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Spirulina_IS/"/>
    </mc:Choice>
  </mc:AlternateContent>
  <xr:revisionPtr revIDLastSave="0" documentId="13_ncr:1_{3B24207A-BB1B-134D-B5DA-308DE36E26D1}" xr6:coauthVersionLast="45" xr6:coauthVersionMax="46" xr10:uidLastSave="{00000000-0000-0000-0000-000000000000}"/>
  <bookViews>
    <workbookView xWindow="2960" yWindow="760" windowWidth="25620" windowHeight="16320" firstSheet="1" activeTab="5" xr2:uid="{00000000-000D-0000-FFFF-FFFF00000000}"/>
  </bookViews>
  <sheets>
    <sheet name="Pig" sheetId="86" r:id="rId1"/>
    <sheet name="Adenine pos" sheetId="1" r:id="rId2"/>
    <sheet name="Cytosine pos" sheetId="21" r:id="rId3"/>
    <sheet name="Guanine pos" sheetId="39" r:id="rId4"/>
    <sheet name="Thymine neg" sheetId="69" r:id="rId5"/>
    <sheet name="Uracil neg" sheetId="75" r:id="rId6"/>
    <sheet name="Cytidine pos" sheetId="19" r:id="rId7"/>
    <sheet name="Uridine neg" sheetId="79" r:id="rId8"/>
    <sheet name="Hypoxanthine pos" sheetId="43" r:id="rId9"/>
    <sheet name="Adenosine pos" sheetId="3" r:id="rId10"/>
    <sheet name="Guanosine pos" sheetId="41" r:id="rId11"/>
    <sheet name="Inosine pos" sheetId="45" r:id="rId12"/>
    <sheet name="Deoxycytidine pos" sheetId="25" r:id="rId13"/>
    <sheet name="Aspartate neg" sheetId="13" r:id="rId14"/>
    <sheet name="Asparagine pos" sheetId="11" r:id="rId15"/>
    <sheet name="Adenine U-13C pos" sheetId="2" r:id="rId16"/>
    <sheet name="Adenosine U-13C pos" sheetId="4" r:id="rId17"/>
    <sheet name="Alanine pos" sheetId="5" r:id="rId18"/>
    <sheet name="Alanine U-13C pos" sheetId="6" r:id="rId19"/>
    <sheet name="alpha-Ketoglutarate neg" sheetId="7" r:id="rId20"/>
    <sheet name="alpha-Ketoglutarate U-13C neg" sheetId="8" r:id="rId21"/>
    <sheet name="Arginine pos" sheetId="9" r:id="rId22"/>
    <sheet name="Arginine U-13C pos" sheetId="10" r:id="rId23"/>
    <sheet name="Asparagine U-13C pos" sheetId="12" r:id="rId24"/>
    <sheet name="Aspartate U-13C neg" sheetId="14" r:id="rId25"/>
    <sheet name="Cis-aconitate neg" sheetId="15" r:id="rId26"/>
    <sheet name="Cis-aconitate U-13C neg" sheetId="16" r:id="rId27"/>
    <sheet name="Citrulline pos" sheetId="17" r:id="rId28"/>
    <sheet name="Citrulline U-13C pos" sheetId="18" r:id="rId29"/>
    <sheet name="Cytidine U-13C pos" sheetId="20" r:id="rId30"/>
    <sheet name="Cytosine U-13C pos" sheetId="22" r:id="rId31"/>
    <sheet name="Deoxyadenosine pos" sheetId="23" r:id="rId32"/>
    <sheet name="Deoxyadenosine U-13C pos" sheetId="24" r:id="rId33"/>
    <sheet name="Deoxycytidine U-13C pos" sheetId="26" r:id="rId34"/>
    <sheet name="Deoxyguanosine pos" sheetId="27" r:id="rId35"/>
    <sheet name="Deoxyguanosine U-13C pos" sheetId="28" r:id="rId36"/>
    <sheet name="Deoxythymidine neg" sheetId="29" r:id="rId37"/>
    <sheet name="Deoxythymidine U-13C neg" sheetId="30" r:id="rId38"/>
    <sheet name="Deoxyuridine neg" sheetId="31" r:id="rId39"/>
    <sheet name="Deoxyuridine U-13C neg" sheetId="32" r:id="rId40"/>
    <sheet name="Glutamate neg" sheetId="33" r:id="rId41"/>
    <sheet name="Glutamate U-13C neg" sheetId="34" r:id="rId42"/>
    <sheet name="Glutamine pos" sheetId="35" r:id="rId43"/>
    <sheet name="Glutamine U-13C pos" sheetId="36" r:id="rId44"/>
    <sheet name="Glycine pos" sheetId="37" r:id="rId45"/>
    <sheet name="Glycine U-13C pos" sheetId="38" r:id="rId46"/>
    <sheet name="Guanine U-13C pos" sheetId="40" r:id="rId47"/>
    <sheet name="Guanosine U-13C pos" sheetId="42" r:id="rId48"/>
    <sheet name="Hypoxanthine U-13C pos" sheetId="44" r:id="rId49"/>
    <sheet name="Inosine U-13C pos" sheetId="46" r:id="rId50"/>
    <sheet name="Isoleucine pos" sheetId="47" r:id="rId51"/>
    <sheet name="Isoleucine U-13C pos" sheetId="48" r:id="rId52"/>
    <sheet name="Leucine pos" sheetId="49" r:id="rId53"/>
    <sheet name="Leucine U-13C pos" sheetId="50" r:id="rId54"/>
    <sheet name="Lysine pos" sheetId="51" r:id="rId55"/>
    <sheet name="Lysine U-13C pos" sheetId="52" r:id="rId56"/>
    <sheet name="Malate neg" sheetId="53" r:id="rId57"/>
    <sheet name="Malate U-13C neg" sheetId="54" r:id="rId58"/>
    <sheet name="Methionine pos" sheetId="55" r:id="rId59"/>
    <sheet name="Methionine U-13C pos" sheetId="56" r:id="rId60"/>
    <sheet name="Ornithine pos" sheetId="57" r:id="rId61"/>
    <sheet name="Ornithine U-13C pos" sheetId="58" r:id="rId62"/>
    <sheet name="Phenylalanine pos" sheetId="59" r:id="rId63"/>
    <sheet name="Phenylalanine U-13C pos" sheetId="60" r:id="rId64"/>
    <sheet name="Proline pos" sheetId="61" r:id="rId65"/>
    <sheet name="Proline U-13C pos" sheetId="62" r:id="rId66"/>
    <sheet name="Serine neg" sheetId="63" r:id="rId67"/>
    <sheet name="Serine U-13C neg" sheetId="64" r:id="rId68"/>
    <sheet name="Succinate neg" sheetId="65" r:id="rId69"/>
    <sheet name="Succinate U-13C neg" sheetId="66" r:id="rId70"/>
    <sheet name="Threonine neg" sheetId="67" r:id="rId71"/>
    <sheet name="Threonine U-13C neg" sheetId="68" r:id="rId72"/>
    <sheet name="Thymine U-13C neg" sheetId="70" r:id="rId73"/>
    <sheet name="Tryptophan pos" sheetId="71" r:id="rId74"/>
    <sheet name="Tryptophan U-13C pos" sheetId="72" r:id="rId75"/>
    <sheet name="Tyrosine pos" sheetId="73" r:id="rId76"/>
    <sheet name="Tyrosine U-13C pos" sheetId="74" r:id="rId77"/>
    <sheet name="Uracil U-13C neg" sheetId="76" r:id="rId78"/>
    <sheet name="Uric acid neg" sheetId="77" r:id="rId79"/>
    <sheet name="Uric acid U-13C neg" sheetId="78" r:id="rId80"/>
    <sheet name="Uridine U-13C neg" sheetId="80" r:id="rId81"/>
    <sheet name="Valine pos" sheetId="81" r:id="rId82"/>
    <sheet name="Valine U-13C pos" sheetId="82" r:id="rId83"/>
    <sheet name="Xanthine neg" sheetId="83" r:id="rId84"/>
    <sheet name="Xanthine U-13C neg" sheetId="84" r:id="rId8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86" l="1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M25" i="11"/>
  <c r="M24" i="11"/>
  <c r="M23" i="11"/>
  <c r="M23" i="13"/>
  <c r="M25" i="13"/>
  <c r="M24" i="13"/>
  <c r="M25" i="25"/>
  <c r="M24" i="25"/>
  <c r="M23" i="25"/>
  <c r="M25" i="45"/>
  <c r="M24" i="45"/>
  <c r="M23" i="45"/>
  <c r="M23" i="41"/>
  <c r="M25" i="41"/>
  <c r="M24" i="41"/>
  <c r="M25" i="3"/>
  <c r="M24" i="3"/>
  <c r="M23" i="3"/>
  <c r="M25" i="43"/>
  <c r="M24" i="43"/>
  <c r="M23" i="43"/>
  <c r="M25" i="79"/>
  <c r="M24" i="79"/>
  <c r="M23" i="79"/>
  <c r="M25" i="19"/>
  <c r="M24" i="19"/>
  <c r="M23" i="19"/>
  <c r="M25" i="75"/>
  <c r="M24" i="75"/>
  <c r="M23" i="75"/>
  <c r="M23" i="69"/>
  <c r="M25" i="69"/>
  <c r="M24" i="69"/>
  <c r="M23" i="39"/>
  <c r="M25" i="39"/>
  <c r="M24" i="39"/>
  <c r="M23" i="21"/>
  <c r="M25" i="21"/>
  <c r="M24" i="21"/>
  <c r="M25" i="1"/>
  <c r="M24" i="1"/>
  <c r="M23" i="1"/>
  <c r="L4" i="11"/>
  <c r="L5" i="11"/>
  <c r="M5" i="11" s="1"/>
  <c r="L6" i="11"/>
  <c r="L7" i="11"/>
  <c r="M7" i="11" s="1"/>
  <c r="L8" i="11"/>
  <c r="L9" i="11"/>
  <c r="M9" i="11" s="1"/>
  <c r="L10" i="11"/>
  <c r="L11" i="11"/>
  <c r="M11" i="11" s="1"/>
  <c r="L12" i="11"/>
  <c r="L13" i="11"/>
  <c r="M13" i="11" s="1"/>
  <c r="L14" i="11"/>
  <c r="L15" i="11"/>
  <c r="L16" i="11"/>
  <c r="L17" i="11"/>
  <c r="L3" i="11"/>
  <c r="M14" i="11"/>
  <c r="M12" i="11"/>
  <c r="M10" i="11"/>
  <c r="M8" i="11"/>
  <c r="M6" i="11"/>
  <c r="M4" i="11"/>
  <c r="M3" i="11"/>
  <c r="L4" i="13"/>
  <c r="M4" i="13" s="1"/>
  <c r="L5" i="13"/>
  <c r="L6" i="13"/>
  <c r="L7" i="13"/>
  <c r="L8" i="13"/>
  <c r="L9" i="13"/>
  <c r="M9" i="13" s="1"/>
  <c r="L10" i="13"/>
  <c r="L11" i="13"/>
  <c r="M11" i="13" s="1"/>
  <c r="L12" i="13"/>
  <c r="L13" i="13"/>
  <c r="M13" i="13" s="1"/>
  <c r="L14" i="13"/>
  <c r="M14" i="13" s="1"/>
  <c r="L15" i="13"/>
  <c r="L16" i="13"/>
  <c r="L17" i="13"/>
  <c r="L3" i="13"/>
  <c r="M12" i="13"/>
  <c r="M10" i="13"/>
  <c r="M8" i="13"/>
  <c r="M7" i="13"/>
  <c r="M6" i="13"/>
  <c r="M5" i="13"/>
  <c r="M3" i="13"/>
  <c r="L4" i="45"/>
  <c r="L5" i="45"/>
  <c r="M5" i="45" s="1"/>
  <c r="L6" i="45"/>
  <c r="M6" i="45" s="1"/>
  <c r="L7" i="45"/>
  <c r="M7" i="45" s="1"/>
  <c r="L8" i="45"/>
  <c r="L9" i="45"/>
  <c r="L10" i="45"/>
  <c r="L11" i="45"/>
  <c r="M11" i="45" s="1"/>
  <c r="L12" i="45"/>
  <c r="M12" i="45" s="1"/>
  <c r="L13" i="45"/>
  <c r="M13" i="45" s="1"/>
  <c r="L14" i="45"/>
  <c r="L15" i="45"/>
  <c r="L16" i="45"/>
  <c r="L17" i="45"/>
  <c r="L3" i="45"/>
  <c r="M3" i="45" s="1"/>
  <c r="M14" i="45"/>
  <c r="M10" i="45"/>
  <c r="M9" i="45"/>
  <c r="M8" i="45"/>
  <c r="M4" i="45"/>
  <c r="L4" i="41"/>
  <c r="L5" i="41"/>
  <c r="M5" i="41" s="1"/>
  <c r="L6" i="41"/>
  <c r="L7" i="41"/>
  <c r="L8" i="41"/>
  <c r="L9" i="41"/>
  <c r="M9" i="41" s="1"/>
  <c r="L10" i="41"/>
  <c r="L11" i="41"/>
  <c r="M11" i="41" s="1"/>
  <c r="L12" i="41"/>
  <c r="L13" i="41"/>
  <c r="M13" i="41" s="1"/>
  <c r="L14" i="41"/>
  <c r="M14" i="41" s="1"/>
  <c r="L15" i="41"/>
  <c r="L16" i="41"/>
  <c r="L17" i="41"/>
  <c r="L3" i="41"/>
  <c r="M3" i="41" s="1"/>
  <c r="M12" i="41"/>
  <c r="M10" i="41"/>
  <c r="M8" i="41"/>
  <c r="M7" i="41"/>
  <c r="M6" i="41"/>
  <c r="M4" i="41"/>
  <c r="L4" i="25"/>
  <c r="M4" i="25" s="1"/>
  <c r="L5" i="25"/>
  <c r="L6" i="25"/>
  <c r="L7" i="25"/>
  <c r="L8" i="25"/>
  <c r="L9" i="25"/>
  <c r="L10" i="25"/>
  <c r="L11" i="25"/>
  <c r="M11" i="25" s="1"/>
  <c r="L12" i="25"/>
  <c r="M12" i="25" s="1"/>
  <c r="L13" i="25"/>
  <c r="M13" i="25" s="1"/>
  <c r="L14" i="25"/>
  <c r="M14" i="25" s="1"/>
  <c r="L15" i="25"/>
  <c r="L16" i="25"/>
  <c r="L17" i="25"/>
  <c r="L3" i="25"/>
  <c r="M10" i="25"/>
  <c r="M9" i="25"/>
  <c r="M8" i="25"/>
  <c r="M7" i="25"/>
  <c r="M6" i="25"/>
  <c r="M5" i="25"/>
  <c r="M3" i="25"/>
  <c r="L4" i="3"/>
  <c r="L5" i="3"/>
  <c r="L6" i="3"/>
  <c r="M6" i="3" s="1"/>
  <c r="L7" i="3"/>
  <c r="M7" i="3" s="1"/>
  <c r="L8" i="3"/>
  <c r="L9" i="3"/>
  <c r="L10" i="3"/>
  <c r="L11" i="3"/>
  <c r="M11" i="3" s="1"/>
  <c r="L12" i="3"/>
  <c r="M12" i="3" s="1"/>
  <c r="L13" i="3"/>
  <c r="M13" i="3" s="1"/>
  <c r="L14" i="3"/>
  <c r="L15" i="3"/>
  <c r="L16" i="3"/>
  <c r="L17" i="3"/>
  <c r="L3" i="3"/>
  <c r="M3" i="3" s="1"/>
  <c r="M14" i="3"/>
  <c r="M10" i="3"/>
  <c r="M9" i="3"/>
  <c r="M8" i="3"/>
  <c r="M5" i="3"/>
  <c r="M4" i="3"/>
  <c r="L4" i="43"/>
  <c r="L5" i="43"/>
  <c r="M5" i="43" s="1"/>
  <c r="L6" i="43"/>
  <c r="M6" i="43" s="1"/>
  <c r="L7" i="43"/>
  <c r="L8" i="43"/>
  <c r="L9" i="43"/>
  <c r="L10" i="43"/>
  <c r="L11" i="43"/>
  <c r="M11" i="43" s="1"/>
  <c r="L12" i="43"/>
  <c r="M12" i="43" s="1"/>
  <c r="L13" i="43"/>
  <c r="M13" i="43" s="1"/>
  <c r="L14" i="43"/>
  <c r="M14" i="43" s="1"/>
  <c r="L15" i="43"/>
  <c r="L16" i="43"/>
  <c r="L17" i="43"/>
  <c r="L3" i="43"/>
  <c r="M10" i="43"/>
  <c r="M9" i="43"/>
  <c r="M8" i="43"/>
  <c r="M7" i="43"/>
  <c r="M4" i="43"/>
  <c r="M3" i="43"/>
  <c r="L4" i="79"/>
  <c r="L5" i="79"/>
  <c r="M5" i="79" s="1"/>
  <c r="L6" i="79"/>
  <c r="L7" i="79"/>
  <c r="M7" i="79" s="1"/>
  <c r="L8" i="79"/>
  <c r="L9" i="79"/>
  <c r="L10" i="79"/>
  <c r="L11" i="79"/>
  <c r="M11" i="79" s="1"/>
  <c r="L12" i="79"/>
  <c r="M12" i="79" s="1"/>
  <c r="L13" i="79"/>
  <c r="L14" i="79"/>
  <c r="L15" i="79"/>
  <c r="L16" i="79"/>
  <c r="L17" i="79"/>
  <c r="L3" i="79"/>
  <c r="M3" i="79" s="1"/>
  <c r="L4" i="19"/>
  <c r="L5" i="19"/>
  <c r="M5" i="19" s="1"/>
  <c r="L6" i="19"/>
  <c r="L7" i="19"/>
  <c r="L8" i="19"/>
  <c r="L9" i="19"/>
  <c r="L10" i="19"/>
  <c r="L11" i="19"/>
  <c r="L12" i="19"/>
  <c r="M12" i="19" s="1"/>
  <c r="L13" i="19"/>
  <c r="M13" i="19" s="1"/>
  <c r="L14" i="19"/>
  <c r="M14" i="19" s="1"/>
  <c r="L15" i="19"/>
  <c r="L16" i="19"/>
  <c r="L17" i="19"/>
  <c r="L3" i="19"/>
  <c r="M3" i="19" s="1"/>
  <c r="L4" i="75"/>
  <c r="L5" i="75"/>
  <c r="L6" i="75"/>
  <c r="M6" i="75" s="1"/>
  <c r="L7" i="75"/>
  <c r="M7" i="75" s="1"/>
  <c r="L8" i="75"/>
  <c r="L9" i="75"/>
  <c r="L10" i="75"/>
  <c r="M10" i="75" s="1"/>
  <c r="L11" i="75"/>
  <c r="L12" i="75"/>
  <c r="M12" i="75" s="1"/>
  <c r="L13" i="75"/>
  <c r="L14" i="75"/>
  <c r="L15" i="75"/>
  <c r="L16" i="75"/>
  <c r="L17" i="75"/>
  <c r="L3" i="75"/>
  <c r="L15" i="69"/>
  <c r="L16" i="69"/>
  <c r="L17" i="69"/>
  <c r="L4" i="69"/>
  <c r="L5" i="69"/>
  <c r="M5" i="69" s="1"/>
  <c r="L6" i="69"/>
  <c r="M6" i="69" s="1"/>
  <c r="L7" i="69"/>
  <c r="M7" i="69" s="1"/>
  <c r="L8" i="69"/>
  <c r="L9" i="69"/>
  <c r="M9" i="69" s="1"/>
  <c r="L10" i="69"/>
  <c r="L11" i="69"/>
  <c r="L12" i="69"/>
  <c r="M12" i="69" s="1"/>
  <c r="L13" i="69"/>
  <c r="L14" i="69"/>
  <c r="L3" i="69"/>
  <c r="L4" i="39"/>
  <c r="M4" i="39" s="1"/>
  <c r="L5" i="39"/>
  <c r="M5" i="39" s="1"/>
  <c r="L6" i="39"/>
  <c r="M6" i="39" s="1"/>
  <c r="L7" i="39"/>
  <c r="L8" i="39"/>
  <c r="L9" i="39"/>
  <c r="L10" i="39"/>
  <c r="L11" i="39"/>
  <c r="L12" i="39"/>
  <c r="M12" i="39" s="1"/>
  <c r="L13" i="39"/>
  <c r="M13" i="39" s="1"/>
  <c r="L14" i="39"/>
  <c r="L15" i="39"/>
  <c r="L16" i="39"/>
  <c r="L17" i="39"/>
  <c r="L3" i="39"/>
  <c r="M3" i="39" s="1"/>
  <c r="M14" i="79"/>
  <c r="M13" i="79"/>
  <c r="M10" i="79"/>
  <c r="M9" i="79"/>
  <c r="M8" i="79"/>
  <c r="M6" i="79"/>
  <c r="M4" i="79"/>
  <c r="M11" i="19"/>
  <c r="M10" i="19"/>
  <c r="M9" i="19"/>
  <c r="M8" i="19"/>
  <c r="M7" i="19"/>
  <c r="M6" i="19"/>
  <c r="M4" i="19"/>
  <c r="M14" i="75"/>
  <c r="M13" i="75"/>
  <c r="M11" i="75"/>
  <c r="M9" i="75"/>
  <c r="M8" i="75"/>
  <c r="M5" i="75"/>
  <c r="M4" i="75"/>
  <c r="M3" i="75"/>
  <c r="M14" i="69"/>
  <c r="M13" i="69"/>
  <c r="M11" i="69"/>
  <c r="M10" i="69"/>
  <c r="M8" i="69"/>
  <c r="M4" i="69"/>
  <c r="M3" i="69"/>
  <c r="M14" i="39"/>
  <c r="M11" i="39"/>
  <c r="M10" i="39"/>
  <c r="M9" i="39"/>
  <c r="M8" i="39"/>
  <c r="M7" i="39"/>
  <c r="L4" i="21"/>
  <c r="L5" i="21"/>
  <c r="M5" i="21" s="1"/>
  <c r="L6" i="21"/>
  <c r="M6" i="21" s="1"/>
  <c r="L7" i="21"/>
  <c r="L8" i="21"/>
  <c r="M8" i="21" s="1"/>
  <c r="L9" i="21"/>
  <c r="L10" i="21"/>
  <c r="L11" i="21"/>
  <c r="M11" i="21" s="1"/>
  <c r="L12" i="21"/>
  <c r="M12" i="21" s="1"/>
  <c r="L13" i="21"/>
  <c r="L14" i="21"/>
  <c r="M14" i="21" s="1"/>
  <c r="L3" i="21"/>
  <c r="L17" i="21"/>
  <c r="L16" i="21"/>
  <c r="L15" i="21"/>
  <c r="M13" i="21"/>
  <c r="M10" i="21"/>
  <c r="M9" i="21"/>
  <c r="M7" i="21"/>
  <c r="M4" i="21"/>
  <c r="M3" i="21"/>
  <c r="N15" i="1"/>
  <c r="M4" i="1"/>
  <c r="M5" i="1"/>
  <c r="M6" i="1"/>
  <c r="M7" i="1"/>
  <c r="M8" i="1"/>
  <c r="M9" i="1"/>
  <c r="M10" i="1"/>
  <c r="M11" i="1"/>
  <c r="M12" i="1"/>
  <c r="M13" i="1"/>
  <c r="M14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N15" i="11" l="1"/>
  <c r="N15" i="13"/>
  <c r="N15" i="45"/>
  <c r="N15" i="41"/>
  <c r="N15" i="25"/>
  <c r="N15" i="3"/>
  <c r="N15" i="43"/>
  <c r="N15" i="75"/>
  <c r="N15" i="79"/>
  <c r="N15" i="19"/>
  <c r="N15" i="69"/>
  <c r="N15" i="39"/>
  <c r="N15" i="21"/>
</calcChain>
</file>

<file path=xl/sharedStrings.xml><?xml version="1.0" encoding="utf-8"?>
<sst xmlns="http://schemas.openxmlformats.org/spreadsheetml/2006/main" count="15021" uniqueCount="431">
  <si>
    <t>Compound</t>
  </si>
  <si>
    <t>RT</t>
  </si>
  <si>
    <t>Type</t>
  </si>
  <si>
    <t>Filename</t>
  </si>
  <si>
    <t>Area</t>
  </si>
  <si>
    <t>Sample ID</t>
  </si>
  <si>
    <t>Sample Type</t>
  </si>
  <si>
    <t>Formula</t>
  </si>
  <si>
    <t>Response Ratio</t>
  </si>
  <si>
    <t>Theoretical Amt</t>
  </si>
  <si>
    <t>ISTD Response</t>
  </si>
  <si>
    <t>Flag Details</t>
  </si>
  <si>
    <t>Adenine pos</t>
  </si>
  <si>
    <t>Target Compound</t>
  </si>
  <si>
    <t>KD_050321_050321_AAmix</t>
  </si>
  <si>
    <t/>
  </si>
  <si>
    <t>Unknown</t>
  </si>
  <si>
    <t>C5H5N5</t>
  </si>
  <si>
    <t>N/A</t>
  </si>
  <si>
    <t>KD_050321_050321_D1</t>
  </si>
  <si>
    <t>Cal Std</t>
  </si>
  <si>
    <t>KD_050321_050321_D2</t>
  </si>
  <si>
    <t>KD_050321_050321_D3</t>
  </si>
  <si>
    <t>KD_050321_050321_D4</t>
  </si>
  <si>
    <t>KD_050321_050321_D5</t>
  </si>
  <si>
    <t>KD_050321_050321_D6</t>
  </si>
  <si>
    <t>KD_050321_050321_D7</t>
  </si>
  <si>
    <t>KD_050321_050321_D8</t>
  </si>
  <si>
    <t>KD_050321_050321_D9</t>
  </si>
  <si>
    <t>KD_050321_050321_D10</t>
  </si>
  <si>
    <t>KD_050321_050321_D11</t>
  </si>
  <si>
    <t>KD_050321_050321_D12</t>
  </si>
  <si>
    <t>KD_050321_050321_P1</t>
  </si>
  <si>
    <t>pig1</t>
  </si>
  <si>
    <t>KD_050321_050321_P2</t>
  </si>
  <si>
    <t>pig2</t>
  </si>
  <si>
    <t>KD_050321_050321_P3</t>
  </si>
  <si>
    <t>pig3</t>
  </si>
  <si>
    <t>KD_050321_050321_P12</t>
  </si>
  <si>
    <t>KD_050321_050321_P13</t>
  </si>
  <si>
    <t>N/F</t>
  </si>
  <si>
    <t>KD_050321_050321_P14</t>
  </si>
  <si>
    <t>KD_050321_050321_P15</t>
  </si>
  <si>
    <t>Adenine U-13C pos</t>
  </si>
  <si>
    <t>Internal Standard</t>
  </si>
  <si>
    <t>[13]C5H5N5</t>
  </si>
  <si>
    <t>5.638:Peak area 63572.192 is out of bounds (ISTD Minimum Recovery 1046217872.371 and ISTD Max Recovery 3138653617.113)</t>
  </si>
  <si>
    <t>5.698:Peak area 639267813.418 is out of bounds (ISTD Minimum Recovery 1046217872.371 and ISTD Max Recovery 3138653617.113)</t>
  </si>
  <si>
    <t>5.646:Peak area 101027.828 is out of bounds (ISTD Minimum Recovery 1046217872.371 and ISTD Max Recovery 3138653617.113)</t>
  </si>
  <si>
    <t>Internal Standard Compound has peaks that are not found.</t>
  </si>
  <si>
    <t>5.775:Peak area 87537.348 is out of bounds (ISTD Minimum Recovery 1046217872.371 and ISTD Max Recovery 3138653617.113)</t>
  </si>
  <si>
    <t>5.692:Peak area 1149202.431 is out of bounds (ISTD Minimum Recovery 1046217872.371 and ISTD Max Recovery 3138653617.113)</t>
  </si>
  <si>
    <t>Adenosine pos</t>
  </si>
  <si>
    <t>C10H13N5O4</t>
  </si>
  <si>
    <t>Calibration Amount Diff 37.644% (absolute) &gt; max calibration amount diff 20%</t>
  </si>
  <si>
    <t>Calibration Amount Diff 30.352% (absolute) &gt; max calibration amount diff 20%</t>
  </si>
  <si>
    <t>Calibration Amount Diff 24.854% (absolute) &gt; max calibration amount diff 20%</t>
  </si>
  <si>
    <t>Calibration Amount Diff 23.169% (absolute) &gt; max calibration amount diff 20%</t>
  </si>
  <si>
    <t>Adenosine U-13C pos</t>
  </si>
  <si>
    <t>[13]C10H13N5O4</t>
  </si>
  <si>
    <t>5.501:Peak area 722239816.520 is out of bounds (ISTD Minimum Recovery 787202312.772 and ISTD Max Recovery 2361606938.315)</t>
  </si>
  <si>
    <t>5.615:Peak area 3752.558 is out of bounds (ISTD Minimum Recovery 787202312.772 and ISTD Max Recovery 2361606938.315)</t>
  </si>
  <si>
    <t>5.514:Peak area 272691.292 is out of bounds (ISTD Minimum Recovery 787202312.772 and ISTD Max Recovery 2361606938.315)</t>
  </si>
  <si>
    <t>Alanine pos</t>
  </si>
  <si>
    <t>C3H7NO2</t>
  </si>
  <si>
    <t>Calibration Amount Diff 25.693% (absolute) &gt; max calibration amount diff 20%</t>
  </si>
  <si>
    <t>Calibration Amount Diff 47.387% (absolute) &gt; max calibration amount diff 20%</t>
  </si>
  <si>
    <t>Calibration Amount Diff 68.022% (absolute) &gt; max calibration amount diff 20%</t>
  </si>
  <si>
    <t>Calibration Amount Diff 199.323% (absolute) &gt; max calibration amount diff 20%</t>
  </si>
  <si>
    <t>Alanine U-13C pos</t>
  </si>
  <si>
    <t>[13]C3H7NO2</t>
  </si>
  <si>
    <t>9.565:Peak area 121469158.005 is out of bounds (ISTD Minimum Recovery 173968259.792 and ISTD Max Recovery 521904779.377)</t>
  </si>
  <si>
    <t>9.533:Peak area 101597237.906 is out of bounds (ISTD Minimum Recovery 173968259.792 and ISTD Max Recovery 521904779.377)</t>
  </si>
  <si>
    <t>alpha-Ketoglutarate neg</t>
  </si>
  <si>
    <t>C5H6O5</t>
  </si>
  <si>
    <t>alpha-Ketoglutarate U-13C neg</t>
  </si>
  <si>
    <t>[13]C5H6O5</t>
  </si>
  <si>
    <t>10.645:Peak area 7115.213 is out of bounds (ISTD Minimum Recovery 21615073.194 and ISTD Max Recovery 64845219.581)</t>
  </si>
  <si>
    <t>10.732:Peak area 7929.593 is out of bounds (ISTD Minimum Recovery 21615073.194 and ISTD Max Recovery 64845219.581)</t>
  </si>
  <si>
    <t>10.796:Peak area 2969.206 is out of bounds (ISTD Minimum Recovery 21615073.194 and ISTD Max Recovery 64845219.581)</t>
  </si>
  <si>
    <t>Arginine pos</t>
  </si>
  <si>
    <t>C6H14N4O2</t>
  </si>
  <si>
    <t>Calibration Amount Diff 46.414% (absolute) &gt; max calibration amount diff 20%</t>
  </si>
  <si>
    <t>Calibration Amount Diff 37.916% (absolute) &gt; max calibration amount diff 20%</t>
  </si>
  <si>
    <t>Calibration Amount Diff 47.374% (absolute) &gt; max calibration amount diff 20%</t>
  </si>
  <si>
    <t>Calibration Amount Diff 56.313% (absolute) &gt; max calibration amount diff 20%</t>
  </si>
  <si>
    <t>Calibration Amount Diff 76.064% (absolute) &gt; max calibration amount diff 20%</t>
  </si>
  <si>
    <t>Arginine U-13C pos</t>
  </si>
  <si>
    <t>[13]C6H14N4O2</t>
  </si>
  <si>
    <t>Asparagine pos</t>
  </si>
  <si>
    <t>C4H8N2O3</t>
  </si>
  <si>
    <t>Asparagine U-13C pos</t>
  </si>
  <si>
    <t>[13]C4H8N2O3</t>
  </si>
  <si>
    <t>9.869:Peak area 6396318.832 is out of bounds (ISTD Minimum Recovery 6582527.123 and ISTD Max Recovery 19747581.370)</t>
  </si>
  <si>
    <t>9.899:Peak area 5355736.161 is out of bounds (ISTD Minimum Recovery 6582527.123 and ISTD Max Recovery 19747581.370)</t>
  </si>
  <si>
    <t>Aspartate neg</t>
  </si>
  <si>
    <t>C4H7NO4</t>
  </si>
  <si>
    <t>Aspartate U-13C neg</t>
  </si>
  <si>
    <t>[13]C4H7NO4</t>
  </si>
  <si>
    <t>Cis-aconitate neg</t>
  </si>
  <si>
    <t>C6H6O6</t>
  </si>
  <si>
    <t>Calibration Amount Diff 35.255% (absolute) &gt; max calibration amount diff 20%</t>
  </si>
  <si>
    <t>Calibration Amount Diff 31.049% (absolute) &gt; max calibration amount diff 20%</t>
  </si>
  <si>
    <t>Calibration Amount Diff -65.223% (absolute) &gt; max calibration amount diff 20%</t>
  </si>
  <si>
    <t>Calibration Amount Diff -31.36% (absolute) &gt; max calibration amount diff 20%</t>
  </si>
  <si>
    <t>Calibration Amount Diff -41.462% (absolute) &gt; max calibration amount diff 20%</t>
  </si>
  <si>
    <t>Calibration Amount Diff 74.508% (absolute) &gt; max calibration amount diff 20%</t>
  </si>
  <si>
    <t>Cis-aconitate U-13C neg</t>
  </si>
  <si>
    <t>[13]C6H6O6</t>
  </si>
  <si>
    <t>11.848:Peak area 421261.131 is out of bounds (ISTD Minimum Recovery 4184430.021 and ISTD Max Recovery 12553290.062)</t>
  </si>
  <si>
    <t>12.004:Peak area 1010297.922 is out of bounds (ISTD Minimum Recovery 4184430.021 and ISTD Max Recovery 12553290.062)</t>
  </si>
  <si>
    <t>11.992:Peak area 2321230.833 is out of bounds (ISTD Minimum Recovery 4184430.021 and ISTD Max Recovery 12553290.062)</t>
  </si>
  <si>
    <t>12.038:Peak area 12902055.832 is out of bounds (ISTD Minimum Recovery 4184430.021 and ISTD Max Recovery 12553290.062)</t>
  </si>
  <si>
    <t>12.057:Peak area 12718507.226 is out of bounds (ISTD Minimum Recovery 4184430.021 and ISTD Max Recovery 12553290.062)</t>
  </si>
  <si>
    <t>12.012:Peak area 12585172.016 is out of bounds (ISTD Minimum Recovery 4184430.021 and ISTD Max Recovery 12553290.062)</t>
  </si>
  <si>
    <t>Citrulline pos</t>
  </si>
  <si>
    <t>C6H13N3O3</t>
  </si>
  <si>
    <t>Citrulline U-13C pos</t>
  </si>
  <si>
    <t>[13]C6H13N3O3</t>
  </si>
  <si>
    <t>10.373:Peak area 10301713.216 is out of bounds (ISTD Minimum Recovery 11038204.324 and ISTD Max Recovery 33114612.973)</t>
  </si>
  <si>
    <t>Cytidine pos</t>
  </si>
  <si>
    <t>C9H13N3O5</t>
  </si>
  <si>
    <t>Cytidine U-13C pos</t>
  </si>
  <si>
    <t>[13]C9H13N3O5</t>
  </si>
  <si>
    <t>7.627:Peak area 11640321.914 is out of bounds (ISTD Minimum Recovery 20064735.935 and ISTD Max Recovery 60194207.804)</t>
  </si>
  <si>
    <t>7.621:Peak area 19567892.361 is out of bounds (ISTD Minimum Recovery 20064735.935 and ISTD Max Recovery 60194207.804)</t>
  </si>
  <si>
    <t>Cytosine pos</t>
  </si>
  <si>
    <t>C4H5N3O</t>
  </si>
  <si>
    <t>Cytosine U-13C pos</t>
  </si>
  <si>
    <t>[13]C4H5N3O</t>
  </si>
  <si>
    <t>7.007:Peak area 26159222.452 is out of bounds (ISTD Minimum Recovery 37439980.861 and ISTD Max Recovery 112319942.584)</t>
  </si>
  <si>
    <t>6.996:Peak area 33986900.467 is out of bounds (ISTD Minimum Recovery 37439980.861 and ISTD Max Recovery 112319942.584)</t>
  </si>
  <si>
    <t>Deoxyadenosine pos</t>
  </si>
  <si>
    <t>C10H13N5O3</t>
  </si>
  <si>
    <t>Rsquared 0.708 &lt; R2Threshold 0.99. Calibration Amount Diff -63.164% (absolute) &gt; max calibration amount diff 20%</t>
  </si>
  <si>
    <t>Rsquared 0.708 &lt; R2Threshold 0.99. Calibration Amount Diff -51.828% (absolute) &gt; max calibration amount diff 20%</t>
  </si>
  <si>
    <t>Rsquared 0.708 &lt; R2Threshold 0.99. Calibration Amount Diff -37.621% (absolute) &gt; max calibration amount diff 20%</t>
  </si>
  <si>
    <t>Rsquared 0.708 &lt; R2Threshold 0.99</t>
  </si>
  <si>
    <t>Rsquared 0.708 &lt; R2Threshold 0.99. Calibration Amount Diff 39.983% (absolute) &gt; max calibration amount diff 20%</t>
  </si>
  <si>
    <t>Rsquared 0.708 &lt; R2Threshold 0.99. Calibration Amount Diff 97.667% (absolute) &gt; max calibration amount diff 20%</t>
  </si>
  <si>
    <t>Rsquared 0.708 &lt; R2Threshold 0.99. Calibration Amount Diff 177.369% (absolute) &gt; max calibration amount diff 20%</t>
  </si>
  <si>
    <t>Rsquared 0.708 &lt; R2Threshold 0.99. Calibration Amount Diff 224.998% (absolute) &gt; max calibration amount diff 20%</t>
  </si>
  <si>
    <t>Rsquared 0.708 &lt; R2Threshold 0.99. Calibration Amount Diff 218.341% (absolute) &gt; max calibration amount diff 20%</t>
  </si>
  <si>
    <t>Rsquared 0.708 &lt; R2Threshold 0.99. Calibration Amount Diff 211.153% (absolute) &gt; max calibration amount diff 20%</t>
  </si>
  <si>
    <t>Rsquared 0.708 &lt; R2Threshold 0.99. Calibration Amount Diff 212.7% (absolute) &gt; max calibration amount diff 20%</t>
  </si>
  <si>
    <t>Rsquared 0.708 &lt; R2Threshold 0.99. Calibration Amount Diff 170.381% (absolute) &gt; max calibration amount diff 20%</t>
  </si>
  <si>
    <t>Deoxyadenosine U-13C pos</t>
  </si>
  <si>
    <t>[13]C10H13N5O3</t>
  </si>
  <si>
    <t>5.069:Peak area 37786.027 is out of bounds (ISTD Minimum Recovery 383090616.848 and ISTD Max Recovery 1149271850.544). 5.069:Apex Retention Time 5.069 is out of bounds (ISTD Min RT 4.525 and ISTD Max RT 5.025)</t>
  </si>
  <si>
    <t>4.888:Peak area 28459.460 is out of bounds (ISTD Minimum Recovery 383090616.848 and ISTD Max Recovery 1149271850.544)</t>
  </si>
  <si>
    <t>4.607:Peak area 39718.888 is out of bounds (ISTD Minimum Recovery 383090616.848 and ISTD Max Recovery 1149271850.544)</t>
  </si>
  <si>
    <t>4.910:Peak area 47682.471 is out of bounds (ISTD Minimum Recovery 383090616.848 and ISTD Max Recovery 1149271850.544)</t>
  </si>
  <si>
    <t>Deoxycytidine pos</t>
  </si>
  <si>
    <t>C9H13N3O4</t>
  </si>
  <si>
    <t>Deoxycytidine U-13C pos</t>
  </si>
  <si>
    <t>[13]C9H13N3O4</t>
  </si>
  <si>
    <t>6.618:Peak area 6187984.970 is out of bounds (ISTD Minimum Recovery 9972431.343 and ISTD Max Recovery 29917294.030)</t>
  </si>
  <si>
    <t>6.632:Peak area 6785853.391 is out of bounds (ISTD Minimum Recovery 9972431.343 and ISTD Max Recovery 29917294.030)</t>
  </si>
  <si>
    <t>6.577:Peak area 9687250.740 is out of bounds (ISTD Minimum Recovery 9972431.343 and ISTD Max Recovery 29917294.030)</t>
  </si>
  <si>
    <t>Deoxyguanosine pos</t>
  </si>
  <si>
    <t>Deoxyguanosine U-13C pos</t>
  </si>
  <si>
    <t>Deoxythymidine neg</t>
  </si>
  <si>
    <t>C10H14N2O5</t>
  </si>
  <si>
    <t>Rsquared 0.978 &lt; R2Threshold 0.99</t>
  </si>
  <si>
    <t>Rsquared 0.978 &lt; R2Threshold 0.99. Calibration Amount Diff 22.571% (absolute) &gt; max calibration amount diff 20%</t>
  </si>
  <si>
    <t>Rsquared 0.978 &lt; R2Threshold 0.99. Calibration Amount Diff 26.099% (absolute) &gt; max calibration amount diff 20%</t>
  </si>
  <si>
    <t>Rsquared 0.978 &lt; R2Threshold 0.99. Calibration Amount Diff -31.294% (absolute) &gt; max calibration amount diff 20%</t>
  </si>
  <si>
    <t>Rsquared 0.978 &lt; R2Threshold 0.99. Calibration Amount Diff -22.937% (absolute) &gt; max calibration amount diff 20%</t>
  </si>
  <si>
    <t>Rsquared 0.978 &lt; R2Threshold 0.99. Calibration Amount Diff -41.328% (absolute) &gt; max calibration amount diff 20%</t>
  </si>
  <si>
    <t>Rsquared 0.978 &lt; R2Threshold 0.99. Calibration Amount Diff -53.382% (absolute) &gt; max calibration amount diff 20%</t>
  </si>
  <si>
    <t>Rsquared 0.978 &lt; R2Threshold 0.99. Calibration Amount Diff -68.809% (absolute) &gt; max calibration amount diff 20%</t>
  </si>
  <si>
    <t>Rsquared 0.978 &lt; R2Threshold 0.99. Calibration Amount Diff -78.718% (absolute) &gt; max calibration amount diff 20%</t>
  </si>
  <si>
    <t>Deoxythymidine U-13C neg</t>
  </si>
  <si>
    <t>[13]C10H14N2O5</t>
  </si>
  <si>
    <t>Deoxyuridine neg</t>
  </si>
  <si>
    <t>C9H12N2O5</t>
  </si>
  <si>
    <t>Calibration Amount Diff -57.14% (absolute) &gt; max calibration amount diff 20%</t>
  </si>
  <si>
    <t>Calibration Amount Diff -69.557% (absolute) &gt; max calibration amount diff 20%</t>
  </si>
  <si>
    <t>Calibration Amount Diff -69.911% (absolute) &gt; max calibration amount diff 20%</t>
  </si>
  <si>
    <t>Deoxyuridine U-13C neg</t>
  </si>
  <si>
    <t>[13]C9H12N2O5</t>
  </si>
  <si>
    <t>Glutamate neg</t>
  </si>
  <si>
    <t>C5H9NO4</t>
  </si>
  <si>
    <t>Calibration Amount Diff 57.82% (absolute) &gt; max calibration amount diff 20%</t>
  </si>
  <si>
    <t>Glutamate U-13C neg</t>
  </si>
  <si>
    <t>[13]C5H9NO4</t>
  </si>
  <si>
    <t>10.151:Peak area 4319.755 is out of bounds (ISTD Minimum Recovery 892655123.220 and ISTD Max Recovery 2677965369.659)</t>
  </si>
  <si>
    <t>10.088:Peak area 3562.125 is out of bounds (ISTD Minimum Recovery 892655123.220 and ISTD Max Recovery 2677965369.659)</t>
  </si>
  <si>
    <t>Glutamine pos</t>
  </si>
  <si>
    <t>C5H10N2O3</t>
  </si>
  <si>
    <t>Calibration Amount Diff 23.214% (absolute) &gt; max calibration amount diff 20%</t>
  </si>
  <si>
    <t>Glutamine U-13C pos</t>
  </si>
  <si>
    <t>[13]C5H10N2O3</t>
  </si>
  <si>
    <t>9.616:Peak area 51614.518 is out of bounds (ISTD Minimum Recovery 87202778.637 and ISTD Max Recovery 261608335.912)</t>
  </si>
  <si>
    <t>9.759:Peak area 80692718.719 is out of bounds (ISTD Minimum Recovery 87202778.637 and ISTD Max Recovery 261608335.912)</t>
  </si>
  <si>
    <t>9.755:Peak area 87061589.247 is out of bounds (ISTD Minimum Recovery 87202778.637 and ISTD Max Recovery 261608335.912)</t>
  </si>
  <si>
    <t>9.921:Peak area 11835.754 is out of bounds (ISTD Minimum Recovery 87202778.637 and ISTD Max Recovery 261608335.912)</t>
  </si>
  <si>
    <t>9.664:Peak area 3119.770 is out of bounds (ISTD Minimum Recovery 87202778.637 and ISTD Max Recovery 261608335.912)</t>
  </si>
  <si>
    <t>9.918:Peak area 11090.346 is out of bounds (ISTD Minimum Recovery 87202778.637 and ISTD Max Recovery 261608335.912)</t>
  </si>
  <si>
    <t>9.768:Peak area 14395.915 is out of bounds (ISTD Minimum Recovery 87202778.637 and ISTD Max Recovery 261608335.912)</t>
  </si>
  <si>
    <t>Glycine pos</t>
  </si>
  <si>
    <t>C2H5NO2</t>
  </si>
  <si>
    <t>Rsquared 0.989 &lt; R2Threshold 0.99</t>
  </si>
  <si>
    <t>Rsquared 0.989 &lt; R2Threshold 0.99. Calibration Amount Diff 42.764% (absolute) &gt; max calibration amount diff 20%</t>
  </si>
  <si>
    <t>Rsquared 0.989 &lt; R2Threshold 0.99. Calibration Amount Diff 71.845% (absolute) &gt; max calibration amount diff 20%</t>
  </si>
  <si>
    <t>Rsquared 0.989 &lt; R2Threshold 0.99. Calibration Amount Diff 122.201% (absolute) &gt; max calibration amount diff 20%</t>
  </si>
  <si>
    <t>Rsquared 0.989 &lt; R2Threshold 0.99. Calibration Amount Diff 148.776% (absolute) &gt; max calibration amount diff 20%</t>
  </si>
  <si>
    <t>Rsquared 0.989 &lt; R2Threshold 0.99. Calibration Amount Diff 224.374% (absolute) &gt; max calibration amount diff 20%</t>
  </si>
  <si>
    <t>Rsquared 0.989 &lt; R2Threshold 0.99. Calibration Amount Diff 134.769% (absolute) &gt; max calibration amount diff 20%</t>
  </si>
  <si>
    <t>Rsquared 0.989 &lt; R2Threshold 0.99. Calibration Amount Diff 93.44% (absolute) &gt; max calibration amount diff 20%</t>
  </si>
  <si>
    <t>Rsquared 0.989 &lt; R2Threshold 0.99. Calibration Amount Diff 992.243% (absolute) &gt; max calibration amount diff 20%</t>
  </si>
  <si>
    <t>Glycine U-13C pos</t>
  </si>
  <si>
    <t>[13]C2H5NO2</t>
  </si>
  <si>
    <t>10.122:Peak area 169163.513 is out of bounds (ISTD Minimum Recovery 398520.814 and ISTD Max Recovery 1195562.443)</t>
  </si>
  <si>
    <t>Guanine pos</t>
  </si>
  <si>
    <t>C5H5N5O</t>
  </si>
  <si>
    <t>Guanine U-13C pos</t>
  </si>
  <si>
    <t>[13]C5H5N5O</t>
  </si>
  <si>
    <t>7.826:Peak area 8463127.589 is out of bounds (ISTD Minimum Recovery 17530608.893 and ISTD Max Recovery 52591826.679)</t>
  </si>
  <si>
    <t>7.821:Peak area 10582831.504 is out of bounds (ISTD Minimum Recovery 17530608.893 and ISTD Max Recovery 52591826.679)</t>
  </si>
  <si>
    <t>7.829:Peak area 14289110.559 is out of bounds (ISTD Minimum Recovery 17530608.893 and ISTD Max Recovery 52591826.679)</t>
  </si>
  <si>
    <t>Guanosine pos</t>
  </si>
  <si>
    <t>C10H13N5O5</t>
  </si>
  <si>
    <t>Guanosine U-13C pos</t>
  </si>
  <si>
    <t>[13]C10H13N5O5</t>
  </si>
  <si>
    <t>8.192:Peak area 11659582.952 is out of bounds (ISTD Minimum Recovery 18061303.081 and ISTD Max Recovery 54183909.242)</t>
  </si>
  <si>
    <t>8.273:Peak area 15991577.095 is out of bounds (ISTD Minimum Recovery 18061303.081 and ISTD Max Recovery 54183909.242)</t>
  </si>
  <si>
    <t>8.344:Peak area 4179.756 is out of bounds (ISTD Minimum Recovery 18061303.081 and ISTD Max Recovery 54183909.242)</t>
  </si>
  <si>
    <t>7.955:Peak area 3075.986 is out of bounds (ISTD Minimum Recovery 18061303.081 and ISTD Max Recovery 54183909.242). 7.955:Apex Retention Time 7.955 is out of bounds (ISTD Min RT 7.989 and ISTD Max RT 8.489)</t>
  </si>
  <si>
    <t>8.006:Peak area 4670.058 is out of bounds (ISTD Minimum Recovery 18061303.081 and ISTD Max Recovery 54183909.242)</t>
  </si>
  <si>
    <t>Hypoxanthine pos</t>
  </si>
  <si>
    <t>C5H4N4O</t>
  </si>
  <si>
    <t>Hypoxanthine U-13C pos</t>
  </si>
  <si>
    <t>[13]C5H4N4O</t>
  </si>
  <si>
    <t>6.449:Peak area 19167199.664 is out of bounds (ISTD Minimum Recovery 30770777.514 and ISTD Max Recovery 92312332.541)</t>
  </si>
  <si>
    <t>6.433:Peak area 28625190.873 is out of bounds (ISTD Minimum Recovery 30770777.514 and ISTD Max Recovery 92312332.541)</t>
  </si>
  <si>
    <t>6.473:Peak area 22026832.212 is out of bounds (ISTD Minimum Recovery 30770777.514 and ISTD Max Recovery 92312332.541)</t>
  </si>
  <si>
    <t>6.458:Peak area 25727209.837 is out of bounds (ISTD Minimum Recovery 30770777.514 and ISTD Max Recovery 92312332.541)</t>
  </si>
  <si>
    <t>6.438:Peak area 21984258.857 is out of bounds (ISTD Minimum Recovery 30770777.514 and ISTD Max Recovery 92312332.541)</t>
  </si>
  <si>
    <t>Inosine pos</t>
  </si>
  <si>
    <t>C10H12N4O5</t>
  </si>
  <si>
    <t>Inosine U-13C pos</t>
  </si>
  <si>
    <t>[13]C10H12N4O5</t>
  </si>
  <si>
    <t>7.119:Peak area 274276.586 is out of bounds (ISTD Minimum Recovery 458865.729 and ISTD Max Recovery 1376597.188)</t>
  </si>
  <si>
    <t>7.108:Peak area 360792.347 is out of bounds (ISTD Minimum Recovery 458865.729 and ISTD Max Recovery 1376597.188)</t>
  </si>
  <si>
    <t>7.074:Peak area 235159.488 is out of bounds (ISTD Minimum Recovery 458865.729 and ISTD Max Recovery 1376597.188)</t>
  </si>
  <si>
    <t>Isoleucine pos</t>
  </si>
  <si>
    <t>C6H13NO2</t>
  </si>
  <si>
    <t>Isoleucine U-13C pos</t>
  </si>
  <si>
    <t>[13]C6H13NO2</t>
  </si>
  <si>
    <t>7.106:Peak area 89360627.002 is out of bounds (ISTD Minimum Recovery 103497814.416 and ISTD Max Recovery 310493443.247)</t>
  </si>
  <si>
    <t>7.108:Peak area 19348.894 is out of bounds (ISTD Minimum Recovery 103497814.416 and ISTD Max Recovery 310493443.247)</t>
  </si>
  <si>
    <t>Leucine pos</t>
  </si>
  <si>
    <t>Leucine U-13C pos</t>
  </si>
  <si>
    <t>6.834:Peak area 30227.029 is out of bounds (ISTD Minimum Recovery 143349747.513 and ISTD Max Recovery 430049242.540)</t>
  </si>
  <si>
    <t>6.775:Peak area 66586.762 is out of bounds (ISTD Minimum Recovery 143349747.513 and ISTD Max Recovery 430049242.540)</t>
  </si>
  <si>
    <t>Lysine pos</t>
  </si>
  <si>
    <t>C6H14N2O2</t>
  </si>
  <si>
    <t>Calibration Amount Diff 25.956% (absolute) &gt; max calibration amount diff 20%</t>
  </si>
  <si>
    <t>Lysine U-13C pos</t>
  </si>
  <si>
    <t>[13]C6H14N2O2</t>
  </si>
  <si>
    <t>14.075:Peak area 69173603.458 is out of bounds (ISTD Minimum Recovery 21788767.363 and ISTD Max Recovery 65366302.089)</t>
  </si>
  <si>
    <t>14.051:Peak area 67777187.599 is out of bounds (ISTD Minimum Recovery 21788767.363 and ISTD Max Recovery 65366302.089)</t>
  </si>
  <si>
    <t>14.028:Peak area 65695907.270 is out of bounds (ISTD Minimum Recovery 21788767.363 and ISTD Max Recovery 65366302.089)</t>
  </si>
  <si>
    <t>Malate neg</t>
  </si>
  <si>
    <t>C4H6O5</t>
  </si>
  <si>
    <t>Calibration Amount Diff 28.852% (absolute) &gt; max calibration amount diff 20%</t>
  </si>
  <si>
    <t>Calibration Amount Diff 25.266% (absolute) &gt; max calibration amount diff 20%</t>
  </si>
  <si>
    <t>Calibration Amount Diff 59.796% (absolute) &gt; max calibration amount diff 20%</t>
  </si>
  <si>
    <t>Calibration Amount Diff 88.373% (absolute) &gt; max calibration amount diff 20%</t>
  </si>
  <si>
    <t>Calibration Amount Diff 113.848% (absolute) &gt; max calibration amount diff 20%</t>
  </si>
  <si>
    <t>Malate U-13C neg</t>
  </si>
  <si>
    <t>[13]C4H6O5</t>
  </si>
  <si>
    <t>11.028:Peak area 24442.917 is out of bounds (ISTD Minimum Recovery 46513417.846 and ISTD Max Recovery 139540253.538)</t>
  </si>
  <si>
    <t>10.987:Peak area 146869853.333 is out of bounds (ISTD Minimum Recovery 46513417.846 and ISTD Max Recovery 139540253.538)</t>
  </si>
  <si>
    <t>Methionine pos</t>
  </si>
  <si>
    <t>C5H11NO2S</t>
  </si>
  <si>
    <t>Calibration Amount Diff -23.999% (absolute) &gt; max calibration amount diff 20%</t>
  </si>
  <si>
    <t>Methionine U-13C pos</t>
  </si>
  <si>
    <t>[13]C5H11NO2S</t>
  </si>
  <si>
    <t>7.276:Peak area 39060619.383 is out of bounds (ISTD Minimum Recovery 42404007.285 and ISTD Max Recovery 127212021.855)</t>
  </si>
  <si>
    <t>7.273:Peak area 35169063.598 is out of bounds (ISTD Minimum Recovery 42404007.285 and ISTD Max Recovery 127212021.855)</t>
  </si>
  <si>
    <t>Ornithine pos</t>
  </si>
  <si>
    <t>C5H12N2O2</t>
  </si>
  <si>
    <t>Calibration Amount Diff 24.077% (absolute) &gt; max calibration amount diff 20%</t>
  </si>
  <si>
    <t>Ornithine U-13C pos</t>
  </si>
  <si>
    <t>[13]C5H12N2O2</t>
  </si>
  <si>
    <t>Phenylalanine pos</t>
  </si>
  <si>
    <t>C9H11NO2</t>
  </si>
  <si>
    <t>Calibration Amount Diff 24.137% (absolute) &gt; max calibration amount diff 20%</t>
  </si>
  <si>
    <t>Phenylalanine U-13C pos</t>
  </si>
  <si>
    <t>[13]C9H11NO2</t>
  </si>
  <si>
    <t>6.072:Peak area 7417.424 is out of bounds (ISTD Minimum Recovery 117587512.266 and ISTD Max Recovery 352762536.799)</t>
  </si>
  <si>
    <t>6.207:Peak area 8771.795 is out of bounds (ISTD Minimum Recovery 117587512.266 and ISTD Max Recovery 352762536.799)</t>
  </si>
  <si>
    <t>6.206:Peak area 3074.859 is out of bounds (ISTD Minimum Recovery 117587512.266 and ISTD Max Recovery 352762536.799)</t>
  </si>
  <si>
    <t>Proline pos</t>
  </si>
  <si>
    <t>C5H9NO2</t>
  </si>
  <si>
    <t>Calibration Amount Diff 38.777% (absolute) &gt; max calibration amount diff 20%</t>
  </si>
  <si>
    <t>Calibration Amount Diff 33.911% (absolute) &gt; max calibration amount diff 20%</t>
  </si>
  <si>
    <t>Calibration Amount Diff 36.191% (absolute) &gt; max calibration amount diff 20%</t>
  </si>
  <si>
    <t>Calibration Amount Diff 39.582% (absolute) &gt; max calibration amount diff 20%</t>
  </si>
  <si>
    <t>Calibration Amount Diff 45.517% (absolute) &gt; max calibration amount diff 20%</t>
  </si>
  <si>
    <t>Proline U-13C pos</t>
  </si>
  <si>
    <t>[13]C5H9NO2</t>
  </si>
  <si>
    <t>8.194:Peak area 21914.958 is out of bounds (ISTD Minimum Recovery 246252080.262 and ISTD Max Recovery 738756240.786)</t>
  </si>
  <si>
    <t>Serine neg</t>
  </si>
  <si>
    <t>C3H7NO3</t>
  </si>
  <si>
    <t>Calibration Amount Diff -24.437% (absolute) &gt; max calibration amount diff 20%</t>
  </si>
  <si>
    <t>Calibration Amount Diff -37.44% (absolute) &gt; max calibration amount diff 20%</t>
  </si>
  <si>
    <t>Calibration Amount Diff -33.616% (absolute) &gt; max calibration amount diff 20%</t>
  </si>
  <si>
    <t>Calibration Amount Diff -44.051% (absolute) &gt; max calibration amount diff 20%</t>
  </si>
  <si>
    <t>Calibration Amount Diff -33.958% (absolute) &gt; max calibration amount diff 20%</t>
  </si>
  <si>
    <t>Calibration Amount Diff -24.445% (absolute) &gt; max calibration amount diff 20%</t>
  </si>
  <si>
    <t>Serine U-13C neg</t>
  </si>
  <si>
    <t>[13]C3H7NO3</t>
  </si>
  <si>
    <t>Succinate neg</t>
  </si>
  <si>
    <t>C4H6O4</t>
  </si>
  <si>
    <t>Rsquared 0.962 &lt; R2Threshold 0.99</t>
  </si>
  <si>
    <t>Rsquared 0.962 &lt; R2Threshold 0.99. Calibration Amount Diff 32.167% (absolute) &gt; max calibration amount diff 20%</t>
  </si>
  <si>
    <t>Rsquared 0.962 &lt; R2Threshold 0.99. Calibration Amount Diff 81.029% (absolute) &gt; max calibration amount diff 20%</t>
  </si>
  <si>
    <t>Rsquared 0.962 &lt; R2Threshold 0.99. Calibration Amount Diff 291.744% (absolute) &gt; max calibration amount diff 20%</t>
  </si>
  <si>
    <t>Rsquared 0.962 &lt; R2Threshold 0.99. Calibration Amount Diff 128.144% (absolute) &gt; max calibration amount diff 20%</t>
  </si>
  <si>
    <t>Rsquared 0.962 &lt; R2Threshold 0.99. Calibration Amount Diff 745.421% (absolute) &gt; max calibration amount diff 20%</t>
  </si>
  <si>
    <t>Succinate U-13C neg</t>
  </si>
  <si>
    <t>[13]C4H6O4</t>
  </si>
  <si>
    <t>10.456:Peak area 12605.412 is out of bounds (ISTD Minimum Recovery 25545835.119 and ISTD Max Recovery 76637505.356)</t>
  </si>
  <si>
    <t>Threonine neg</t>
  </si>
  <si>
    <t>C4H9NO3</t>
  </si>
  <si>
    <t>Threonine U-13C neg</t>
  </si>
  <si>
    <t>[13]C4H9NO3</t>
  </si>
  <si>
    <t>9.239:Peak area 8292463.105 is out of bounds (ISTD Minimum Recovery 9591418.751 and ISTD Max Recovery 28774256.252)</t>
  </si>
  <si>
    <t>Thymine neg</t>
  </si>
  <si>
    <t>C5H6N2O2</t>
  </si>
  <si>
    <t>Thymine U-13C neg</t>
  </si>
  <si>
    <t>[13]C5H6N2O2</t>
  </si>
  <si>
    <t>4.084:Peak area 23208.487 is out of bounds (ISTD Minimum Recovery 19668872.118 and ISTD Max Recovery 59006616.355)</t>
  </si>
  <si>
    <t>3.986:Peak area 66980.208 is out of bounds (ISTD Minimum Recovery 19668872.118 and ISTD Max Recovery 59006616.355)</t>
  </si>
  <si>
    <t>4.031:Peak area 21818.704 is out of bounds (ISTD Minimum Recovery 19668872.118 and ISTD Max Recovery 59006616.355)</t>
  </si>
  <si>
    <t>Tryptophan pos</t>
  </si>
  <si>
    <t>C11H12N2O2</t>
  </si>
  <si>
    <t>Calibration Amount Diff -23.737% (absolute) &gt; max calibration amount diff 20%</t>
  </si>
  <si>
    <t>Calibration Amount Diff -40.552% (absolute) &gt; max calibration amount diff 20%</t>
  </si>
  <si>
    <t>Calibration Amount Diff -55.401% (absolute) &gt; max calibration amount diff 20%</t>
  </si>
  <si>
    <t>Tryptophan U-13C pos</t>
  </si>
  <si>
    <t>[13]C11H12N2O2</t>
  </si>
  <si>
    <t>7.608:Peak area 6700.899 is out of bounds (ISTD Minimum Recovery 9212487.982 and ISTD Max Recovery 27637463.945)</t>
  </si>
  <si>
    <t>Tyrosine pos</t>
  </si>
  <si>
    <t>C9H11NO3</t>
  </si>
  <si>
    <t>Calibration Amount Diff -29.326% (absolute) &gt; max calibration amount diff 20%</t>
  </si>
  <si>
    <t>Calibration Amount Diff -37.202% (absolute) &gt; max calibration amount diff 20%</t>
  </si>
  <si>
    <t>Calibration Amount Diff -39.342% (absolute) &gt; max calibration amount diff 20%</t>
  </si>
  <si>
    <t>Tyrosine U-13C pos</t>
  </si>
  <si>
    <t>[13]C9H11NO3</t>
  </si>
  <si>
    <t>8.464:Peak area 94495.511 is out of bounds (ISTD Minimum Recovery 35689654.890 and ISTD Max Recovery 107068964.670)</t>
  </si>
  <si>
    <t>8.478:Peak area 51989.978 is out of bounds (ISTD Minimum Recovery 35689654.890 and ISTD Max Recovery 107068964.670)</t>
  </si>
  <si>
    <t>8.336:Peak area 55870.787 is out of bounds (ISTD Minimum Recovery 35689654.890 and ISTD Max Recovery 107068964.670)</t>
  </si>
  <si>
    <t>8.252:Peak area 58345.326 is out of bounds (ISTD Minimum Recovery 35689654.890 and ISTD Max Recovery 107068964.670)</t>
  </si>
  <si>
    <t>Uracil neg</t>
  </si>
  <si>
    <t>C4H4N2O2</t>
  </si>
  <si>
    <t>Uracil U-13C neg</t>
  </si>
  <si>
    <t>[13]C4H4N2O2</t>
  </si>
  <si>
    <t>4.935:Peak area 50091.849 is out of bounds (ISTD Minimum Recovery 51935590.820 and ISTD Max Recovery 155806772.459)</t>
  </si>
  <si>
    <t>4.843:Peak area 125055.312 is out of bounds (ISTD Minimum Recovery 51935590.820 and ISTD Max Recovery 155806772.459)</t>
  </si>
  <si>
    <t>4.868:Peak area 19384.011 is out of bounds (ISTD Minimum Recovery 51935590.820 and ISTD Max Recovery 155806772.459)</t>
  </si>
  <si>
    <t>Uric acid neg</t>
  </si>
  <si>
    <t>C5H4N4O3</t>
  </si>
  <si>
    <t>Rsquared 0.906 &lt; R2Threshold 0.99</t>
  </si>
  <si>
    <t>Rsquared 0.906 &lt; R2Threshold 0.99. Calibration Amount Diff 70.453% (absolute) &gt; max calibration amount diff 20%</t>
  </si>
  <si>
    <t>Rsquared 0.906 &lt; R2Threshold 0.99. Calibration Amount Diff -20.802% (absolute) &gt; max calibration amount diff 20%</t>
  </si>
  <si>
    <t>Rsquared 0.906 &lt; R2Threshold 0.99. Calibration Amount Diff -34.599% (absolute) &gt; max calibration amount diff 20%</t>
  </si>
  <si>
    <t>Rsquared 0.906 &lt; R2Threshold 0.99. Calibration Amount Diff -33.375% (absolute) &gt; max calibration amount diff 20%</t>
  </si>
  <si>
    <t>Rsquared 0.906 &lt; R2Threshold 0.99. Calibration Amount Diff -37.033% (absolute) &gt; max calibration amount diff 20%</t>
  </si>
  <si>
    <t>Rsquared 0.906 &lt; R2Threshold 0.99. Calibration Amount Diff -23.022% (absolute) &gt; max calibration amount diff 20%</t>
  </si>
  <si>
    <t>Rsquared 0.906 &lt; R2Threshold 0.99. Calibration Amount Diff -29.349% (absolute) &gt; max calibration amount diff 20%</t>
  </si>
  <si>
    <t>Rsquared 0.906 &lt; R2Threshold 0.99. Calibration Amount Diff -34.472% (absolute) &gt; max calibration amount diff 20%</t>
  </si>
  <si>
    <t>Rsquared 0.906 &lt; R2Threshold 0.99. Calibration Amount Diff -36.437% (absolute) &gt; max calibration amount diff 20%</t>
  </si>
  <si>
    <t>Rsquared 0.906 &lt; R2Threshold 0.99. Calibration Amount Diff -45.418% (absolute) &gt; max calibration amount diff 20%</t>
  </si>
  <si>
    <t>Rsquared 0.906 &lt; R2Threshold 0.99. Calibration Amount Diff -51.065% (absolute) &gt; max calibration amount diff 20%</t>
  </si>
  <si>
    <t>Uric acid U-13C neg</t>
  </si>
  <si>
    <t>[13]C5H4N4O3</t>
  </si>
  <si>
    <t>8.651:Peak area 488117.062 is out of bounds (ISTD Minimum Recovery 526137.906 and ISTD Max Recovery 1578413.718)</t>
  </si>
  <si>
    <t>8.613:Peak area 3162598.610 is out of bounds (ISTD Minimum Recovery 526137.906 and ISTD Max Recovery 1578413.718)</t>
  </si>
  <si>
    <t>8.608:Peak area 2888124.227 is out of bounds (ISTD Minimum Recovery 526137.906 and ISTD Max Recovery 1578413.718)</t>
  </si>
  <si>
    <t>8.608:Peak area 3160757.069 is out of bounds (ISTD Minimum Recovery 526137.906 and ISTD Max Recovery 1578413.718)</t>
  </si>
  <si>
    <t>Uridine neg</t>
  </si>
  <si>
    <t>C9H12N2O6</t>
  </si>
  <si>
    <t>Uridine U-13C neg</t>
  </si>
  <si>
    <t>[13]C9H12N2O6</t>
  </si>
  <si>
    <t>6.184:Peak area 2735972.361 is out of bounds (ISTD Minimum Recovery 4667181.667 and ISTD Max Recovery 14001545.000)</t>
  </si>
  <si>
    <t>6.222:Peak area 3143836.551 is out of bounds (ISTD Minimum Recovery 4667181.667 and ISTD Max Recovery 14001545.000)</t>
  </si>
  <si>
    <t>6.120:Peak area 2138839.643 is out of bounds (ISTD Minimum Recovery 4667181.667 and ISTD Max Recovery 14001545.000)</t>
  </si>
  <si>
    <t>6.114:Peak area 4606504.685 is out of bounds (ISTD Minimum Recovery 4667181.667 and ISTD Max Recovery 14001545.000)</t>
  </si>
  <si>
    <t>Valine pos</t>
  </si>
  <si>
    <t>C5H11NO2</t>
  </si>
  <si>
    <t>Rsquared 0.987 &lt; R2Threshold 0.99</t>
  </si>
  <si>
    <t>Rsquared 0.987 &lt; R2Threshold 0.99. Calibration Amount Diff 33.512% (absolute) &gt; max calibration amount diff 20%</t>
  </si>
  <si>
    <t>Rsquared 0.987 &lt; R2Threshold 0.99. Calibration Amount Diff 86.111% (absolute) &gt; max calibration amount diff 20%</t>
  </si>
  <si>
    <t>Rsquared 0.987 &lt; R2Threshold 0.99. Calibration Amount Diff 111.128% (absolute) &gt; max calibration amount diff 20%</t>
  </si>
  <si>
    <t>Rsquared 0.987 &lt; R2Threshold 0.99. Calibration Amount Diff 174.192% (absolute) &gt; max calibration amount diff 20%</t>
  </si>
  <si>
    <t>Rsquared 0.987 &lt; R2Threshold 0.99. Calibration Amount Diff 438.151% (absolute) &gt; max calibration amount diff 20%</t>
  </si>
  <si>
    <t>Valine U-13C pos</t>
  </si>
  <si>
    <t>[13]C5H11NO2</t>
  </si>
  <si>
    <t>Xanthine neg</t>
  </si>
  <si>
    <t>C5H4N4O2</t>
  </si>
  <si>
    <t>Calibration Amount Diff 22.586% (absolute) &gt; max calibration amount diff 20%</t>
  </si>
  <si>
    <t>Xanthine U-13C neg</t>
  </si>
  <si>
    <t>[13]C5H4N4O2</t>
  </si>
  <si>
    <t>7.642:Peak area 10928558.545 is out of bounds (ISTD Minimum Recovery 19630709.052 and ISTD Max Recovery 58892127.156)</t>
  </si>
  <si>
    <t>7.693:Peak area 16257071.759 is out of bounds (ISTD Minimum Recovery 19630709.052 and ISTD Max Recovery 58892127.156)</t>
  </si>
  <si>
    <t>7.746:Peak area 2291.294 is out of bounds (ISTD Minimum Recovery 19630709.052 and ISTD Max Recovery 58892127.156)</t>
  </si>
  <si>
    <t>Calc. amount</t>
  </si>
  <si>
    <t>Diff %</t>
  </si>
  <si>
    <t>Avg</t>
  </si>
  <si>
    <t>Avg diff %</t>
  </si>
  <si>
    <t>Adenine</t>
  </si>
  <si>
    <t>Pig 1</t>
  </si>
  <si>
    <t>Pig 2</t>
  </si>
  <si>
    <t>Pig 3</t>
  </si>
  <si>
    <t>Cytosine</t>
  </si>
  <si>
    <t>Guanine</t>
  </si>
  <si>
    <t>Thymine</t>
  </si>
  <si>
    <t>Uracil</t>
  </si>
  <si>
    <t>Cytidine</t>
  </si>
  <si>
    <t>Uridine</t>
  </si>
  <si>
    <t>Hypoxanthine</t>
  </si>
  <si>
    <t>Adenosine</t>
  </si>
  <si>
    <t>Guanosine</t>
  </si>
  <si>
    <t>Inosine</t>
  </si>
  <si>
    <t>Deoxycytidine</t>
  </si>
  <si>
    <t>Aspartate</t>
  </si>
  <si>
    <t>Asparagine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</si>
</sst>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9011811023622049E-2"/>
                  <c:y val="-0.24989355497229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'Adenine pos'!$I$3:$I$14</c:f>
              <c:numCache>
                <c:formatCode>General</c:formatCode>
                <c:ptCount val="12"/>
                <c:pt idx="0">
                  <c:v>66.224999999999994</c:v>
                </c:pt>
                <c:pt idx="1">
                  <c:v>30.585000000000001</c:v>
                </c:pt>
                <c:pt idx="2">
                  <c:v>15.922000000000001</c:v>
                </c:pt>
                <c:pt idx="3">
                  <c:v>7.5910000000000002</c:v>
                </c:pt>
                <c:pt idx="4">
                  <c:v>3.637</c:v>
                </c:pt>
                <c:pt idx="5">
                  <c:v>1.7609999999999999</c:v>
                </c:pt>
                <c:pt idx="6">
                  <c:v>0.77400000000000002</c:v>
                </c:pt>
                <c:pt idx="7">
                  <c:v>0.46600000000000003</c:v>
                </c:pt>
                <c:pt idx="8">
                  <c:v>0.22800000000000001</c:v>
                </c:pt>
                <c:pt idx="9">
                  <c:v>0.11700000000000001</c:v>
                </c:pt>
                <c:pt idx="10">
                  <c:v>5.8000000000000003E-2</c:v>
                </c:pt>
                <c:pt idx="11">
                  <c:v>0.03</c:v>
                </c:pt>
              </c:numCache>
            </c:numRef>
          </c:xVal>
          <c:yVal>
            <c:numRef>
              <c:f>'Adenine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A-4E95-8630-7BB68902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46800"/>
        <c:axId val="438348048"/>
      </c:scatterChart>
      <c:valAx>
        <c:axId val="438346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48048"/>
        <c:crosses val="autoZero"/>
        <c:crossBetween val="midCat"/>
      </c:valAx>
      <c:valAx>
        <c:axId val="43834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930402449693787"/>
                  <c:y val="-0.23809601924759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'Thymine neg'!$I$3:$I$14</c:f>
              <c:numCache>
                <c:formatCode>General</c:formatCode>
                <c:ptCount val="12"/>
                <c:pt idx="0">
                  <c:v>175.20099999999999</c:v>
                </c:pt>
                <c:pt idx="1">
                  <c:v>83.206999999999994</c:v>
                </c:pt>
                <c:pt idx="2">
                  <c:v>49.453000000000003</c:v>
                </c:pt>
                <c:pt idx="3">
                  <c:v>25.568000000000001</c:v>
                </c:pt>
                <c:pt idx="4">
                  <c:v>12.920999999999999</c:v>
                </c:pt>
                <c:pt idx="5">
                  <c:v>6.5279999999999996</c:v>
                </c:pt>
                <c:pt idx="6">
                  <c:v>3.4729999999999999</c:v>
                </c:pt>
                <c:pt idx="7">
                  <c:v>2.1749999999999998</c:v>
                </c:pt>
                <c:pt idx="8">
                  <c:v>1.0629999999999999</c:v>
                </c:pt>
                <c:pt idx="9">
                  <c:v>0.49099999999999999</c:v>
                </c:pt>
                <c:pt idx="10">
                  <c:v>0.28999999999999998</c:v>
                </c:pt>
                <c:pt idx="11">
                  <c:v>0.17199999999999999</c:v>
                </c:pt>
              </c:numCache>
            </c:numRef>
          </c:xVal>
          <c:yVal>
            <c:numRef>
              <c:f>'Thymine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D-445A-90AE-864BEF25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79088"/>
        <c:axId val="1592535984"/>
      </c:scatterChart>
      <c:valAx>
        <c:axId val="2127279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35984"/>
        <c:crosses val="autoZero"/>
        <c:crossBetween val="midCat"/>
      </c:valAx>
      <c:valAx>
        <c:axId val="1592535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53630796150481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'Uracil neg'!$I$3:$I$14</c:f>
              <c:numCache>
                <c:formatCode>General</c:formatCode>
                <c:ptCount val="12"/>
                <c:pt idx="0">
                  <c:v>52.677</c:v>
                </c:pt>
                <c:pt idx="1">
                  <c:v>27.372</c:v>
                </c:pt>
                <c:pt idx="2">
                  <c:v>15.637</c:v>
                </c:pt>
                <c:pt idx="3">
                  <c:v>7.6360000000000001</c:v>
                </c:pt>
                <c:pt idx="4">
                  <c:v>4.125</c:v>
                </c:pt>
                <c:pt idx="5">
                  <c:v>2.2429999999999999</c:v>
                </c:pt>
                <c:pt idx="6">
                  <c:v>1.119</c:v>
                </c:pt>
                <c:pt idx="7">
                  <c:v>0.67</c:v>
                </c:pt>
                <c:pt idx="8">
                  <c:v>0.312</c:v>
                </c:pt>
                <c:pt idx="9">
                  <c:v>0.13600000000000001</c:v>
                </c:pt>
                <c:pt idx="10">
                  <c:v>6.7000000000000004E-2</c:v>
                </c:pt>
                <c:pt idx="11">
                  <c:v>4.1000000000000002E-2</c:v>
                </c:pt>
              </c:numCache>
            </c:numRef>
          </c:xVal>
          <c:yVal>
            <c:numRef>
              <c:f>'Uracil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E-4D71-A43F-0D2F2A28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5248"/>
        <c:axId val="434231488"/>
      </c:scatterChart>
      <c:valAx>
        <c:axId val="434225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31488"/>
        <c:crosses val="autoZero"/>
        <c:crossBetween val="midCat"/>
      </c:valAx>
      <c:valAx>
        <c:axId val="43423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353630796150481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'Uracil neg'!$I$3:$I$14</c:f>
              <c:numCache>
                <c:formatCode>General</c:formatCode>
                <c:ptCount val="12"/>
                <c:pt idx="0">
                  <c:v>52.677</c:v>
                </c:pt>
                <c:pt idx="1">
                  <c:v>27.372</c:v>
                </c:pt>
                <c:pt idx="2">
                  <c:v>15.637</c:v>
                </c:pt>
                <c:pt idx="3">
                  <c:v>7.6360000000000001</c:v>
                </c:pt>
                <c:pt idx="4">
                  <c:v>4.125</c:v>
                </c:pt>
                <c:pt idx="5">
                  <c:v>2.2429999999999999</c:v>
                </c:pt>
                <c:pt idx="6">
                  <c:v>1.119</c:v>
                </c:pt>
                <c:pt idx="7">
                  <c:v>0.67</c:v>
                </c:pt>
                <c:pt idx="8">
                  <c:v>0.312</c:v>
                </c:pt>
                <c:pt idx="9">
                  <c:v>0.13600000000000001</c:v>
                </c:pt>
                <c:pt idx="10">
                  <c:v>6.7000000000000004E-2</c:v>
                </c:pt>
                <c:pt idx="11">
                  <c:v>4.1000000000000002E-2</c:v>
                </c:pt>
              </c:numCache>
            </c:numRef>
          </c:xVal>
          <c:yVal>
            <c:numRef>
              <c:f>'Uracil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5-4966-BE22-ACE6EA3A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5248"/>
        <c:axId val="434231488"/>
      </c:scatterChart>
      <c:valAx>
        <c:axId val="434225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31488"/>
        <c:crosses val="autoZero"/>
        <c:crossBetween val="midCat"/>
      </c:valAx>
      <c:valAx>
        <c:axId val="43423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4958223972003502E-2"/>
                  <c:y val="-0.24284412365121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 pos'!$I$3:$I$14</c:f>
              <c:numCache>
                <c:formatCode>General</c:formatCode>
                <c:ptCount val="12"/>
                <c:pt idx="0">
                  <c:v>257.01</c:v>
                </c:pt>
                <c:pt idx="1">
                  <c:v>98.837999999999994</c:v>
                </c:pt>
                <c:pt idx="2">
                  <c:v>47.866999999999997</c:v>
                </c:pt>
                <c:pt idx="3">
                  <c:v>18.981999999999999</c:v>
                </c:pt>
                <c:pt idx="4">
                  <c:v>9.4149999999999991</c:v>
                </c:pt>
                <c:pt idx="5">
                  <c:v>4.7919999999999998</c:v>
                </c:pt>
                <c:pt idx="6">
                  <c:v>2.298</c:v>
                </c:pt>
                <c:pt idx="7">
                  <c:v>1.2949999999999999</c:v>
                </c:pt>
                <c:pt idx="8">
                  <c:v>0.56599999999999995</c:v>
                </c:pt>
                <c:pt idx="9">
                  <c:v>0.26200000000000001</c:v>
                </c:pt>
                <c:pt idx="10">
                  <c:v>0.108</c:v>
                </c:pt>
                <c:pt idx="11">
                  <c:v>3.6999999999999998E-2</c:v>
                </c:pt>
              </c:numCache>
            </c:numRef>
          </c:xVal>
          <c:yVal>
            <c:numRef>
              <c:f>'Cytidine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E-45D5-86D4-E5040773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50128"/>
        <c:axId val="1954948048"/>
      </c:scatterChart>
      <c:valAx>
        <c:axId val="1954950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48048"/>
        <c:crosses val="autoZero"/>
        <c:crossBetween val="midCat"/>
      </c:valAx>
      <c:valAx>
        <c:axId val="195494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958223972003502E-2"/>
                  <c:y val="-0.24284412365121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 pos'!$I$3:$I$14</c:f>
              <c:numCache>
                <c:formatCode>General</c:formatCode>
                <c:ptCount val="12"/>
                <c:pt idx="0">
                  <c:v>257.01</c:v>
                </c:pt>
                <c:pt idx="1">
                  <c:v>98.837999999999994</c:v>
                </c:pt>
                <c:pt idx="2">
                  <c:v>47.866999999999997</c:v>
                </c:pt>
                <c:pt idx="3">
                  <c:v>18.981999999999999</c:v>
                </c:pt>
                <c:pt idx="4">
                  <c:v>9.4149999999999991</c:v>
                </c:pt>
                <c:pt idx="5">
                  <c:v>4.7919999999999998</c:v>
                </c:pt>
                <c:pt idx="6">
                  <c:v>2.298</c:v>
                </c:pt>
                <c:pt idx="7">
                  <c:v>1.2949999999999999</c:v>
                </c:pt>
                <c:pt idx="8">
                  <c:v>0.56599999999999995</c:v>
                </c:pt>
                <c:pt idx="9">
                  <c:v>0.26200000000000001</c:v>
                </c:pt>
                <c:pt idx="10">
                  <c:v>0.108</c:v>
                </c:pt>
                <c:pt idx="11">
                  <c:v>3.6999999999999998E-2</c:v>
                </c:pt>
              </c:numCache>
            </c:numRef>
          </c:xVal>
          <c:yVal>
            <c:numRef>
              <c:f>'Cytidine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F-49C8-BB18-B86F463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50128"/>
        <c:axId val="1954948048"/>
      </c:scatterChart>
      <c:valAx>
        <c:axId val="1954950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48048"/>
        <c:crosses val="autoZero"/>
        <c:crossBetween val="midCat"/>
      </c:valAx>
      <c:valAx>
        <c:axId val="195494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2206911636045496E-3"/>
                  <c:y val="-0.19589931466899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'Uridine neg'!$I$3:$I$14</c:f>
              <c:numCache>
                <c:formatCode>General</c:formatCode>
                <c:ptCount val="12"/>
                <c:pt idx="0">
                  <c:v>443.13600000000002</c:v>
                </c:pt>
                <c:pt idx="1">
                  <c:v>210.34399999999999</c:v>
                </c:pt>
                <c:pt idx="2">
                  <c:v>81.427000000000007</c:v>
                </c:pt>
                <c:pt idx="3">
                  <c:v>35.546999999999997</c:v>
                </c:pt>
                <c:pt idx="4">
                  <c:v>15.48</c:v>
                </c:pt>
                <c:pt idx="5">
                  <c:v>6.8</c:v>
                </c:pt>
                <c:pt idx="6">
                  <c:v>3.5019999999999998</c:v>
                </c:pt>
                <c:pt idx="7">
                  <c:v>1.6339999999999999</c:v>
                </c:pt>
                <c:pt idx="8">
                  <c:v>0.64100000000000001</c:v>
                </c:pt>
                <c:pt idx="9">
                  <c:v>0.219</c:v>
                </c:pt>
                <c:pt idx="10">
                  <c:v>0.09</c:v>
                </c:pt>
                <c:pt idx="11">
                  <c:v>3.4000000000000002E-2</c:v>
                </c:pt>
              </c:numCache>
            </c:numRef>
          </c:xVal>
          <c:yVal>
            <c:numRef>
              <c:f>'Uridine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D-4B4F-9E22-963DF889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14624"/>
        <c:axId val="1776012544"/>
      </c:scatterChart>
      <c:valAx>
        <c:axId val="1776014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2544"/>
        <c:crosses val="autoZero"/>
        <c:crossBetween val="midCat"/>
      </c:valAx>
      <c:valAx>
        <c:axId val="177601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0122484689413818E-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'Uridine neg'!$I$3:$I$14</c:f>
              <c:numCache>
                <c:formatCode>General</c:formatCode>
                <c:ptCount val="12"/>
                <c:pt idx="0">
                  <c:v>443.13600000000002</c:v>
                </c:pt>
                <c:pt idx="1">
                  <c:v>210.34399999999999</c:v>
                </c:pt>
                <c:pt idx="2">
                  <c:v>81.427000000000007</c:v>
                </c:pt>
                <c:pt idx="3">
                  <c:v>35.546999999999997</c:v>
                </c:pt>
                <c:pt idx="4">
                  <c:v>15.48</c:v>
                </c:pt>
                <c:pt idx="5">
                  <c:v>6.8</c:v>
                </c:pt>
                <c:pt idx="6">
                  <c:v>3.5019999999999998</c:v>
                </c:pt>
                <c:pt idx="7">
                  <c:v>1.6339999999999999</c:v>
                </c:pt>
                <c:pt idx="8">
                  <c:v>0.64100000000000001</c:v>
                </c:pt>
                <c:pt idx="9">
                  <c:v>0.219</c:v>
                </c:pt>
                <c:pt idx="10">
                  <c:v>0.09</c:v>
                </c:pt>
                <c:pt idx="11">
                  <c:v>3.4000000000000002E-2</c:v>
                </c:pt>
              </c:numCache>
            </c:numRef>
          </c:xVal>
          <c:yVal>
            <c:numRef>
              <c:f>'Uridine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E-4CDA-B34A-A130E5D7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14624"/>
        <c:axId val="1776012544"/>
      </c:scatterChart>
      <c:valAx>
        <c:axId val="1776014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2544"/>
        <c:crosses val="autoZero"/>
        <c:crossBetween val="midCat"/>
      </c:valAx>
      <c:valAx>
        <c:axId val="177601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498490813648294E-2"/>
                  <c:y val="-0.23433435403907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'Hypoxanthine pos'!$I$3:$I$14</c:f>
              <c:numCache>
                <c:formatCode>General</c:formatCode>
                <c:ptCount val="12"/>
                <c:pt idx="0">
                  <c:v>580.39099999999996</c:v>
                </c:pt>
                <c:pt idx="1">
                  <c:v>243.535</c:v>
                </c:pt>
                <c:pt idx="2">
                  <c:v>111.70399999999999</c:v>
                </c:pt>
                <c:pt idx="3">
                  <c:v>53.177999999999997</c:v>
                </c:pt>
                <c:pt idx="4">
                  <c:v>26.353000000000002</c:v>
                </c:pt>
                <c:pt idx="5">
                  <c:v>13.819000000000001</c:v>
                </c:pt>
                <c:pt idx="6">
                  <c:v>7.0259999999999998</c:v>
                </c:pt>
                <c:pt idx="7">
                  <c:v>4.1349999999999998</c:v>
                </c:pt>
                <c:pt idx="8">
                  <c:v>1.954</c:v>
                </c:pt>
                <c:pt idx="9">
                  <c:v>0.98099999999999998</c:v>
                </c:pt>
                <c:pt idx="10">
                  <c:v>0.495</c:v>
                </c:pt>
                <c:pt idx="11">
                  <c:v>0.24199999999999999</c:v>
                </c:pt>
              </c:numCache>
            </c:numRef>
          </c:xVal>
          <c:yVal>
            <c:numRef>
              <c:f>'Hypoxanthine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7-408C-B022-6FF89D0E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86864"/>
        <c:axId val="2127274096"/>
      </c:scatterChart>
      <c:valAx>
        <c:axId val="2035886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4096"/>
        <c:crosses val="autoZero"/>
        <c:crossBetween val="midCat"/>
      </c:valAx>
      <c:valAx>
        <c:axId val="212727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98490813648294E-2"/>
                  <c:y val="-0.23433435403907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'Hypoxanthine pos'!$I$3:$I$14</c:f>
              <c:numCache>
                <c:formatCode>General</c:formatCode>
                <c:ptCount val="12"/>
                <c:pt idx="0">
                  <c:v>580.39099999999996</c:v>
                </c:pt>
                <c:pt idx="1">
                  <c:v>243.535</c:v>
                </c:pt>
                <c:pt idx="2">
                  <c:v>111.70399999999999</c:v>
                </c:pt>
                <c:pt idx="3">
                  <c:v>53.177999999999997</c:v>
                </c:pt>
                <c:pt idx="4">
                  <c:v>26.353000000000002</c:v>
                </c:pt>
                <c:pt idx="5">
                  <c:v>13.819000000000001</c:v>
                </c:pt>
                <c:pt idx="6">
                  <c:v>7.0259999999999998</c:v>
                </c:pt>
                <c:pt idx="7">
                  <c:v>4.1349999999999998</c:v>
                </c:pt>
                <c:pt idx="8">
                  <c:v>1.954</c:v>
                </c:pt>
                <c:pt idx="9">
                  <c:v>0.98099999999999998</c:v>
                </c:pt>
                <c:pt idx="10">
                  <c:v>0.495</c:v>
                </c:pt>
                <c:pt idx="11">
                  <c:v>0.24199999999999999</c:v>
                </c:pt>
              </c:numCache>
            </c:numRef>
          </c:xVal>
          <c:yVal>
            <c:numRef>
              <c:f>'Hypoxanthine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8-47AB-B080-7C1703AA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886864"/>
        <c:axId val="2127274096"/>
      </c:scatterChart>
      <c:valAx>
        <c:axId val="2035886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4096"/>
        <c:crosses val="autoZero"/>
        <c:crossBetween val="midCat"/>
      </c:valAx>
      <c:valAx>
        <c:axId val="212727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50109361329834E-2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 pos'!$I$3:$I$14</c:f>
              <c:numCache>
                <c:formatCode>General</c:formatCode>
                <c:ptCount val="12"/>
                <c:pt idx="0">
                  <c:v>19.846</c:v>
                </c:pt>
                <c:pt idx="1">
                  <c:v>9.7850000000000001</c:v>
                </c:pt>
                <c:pt idx="2">
                  <c:v>5.4610000000000003</c:v>
                </c:pt>
                <c:pt idx="3">
                  <c:v>2.7679999999999998</c:v>
                </c:pt>
                <c:pt idx="4">
                  <c:v>1.4850000000000001</c:v>
                </c:pt>
                <c:pt idx="5">
                  <c:v>0.79600000000000004</c:v>
                </c:pt>
                <c:pt idx="6">
                  <c:v>0.41199999999999998</c:v>
                </c:pt>
                <c:pt idx="7">
                  <c:v>0.24199999999999999</c:v>
                </c:pt>
                <c:pt idx="8">
                  <c:v>0.115</c:v>
                </c:pt>
                <c:pt idx="9">
                  <c:v>5.5E-2</c:v>
                </c:pt>
                <c:pt idx="10">
                  <c:v>2.7E-2</c:v>
                </c:pt>
                <c:pt idx="11">
                  <c:v>1.2E-2</c:v>
                </c:pt>
              </c:numCache>
            </c:numRef>
          </c:xVal>
          <c:yVal>
            <c:numRef>
              <c:f>'Adenosine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5-478C-BF26-DAF9113A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00576"/>
        <c:axId val="2041509312"/>
      </c:scatterChart>
      <c:valAx>
        <c:axId val="204150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9312"/>
        <c:crosses val="autoZero"/>
        <c:crossBetween val="midCat"/>
      </c:valAx>
      <c:valAx>
        <c:axId val="204150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669663167104112E-2"/>
                  <c:y val="-0.2507542286380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'Adenine pos'!$I$3:$I$14</c:f>
              <c:numCache>
                <c:formatCode>General</c:formatCode>
                <c:ptCount val="12"/>
                <c:pt idx="0">
                  <c:v>66.224999999999994</c:v>
                </c:pt>
                <c:pt idx="1">
                  <c:v>30.585000000000001</c:v>
                </c:pt>
                <c:pt idx="2">
                  <c:v>15.922000000000001</c:v>
                </c:pt>
                <c:pt idx="3">
                  <c:v>7.5910000000000002</c:v>
                </c:pt>
                <c:pt idx="4">
                  <c:v>3.637</c:v>
                </c:pt>
                <c:pt idx="5">
                  <c:v>1.7609999999999999</c:v>
                </c:pt>
                <c:pt idx="6">
                  <c:v>0.77400000000000002</c:v>
                </c:pt>
                <c:pt idx="7">
                  <c:v>0.46600000000000003</c:v>
                </c:pt>
                <c:pt idx="8">
                  <c:v>0.22800000000000001</c:v>
                </c:pt>
                <c:pt idx="9">
                  <c:v>0.11700000000000001</c:v>
                </c:pt>
                <c:pt idx="10">
                  <c:v>5.8000000000000003E-2</c:v>
                </c:pt>
                <c:pt idx="11">
                  <c:v>0.03</c:v>
                </c:pt>
              </c:numCache>
            </c:numRef>
          </c:xVal>
          <c:yVal>
            <c:numRef>
              <c:f>'Adenine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D-45BD-A954-8955F51E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46800"/>
        <c:axId val="438348048"/>
      </c:scatterChart>
      <c:valAx>
        <c:axId val="438346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48048"/>
        <c:crosses val="autoZero"/>
        <c:crossBetween val="midCat"/>
      </c:valAx>
      <c:valAx>
        <c:axId val="43834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8153980752405945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 pos'!$I$3:$I$14</c:f>
              <c:numCache>
                <c:formatCode>General</c:formatCode>
                <c:ptCount val="12"/>
                <c:pt idx="0">
                  <c:v>19.846</c:v>
                </c:pt>
                <c:pt idx="1">
                  <c:v>9.7850000000000001</c:v>
                </c:pt>
                <c:pt idx="2">
                  <c:v>5.4610000000000003</c:v>
                </c:pt>
                <c:pt idx="3">
                  <c:v>2.7679999999999998</c:v>
                </c:pt>
                <c:pt idx="4">
                  <c:v>1.4850000000000001</c:v>
                </c:pt>
                <c:pt idx="5">
                  <c:v>0.79600000000000004</c:v>
                </c:pt>
                <c:pt idx="6">
                  <c:v>0.41199999999999998</c:v>
                </c:pt>
                <c:pt idx="7">
                  <c:v>0.24199999999999999</c:v>
                </c:pt>
                <c:pt idx="8">
                  <c:v>0.115</c:v>
                </c:pt>
                <c:pt idx="9">
                  <c:v>5.5E-2</c:v>
                </c:pt>
                <c:pt idx="10">
                  <c:v>2.7E-2</c:v>
                </c:pt>
                <c:pt idx="11">
                  <c:v>1.2E-2</c:v>
                </c:pt>
              </c:numCache>
            </c:numRef>
          </c:xVal>
          <c:yVal>
            <c:numRef>
              <c:f>'Adenosine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4929-A0A9-228CA9A3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00576"/>
        <c:axId val="2041509312"/>
      </c:scatterChart>
      <c:valAx>
        <c:axId val="204150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9312"/>
        <c:crosses val="autoZero"/>
        <c:crossBetween val="midCat"/>
      </c:valAx>
      <c:valAx>
        <c:axId val="204150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9834864391951006E-2"/>
                  <c:y val="-0.20499781277340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'Guanosine pos'!$I$3:$I$14</c:f>
              <c:numCache>
                <c:formatCode>General</c:formatCode>
                <c:ptCount val="12"/>
                <c:pt idx="0">
                  <c:v>91.013999999999996</c:v>
                </c:pt>
                <c:pt idx="1">
                  <c:v>39.771000000000001</c:v>
                </c:pt>
                <c:pt idx="2">
                  <c:v>22.495999999999999</c:v>
                </c:pt>
                <c:pt idx="3">
                  <c:v>8.1539999999999999</c:v>
                </c:pt>
                <c:pt idx="4">
                  <c:v>3.504</c:v>
                </c:pt>
                <c:pt idx="5">
                  <c:v>1.5529999999999999</c:v>
                </c:pt>
                <c:pt idx="6">
                  <c:v>0.63100000000000001</c:v>
                </c:pt>
                <c:pt idx="7">
                  <c:v>0.28799999999999998</c:v>
                </c:pt>
                <c:pt idx="8">
                  <c:v>0.109</c:v>
                </c:pt>
                <c:pt idx="9">
                  <c:v>4.7E-2</c:v>
                </c:pt>
                <c:pt idx="10">
                  <c:v>2.1000000000000001E-2</c:v>
                </c:pt>
                <c:pt idx="11">
                  <c:v>8.0000000000000002E-3</c:v>
                </c:pt>
              </c:numCache>
            </c:numRef>
          </c:xVal>
          <c:yVal>
            <c:numRef>
              <c:f>'Guanosine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6-493C-B20B-02D889E7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60768"/>
        <c:axId val="1940259104"/>
      </c:scatterChart>
      <c:valAx>
        <c:axId val="194026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59104"/>
        <c:crosses val="autoZero"/>
        <c:crossBetween val="midCat"/>
      </c:valAx>
      <c:valAx>
        <c:axId val="194025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181977252843396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'Guanosine pos'!$I$3:$I$14</c:f>
              <c:numCache>
                <c:formatCode>General</c:formatCode>
                <c:ptCount val="12"/>
                <c:pt idx="0">
                  <c:v>91.013999999999996</c:v>
                </c:pt>
                <c:pt idx="1">
                  <c:v>39.771000000000001</c:v>
                </c:pt>
                <c:pt idx="2">
                  <c:v>22.495999999999999</c:v>
                </c:pt>
                <c:pt idx="3">
                  <c:v>8.1539999999999999</c:v>
                </c:pt>
                <c:pt idx="4">
                  <c:v>3.504</c:v>
                </c:pt>
                <c:pt idx="5">
                  <c:v>1.5529999999999999</c:v>
                </c:pt>
                <c:pt idx="6">
                  <c:v>0.63100000000000001</c:v>
                </c:pt>
                <c:pt idx="7">
                  <c:v>0.28799999999999998</c:v>
                </c:pt>
                <c:pt idx="8">
                  <c:v>0.109</c:v>
                </c:pt>
                <c:pt idx="9">
                  <c:v>4.7E-2</c:v>
                </c:pt>
                <c:pt idx="10">
                  <c:v>2.1000000000000001E-2</c:v>
                </c:pt>
                <c:pt idx="11">
                  <c:v>8.0000000000000002E-3</c:v>
                </c:pt>
              </c:numCache>
            </c:numRef>
          </c:xVal>
          <c:yVal>
            <c:numRef>
              <c:f>'Guanosine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1-4F2F-B5E0-04458AB88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60768"/>
        <c:axId val="1940259104"/>
      </c:scatterChart>
      <c:valAx>
        <c:axId val="194026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59104"/>
        <c:crosses val="autoZero"/>
        <c:crossBetween val="midCat"/>
      </c:valAx>
      <c:valAx>
        <c:axId val="194025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054461942257218E-2"/>
                  <c:y val="-0.23489938757655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'Inosine pos'!$I$3:$I$14</c:f>
              <c:numCache>
                <c:formatCode>General</c:formatCode>
                <c:ptCount val="12"/>
                <c:pt idx="0">
                  <c:v>4757.6289999999999</c:v>
                </c:pt>
                <c:pt idx="1">
                  <c:v>2193.721</c:v>
                </c:pt>
                <c:pt idx="2">
                  <c:v>648.00099999999998</c:v>
                </c:pt>
                <c:pt idx="3">
                  <c:v>271.37599999999998</c:v>
                </c:pt>
                <c:pt idx="4">
                  <c:v>150.22499999999999</c:v>
                </c:pt>
                <c:pt idx="5">
                  <c:v>74.331000000000003</c:v>
                </c:pt>
                <c:pt idx="6">
                  <c:v>33.838999999999999</c:v>
                </c:pt>
                <c:pt idx="7">
                  <c:v>17.404</c:v>
                </c:pt>
                <c:pt idx="8">
                  <c:v>6.609</c:v>
                </c:pt>
                <c:pt idx="9">
                  <c:v>2.6739999999999999</c:v>
                </c:pt>
                <c:pt idx="10">
                  <c:v>1.1279999999999999</c:v>
                </c:pt>
                <c:pt idx="11">
                  <c:v>0.54800000000000004</c:v>
                </c:pt>
              </c:numCache>
            </c:numRef>
          </c:xVal>
          <c:yVal>
            <c:numRef>
              <c:f>'Inosine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F-4D99-8953-9A9FA428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71408"/>
        <c:axId val="720064336"/>
      </c:scatterChart>
      <c:valAx>
        <c:axId val="72007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64336"/>
        <c:crosses val="autoZero"/>
        <c:crossBetween val="midCat"/>
      </c:valAx>
      <c:valAx>
        <c:axId val="72006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3054461942257218E-2"/>
                  <c:y val="-0.23489938757655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'Inosine pos'!$I$3:$I$14</c:f>
              <c:numCache>
                <c:formatCode>General</c:formatCode>
                <c:ptCount val="12"/>
                <c:pt idx="0">
                  <c:v>4757.6289999999999</c:v>
                </c:pt>
                <c:pt idx="1">
                  <c:v>2193.721</c:v>
                </c:pt>
                <c:pt idx="2">
                  <c:v>648.00099999999998</c:v>
                </c:pt>
                <c:pt idx="3">
                  <c:v>271.37599999999998</c:v>
                </c:pt>
                <c:pt idx="4">
                  <c:v>150.22499999999999</c:v>
                </c:pt>
                <c:pt idx="5">
                  <c:v>74.331000000000003</c:v>
                </c:pt>
                <c:pt idx="6">
                  <c:v>33.838999999999999</c:v>
                </c:pt>
                <c:pt idx="7">
                  <c:v>17.404</c:v>
                </c:pt>
                <c:pt idx="8">
                  <c:v>6.609</c:v>
                </c:pt>
                <c:pt idx="9">
                  <c:v>2.6739999999999999</c:v>
                </c:pt>
                <c:pt idx="10">
                  <c:v>1.1279999999999999</c:v>
                </c:pt>
                <c:pt idx="11">
                  <c:v>0.54800000000000004</c:v>
                </c:pt>
              </c:numCache>
            </c:numRef>
          </c:xVal>
          <c:yVal>
            <c:numRef>
              <c:f>'Inosine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F-4C15-9D86-B63F7AB2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71408"/>
        <c:axId val="720064336"/>
      </c:scatterChart>
      <c:valAx>
        <c:axId val="720071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64336"/>
        <c:crosses val="autoZero"/>
        <c:crossBetween val="midCat"/>
      </c:valAx>
      <c:valAx>
        <c:axId val="72006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39107611548556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'Deoxycytidine pos'!$I$3:$I$14</c:f>
              <c:numCache>
                <c:formatCode>General</c:formatCode>
                <c:ptCount val="12"/>
                <c:pt idx="0">
                  <c:v>492.45400000000001</c:v>
                </c:pt>
                <c:pt idx="1">
                  <c:v>267.73700000000002</c:v>
                </c:pt>
                <c:pt idx="2">
                  <c:v>135.78</c:v>
                </c:pt>
                <c:pt idx="3">
                  <c:v>54.753</c:v>
                </c:pt>
                <c:pt idx="4">
                  <c:v>25.52</c:v>
                </c:pt>
                <c:pt idx="5">
                  <c:v>11.234999999999999</c:v>
                </c:pt>
                <c:pt idx="6">
                  <c:v>4.758</c:v>
                </c:pt>
                <c:pt idx="7">
                  <c:v>2.532</c:v>
                </c:pt>
                <c:pt idx="8">
                  <c:v>1.139</c:v>
                </c:pt>
                <c:pt idx="9">
                  <c:v>0.51400000000000001</c:v>
                </c:pt>
                <c:pt idx="10">
                  <c:v>0.22500000000000001</c:v>
                </c:pt>
                <c:pt idx="11">
                  <c:v>8.5999999999999993E-2</c:v>
                </c:pt>
              </c:numCache>
            </c:numRef>
          </c:xVal>
          <c:yVal>
            <c:numRef>
              <c:f>'Deoxycytidine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A-436A-A7F0-08C9E5C3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26512"/>
        <c:axId val="1873228592"/>
      </c:scatterChart>
      <c:valAx>
        <c:axId val="1873226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8592"/>
        <c:crosses val="autoZero"/>
        <c:crossBetween val="midCat"/>
      </c:valAx>
      <c:valAx>
        <c:axId val="187322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539107611548556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'Deoxycytidine pos'!$I$3:$I$14</c:f>
              <c:numCache>
                <c:formatCode>General</c:formatCode>
                <c:ptCount val="12"/>
                <c:pt idx="0">
                  <c:v>492.45400000000001</c:v>
                </c:pt>
                <c:pt idx="1">
                  <c:v>267.73700000000002</c:v>
                </c:pt>
                <c:pt idx="2">
                  <c:v>135.78</c:v>
                </c:pt>
                <c:pt idx="3">
                  <c:v>54.753</c:v>
                </c:pt>
                <c:pt idx="4">
                  <c:v>25.52</c:v>
                </c:pt>
                <c:pt idx="5">
                  <c:v>11.234999999999999</c:v>
                </c:pt>
                <c:pt idx="6">
                  <c:v>4.758</c:v>
                </c:pt>
                <c:pt idx="7">
                  <c:v>2.532</c:v>
                </c:pt>
                <c:pt idx="8">
                  <c:v>1.139</c:v>
                </c:pt>
                <c:pt idx="9">
                  <c:v>0.51400000000000001</c:v>
                </c:pt>
                <c:pt idx="10">
                  <c:v>0.22500000000000001</c:v>
                </c:pt>
                <c:pt idx="11">
                  <c:v>8.5999999999999993E-2</c:v>
                </c:pt>
              </c:numCache>
            </c:numRef>
          </c:xVal>
          <c:yVal>
            <c:numRef>
              <c:f>'Deoxycytidine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0-4F33-BDDE-D8D73AB8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26512"/>
        <c:axId val="1873228592"/>
      </c:scatterChart>
      <c:valAx>
        <c:axId val="1873226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8592"/>
        <c:crosses val="autoZero"/>
        <c:crossBetween val="midCat"/>
      </c:valAx>
      <c:valAx>
        <c:axId val="187322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2477252843394576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'Aspartate neg'!$I$3:$I$14</c:f>
              <c:numCache>
                <c:formatCode>General</c:formatCode>
                <c:ptCount val="12"/>
                <c:pt idx="0">
                  <c:v>6.383</c:v>
                </c:pt>
                <c:pt idx="1">
                  <c:v>3.1070000000000002</c:v>
                </c:pt>
                <c:pt idx="2">
                  <c:v>1.7529999999999999</c:v>
                </c:pt>
                <c:pt idx="3">
                  <c:v>0.84</c:v>
                </c:pt>
                <c:pt idx="4">
                  <c:v>0.43</c:v>
                </c:pt>
                <c:pt idx="5">
                  <c:v>0.221</c:v>
                </c:pt>
                <c:pt idx="6">
                  <c:v>0.107</c:v>
                </c:pt>
                <c:pt idx="7">
                  <c:v>0.06</c:v>
                </c:pt>
                <c:pt idx="8">
                  <c:v>2.8000000000000001E-2</c:v>
                </c:pt>
                <c:pt idx="9">
                  <c:v>1.4999999999999999E-2</c:v>
                </c:pt>
                <c:pt idx="10">
                  <c:v>6.0000000000000001E-3</c:v>
                </c:pt>
                <c:pt idx="11">
                  <c:v>4.0000000000000001E-3</c:v>
                </c:pt>
              </c:numCache>
            </c:numRef>
          </c:xVal>
          <c:yVal>
            <c:numRef>
              <c:f>'Aspartate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3-4B14-B42D-63A36786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6736"/>
        <c:axId val="2129070480"/>
      </c:scatterChart>
      <c:valAx>
        <c:axId val="212906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0480"/>
        <c:crosses val="autoZero"/>
        <c:crossBetween val="midCat"/>
      </c:valAx>
      <c:valAx>
        <c:axId val="212907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2477252843394576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'Aspartate neg'!$I$3:$I$14</c:f>
              <c:numCache>
                <c:formatCode>General</c:formatCode>
                <c:ptCount val="12"/>
                <c:pt idx="0">
                  <c:v>6.383</c:v>
                </c:pt>
                <c:pt idx="1">
                  <c:v>3.1070000000000002</c:v>
                </c:pt>
                <c:pt idx="2">
                  <c:v>1.7529999999999999</c:v>
                </c:pt>
                <c:pt idx="3">
                  <c:v>0.84</c:v>
                </c:pt>
                <c:pt idx="4">
                  <c:v>0.43</c:v>
                </c:pt>
                <c:pt idx="5">
                  <c:v>0.221</c:v>
                </c:pt>
                <c:pt idx="6">
                  <c:v>0.107</c:v>
                </c:pt>
                <c:pt idx="7">
                  <c:v>0.06</c:v>
                </c:pt>
                <c:pt idx="8">
                  <c:v>2.8000000000000001E-2</c:v>
                </c:pt>
                <c:pt idx="9">
                  <c:v>1.4999999999999999E-2</c:v>
                </c:pt>
                <c:pt idx="10">
                  <c:v>6.0000000000000001E-3</c:v>
                </c:pt>
                <c:pt idx="11">
                  <c:v>4.0000000000000001E-3</c:v>
                </c:pt>
              </c:numCache>
            </c:numRef>
          </c:xVal>
          <c:yVal>
            <c:numRef>
              <c:f>'Aspartate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A-495D-AAF8-3C07527E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6736"/>
        <c:axId val="2129070480"/>
      </c:scatterChart>
      <c:valAx>
        <c:axId val="212906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0480"/>
        <c:crosses val="autoZero"/>
        <c:crossBetween val="midCat"/>
      </c:valAx>
      <c:valAx>
        <c:axId val="212907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3026684164479442E-2"/>
                  <c:y val="-0.23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'Asparagine pos'!$I$3:$I$13</c:f>
              <c:numCache>
                <c:formatCode>General</c:formatCode>
                <c:ptCount val="11"/>
                <c:pt idx="0">
                  <c:v>130.43600000000001</c:v>
                </c:pt>
                <c:pt idx="1">
                  <c:v>61.706000000000003</c:v>
                </c:pt>
                <c:pt idx="2">
                  <c:v>28.335000000000001</c:v>
                </c:pt>
                <c:pt idx="3">
                  <c:v>12.491</c:v>
                </c:pt>
                <c:pt idx="4">
                  <c:v>5.8789999999999996</c:v>
                </c:pt>
                <c:pt idx="5">
                  <c:v>2.9460000000000002</c:v>
                </c:pt>
                <c:pt idx="6">
                  <c:v>1.4350000000000001</c:v>
                </c:pt>
                <c:pt idx="7">
                  <c:v>0.78100000000000003</c:v>
                </c:pt>
                <c:pt idx="8">
                  <c:v>0.35099999999999998</c:v>
                </c:pt>
                <c:pt idx="9">
                  <c:v>0.126</c:v>
                </c:pt>
                <c:pt idx="10">
                  <c:v>6.3E-2</c:v>
                </c:pt>
              </c:numCache>
            </c:numRef>
          </c:xVal>
          <c:yVal>
            <c:numRef>
              <c:f>'Asparagine pos'!$J$3:$J$13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F-4178-9363-C3CAE061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8336"/>
        <c:axId val="1833420832"/>
      </c:scatterChart>
      <c:valAx>
        <c:axId val="183341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832"/>
        <c:crosses val="autoZero"/>
        <c:crossBetween val="midCat"/>
      </c:valAx>
      <c:valAx>
        <c:axId val="183342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3466754155730538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'Adenine pos'!$E$3:$E$14</c:f>
              <c:numCache>
                <c:formatCode>General</c:formatCode>
                <c:ptCount val="12"/>
                <c:pt idx="0">
                  <c:v>42335608368</c:v>
                </c:pt>
                <c:pt idx="1">
                  <c:v>32261477520</c:v>
                </c:pt>
                <c:pt idx="2">
                  <c:v>23323510967</c:v>
                </c:pt>
                <c:pt idx="3">
                  <c:v>14159548991</c:v>
                </c:pt>
                <c:pt idx="4">
                  <c:v>8352251293</c:v>
                </c:pt>
                <c:pt idx="5">
                  <c:v>4591197685</c:v>
                </c:pt>
                <c:pt idx="6">
                  <c:v>2049728008</c:v>
                </c:pt>
                <c:pt idx="7">
                  <c:v>1189352141</c:v>
                </c:pt>
                <c:pt idx="8">
                  <c:v>576297901</c:v>
                </c:pt>
                <c:pt idx="9">
                  <c:v>304121996</c:v>
                </c:pt>
                <c:pt idx="10">
                  <c:v>141900343</c:v>
                </c:pt>
                <c:pt idx="11">
                  <c:v>71872959</c:v>
                </c:pt>
              </c:numCache>
            </c:numRef>
          </c:xVal>
          <c:yVal>
            <c:numRef>
              <c:f>'Adenine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B-EF4C-8E20-6CB14B71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48191"/>
        <c:axId val="2092301663"/>
      </c:scatterChart>
      <c:valAx>
        <c:axId val="2092748191"/>
        <c:scaling>
          <c:logBase val="10"/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01663"/>
        <c:crosses val="autoZero"/>
        <c:crossBetween val="midCat"/>
      </c:valAx>
      <c:valAx>
        <c:axId val="209230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4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026684164479442E-2"/>
                  <c:y val="-0.23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'Asparagine pos'!$I$3:$I$13</c:f>
              <c:numCache>
                <c:formatCode>General</c:formatCode>
                <c:ptCount val="11"/>
                <c:pt idx="0">
                  <c:v>130.43600000000001</c:v>
                </c:pt>
                <c:pt idx="1">
                  <c:v>61.706000000000003</c:v>
                </c:pt>
                <c:pt idx="2">
                  <c:v>28.335000000000001</c:v>
                </c:pt>
                <c:pt idx="3">
                  <c:v>12.491</c:v>
                </c:pt>
                <c:pt idx="4">
                  <c:v>5.8789999999999996</c:v>
                </c:pt>
                <c:pt idx="5">
                  <c:v>2.9460000000000002</c:v>
                </c:pt>
                <c:pt idx="6">
                  <c:v>1.4350000000000001</c:v>
                </c:pt>
                <c:pt idx="7">
                  <c:v>0.78100000000000003</c:v>
                </c:pt>
                <c:pt idx="8">
                  <c:v>0.35099999999999998</c:v>
                </c:pt>
                <c:pt idx="9">
                  <c:v>0.126</c:v>
                </c:pt>
                <c:pt idx="10">
                  <c:v>6.3E-2</c:v>
                </c:pt>
              </c:numCache>
            </c:numRef>
          </c:xVal>
          <c:yVal>
            <c:numRef>
              <c:f>'Asparagine pos'!$J$3:$J$13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2-4BB6-9B0F-92B0D5D2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8336"/>
        <c:axId val="1833420832"/>
      </c:scatterChart>
      <c:valAx>
        <c:axId val="183341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832"/>
        <c:crosses val="autoZero"/>
        <c:crossBetween val="midCat"/>
      </c:valAx>
      <c:valAx>
        <c:axId val="183342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'Deoxyadenosine pos'!$I$3:$I$14</c:f>
              <c:numCache>
                <c:formatCode>General</c:formatCode>
                <c:ptCount val="12"/>
                <c:pt idx="0">
                  <c:v>9.4309999999999992</c:v>
                </c:pt>
                <c:pt idx="1">
                  <c:v>7.07</c:v>
                </c:pt>
                <c:pt idx="2">
                  <c:v>4.9669999999999996</c:v>
                </c:pt>
                <c:pt idx="3">
                  <c:v>3.8130000000000002</c:v>
                </c:pt>
                <c:pt idx="4">
                  <c:v>2.9630000000000001</c:v>
                </c:pt>
                <c:pt idx="5">
                  <c:v>2.1389999999999998</c:v>
                </c:pt>
                <c:pt idx="6">
                  <c:v>1.524</c:v>
                </c:pt>
                <c:pt idx="7">
                  <c:v>0.90600000000000003</c:v>
                </c:pt>
                <c:pt idx="8">
                  <c:v>0.44900000000000001</c:v>
                </c:pt>
                <c:pt idx="9">
                  <c:v>0.22</c:v>
                </c:pt>
                <c:pt idx="10">
                  <c:v>0.111</c:v>
                </c:pt>
                <c:pt idx="11">
                  <c:v>4.8000000000000001E-2</c:v>
                </c:pt>
              </c:numCache>
            </c:numRef>
          </c:xVal>
          <c:yVal>
            <c:numRef>
              <c:f>'Deoxyadenosine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F-4ED4-BD90-3DF00B5E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10576"/>
        <c:axId val="760303920"/>
      </c:scatterChart>
      <c:valAx>
        <c:axId val="7603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03920"/>
        <c:crosses val="autoZero"/>
        <c:crossBetween val="midCat"/>
      </c:valAx>
      <c:valAx>
        <c:axId val="760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'Deoxyguanosine pos'!$I$3:$I$14</c:f>
              <c:numCache>
                <c:formatCode>General</c:formatCode>
                <c:ptCount val="12"/>
                <c:pt idx="0">
                  <c:v>19.846</c:v>
                </c:pt>
                <c:pt idx="1">
                  <c:v>9.7850000000000001</c:v>
                </c:pt>
                <c:pt idx="2">
                  <c:v>5.4610000000000003</c:v>
                </c:pt>
                <c:pt idx="3">
                  <c:v>2.7679999999999998</c:v>
                </c:pt>
                <c:pt idx="4">
                  <c:v>1.4850000000000001</c:v>
                </c:pt>
                <c:pt idx="5">
                  <c:v>0.79600000000000004</c:v>
                </c:pt>
                <c:pt idx="6">
                  <c:v>0.41199999999999998</c:v>
                </c:pt>
                <c:pt idx="7">
                  <c:v>0.24199999999999999</c:v>
                </c:pt>
                <c:pt idx="8">
                  <c:v>0.115</c:v>
                </c:pt>
                <c:pt idx="9">
                  <c:v>5.5E-2</c:v>
                </c:pt>
                <c:pt idx="10">
                  <c:v>2.7E-2</c:v>
                </c:pt>
                <c:pt idx="11">
                  <c:v>1.2E-2</c:v>
                </c:pt>
              </c:numCache>
            </c:numRef>
          </c:xVal>
          <c:yVal>
            <c:numRef>
              <c:f>'Deoxyguanosine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1-4320-8E51-87411290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12240"/>
        <c:axId val="760316400"/>
      </c:scatterChart>
      <c:valAx>
        <c:axId val="7603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6400"/>
        <c:crosses val="autoZero"/>
        <c:crossBetween val="midCat"/>
      </c:valAx>
      <c:valAx>
        <c:axId val="7603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3466754155730538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'Adenine pos'!$E$6:$E$14</c:f>
              <c:numCache>
                <c:formatCode>General</c:formatCode>
                <c:ptCount val="9"/>
                <c:pt idx="0">
                  <c:v>14159548991</c:v>
                </c:pt>
                <c:pt idx="1">
                  <c:v>8352251293</c:v>
                </c:pt>
                <c:pt idx="2">
                  <c:v>4591197685</c:v>
                </c:pt>
                <c:pt idx="3">
                  <c:v>2049728008</c:v>
                </c:pt>
                <c:pt idx="4">
                  <c:v>1189352141</c:v>
                </c:pt>
                <c:pt idx="5">
                  <c:v>576297901</c:v>
                </c:pt>
                <c:pt idx="6">
                  <c:v>304121996</c:v>
                </c:pt>
                <c:pt idx="7">
                  <c:v>141900343</c:v>
                </c:pt>
                <c:pt idx="8">
                  <c:v>71872959</c:v>
                </c:pt>
              </c:numCache>
            </c:numRef>
          </c:xVal>
          <c:yVal>
            <c:numRef>
              <c:f>'Adenine pos'!$J$6:$J$14</c:f>
              <c:numCache>
                <c:formatCode>General</c:formatCode>
                <c:ptCount val="9"/>
                <c:pt idx="0">
                  <c:v>12.5</c:v>
                </c:pt>
                <c:pt idx="1">
                  <c:v>6.25</c:v>
                </c:pt>
                <c:pt idx="2">
                  <c:v>3.125</c:v>
                </c:pt>
                <c:pt idx="3">
                  <c:v>1.5629999999999999</c:v>
                </c:pt>
                <c:pt idx="4">
                  <c:v>0.78100000000000003</c:v>
                </c:pt>
                <c:pt idx="5">
                  <c:v>0.39100000000000001</c:v>
                </c:pt>
                <c:pt idx="6">
                  <c:v>0.19500000000000001</c:v>
                </c:pt>
                <c:pt idx="7">
                  <c:v>9.8000000000000004E-2</c:v>
                </c:pt>
                <c:pt idx="8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A-DD45-A0AF-998EE02C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48191"/>
        <c:axId val="2092301663"/>
      </c:scatterChart>
      <c:valAx>
        <c:axId val="2092748191"/>
        <c:scaling>
          <c:logBase val="10"/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01663"/>
        <c:crosses val="autoZero"/>
        <c:crossBetween val="midCat"/>
      </c:valAx>
      <c:valAx>
        <c:axId val="209230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4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5077427821522311E-2"/>
                  <c:y val="-0.23692111402741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'Cytosine pos'!$I$3:$I$14</c:f>
              <c:numCache>
                <c:formatCode>General</c:formatCode>
                <c:ptCount val="12"/>
                <c:pt idx="0">
                  <c:v>577.64099999999996</c:v>
                </c:pt>
                <c:pt idx="1">
                  <c:v>293.57900000000001</c:v>
                </c:pt>
                <c:pt idx="2">
                  <c:v>136.06899999999999</c:v>
                </c:pt>
                <c:pt idx="3">
                  <c:v>64.965999999999994</c:v>
                </c:pt>
                <c:pt idx="4">
                  <c:v>31.321000000000002</c:v>
                </c:pt>
                <c:pt idx="5">
                  <c:v>17.021000000000001</c:v>
                </c:pt>
                <c:pt idx="6">
                  <c:v>9.4060000000000006</c:v>
                </c:pt>
                <c:pt idx="7">
                  <c:v>5.1529999999999996</c:v>
                </c:pt>
                <c:pt idx="8">
                  <c:v>2.5649999999999999</c:v>
                </c:pt>
                <c:pt idx="9">
                  <c:v>1.3009999999999999</c:v>
                </c:pt>
                <c:pt idx="10">
                  <c:v>0.67900000000000005</c:v>
                </c:pt>
                <c:pt idx="11">
                  <c:v>0.35099999999999998</c:v>
                </c:pt>
              </c:numCache>
            </c:numRef>
          </c:xVal>
          <c:yVal>
            <c:numRef>
              <c:f>'Cytosine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9-43B6-B92F-54E04FAF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35824"/>
        <c:axId val="520030832"/>
      </c:scatterChart>
      <c:valAx>
        <c:axId val="520035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0832"/>
        <c:crosses val="autoZero"/>
        <c:crossBetween val="midCat"/>
      </c:valAx>
      <c:valAx>
        <c:axId val="52003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4757874015748032E-2"/>
                  <c:y val="-0.22552967337416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'Cytosine pos'!$I$3:$I$14</c:f>
              <c:numCache>
                <c:formatCode>General</c:formatCode>
                <c:ptCount val="12"/>
                <c:pt idx="0">
                  <c:v>577.64099999999996</c:v>
                </c:pt>
                <c:pt idx="1">
                  <c:v>293.57900000000001</c:v>
                </c:pt>
                <c:pt idx="2">
                  <c:v>136.06899999999999</c:v>
                </c:pt>
                <c:pt idx="3">
                  <c:v>64.965999999999994</c:v>
                </c:pt>
                <c:pt idx="4">
                  <c:v>31.321000000000002</c:v>
                </c:pt>
                <c:pt idx="5">
                  <c:v>17.021000000000001</c:v>
                </c:pt>
                <c:pt idx="6">
                  <c:v>9.4060000000000006</c:v>
                </c:pt>
                <c:pt idx="7">
                  <c:v>5.1529999999999996</c:v>
                </c:pt>
                <c:pt idx="8">
                  <c:v>2.5649999999999999</c:v>
                </c:pt>
                <c:pt idx="9">
                  <c:v>1.3009999999999999</c:v>
                </c:pt>
                <c:pt idx="10">
                  <c:v>0.67900000000000005</c:v>
                </c:pt>
                <c:pt idx="11">
                  <c:v>0.35099999999999998</c:v>
                </c:pt>
              </c:numCache>
            </c:numRef>
          </c:xVal>
          <c:yVal>
            <c:numRef>
              <c:f>'Cytosine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4631-BD5B-27D04F44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38320"/>
        <c:axId val="520039984"/>
      </c:scatterChart>
      <c:valAx>
        <c:axId val="520038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9984"/>
        <c:crosses val="autoZero"/>
        <c:crossBetween val="midCat"/>
      </c:valAx>
      <c:valAx>
        <c:axId val="52003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5475284339457567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'Guanine pos'!$I$3:$I$14</c:f>
              <c:numCache>
                <c:formatCode>General</c:formatCode>
                <c:ptCount val="12"/>
                <c:pt idx="0">
                  <c:v>869.32299999999998</c:v>
                </c:pt>
                <c:pt idx="1">
                  <c:v>455.654</c:v>
                </c:pt>
                <c:pt idx="2">
                  <c:v>226.554</c:v>
                </c:pt>
                <c:pt idx="3">
                  <c:v>79.155000000000001</c:v>
                </c:pt>
                <c:pt idx="4">
                  <c:v>32.417999999999999</c:v>
                </c:pt>
                <c:pt idx="5">
                  <c:v>14.103</c:v>
                </c:pt>
                <c:pt idx="6">
                  <c:v>5.9649999999999999</c:v>
                </c:pt>
                <c:pt idx="7">
                  <c:v>3.3719999999999999</c:v>
                </c:pt>
                <c:pt idx="8">
                  <c:v>1.6319999999999999</c:v>
                </c:pt>
                <c:pt idx="9">
                  <c:v>0.73799999999999999</c:v>
                </c:pt>
                <c:pt idx="10">
                  <c:v>0.36399999999999999</c:v>
                </c:pt>
                <c:pt idx="11">
                  <c:v>0.17</c:v>
                </c:pt>
              </c:numCache>
            </c:numRef>
          </c:xVal>
          <c:yVal>
            <c:numRef>
              <c:f>'Guanine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0-4DB1-9D79-CF12DD23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7920"/>
        <c:axId val="1833420416"/>
      </c:scatterChart>
      <c:valAx>
        <c:axId val="1833417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416"/>
        <c:crosses val="autoZero"/>
        <c:crossBetween val="midCat"/>
      </c:valAx>
      <c:valAx>
        <c:axId val="183342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5475284339457567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'Guanine pos'!$I$3:$I$14</c:f>
              <c:numCache>
                <c:formatCode>General</c:formatCode>
                <c:ptCount val="12"/>
                <c:pt idx="0">
                  <c:v>869.32299999999998</c:v>
                </c:pt>
                <c:pt idx="1">
                  <c:v>455.654</c:v>
                </c:pt>
                <c:pt idx="2">
                  <c:v>226.554</c:v>
                </c:pt>
                <c:pt idx="3">
                  <c:v>79.155000000000001</c:v>
                </c:pt>
                <c:pt idx="4">
                  <c:v>32.417999999999999</c:v>
                </c:pt>
                <c:pt idx="5">
                  <c:v>14.103</c:v>
                </c:pt>
                <c:pt idx="6">
                  <c:v>5.9649999999999999</c:v>
                </c:pt>
                <c:pt idx="7">
                  <c:v>3.3719999999999999</c:v>
                </c:pt>
                <c:pt idx="8">
                  <c:v>1.6319999999999999</c:v>
                </c:pt>
                <c:pt idx="9">
                  <c:v>0.73799999999999999</c:v>
                </c:pt>
                <c:pt idx="10">
                  <c:v>0.36399999999999999</c:v>
                </c:pt>
                <c:pt idx="11">
                  <c:v>0.17</c:v>
                </c:pt>
              </c:numCache>
            </c:numRef>
          </c:xVal>
          <c:yVal>
            <c:numRef>
              <c:f>'Guanine pos'!$J$3:$J$14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1-4C67-AEC8-1AB1CCB3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7920"/>
        <c:axId val="1833420416"/>
      </c:scatterChart>
      <c:valAx>
        <c:axId val="1833417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416"/>
        <c:crosses val="autoZero"/>
        <c:crossBetween val="midCat"/>
      </c:valAx>
      <c:valAx>
        <c:axId val="183342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1762248468941386E-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'Thymine neg'!$I$3:$I$14</c:f>
              <c:numCache>
                <c:formatCode>General</c:formatCode>
                <c:ptCount val="12"/>
                <c:pt idx="0">
                  <c:v>175.20099999999999</c:v>
                </c:pt>
                <c:pt idx="1">
                  <c:v>83.206999999999994</c:v>
                </c:pt>
                <c:pt idx="2">
                  <c:v>49.453000000000003</c:v>
                </c:pt>
                <c:pt idx="3">
                  <c:v>25.568000000000001</c:v>
                </c:pt>
                <c:pt idx="4">
                  <c:v>12.920999999999999</c:v>
                </c:pt>
                <c:pt idx="5">
                  <c:v>6.5279999999999996</c:v>
                </c:pt>
                <c:pt idx="6">
                  <c:v>3.4729999999999999</c:v>
                </c:pt>
                <c:pt idx="7">
                  <c:v>2.1749999999999998</c:v>
                </c:pt>
                <c:pt idx="8">
                  <c:v>1.0629999999999999</c:v>
                </c:pt>
                <c:pt idx="9">
                  <c:v>0.49099999999999999</c:v>
                </c:pt>
                <c:pt idx="10">
                  <c:v>0.28999999999999998</c:v>
                </c:pt>
                <c:pt idx="11">
                  <c:v>0.17199999999999999</c:v>
                </c:pt>
              </c:numCache>
            </c:numRef>
          </c:xVal>
          <c:yVal>
            <c:numRef>
              <c:f>'Thymine neg'!$J$3:$J$14</c:f>
              <c:numCache>
                <c:formatCode>General</c:formatCode>
                <c:ptCount val="12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1.5629999999999999</c:v>
                </c:pt>
                <c:pt idx="7">
                  <c:v>0.78100000000000003</c:v>
                </c:pt>
                <c:pt idx="8">
                  <c:v>0.39100000000000001</c:v>
                </c:pt>
                <c:pt idx="9">
                  <c:v>0.19500000000000001</c:v>
                </c:pt>
                <c:pt idx="10">
                  <c:v>9.8000000000000004E-2</c:v>
                </c:pt>
                <c:pt idx="11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E-446D-9A3E-92A67E79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79088"/>
        <c:axId val="1592535984"/>
      </c:scatterChart>
      <c:valAx>
        <c:axId val="2127279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35984"/>
        <c:crosses val="autoZero"/>
        <c:crossBetween val="midCat"/>
      </c:valAx>
      <c:valAx>
        <c:axId val="1592535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23</xdr:row>
      <xdr:rowOff>147637</xdr:rowOff>
    </xdr:from>
    <xdr:to>
      <xdr:col>5</xdr:col>
      <xdr:colOff>381000</xdr:colOff>
      <xdr:row>38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2EA45-482C-463F-B0BC-220F82A84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847725</xdr:colOff>
      <xdr:row>23</xdr:row>
      <xdr:rowOff>133350</xdr:rowOff>
    </xdr:from>
    <xdr:to>
      <xdr:col>10</xdr:col>
      <xdr:colOff>419100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50B7D-83E9-48FC-A89A-05BCAA14B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40</xdr:row>
      <xdr:rowOff>177800</xdr:rowOff>
    </xdr:from>
    <xdr:to>
      <xdr:col>4</xdr:col>
      <xdr:colOff>1130300</xdr:colOff>
      <xdr:row>55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3987A-9EC6-1A4A-9D77-433F9ABB6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10</xdr:col>
      <xdr:colOff>0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EB731-2DA8-404D-9EA3-9676D8725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23</xdr:row>
      <xdr:rowOff>33337</xdr:rowOff>
    </xdr:from>
    <xdr:to>
      <xdr:col>4</xdr:col>
      <xdr:colOff>928687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5185C-B64F-43CA-8EC0-9654BAD8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571500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6AFD1-9661-426A-B9E7-19B105B4C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871537</xdr:colOff>
      <xdr:row>23</xdr:row>
      <xdr:rowOff>90487</xdr:rowOff>
    </xdr:from>
    <xdr:to>
      <xdr:col>5</xdr:col>
      <xdr:colOff>442912</xdr:colOff>
      <xdr:row>37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09341-AEA3-42E9-87A4-E5A4AC665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571500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BC322-FF01-4A11-A242-F95E1E49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23</xdr:row>
      <xdr:rowOff>52387</xdr:rowOff>
    </xdr:from>
    <xdr:to>
      <xdr:col>5</xdr:col>
      <xdr:colOff>223837</xdr:colOff>
      <xdr:row>37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D14F2-0AE2-4461-8692-C17A41C8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571500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AD3CE8-99FD-4B52-BA95-F2B1984D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23</xdr:row>
      <xdr:rowOff>109537</xdr:rowOff>
    </xdr:from>
    <xdr:to>
      <xdr:col>5</xdr:col>
      <xdr:colOff>147637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43DDD-7DFD-445E-83F4-890AA5EA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971550</xdr:colOff>
      <xdr:row>23</xdr:row>
      <xdr:rowOff>66675</xdr:rowOff>
    </xdr:from>
    <xdr:to>
      <xdr:col>10</xdr:col>
      <xdr:colOff>542925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0209D-BB47-4E28-8B81-06EF2AD44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23</xdr:row>
      <xdr:rowOff>90487</xdr:rowOff>
    </xdr:from>
    <xdr:to>
      <xdr:col>5</xdr:col>
      <xdr:colOff>290512</xdr:colOff>
      <xdr:row>37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F2FEB-D4DD-4A4F-940D-F70E73DB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571500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39879-605B-4D5C-B6BE-2656AEAD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25</xdr:row>
      <xdr:rowOff>61912</xdr:rowOff>
    </xdr:from>
    <xdr:to>
      <xdr:col>5</xdr:col>
      <xdr:colOff>966787</xdr:colOff>
      <xdr:row>39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4F9A2-E163-4849-8DBE-D4131DAB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23</xdr:row>
      <xdr:rowOff>80962</xdr:rowOff>
    </xdr:from>
    <xdr:to>
      <xdr:col>5</xdr:col>
      <xdr:colOff>23812</xdr:colOff>
      <xdr:row>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67B05-DE47-4CF2-99FE-372069AE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728662</xdr:colOff>
      <xdr:row>23</xdr:row>
      <xdr:rowOff>80962</xdr:rowOff>
    </xdr:from>
    <xdr:to>
      <xdr:col>6</xdr:col>
      <xdr:colOff>300037</xdr:colOff>
      <xdr:row>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6273D-6F81-4D4C-B638-000C7202F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23</xdr:row>
      <xdr:rowOff>52387</xdr:rowOff>
    </xdr:from>
    <xdr:to>
      <xdr:col>11</xdr:col>
      <xdr:colOff>80962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E909D-355F-4912-A12F-975BE8C7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814387</xdr:colOff>
      <xdr:row>25</xdr:row>
      <xdr:rowOff>42862</xdr:rowOff>
    </xdr:from>
    <xdr:to>
      <xdr:col>6</xdr:col>
      <xdr:colOff>385762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E8C82-DE5A-4036-9CCB-4699026E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933450</xdr:colOff>
      <xdr:row>25</xdr:row>
      <xdr:rowOff>0</xdr:rowOff>
    </xdr:from>
    <xdr:to>
      <xdr:col>11</xdr:col>
      <xdr:colOff>504825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7BA28-FA97-4215-ADF7-10608F47A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25</xdr:row>
      <xdr:rowOff>71437</xdr:rowOff>
    </xdr:from>
    <xdr:to>
      <xdr:col>5</xdr:col>
      <xdr:colOff>833437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28AD7-AF7D-48DE-B665-7E14ADF8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11</xdr:col>
      <xdr:colOff>571500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0C7F8-EAAD-494D-B8BE-A757BC76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22</xdr:row>
      <xdr:rowOff>166687</xdr:rowOff>
    </xdr:from>
    <xdr:to>
      <xdr:col>5</xdr:col>
      <xdr:colOff>909637</xdr:colOff>
      <xdr:row>37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C2FCE-2D79-4A98-977A-0EA0665C7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914400</xdr:colOff>
      <xdr:row>22</xdr:row>
      <xdr:rowOff>171450</xdr:rowOff>
    </xdr:from>
    <xdr:to>
      <xdr:col>11</xdr:col>
      <xdr:colOff>485775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00979-4136-417D-8484-F870AB9E3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24</xdr:row>
      <xdr:rowOff>128587</xdr:rowOff>
    </xdr:from>
    <xdr:to>
      <xdr:col>5</xdr:col>
      <xdr:colOff>595312</xdr:colOff>
      <xdr:row>39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22393-8A52-4482-BAB3-B9D38365C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24</xdr:row>
      <xdr:rowOff>85725</xdr:rowOff>
    </xdr:from>
    <xdr:to>
      <xdr:col>11</xdr:col>
      <xdr:colOff>561975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AFF1C-628F-4CEA-A937-1BB6CBAB6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23</xdr:row>
      <xdr:rowOff>80962</xdr:rowOff>
    </xdr:from>
    <xdr:to>
      <xdr:col>5</xdr:col>
      <xdr:colOff>681037</xdr:colOff>
      <xdr:row>37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49CB7-046B-4008-9309-3E52D2B5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571500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05988-6B85-414D-B5A5-6769E59EB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23</xdr:row>
      <xdr:rowOff>23812</xdr:rowOff>
    </xdr:from>
    <xdr:to>
      <xdr:col>5</xdr:col>
      <xdr:colOff>223837</xdr:colOff>
      <xdr:row>37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8E4D1-385C-468B-A063-A8A230479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571500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58968-6369-4E1B-B952-2218F2A0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23</xdr:row>
      <xdr:rowOff>61912</xdr:rowOff>
    </xdr:from>
    <xdr:to>
      <xdr:col>5</xdr:col>
      <xdr:colOff>14287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5418F-26D5-473D-8E2D-78AF012F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23</xdr:row>
      <xdr:rowOff>47625</xdr:rowOff>
    </xdr:from>
    <xdr:to>
      <xdr:col>10</xdr:col>
      <xdr:colOff>485775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8FC00-144E-4FF3-876D-051CEFF57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F494-BD73-41A2-917D-32C9F8B0CD55}">
  <dimension ref="A3:O8"/>
  <sheetViews>
    <sheetView workbookViewId="0">
      <selection activeCell="D22" sqref="D22"/>
    </sheetView>
  </sheetViews>
  <sheetFormatPr baseColWidth="10" defaultColWidth="8.83203125" defaultRowHeight="15" x14ac:dyDescent="0.2"/>
  <sheetData>
    <row r="3" spans="1:15" x14ac:dyDescent="0.2">
      <c r="B3" t="s">
        <v>414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430</v>
      </c>
    </row>
    <row r="4" spans="1:15" x14ac:dyDescent="0.2">
      <c r="A4" t="s">
        <v>415</v>
      </c>
      <c r="B4">
        <v>1.5851210273389177E-2</v>
      </c>
      <c r="C4">
        <v>1.3944686497882783</v>
      </c>
      <c r="D4">
        <v>1.0810062386447887</v>
      </c>
      <c r="E4">
        <v>0.59385722039393229</v>
      </c>
      <c r="F4">
        <v>0.51613368318224417</v>
      </c>
      <c r="G4">
        <v>2.3238164827889252</v>
      </c>
      <c r="H4">
        <v>8.6548249149790539</v>
      </c>
      <c r="I4">
        <v>18.264246711442926</v>
      </c>
      <c r="J4">
        <v>6.6268440714915599E-3</v>
      </c>
      <c r="K4">
        <v>0.3586226767147877</v>
      </c>
      <c r="L4">
        <v>1.1410019081310423</v>
      </c>
      <c r="M4">
        <v>0.47353216222173822</v>
      </c>
      <c r="N4">
        <v>4.2285001220876506</v>
      </c>
      <c r="O4">
        <v>40.562418052376557</v>
      </c>
    </row>
    <row r="5" spans="1:15" x14ac:dyDescent="0.2">
      <c r="A5" t="s">
        <v>416</v>
      </c>
      <c r="B5">
        <v>1.1922314776172744E-2</v>
      </c>
      <c r="C5">
        <v>6.0973405388376154</v>
      </c>
      <c r="D5">
        <v>0.79612615738048609</v>
      </c>
      <c r="E5">
        <v>0.36979059887218724</v>
      </c>
      <c r="F5">
        <v>0.32497785207537211</v>
      </c>
      <c r="G5">
        <v>2.3959348819768658</v>
      </c>
      <c r="H5">
        <v>4.5301362300245813</v>
      </c>
      <c r="I5">
        <v>19.766728718683847</v>
      </c>
      <c r="J5">
        <v>6.6268440714915599E-3</v>
      </c>
      <c r="K5">
        <v>0.66978762844281403</v>
      </c>
      <c r="L5">
        <v>2.8469124617859962</v>
      </c>
      <c r="M5">
        <v>0.40643576227361977</v>
      </c>
      <c r="N5">
        <v>4.4229270275937971</v>
      </c>
      <c r="O5">
        <v>25.960404466960494</v>
      </c>
    </row>
    <row r="6" spans="1:15" x14ac:dyDescent="0.2">
      <c r="A6" t="s">
        <v>417</v>
      </c>
      <c r="B6">
        <v>1.5851210273389177E-2</v>
      </c>
      <c r="C6">
        <v>2.4641455587673819</v>
      </c>
      <c r="D6">
        <v>1.2386700963790549</v>
      </c>
      <c r="E6">
        <v>0.34698987296483202</v>
      </c>
      <c r="F6">
        <v>0.36707059502470096</v>
      </c>
      <c r="G6">
        <v>2.5994809555054936</v>
      </c>
      <c r="H6">
        <v>4.4503718619363433</v>
      </c>
      <c r="I6">
        <v>24.017607652076784</v>
      </c>
      <c r="J6">
        <v>6.6268440714915599E-3</v>
      </c>
      <c r="K6">
        <v>0.76770348685815515</v>
      </c>
      <c r="L6">
        <v>5.6162877357746526</v>
      </c>
      <c r="M6">
        <v>0.53857811623872454</v>
      </c>
      <c r="N6">
        <v>5.3647735127956242</v>
      </c>
      <c r="O6">
        <v>29.058493294085785</v>
      </c>
    </row>
    <row r="8" spans="1:15" x14ac:dyDescent="0.2">
      <c r="A8" t="s">
        <v>412</v>
      </c>
      <c r="B8" s="3">
        <f t="shared" ref="B8:O8" si="0">AVERAGE(B4:B6)</f>
        <v>1.4541578440983699E-2</v>
      </c>
      <c r="C8" s="3">
        <f t="shared" si="0"/>
        <v>3.3186515824644247</v>
      </c>
      <c r="D8" s="3">
        <f t="shared" si="0"/>
        <v>1.0386008308014432</v>
      </c>
      <c r="E8" s="3">
        <f t="shared" si="0"/>
        <v>0.43687923074365048</v>
      </c>
      <c r="F8" s="3">
        <f t="shared" si="0"/>
        <v>0.40272737676077242</v>
      </c>
      <c r="G8" s="3">
        <f t="shared" si="0"/>
        <v>2.4397441067570949</v>
      </c>
      <c r="H8" s="3">
        <f t="shared" si="0"/>
        <v>5.8784443356466598</v>
      </c>
      <c r="I8" s="3">
        <f t="shared" si="0"/>
        <v>20.682861027401184</v>
      </c>
      <c r="J8" s="3">
        <f t="shared" si="0"/>
        <v>6.6268440714915599E-3</v>
      </c>
      <c r="K8" s="3">
        <f t="shared" si="0"/>
        <v>0.59870459733858561</v>
      </c>
      <c r="L8" s="3">
        <f t="shared" si="0"/>
        <v>3.2014007018972301</v>
      </c>
      <c r="M8" s="3">
        <f t="shared" si="0"/>
        <v>0.47284868024469412</v>
      </c>
      <c r="N8" s="3">
        <f t="shared" si="0"/>
        <v>4.672066887492357</v>
      </c>
      <c r="O8" s="3">
        <f t="shared" si="0"/>
        <v>31.860438604474279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52</v>
      </c>
      <c r="B2">
        <v>5.5</v>
      </c>
      <c r="C2" t="s">
        <v>13</v>
      </c>
      <c r="D2" t="s">
        <v>14</v>
      </c>
      <c r="E2">
        <v>192222</v>
      </c>
      <c r="F2" t="s">
        <v>15</v>
      </c>
      <c r="G2" t="s">
        <v>16</v>
      </c>
      <c r="H2" t="s">
        <v>53</v>
      </c>
      <c r="I2">
        <v>0</v>
      </c>
      <c r="J2" t="s">
        <v>18</v>
      </c>
      <c r="K2" t="s">
        <v>40</v>
      </c>
    </row>
    <row r="3" spans="1:14" x14ac:dyDescent="0.2">
      <c r="A3" t="s">
        <v>52</v>
      </c>
      <c r="B3">
        <v>5.5</v>
      </c>
      <c r="C3" t="s">
        <v>13</v>
      </c>
      <c r="D3" t="s">
        <v>19</v>
      </c>
      <c r="E3">
        <v>14333698598</v>
      </c>
      <c r="F3" t="s">
        <v>15</v>
      </c>
      <c r="G3" t="s">
        <v>20</v>
      </c>
      <c r="H3" t="s">
        <v>53</v>
      </c>
      <c r="I3">
        <v>19.846</v>
      </c>
      <c r="J3">
        <v>100</v>
      </c>
      <c r="K3">
        <v>722239817</v>
      </c>
      <c r="L3">
        <f>4.166*I3^1.0484</f>
        <v>95.543165310100846</v>
      </c>
      <c r="M3">
        <f>ABS(J3-L3)/J3*100</f>
        <v>4.4568346898991535</v>
      </c>
    </row>
    <row r="4" spans="1:14" x14ac:dyDescent="0.2">
      <c r="A4" t="s">
        <v>52</v>
      </c>
      <c r="B4">
        <v>5.5</v>
      </c>
      <c r="C4" t="s">
        <v>13</v>
      </c>
      <c r="D4" t="s">
        <v>21</v>
      </c>
      <c r="E4">
        <v>9421419829</v>
      </c>
      <c r="F4" t="s">
        <v>15</v>
      </c>
      <c r="G4" t="s">
        <v>20</v>
      </c>
      <c r="H4" t="s">
        <v>53</v>
      </c>
      <c r="I4">
        <v>9.7850000000000001</v>
      </c>
      <c r="J4">
        <v>50</v>
      </c>
      <c r="K4">
        <v>962799228</v>
      </c>
      <c r="L4">
        <f t="shared" ref="L4:L17" si="0">4.166*I4^1.0484</f>
        <v>45.522199713822303</v>
      </c>
      <c r="M4">
        <f t="shared" ref="M4:M14" si="1">ABS(J4-L4)/J4*100</f>
        <v>8.9556005723553938</v>
      </c>
    </row>
    <row r="5" spans="1:14" x14ac:dyDescent="0.2">
      <c r="A5" t="s">
        <v>52</v>
      </c>
      <c r="B5">
        <v>5.5</v>
      </c>
      <c r="C5" t="s">
        <v>13</v>
      </c>
      <c r="D5" t="s">
        <v>22</v>
      </c>
      <c r="E5">
        <v>6665311695</v>
      </c>
      <c r="F5" t="s">
        <v>15</v>
      </c>
      <c r="G5" t="s">
        <v>20</v>
      </c>
      <c r="H5" t="s">
        <v>53</v>
      </c>
      <c r="I5">
        <v>5.4610000000000003</v>
      </c>
      <c r="J5">
        <v>25</v>
      </c>
      <c r="K5">
        <v>1220620877</v>
      </c>
      <c r="L5">
        <f t="shared" si="0"/>
        <v>24.698775094543812</v>
      </c>
      <c r="M5">
        <f t="shared" si="1"/>
        <v>1.204899621824751</v>
      </c>
    </row>
    <row r="6" spans="1:14" x14ac:dyDescent="0.2">
      <c r="A6" t="s">
        <v>52</v>
      </c>
      <c r="B6">
        <v>5.5</v>
      </c>
      <c r="C6" t="s">
        <v>13</v>
      </c>
      <c r="D6" t="s">
        <v>23</v>
      </c>
      <c r="E6">
        <v>4092383613</v>
      </c>
      <c r="F6" t="s">
        <v>15</v>
      </c>
      <c r="G6" t="s">
        <v>20</v>
      </c>
      <c r="H6" t="s">
        <v>53</v>
      </c>
      <c r="I6">
        <v>2.7679999999999998</v>
      </c>
      <c r="J6">
        <v>12.5</v>
      </c>
      <c r="K6">
        <v>1478502569</v>
      </c>
      <c r="L6">
        <f t="shared" si="0"/>
        <v>12.113961524335187</v>
      </c>
      <c r="M6">
        <f t="shared" si="1"/>
        <v>3.0883078053185073</v>
      </c>
    </row>
    <row r="7" spans="1:14" x14ac:dyDescent="0.2">
      <c r="A7" t="s">
        <v>52</v>
      </c>
      <c r="B7">
        <v>5.5</v>
      </c>
      <c r="C7" t="s">
        <v>13</v>
      </c>
      <c r="D7" t="s">
        <v>24</v>
      </c>
      <c r="E7">
        <v>2439485543</v>
      </c>
      <c r="F7" t="s">
        <v>15</v>
      </c>
      <c r="G7" t="s">
        <v>20</v>
      </c>
      <c r="H7" t="s">
        <v>53</v>
      </c>
      <c r="I7">
        <v>1.4850000000000001</v>
      </c>
      <c r="J7">
        <v>6.25</v>
      </c>
      <c r="K7">
        <v>1642433405</v>
      </c>
      <c r="L7">
        <f t="shared" si="0"/>
        <v>6.3060481083277038</v>
      </c>
      <c r="M7">
        <f t="shared" si="1"/>
        <v>0.89676973324326081</v>
      </c>
    </row>
    <row r="8" spans="1:14" x14ac:dyDescent="0.2">
      <c r="A8" t="s">
        <v>52</v>
      </c>
      <c r="B8">
        <v>5.5</v>
      </c>
      <c r="C8" t="s">
        <v>13</v>
      </c>
      <c r="D8" t="s">
        <v>25</v>
      </c>
      <c r="E8">
        <v>1416268375</v>
      </c>
      <c r="F8" t="s">
        <v>15</v>
      </c>
      <c r="G8" t="s">
        <v>20</v>
      </c>
      <c r="H8" t="s">
        <v>53</v>
      </c>
      <c r="I8">
        <v>0.79600000000000004</v>
      </c>
      <c r="J8">
        <v>3.125</v>
      </c>
      <c r="K8">
        <v>1780135959</v>
      </c>
      <c r="L8">
        <f t="shared" si="0"/>
        <v>3.2797181695711899</v>
      </c>
      <c r="M8">
        <f t="shared" si="1"/>
        <v>4.9509814262780765</v>
      </c>
    </row>
    <row r="9" spans="1:14" x14ac:dyDescent="0.2">
      <c r="A9" t="s">
        <v>52</v>
      </c>
      <c r="B9">
        <v>5.5</v>
      </c>
      <c r="C9" t="s">
        <v>13</v>
      </c>
      <c r="D9" t="s">
        <v>26</v>
      </c>
      <c r="E9">
        <v>786566968</v>
      </c>
      <c r="F9" t="s">
        <v>15</v>
      </c>
      <c r="G9" t="s">
        <v>20</v>
      </c>
      <c r="H9" t="s">
        <v>53</v>
      </c>
      <c r="I9">
        <v>0.41199999999999998</v>
      </c>
      <c r="J9">
        <v>1.5629999999999999</v>
      </c>
      <c r="K9">
        <v>1910559014</v>
      </c>
      <c r="L9">
        <f t="shared" si="0"/>
        <v>1.644286559668257</v>
      </c>
      <c r="M9">
        <f t="shared" si="1"/>
        <v>5.2006756025756262</v>
      </c>
    </row>
    <row r="10" spans="1:14" x14ac:dyDescent="0.2">
      <c r="A10" t="s">
        <v>52</v>
      </c>
      <c r="B10">
        <v>5.5</v>
      </c>
      <c r="C10" t="s">
        <v>13</v>
      </c>
      <c r="D10" t="s">
        <v>27</v>
      </c>
      <c r="E10">
        <v>421267803</v>
      </c>
      <c r="F10" t="s">
        <v>15</v>
      </c>
      <c r="G10" t="s">
        <v>20</v>
      </c>
      <c r="H10" t="s">
        <v>53</v>
      </c>
      <c r="I10">
        <v>0.24199999999999999</v>
      </c>
      <c r="J10">
        <v>0.78100000000000003</v>
      </c>
      <c r="K10">
        <v>1742894159</v>
      </c>
      <c r="L10">
        <f t="shared" si="0"/>
        <v>0.94126366735476741</v>
      </c>
      <c r="M10">
        <f t="shared" si="1"/>
        <v>20.520315922505425</v>
      </c>
    </row>
    <row r="11" spans="1:14" x14ac:dyDescent="0.2">
      <c r="A11" t="s">
        <v>52</v>
      </c>
      <c r="B11">
        <v>5.5</v>
      </c>
      <c r="C11" t="s">
        <v>13</v>
      </c>
      <c r="D11" t="s">
        <v>28</v>
      </c>
      <c r="E11">
        <v>217292818</v>
      </c>
      <c r="F11" t="s">
        <v>15</v>
      </c>
      <c r="G11" t="s">
        <v>20</v>
      </c>
      <c r="H11" t="s">
        <v>53</v>
      </c>
      <c r="I11">
        <v>0.115</v>
      </c>
      <c r="J11">
        <v>0.39100000000000001</v>
      </c>
      <c r="K11">
        <v>1894708620</v>
      </c>
      <c r="L11">
        <f t="shared" si="0"/>
        <v>0.4314742489297953</v>
      </c>
      <c r="M11">
        <f t="shared" si="1"/>
        <v>10.351470314525649</v>
      </c>
    </row>
    <row r="12" spans="1:14" x14ac:dyDescent="0.2">
      <c r="A12" t="s">
        <v>52</v>
      </c>
      <c r="B12">
        <v>5.5</v>
      </c>
      <c r="C12" t="s">
        <v>13</v>
      </c>
      <c r="D12" t="s">
        <v>29</v>
      </c>
      <c r="E12">
        <v>103530764</v>
      </c>
      <c r="F12" t="s">
        <v>15</v>
      </c>
      <c r="G12" t="s">
        <v>20</v>
      </c>
      <c r="H12" t="s">
        <v>53</v>
      </c>
      <c r="I12">
        <v>5.5E-2</v>
      </c>
      <c r="J12">
        <v>0.19500000000000001</v>
      </c>
      <c r="K12">
        <v>1889164593</v>
      </c>
      <c r="L12">
        <f t="shared" si="0"/>
        <v>0.19912028686729935</v>
      </c>
      <c r="M12">
        <f t="shared" si="1"/>
        <v>2.1129676242560738</v>
      </c>
    </row>
    <row r="13" spans="1:14" x14ac:dyDescent="0.2">
      <c r="A13" t="s">
        <v>52</v>
      </c>
      <c r="B13">
        <v>5.5</v>
      </c>
      <c r="C13" t="s">
        <v>13</v>
      </c>
      <c r="D13" t="s">
        <v>30</v>
      </c>
      <c r="E13">
        <v>53036555</v>
      </c>
      <c r="F13" t="s">
        <v>15</v>
      </c>
      <c r="G13" t="s">
        <v>20</v>
      </c>
      <c r="H13" t="s">
        <v>53</v>
      </c>
      <c r="I13">
        <v>2.7E-2</v>
      </c>
      <c r="J13">
        <v>9.8000000000000004E-2</v>
      </c>
      <c r="K13">
        <v>1951705095</v>
      </c>
      <c r="L13">
        <f t="shared" si="0"/>
        <v>9.4441099801537476E-2</v>
      </c>
      <c r="M13">
        <f t="shared" si="1"/>
        <v>3.6315308147576815</v>
      </c>
    </row>
    <row r="14" spans="1:14" x14ac:dyDescent="0.2">
      <c r="A14" t="s">
        <v>52</v>
      </c>
      <c r="B14">
        <v>5.5</v>
      </c>
      <c r="C14" t="s">
        <v>13</v>
      </c>
      <c r="D14" t="s">
        <v>31</v>
      </c>
      <c r="E14">
        <v>19636163</v>
      </c>
      <c r="F14" t="s">
        <v>15</v>
      </c>
      <c r="G14" t="s">
        <v>20</v>
      </c>
      <c r="H14" t="s">
        <v>53</v>
      </c>
      <c r="I14">
        <v>1.2E-2</v>
      </c>
      <c r="J14">
        <v>4.9000000000000002E-2</v>
      </c>
      <c r="K14">
        <v>1697092170</v>
      </c>
      <c r="L14">
        <f t="shared" si="0"/>
        <v>4.0358301827717706E-2</v>
      </c>
      <c r="M14">
        <f t="shared" si="1"/>
        <v>17.636118718943461</v>
      </c>
      <c r="N14" t="s">
        <v>413</v>
      </c>
    </row>
    <row r="15" spans="1:14" x14ac:dyDescent="0.2">
      <c r="A15" t="s">
        <v>52</v>
      </c>
      <c r="B15">
        <v>5.5</v>
      </c>
      <c r="C15" t="s">
        <v>13</v>
      </c>
      <c r="D15" t="s">
        <v>32</v>
      </c>
      <c r="E15">
        <v>1618202</v>
      </c>
      <c r="F15" t="s">
        <v>33</v>
      </c>
      <c r="G15" t="s">
        <v>16</v>
      </c>
      <c r="H15" t="s">
        <v>53</v>
      </c>
      <c r="I15">
        <v>1E-3</v>
      </c>
      <c r="J15" t="s">
        <v>18</v>
      </c>
      <c r="K15">
        <v>1782302890</v>
      </c>
      <c r="L15">
        <f t="shared" si="0"/>
        <v>2.9820798321712021E-3</v>
      </c>
      <c r="N15">
        <f>AVERAGE(M3:M14)</f>
        <v>6.9172060705402556</v>
      </c>
    </row>
    <row r="16" spans="1:14" x14ac:dyDescent="0.2">
      <c r="A16" t="s">
        <v>52</v>
      </c>
      <c r="B16">
        <v>5.5</v>
      </c>
      <c r="C16" t="s">
        <v>13</v>
      </c>
      <c r="D16" t="s">
        <v>34</v>
      </c>
      <c r="E16">
        <v>1381965</v>
      </c>
      <c r="F16" t="s">
        <v>35</v>
      </c>
      <c r="G16" t="s">
        <v>16</v>
      </c>
      <c r="H16" t="s">
        <v>53</v>
      </c>
      <c r="I16">
        <v>1E-3</v>
      </c>
      <c r="J16" t="s">
        <v>18</v>
      </c>
      <c r="K16">
        <v>1768756858</v>
      </c>
      <c r="L16">
        <f t="shared" si="0"/>
        <v>2.9820798321712021E-3</v>
      </c>
    </row>
    <row r="17" spans="1:13" x14ac:dyDescent="0.2">
      <c r="A17" t="s">
        <v>52</v>
      </c>
      <c r="B17">
        <v>5.5</v>
      </c>
      <c r="C17" t="s">
        <v>13</v>
      </c>
      <c r="D17" t="s">
        <v>36</v>
      </c>
      <c r="E17">
        <v>1163982</v>
      </c>
      <c r="F17" t="s">
        <v>37</v>
      </c>
      <c r="G17" t="s">
        <v>16</v>
      </c>
      <c r="H17" t="s">
        <v>53</v>
      </c>
      <c r="I17">
        <v>1E-3</v>
      </c>
      <c r="J17" t="s">
        <v>18</v>
      </c>
      <c r="K17">
        <v>1932080273</v>
      </c>
      <c r="L17">
        <f t="shared" si="0"/>
        <v>2.9820798321712021E-3</v>
      </c>
    </row>
    <row r="18" spans="1:13" x14ac:dyDescent="0.2">
      <c r="A18" t="s">
        <v>52</v>
      </c>
      <c r="B18">
        <v>5.5</v>
      </c>
      <c r="C18" t="s">
        <v>13</v>
      </c>
      <c r="D18" t="s">
        <v>38</v>
      </c>
      <c r="E18">
        <v>48073</v>
      </c>
      <c r="F18" t="s">
        <v>15</v>
      </c>
      <c r="G18" t="s">
        <v>16</v>
      </c>
      <c r="H18" t="s">
        <v>53</v>
      </c>
      <c r="I18">
        <v>12.811</v>
      </c>
      <c r="J18" t="s">
        <v>18</v>
      </c>
      <c r="K18">
        <v>3753</v>
      </c>
      <c r="L18" t="s">
        <v>15</v>
      </c>
    </row>
    <row r="19" spans="1:13" x14ac:dyDescent="0.2">
      <c r="A19" t="s">
        <v>52</v>
      </c>
      <c r="B19">
        <v>5.5</v>
      </c>
      <c r="C19" t="s">
        <v>13</v>
      </c>
      <c r="D19" t="s">
        <v>39</v>
      </c>
      <c r="E19">
        <v>5717</v>
      </c>
      <c r="F19" t="s">
        <v>15</v>
      </c>
      <c r="G19" t="s">
        <v>16</v>
      </c>
      <c r="H19" t="s">
        <v>53</v>
      </c>
      <c r="I19">
        <v>0</v>
      </c>
      <c r="J19" t="s">
        <v>18</v>
      </c>
      <c r="K19" t="s">
        <v>40</v>
      </c>
      <c r="L19" t="s">
        <v>15</v>
      </c>
    </row>
    <row r="20" spans="1:13" x14ac:dyDescent="0.2">
      <c r="A20" t="s">
        <v>52</v>
      </c>
      <c r="B20">
        <v>5.5</v>
      </c>
      <c r="C20" t="s">
        <v>13</v>
      </c>
      <c r="D20" t="s">
        <v>41</v>
      </c>
      <c r="E20">
        <v>21563245875</v>
      </c>
      <c r="F20" t="s">
        <v>15</v>
      </c>
      <c r="G20" t="s">
        <v>16</v>
      </c>
      <c r="H20" t="s">
        <v>53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52</v>
      </c>
      <c r="B21">
        <v>5.5</v>
      </c>
      <c r="C21" t="s">
        <v>13</v>
      </c>
      <c r="D21" t="s">
        <v>42</v>
      </c>
      <c r="E21">
        <v>5093441</v>
      </c>
      <c r="F21" t="s">
        <v>15</v>
      </c>
      <c r="G21" t="s">
        <v>16</v>
      </c>
      <c r="H21" t="s">
        <v>53</v>
      </c>
      <c r="I21">
        <v>18.678000000000001</v>
      </c>
      <c r="J21" t="s">
        <v>18</v>
      </c>
      <c r="K21">
        <v>272691</v>
      </c>
      <c r="L21" t="s">
        <v>15</v>
      </c>
    </row>
    <row r="22" spans="1:13" x14ac:dyDescent="0.2">
      <c r="M22" t="s">
        <v>425</v>
      </c>
    </row>
    <row r="23" spans="1:13" x14ac:dyDescent="0.2">
      <c r="M23">
        <f>L15/(0.9*0.5)</f>
        <v>6.6268440714915599E-3</v>
      </c>
    </row>
    <row r="24" spans="1:13" x14ac:dyDescent="0.2">
      <c r="M24">
        <f>L16/(0.9*0.5)</f>
        <v>6.6268440714915599E-3</v>
      </c>
    </row>
    <row r="25" spans="1:13" x14ac:dyDescent="0.2">
      <c r="M25">
        <f>L17/(0.9*0.5)</f>
        <v>6.6268440714915599E-3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221</v>
      </c>
      <c r="B2">
        <v>8.1999999999999993</v>
      </c>
      <c r="C2" t="s">
        <v>13</v>
      </c>
      <c r="D2" t="s">
        <v>14</v>
      </c>
      <c r="E2" t="s">
        <v>40</v>
      </c>
      <c r="F2" t="s">
        <v>15</v>
      </c>
      <c r="G2" t="s">
        <v>16</v>
      </c>
      <c r="H2" t="s">
        <v>222</v>
      </c>
      <c r="I2" t="s">
        <v>40</v>
      </c>
      <c r="J2" t="s">
        <v>18</v>
      </c>
      <c r="K2" t="s">
        <v>40</v>
      </c>
    </row>
    <row r="3" spans="1:14" x14ac:dyDescent="0.2">
      <c r="A3" t="s">
        <v>221</v>
      </c>
      <c r="B3">
        <v>8.1999999999999993</v>
      </c>
      <c r="C3" t="s">
        <v>13</v>
      </c>
      <c r="D3" t="s">
        <v>19</v>
      </c>
      <c r="E3">
        <v>1061182318</v>
      </c>
      <c r="F3" t="s">
        <v>15</v>
      </c>
      <c r="G3" t="s">
        <v>20</v>
      </c>
      <c r="H3" t="s">
        <v>222</v>
      </c>
      <c r="I3">
        <v>91.013999999999996</v>
      </c>
      <c r="J3">
        <v>100</v>
      </c>
      <c r="K3">
        <v>11659583</v>
      </c>
      <c r="L3">
        <f>2.298*I3^0.8122</f>
        <v>89.647401514811889</v>
      </c>
      <c r="M3">
        <f>ABS(J3-L3)/J3*100</f>
        <v>10.352598485188111</v>
      </c>
    </row>
    <row r="4" spans="1:14" x14ac:dyDescent="0.2">
      <c r="A4" t="s">
        <v>221</v>
      </c>
      <c r="B4">
        <v>8.1999999999999993</v>
      </c>
      <c r="C4" t="s">
        <v>13</v>
      </c>
      <c r="D4" t="s">
        <v>21</v>
      </c>
      <c r="E4">
        <v>635993773</v>
      </c>
      <c r="F4" t="s">
        <v>15</v>
      </c>
      <c r="G4" t="s">
        <v>20</v>
      </c>
      <c r="H4" t="s">
        <v>222</v>
      </c>
      <c r="I4">
        <v>39.771000000000001</v>
      </c>
      <c r="J4">
        <v>50</v>
      </c>
      <c r="K4">
        <v>15991577</v>
      </c>
      <c r="L4">
        <f t="shared" ref="L4:L17" si="0">2.298*I4^0.8122</f>
        <v>45.763364343289332</v>
      </c>
      <c r="M4">
        <f t="shared" ref="M4:M14" si="1">ABS(J4-L4)/J4*100</f>
        <v>8.4732713134213355</v>
      </c>
    </row>
    <row r="5" spans="1:14" x14ac:dyDescent="0.2">
      <c r="A5" t="s">
        <v>221</v>
      </c>
      <c r="B5">
        <v>8.1999999999999993</v>
      </c>
      <c r="C5" t="s">
        <v>13</v>
      </c>
      <c r="D5" t="s">
        <v>22</v>
      </c>
      <c r="E5">
        <v>420322673</v>
      </c>
      <c r="F5" t="s">
        <v>15</v>
      </c>
      <c r="G5" t="s">
        <v>20</v>
      </c>
      <c r="H5" t="s">
        <v>222</v>
      </c>
      <c r="I5">
        <v>22.495999999999999</v>
      </c>
      <c r="J5">
        <v>25</v>
      </c>
      <c r="K5">
        <v>18684371</v>
      </c>
      <c r="L5">
        <f t="shared" si="0"/>
        <v>28.809117290201964</v>
      </c>
      <c r="M5">
        <f t="shared" si="1"/>
        <v>15.236469160807859</v>
      </c>
    </row>
    <row r="6" spans="1:14" x14ac:dyDescent="0.2">
      <c r="A6" t="s">
        <v>221</v>
      </c>
      <c r="B6">
        <v>8.1999999999999993</v>
      </c>
      <c r="C6" t="s">
        <v>13</v>
      </c>
      <c r="D6" t="s">
        <v>23</v>
      </c>
      <c r="E6">
        <v>235681425</v>
      </c>
      <c r="F6" t="s">
        <v>15</v>
      </c>
      <c r="G6" t="s">
        <v>20</v>
      </c>
      <c r="H6" t="s">
        <v>222</v>
      </c>
      <c r="I6">
        <v>8.1539999999999999</v>
      </c>
      <c r="J6">
        <v>12.5</v>
      </c>
      <c r="K6">
        <v>28902243</v>
      </c>
      <c r="L6">
        <f t="shared" si="0"/>
        <v>12.634711003931843</v>
      </c>
      <c r="M6">
        <f t="shared" si="1"/>
        <v>1.0776880314547412</v>
      </c>
    </row>
    <row r="7" spans="1:14" x14ac:dyDescent="0.2">
      <c r="A7" t="s">
        <v>221</v>
      </c>
      <c r="B7">
        <v>8.1999999999999993</v>
      </c>
      <c r="C7" t="s">
        <v>13</v>
      </c>
      <c r="D7" t="s">
        <v>24</v>
      </c>
      <c r="E7">
        <v>118742086</v>
      </c>
      <c r="F7" t="s">
        <v>15</v>
      </c>
      <c r="G7" t="s">
        <v>20</v>
      </c>
      <c r="H7" t="s">
        <v>222</v>
      </c>
      <c r="I7">
        <v>3.504</v>
      </c>
      <c r="J7">
        <v>6.25</v>
      </c>
      <c r="K7">
        <v>33891535</v>
      </c>
      <c r="L7">
        <f t="shared" si="0"/>
        <v>6.3627518271392463</v>
      </c>
      <c r="M7">
        <f t="shared" si="1"/>
        <v>1.8040292342279398</v>
      </c>
    </row>
    <row r="8" spans="1:14" x14ac:dyDescent="0.2">
      <c r="A8" t="s">
        <v>221</v>
      </c>
      <c r="B8">
        <v>8.1999999999999993</v>
      </c>
      <c r="C8" t="s">
        <v>13</v>
      </c>
      <c r="D8" t="s">
        <v>25</v>
      </c>
      <c r="E8">
        <v>58526300</v>
      </c>
      <c r="F8" t="s">
        <v>15</v>
      </c>
      <c r="G8" t="s">
        <v>20</v>
      </c>
      <c r="H8" t="s">
        <v>222</v>
      </c>
      <c r="I8">
        <v>1.5529999999999999</v>
      </c>
      <c r="J8">
        <v>3.125</v>
      </c>
      <c r="K8">
        <v>37686719</v>
      </c>
      <c r="L8">
        <f t="shared" si="0"/>
        <v>3.2856362447654401</v>
      </c>
      <c r="M8">
        <f t="shared" si="1"/>
        <v>5.1403598324940845</v>
      </c>
    </row>
    <row r="9" spans="1:14" x14ac:dyDescent="0.2">
      <c r="A9" t="s">
        <v>221</v>
      </c>
      <c r="B9">
        <v>8.1999999999999993</v>
      </c>
      <c r="C9" t="s">
        <v>13</v>
      </c>
      <c r="D9" t="s">
        <v>26</v>
      </c>
      <c r="E9">
        <v>29159607</v>
      </c>
      <c r="F9" t="s">
        <v>15</v>
      </c>
      <c r="G9" t="s">
        <v>20</v>
      </c>
      <c r="H9" t="s">
        <v>222</v>
      </c>
      <c r="I9">
        <v>0.63100000000000001</v>
      </c>
      <c r="J9">
        <v>1.5629999999999999</v>
      </c>
      <c r="K9">
        <v>46202140</v>
      </c>
      <c r="L9">
        <f t="shared" si="0"/>
        <v>1.5810072807840694</v>
      </c>
      <c r="M9">
        <f t="shared" si="1"/>
        <v>1.1520972990447496</v>
      </c>
    </row>
    <row r="10" spans="1:14" x14ac:dyDescent="0.2">
      <c r="A10" t="s">
        <v>221</v>
      </c>
      <c r="B10">
        <v>8.1999999999999993</v>
      </c>
      <c r="C10" t="s">
        <v>13</v>
      </c>
      <c r="D10" t="s">
        <v>27</v>
      </c>
      <c r="E10">
        <v>13124279</v>
      </c>
      <c r="F10" t="s">
        <v>15</v>
      </c>
      <c r="G10" t="s">
        <v>20</v>
      </c>
      <c r="H10" t="s">
        <v>222</v>
      </c>
      <c r="I10">
        <v>0.28799999999999998</v>
      </c>
      <c r="J10">
        <v>0.78100000000000003</v>
      </c>
      <c r="K10">
        <v>45508000</v>
      </c>
      <c r="L10">
        <f t="shared" si="0"/>
        <v>0.8361199827192749</v>
      </c>
      <c r="M10">
        <f t="shared" si="1"/>
        <v>7.0576162252592667</v>
      </c>
    </row>
    <row r="11" spans="1:14" x14ac:dyDescent="0.2">
      <c r="A11" t="s">
        <v>221</v>
      </c>
      <c r="B11">
        <v>8.1999999999999993</v>
      </c>
      <c r="C11" t="s">
        <v>13</v>
      </c>
      <c r="D11" t="s">
        <v>28</v>
      </c>
      <c r="E11">
        <v>5048118</v>
      </c>
      <c r="F11" t="s">
        <v>15</v>
      </c>
      <c r="G11" t="s">
        <v>20</v>
      </c>
      <c r="H11" t="s">
        <v>222</v>
      </c>
      <c r="I11">
        <v>0.109</v>
      </c>
      <c r="J11">
        <v>0.39100000000000001</v>
      </c>
      <c r="K11">
        <v>46167001</v>
      </c>
      <c r="L11">
        <f t="shared" si="0"/>
        <v>0.37979376084410887</v>
      </c>
      <c r="M11">
        <f t="shared" si="1"/>
        <v>2.8660458199210077</v>
      </c>
    </row>
    <row r="12" spans="1:14" x14ac:dyDescent="0.2">
      <c r="A12" t="s">
        <v>221</v>
      </c>
      <c r="B12">
        <v>8.1999999999999993</v>
      </c>
      <c r="C12" t="s">
        <v>13</v>
      </c>
      <c r="D12" t="s">
        <v>29</v>
      </c>
      <c r="E12">
        <v>2387529</v>
      </c>
      <c r="F12" t="s">
        <v>15</v>
      </c>
      <c r="G12" t="s">
        <v>20</v>
      </c>
      <c r="H12" t="s">
        <v>222</v>
      </c>
      <c r="I12">
        <v>4.7E-2</v>
      </c>
      <c r="J12">
        <v>0.19500000000000001</v>
      </c>
      <c r="K12">
        <v>51152551</v>
      </c>
      <c r="L12">
        <f t="shared" si="0"/>
        <v>0.19179085912169525</v>
      </c>
      <c r="M12">
        <f t="shared" si="1"/>
        <v>1.6457132709255184</v>
      </c>
    </row>
    <row r="13" spans="1:14" x14ac:dyDescent="0.2">
      <c r="A13" t="s">
        <v>221</v>
      </c>
      <c r="B13">
        <v>8.1999999999999993</v>
      </c>
      <c r="C13" t="s">
        <v>13</v>
      </c>
      <c r="D13" t="s">
        <v>30</v>
      </c>
      <c r="E13">
        <v>1058237</v>
      </c>
      <c r="F13" t="s">
        <v>15</v>
      </c>
      <c r="G13" t="s">
        <v>20</v>
      </c>
      <c r="H13" t="s">
        <v>222</v>
      </c>
      <c r="I13">
        <v>2.1000000000000001E-2</v>
      </c>
      <c r="J13">
        <v>9.8000000000000004E-2</v>
      </c>
      <c r="K13">
        <v>49636706</v>
      </c>
      <c r="L13">
        <f t="shared" si="0"/>
        <v>9.9691133850975944E-2</v>
      </c>
      <c r="M13">
        <f t="shared" si="1"/>
        <v>1.7256467867101426</v>
      </c>
    </row>
    <row r="14" spans="1:14" x14ac:dyDescent="0.2">
      <c r="A14" t="s">
        <v>221</v>
      </c>
      <c r="B14">
        <v>8.1999999999999993</v>
      </c>
      <c r="C14" t="s">
        <v>13</v>
      </c>
      <c r="D14" t="s">
        <v>31</v>
      </c>
      <c r="E14">
        <v>383419</v>
      </c>
      <c r="F14" t="s">
        <v>15</v>
      </c>
      <c r="G14" t="s">
        <v>20</v>
      </c>
      <c r="H14" t="s">
        <v>222</v>
      </c>
      <c r="I14">
        <v>8.0000000000000002E-3</v>
      </c>
      <c r="J14">
        <v>4.9000000000000002E-2</v>
      </c>
      <c r="K14">
        <v>47988847</v>
      </c>
      <c r="L14">
        <f t="shared" si="0"/>
        <v>4.5523926321838715E-2</v>
      </c>
      <c r="M14">
        <f t="shared" si="1"/>
        <v>7.0940279146148715</v>
      </c>
      <c r="N14" t="s">
        <v>413</v>
      </c>
    </row>
    <row r="15" spans="1:14" x14ac:dyDescent="0.2">
      <c r="A15" t="s">
        <v>221</v>
      </c>
      <c r="B15">
        <v>8.1999999999999993</v>
      </c>
      <c r="C15" t="s">
        <v>13</v>
      </c>
      <c r="D15" t="s">
        <v>32</v>
      </c>
      <c r="E15">
        <v>783780</v>
      </c>
      <c r="F15" t="s">
        <v>33</v>
      </c>
      <c r="G15" t="s">
        <v>16</v>
      </c>
      <c r="H15" t="s">
        <v>222</v>
      </c>
      <c r="I15">
        <v>3.7999999999999999E-2</v>
      </c>
      <c r="J15" t="s">
        <v>18</v>
      </c>
      <c r="K15">
        <v>20797881</v>
      </c>
      <c r="L15">
        <f t="shared" si="0"/>
        <v>0.16138020452165447</v>
      </c>
      <c r="N15">
        <f>AVERAGE(M3:M14)</f>
        <v>5.3021302811724684</v>
      </c>
    </row>
    <row r="16" spans="1:14" x14ac:dyDescent="0.2">
      <c r="A16" t="s">
        <v>221</v>
      </c>
      <c r="B16">
        <v>8.1999999999999993</v>
      </c>
      <c r="C16" t="s">
        <v>13</v>
      </c>
      <c r="D16" t="s">
        <v>34</v>
      </c>
      <c r="E16">
        <v>1708815</v>
      </c>
      <c r="F16" t="s">
        <v>35</v>
      </c>
      <c r="G16" t="s">
        <v>16</v>
      </c>
      <c r="H16" t="s">
        <v>222</v>
      </c>
      <c r="I16">
        <v>8.2000000000000003E-2</v>
      </c>
      <c r="J16" t="s">
        <v>18</v>
      </c>
      <c r="K16">
        <v>20714674</v>
      </c>
      <c r="L16">
        <f t="shared" si="0"/>
        <v>0.30140443279926632</v>
      </c>
    </row>
    <row r="17" spans="1:13" x14ac:dyDescent="0.2">
      <c r="A17" t="s">
        <v>221</v>
      </c>
      <c r="B17">
        <v>8.1999999999999993</v>
      </c>
      <c r="C17" t="s">
        <v>13</v>
      </c>
      <c r="D17" t="s">
        <v>36</v>
      </c>
      <c r="E17">
        <v>1756477</v>
      </c>
      <c r="F17" t="s">
        <v>37</v>
      </c>
      <c r="G17" t="s">
        <v>16</v>
      </c>
      <c r="H17" t="s">
        <v>222</v>
      </c>
      <c r="I17">
        <v>9.7000000000000003E-2</v>
      </c>
      <c r="J17" t="s">
        <v>18</v>
      </c>
      <c r="K17">
        <v>18132545</v>
      </c>
      <c r="L17">
        <f t="shared" si="0"/>
        <v>0.34546656908616985</v>
      </c>
    </row>
    <row r="18" spans="1:13" x14ac:dyDescent="0.2">
      <c r="A18" t="s">
        <v>221</v>
      </c>
      <c r="B18">
        <v>8.1999999999999993</v>
      </c>
      <c r="C18" t="s">
        <v>13</v>
      </c>
      <c r="D18" t="s">
        <v>38</v>
      </c>
      <c r="E18" t="s">
        <v>40</v>
      </c>
      <c r="F18" t="s">
        <v>15</v>
      </c>
      <c r="G18" t="s">
        <v>16</v>
      </c>
      <c r="H18" t="s">
        <v>222</v>
      </c>
      <c r="I18" t="s">
        <v>40</v>
      </c>
      <c r="J18" t="s">
        <v>18</v>
      </c>
      <c r="K18">
        <v>4180</v>
      </c>
      <c r="L18" t="s">
        <v>15</v>
      </c>
    </row>
    <row r="19" spans="1:13" x14ac:dyDescent="0.2">
      <c r="A19" t="s">
        <v>221</v>
      </c>
      <c r="B19">
        <v>8.1999999999999993</v>
      </c>
      <c r="C19" t="s">
        <v>13</v>
      </c>
      <c r="D19" t="s">
        <v>39</v>
      </c>
      <c r="E19">
        <v>2936</v>
      </c>
      <c r="F19" t="s">
        <v>15</v>
      </c>
      <c r="G19" t="s">
        <v>16</v>
      </c>
      <c r="H19" t="s">
        <v>222</v>
      </c>
      <c r="I19">
        <v>0.95499999999999996</v>
      </c>
      <c r="J19" t="s">
        <v>18</v>
      </c>
      <c r="K19">
        <v>3076</v>
      </c>
      <c r="L19" t="s">
        <v>15</v>
      </c>
    </row>
    <row r="20" spans="1:13" x14ac:dyDescent="0.2">
      <c r="A20" t="s">
        <v>221</v>
      </c>
      <c r="B20">
        <v>8.1999999999999993</v>
      </c>
      <c r="C20" t="s">
        <v>13</v>
      </c>
      <c r="D20" t="s">
        <v>41</v>
      </c>
      <c r="E20">
        <v>2105795016</v>
      </c>
      <c r="F20" t="s">
        <v>15</v>
      </c>
      <c r="G20" t="s">
        <v>16</v>
      </c>
      <c r="H20" t="s">
        <v>222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221</v>
      </c>
      <c r="B21">
        <v>8.1999999999999993</v>
      </c>
      <c r="C21" t="s">
        <v>13</v>
      </c>
      <c r="D21" t="s">
        <v>42</v>
      </c>
      <c r="E21">
        <v>138493</v>
      </c>
      <c r="F21" t="s">
        <v>15</v>
      </c>
      <c r="G21" t="s">
        <v>16</v>
      </c>
      <c r="H21" t="s">
        <v>222</v>
      </c>
      <c r="I21">
        <v>29.655999999999999</v>
      </c>
      <c r="J21" t="s">
        <v>18</v>
      </c>
      <c r="K21">
        <v>4670</v>
      </c>
      <c r="L21" t="s">
        <v>15</v>
      </c>
    </row>
    <row r="22" spans="1:13" x14ac:dyDescent="0.2">
      <c r="M22" t="s">
        <v>426</v>
      </c>
    </row>
    <row r="23" spans="1:13" x14ac:dyDescent="0.2">
      <c r="M23">
        <f>L15/(0.9*0.5)</f>
        <v>0.3586226767147877</v>
      </c>
    </row>
    <row r="24" spans="1:13" x14ac:dyDescent="0.2">
      <c r="M24">
        <f>L16/(0.9*0.5)</f>
        <v>0.66978762844281403</v>
      </c>
    </row>
    <row r="25" spans="1:13" x14ac:dyDescent="0.2">
      <c r="M25">
        <f>L17/(0.9*0.5)</f>
        <v>0.76770348685815515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239</v>
      </c>
      <c r="B2">
        <v>7.15</v>
      </c>
      <c r="C2" t="s">
        <v>13</v>
      </c>
      <c r="D2" t="s">
        <v>14</v>
      </c>
      <c r="E2" t="s">
        <v>40</v>
      </c>
      <c r="F2" t="s">
        <v>15</v>
      </c>
      <c r="G2" t="s">
        <v>16</v>
      </c>
      <c r="H2" t="s">
        <v>240</v>
      </c>
      <c r="I2" t="s">
        <v>40</v>
      </c>
      <c r="J2" t="s">
        <v>18</v>
      </c>
      <c r="K2" t="s">
        <v>40</v>
      </c>
    </row>
    <row r="3" spans="1:14" x14ac:dyDescent="0.2">
      <c r="A3" t="s">
        <v>239</v>
      </c>
      <c r="B3">
        <v>7.15</v>
      </c>
      <c r="C3" t="s">
        <v>13</v>
      </c>
      <c r="D3" t="s">
        <v>19</v>
      </c>
      <c r="E3">
        <v>1304906205</v>
      </c>
      <c r="F3" t="s">
        <v>15</v>
      </c>
      <c r="G3" t="s">
        <v>20</v>
      </c>
      <c r="H3" t="s">
        <v>240</v>
      </c>
      <c r="I3">
        <v>4757.6289999999999</v>
      </c>
      <c r="J3">
        <v>100</v>
      </c>
      <c r="K3">
        <v>274277</v>
      </c>
      <c r="L3">
        <f>0.0827*I3^0.8513</f>
        <v>111.70384030105957</v>
      </c>
      <c r="M3">
        <f>ABS(J3-L3)/J3*100</f>
        <v>11.703840301059572</v>
      </c>
    </row>
    <row r="4" spans="1:14" x14ac:dyDescent="0.2">
      <c r="A4" t="s">
        <v>239</v>
      </c>
      <c r="B4">
        <v>7.15</v>
      </c>
      <c r="C4" t="s">
        <v>13</v>
      </c>
      <c r="D4" t="s">
        <v>21</v>
      </c>
      <c r="E4">
        <v>791477915</v>
      </c>
      <c r="F4" t="s">
        <v>15</v>
      </c>
      <c r="G4" t="s">
        <v>20</v>
      </c>
      <c r="H4" t="s">
        <v>240</v>
      </c>
      <c r="I4">
        <v>2193.721</v>
      </c>
      <c r="J4">
        <v>50</v>
      </c>
      <c r="K4">
        <v>360792</v>
      </c>
      <c r="L4">
        <f t="shared" ref="L4:L17" si="0">0.0827*I4^0.8513</f>
        <v>57.790071146263124</v>
      </c>
      <c r="M4">
        <f t="shared" ref="M4:M14" si="1">ABS(J4-L4)/J4*100</f>
        <v>15.580142292526247</v>
      </c>
    </row>
    <row r="5" spans="1:14" x14ac:dyDescent="0.2">
      <c r="A5" t="s">
        <v>239</v>
      </c>
      <c r="B5">
        <v>7.15</v>
      </c>
      <c r="C5" t="s">
        <v>13</v>
      </c>
      <c r="D5" t="s">
        <v>22</v>
      </c>
      <c r="E5">
        <v>533966822</v>
      </c>
      <c r="F5" t="s">
        <v>15</v>
      </c>
      <c r="G5" t="s">
        <v>20</v>
      </c>
      <c r="H5" t="s">
        <v>240</v>
      </c>
      <c r="I5">
        <v>648.00099999999998</v>
      </c>
      <c r="J5">
        <v>25</v>
      </c>
      <c r="K5">
        <v>824022</v>
      </c>
      <c r="L5">
        <f t="shared" si="0"/>
        <v>20.464440835105165</v>
      </c>
      <c r="M5">
        <f t="shared" si="1"/>
        <v>18.142236659579339</v>
      </c>
    </row>
    <row r="6" spans="1:14" x14ac:dyDescent="0.2">
      <c r="A6" t="s">
        <v>239</v>
      </c>
      <c r="B6">
        <v>7.15</v>
      </c>
      <c r="C6" t="s">
        <v>13</v>
      </c>
      <c r="D6" t="s">
        <v>23</v>
      </c>
      <c r="E6">
        <v>294217796</v>
      </c>
      <c r="F6" t="s">
        <v>15</v>
      </c>
      <c r="G6" t="s">
        <v>20</v>
      </c>
      <c r="H6" t="s">
        <v>240</v>
      </c>
      <c r="I6">
        <v>271.37599999999998</v>
      </c>
      <c r="J6">
        <v>12.5</v>
      </c>
      <c r="K6">
        <v>1084168</v>
      </c>
      <c r="L6">
        <f t="shared" si="0"/>
        <v>9.7544968699712626</v>
      </c>
      <c r="M6">
        <f t="shared" si="1"/>
        <v>21.964025040229899</v>
      </c>
    </row>
    <row r="7" spans="1:14" x14ac:dyDescent="0.2">
      <c r="A7" t="s">
        <v>239</v>
      </c>
      <c r="B7">
        <v>7.15</v>
      </c>
      <c r="C7" t="s">
        <v>13</v>
      </c>
      <c r="D7" t="s">
        <v>24</v>
      </c>
      <c r="E7">
        <v>165229508</v>
      </c>
      <c r="F7" t="s">
        <v>15</v>
      </c>
      <c r="G7" t="s">
        <v>20</v>
      </c>
      <c r="H7" t="s">
        <v>240</v>
      </c>
      <c r="I7">
        <v>150.22499999999999</v>
      </c>
      <c r="J7">
        <v>6.25</v>
      </c>
      <c r="K7">
        <v>1099877</v>
      </c>
      <c r="L7">
        <f t="shared" si="0"/>
        <v>5.896117846114266</v>
      </c>
      <c r="M7">
        <f t="shared" si="1"/>
        <v>5.6621144621717434</v>
      </c>
    </row>
    <row r="8" spans="1:14" x14ac:dyDescent="0.2">
      <c r="A8" t="s">
        <v>239</v>
      </c>
      <c r="B8">
        <v>7.15</v>
      </c>
      <c r="C8" t="s">
        <v>13</v>
      </c>
      <c r="D8" t="s">
        <v>25</v>
      </c>
      <c r="E8">
        <v>80730753</v>
      </c>
      <c r="F8" t="s">
        <v>15</v>
      </c>
      <c r="G8" t="s">
        <v>20</v>
      </c>
      <c r="H8" t="s">
        <v>240</v>
      </c>
      <c r="I8">
        <v>74.331000000000003</v>
      </c>
      <c r="J8">
        <v>3.125</v>
      </c>
      <c r="K8">
        <v>1086098</v>
      </c>
      <c r="L8">
        <f t="shared" si="0"/>
        <v>3.2391608129512455</v>
      </c>
      <c r="M8">
        <f t="shared" si="1"/>
        <v>3.6531460144398551</v>
      </c>
    </row>
    <row r="9" spans="1:14" x14ac:dyDescent="0.2">
      <c r="A9" t="s">
        <v>239</v>
      </c>
      <c r="B9">
        <v>7.15</v>
      </c>
      <c r="C9" t="s">
        <v>13</v>
      </c>
      <c r="D9" t="s">
        <v>26</v>
      </c>
      <c r="E9">
        <v>40525189</v>
      </c>
      <c r="F9" t="s">
        <v>15</v>
      </c>
      <c r="G9" t="s">
        <v>20</v>
      </c>
      <c r="H9" t="s">
        <v>240</v>
      </c>
      <c r="I9">
        <v>33.838999999999999</v>
      </c>
      <c r="J9">
        <v>1.5629999999999999</v>
      </c>
      <c r="K9">
        <v>1197574</v>
      </c>
      <c r="L9">
        <f t="shared" si="0"/>
        <v>1.6576721636880891</v>
      </c>
      <c r="M9">
        <f t="shared" si="1"/>
        <v>6.0570802103703887</v>
      </c>
    </row>
    <row r="10" spans="1:14" x14ac:dyDescent="0.2">
      <c r="A10" t="s">
        <v>239</v>
      </c>
      <c r="B10">
        <v>7.15</v>
      </c>
      <c r="C10" t="s">
        <v>13</v>
      </c>
      <c r="D10" t="s">
        <v>27</v>
      </c>
      <c r="E10">
        <v>20168205</v>
      </c>
      <c r="F10" t="s">
        <v>15</v>
      </c>
      <c r="G10" t="s">
        <v>20</v>
      </c>
      <c r="H10" t="s">
        <v>240</v>
      </c>
      <c r="I10">
        <v>17.404</v>
      </c>
      <c r="J10">
        <v>0.78100000000000003</v>
      </c>
      <c r="K10">
        <v>1158843</v>
      </c>
      <c r="L10">
        <f t="shared" si="0"/>
        <v>0.94117431536992924</v>
      </c>
      <c r="M10">
        <f t="shared" si="1"/>
        <v>20.508875207417312</v>
      </c>
    </row>
    <row r="11" spans="1:14" x14ac:dyDescent="0.2">
      <c r="A11" t="s">
        <v>239</v>
      </c>
      <c r="B11">
        <v>7.15</v>
      </c>
      <c r="C11" t="s">
        <v>13</v>
      </c>
      <c r="D11" t="s">
        <v>28</v>
      </c>
      <c r="E11">
        <v>6968331</v>
      </c>
      <c r="F11" t="s">
        <v>15</v>
      </c>
      <c r="G11" t="s">
        <v>20</v>
      </c>
      <c r="H11" t="s">
        <v>240</v>
      </c>
      <c r="I11">
        <v>6.609</v>
      </c>
      <c r="J11">
        <v>0.39100000000000001</v>
      </c>
      <c r="K11">
        <v>1054431</v>
      </c>
      <c r="L11">
        <f t="shared" si="0"/>
        <v>0.4127499935230905</v>
      </c>
      <c r="M11">
        <f t="shared" si="1"/>
        <v>5.5626581900487162</v>
      </c>
    </row>
    <row r="12" spans="1:14" x14ac:dyDescent="0.2">
      <c r="A12" t="s">
        <v>239</v>
      </c>
      <c r="B12">
        <v>7.15</v>
      </c>
      <c r="C12" t="s">
        <v>13</v>
      </c>
      <c r="D12" t="s">
        <v>29</v>
      </c>
      <c r="E12">
        <v>2360627</v>
      </c>
      <c r="F12" t="s">
        <v>15</v>
      </c>
      <c r="G12" t="s">
        <v>20</v>
      </c>
      <c r="H12" t="s">
        <v>240</v>
      </c>
      <c r="I12">
        <v>2.6739999999999999</v>
      </c>
      <c r="J12">
        <v>0.19500000000000001</v>
      </c>
      <c r="K12">
        <v>882675</v>
      </c>
      <c r="L12">
        <f t="shared" si="0"/>
        <v>0.19105042664126373</v>
      </c>
      <c r="M12">
        <f t="shared" si="1"/>
        <v>2.0254222352493718</v>
      </c>
    </row>
    <row r="13" spans="1:14" x14ac:dyDescent="0.2">
      <c r="A13" t="s">
        <v>239</v>
      </c>
      <c r="B13">
        <v>7.15</v>
      </c>
      <c r="C13" t="s">
        <v>13</v>
      </c>
      <c r="D13" t="s">
        <v>30</v>
      </c>
      <c r="E13">
        <v>1306112</v>
      </c>
      <c r="F13" t="s">
        <v>15</v>
      </c>
      <c r="G13" t="s">
        <v>20</v>
      </c>
      <c r="H13" t="s">
        <v>240</v>
      </c>
      <c r="I13">
        <v>1.1279999999999999</v>
      </c>
      <c r="J13">
        <v>9.8000000000000004E-2</v>
      </c>
      <c r="K13">
        <v>1158367</v>
      </c>
      <c r="L13">
        <f t="shared" si="0"/>
        <v>9.1629696079005465E-2</v>
      </c>
      <c r="M13">
        <f t="shared" si="1"/>
        <v>6.500310123463815</v>
      </c>
    </row>
    <row r="14" spans="1:14" x14ac:dyDescent="0.2">
      <c r="A14" t="s">
        <v>239</v>
      </c>
      <c r="B14">
        <v>7.15</v>
      </c>
      <c r="C14" t="s">
        <v>13</v>
      </c>
      <c r="D14" t="s">
        <v>31</v>
      </c>
      <c r="E14">
        <v>455509</v>
      </c>
      <c r="F14" t="s">
        <v>15</v>
      </c>
      <c r="G14" t="s">
        <v>20</v>
      </c>
      <c r="H14" t="s">
        <v>240</v>
      </c>
      <c r="I14">
        <v>0.54800000000000004</v>
      </c>
      <c r="J14">
        <v>4.9000000000000002E-2</v>
      </c>
      <c r="K14">
        <v>831654</v>
      </c>
      <c r="L14">
        <f t="shared" si="0"/>
        <v>4.9559783326634431E-2</v>
      </c>
      <c r="M14">
        <f t="shared" si="1"/>
        <v>1.1424149523151612</v>
      </c>
      <c r="N14" t="s">
        <v>413</v>
      </c>
    </row>
    <row r="15" spans="1:14" x14ac:dyDescent="0.2">
      <c r="A15" t="s">
        <v>239</v>
      </c>
      <c r="B15">
        <v>7.15</v>
      </c>
      <c r="C15" t="s">
        <v>13</v>
      </c>
      <c r="D15" t="s">
        <v>32</v>
      </c>
      <c r="E15">
        <v>8652684</v>
      </c>
      <c r="F15" t="s">
        <v>33</v>
      </c>
      <c r="G15" t="s">
        <v>16</v>
      </c>
      <c r="H15" t="s">
        <v>240</v>
      </c>
      <c r="I15">
        <v>8.5410000000000004</v>
      </c>
      <c r="J15" t="s">
        <v>18</v>
      </c>
      <c r="K15">
        <v>1013039</v>
      </c>
      <c r="L15">
        <f t="shared" si="0"/>
        <v>0.513450858658969</v>
      </c>
      <c r="N15">
        <f>AVERAGE(M3:M14)</f>
        <v>9.8751888074059533</v>
      </c>
    </row>
    <row r="16" spans="1:14" x14ac:dyDescent="0.2">
      <c r="A16" t="s">
        <v>239</v>
      </c>
      <c r="B16">
        <v>7.15</v>
      </c>
      <c r="C16" t="s">
        <v>13</v>
      </c>
      <c r="D16" t="s">
        <v>34</v>
      </c>
      <c r="E16">
        <v>22327988</v>
      </c>
      <c r="F16" t="s">
        <v>35</v>
      </c>
      <c r="G16" t="s">
        <v>16</v>
      </c>
      <c r="H16" t="s">
        <v>240</v>
      </c>
      <c r="I16">
        <v>25.001000000000001</v>
      </c>
      <c r="J16" t="s">
        <v>18</v>
      </c>
      <c r="K16">
        <v>893074</v>
      </c>
      <c r="L16">
        <f t="shared" si="0"/>
        <v>1.2811106078036982</v>
      </c>
    </row>
    <row r="17" spans="1:13" x14ac:dyDescent="0.2">
      <c r="A17" t="s">
        <v>239</v>
      </c>
      <c r="B17">
        <v>7.15</v>
      </c>
      <c r="C17" t="s">
        <v>13</v>
      </c>
      <c r="D17" t="s">
        <v>36</v>
      </c>
      <c r="E17">
        <v>13059922</v>
      </c>
      <c r="F17" t="s">
        <v>37</v>
      </c>
      <c r="G17" t="s">
        <v>16</v>
      </c>
      <c r="H17" t="s">
        <v>240</v>
      </c>
      <c r="I17">
        <v>55.536000000000001</v>
      </c>
      <c r="J17" t="s">
        <v>18</v>
      </c>
      <c r="K17">
        <v>235159</v>
      </c>
      <c r="L17">
        <f t="shared" si="0"/>
        <v>2.5273294810985938</v>
      </c>
    </row>
    <row r="18" spans="1:13" x14ac:dyDescent="0.2">
      <c r="A18" t="s">
        <v>239</v>
      </c>
      <c r="B18">
        <v>7.15</v>
      </c>
      <c r="C18" t="s">
        <v>13</v>
      </c>
      <c r="D18" t="s">
        <v>38</v>
      </c>
      <c r="E18" t="s">
        <v>40</v>
      </c>
      <c r="F18" t="s">
        <v>15</v>
      </c>
      <c r="G18" t="s">
        <v>16</v>
      </c>
      <c r="H18" t="s">
        <v>240</v>
      </c>
      <c r="I18" t="s">
        <v>40</v>
      </c>
      <c r="J18" t="s">
        <v>18</v>
      </c>
      <c r="K18" t="s">
        <v>40</v>
      </c>
      <c r="L18" t="s">
        <v>15</v>
      </c>
    </row>
    <row r="19" spans="1:13" x14ac:dyDescent="0.2">
      <c r="A19" t="s">
        <v>239</v>
      </c>
      <c r="B19">
        <v>7.15</v>
      </c>
      <c r="C19" t="s">
        <v>13</v>
      </c>
      <c r="D19" t="s">
        <v>39</v>
      </c>
      <c r="E19">
        <v>913845</v>
      </c>
      <c r="F19" t="s">
        <v>15</v>
      </c>
      <c r="G19" t="s">
        <v>16</v>
      </c>
      <c r="H19" t="s">
        <v>240</v>
      </c>
      <c r="I19">
        <v>0</v>
      </c>
      <c r="J19" t="s">
        <v>18</v>
      </c>
      <c r="K19" t="s">
        <v>40</v>
      </c>
      <c r="L19" t="s">
        <v>15</v>
      </c>
    </row>
    <row r="20" spans="1:13" x14ac:dyDescent="0.2">
      <c r="A20" t="s">
        <v>239</v>
      </c>
      <c r="B20">
        <v>7.15</v>
      </c>
      <c r="C20" t="s">
        <v>13</v>
      </c>
      <c r="D20" t="s">
        <v>41</v>
      </c>
      <c r="E20">
        <v>9461312</v>
      </c>
      <c r="F20" t="s">
        <v>15</v>
      </c>
      <c r="G20" t="s">
        <v>16</v>
      </c>
      <c r="H20" t="s">
        <v>240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239</v>
      </c>
      <c r="B21">
        <v>7.15</v>
      </c>
      <c r="C21" t="s">
        <v>13</v>
      </c>
      <c r="D21" t="s">
        <v>42</v>
      </c>
      <c r="E21">
        <v>1682963783</v>
      </c>
      <c r="F21" t="s">
        <v>15</v>
      </c>
      <c r="G21" t="s">
        <v>16</v>
      </c>
      <c r="H21" t="s">
        <v>240</v>
      </c>
      <c r="I21">
        <v>0</v>
      </c>
      <c r="J21" t="s">
        <v>18</v>
      </c>
      <c r="K21" t="s">
        <v>40</v>
      </c>
      <c r="L21" t="s">
        <v>15</v>
      </c>
    </row>
    <row r="22" spans="1:13" x14ac:dyDescent="0.2">
      <c r="M22" t="s">
        <v>427</v>
      </c>
    </row>
    <row r="23" spans="1:13" x14ac:dyDescent="0.2">
      <c r="M23">
        <f>L15/(0.9*0.5)</f>
        <v>1.1410019081310423</v>
      </c>
    </row>
    <row r="24" spans="1:13" x14ac:dyDescent="0.2">
      <c r="M24">
        <f>L16/(0.9*0.5)</f>
        <v>2.8469124617859962</v>
      </c>
    </row>
    <row r="25" spans="1:13" x14ac:dyDescent="0.2">
      <c r="M25">
        <f>L17/(0.9*0.5)</f>
        <v>5.6162877357746526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410</v>
      </c>
      <c r="M1" s="2" t="s">
        <v>411</v>
      </c>
      <c r="N1" s="2"/>
    </row>
    <row r="2" spans="1:14" x14ac:dyDescent="0.2">
      <c r="A2" t="s">
        <v>152</v>
      </c>
      <c r="B2">
        <v>6.62</v>
      </c>
      <c r="C2" t="s">
        <v>13</v>
      </c>
      <c r="D2" t="s">
        <v>14</v>
      </c>
      <c r="E2">
        <v>16481</v>
      </c>
      <c r="F2" t="s">
        <v>15</v>
      </c>
      <c r="G2" t="s">
        <v>16</v>
      </c>
      <c r="H2" t="s">
        <v>153</v>
      </c>
      <c r="I2">
        <v>0</v>
      </c>
      <c r="J2" t="s">
        <v>18</v>
      </c>
      <c r="K2" t="s">
        <v>40</v>
      </c>
      <c r="L2" s="2"/>
      <c r="M2" s="2"/>
      <c r="N2" s="2"/>
    </row>
    <row r="3" spans="1:14" x14ac:dyDescent="0.2">
      <c r="A3" t="s">
        <v>152</v>
      </c>
      <c r="B3">
        <v>6.62</v>
      </c>
      <c r="C3" t="s">
        <v>13</v>
      </c>
      <c r="D3" t="s">
        <v>19</v>
      </c>
      <c r="E3">
        <v>3047298679</v>
      </c>
      <c r="F3" t="s">
        <v>15</v>
      </c>
      <c r="G3" t="s">
        <v>20</v>
      </c>
      <c r="H3" t="s">
        <v>153</v>
      </c>
      <c r="I3">
        <v>492.45400000000001</v>
      </c>
      <c r="J3">
        <v>100</v>
      </c>
      <c r="K3">
        <v>6187985</v>
      </c>
      <c r="L3" s="2">
        <f>0.3706*I3^0.8795</f>
        <v>86.465134467897229</v>
      </c>
      <c r="M3" s="2">
        <f>ABS(J3-L3)/J3*100</f>
        <v>13.534865532102772</v>
      </c>
      <c r="N3" s="2"/>
    </row>
    <row r="4" spans="1:14" x14ac:dyDescent="0.2">
      <c r="A4" t="s">
        <v>152</v>
      </c>
      <c r="B4">
        <v>6.62</v>
      </c>
      <c r="C4" t="s">
        <v>13</v>
      </c>
      <c r="D4" t="s">
        <v>21</v>
      </c>
      <c r="E4">
        <v>1816822354</v>
      </c>
      <c r="F4" t="s">
        <v>15</v>
      </c>
      <c r="G4" t="s">
        <v>20</v>
      </c>
      <c r="H4" t="s">
        <v>153</v>
      </c>
      <c r="I4">
        <v>267.73700000000002</v>
      </c>
      <c r="J4">
        <v>50</v>
      </c>
      <c r="K4">
        <v>6785853</v>
      </c>
      <c r="L4" s="2">
        <f t="shared" ref="L4:L17" si="0">0.3706*I4^0.8795</f>
        <v>50.591195998916525</v>
      </c>
      <c r="M4" s="2">
        <f t="shared" ref="M4:M14" si="1">ABS(J4-L4)/J4*100</f>
        <v>1.1823919978330508</v>
      </c>
      <c r="N4" s="2"/>
    </row>
    <row r="5" spans="1:14" x14ac:dyDescent="0.2">
      <c r="A5" t="s">
        <v>152</v>
      </c>
      <c r="B5">
        <v>6.62</v>
      </c>
      <c r="C5" t="s">
        <v>13</v>
      </c>
      <c r="D5" t="s">
        <v>22</v>
      </c>
      <c r="E5">
        <v>1315335887</v>
      </c>
      <c r="F5" t="s">
        <v>15</v>
      </c>
      <c r="G5" t="s">
        <v>20</v>
      </c>
      <c r="H5" t="s">
        <v>153</v>
      </c>
      <c r="I5">
        <v>135.78</v>
      </c>
      <c r="J5">
        <v>25</v>
      </c>
      <c r="K5">
        <v>9687251</v>
      </c>
      <c r="L5" s="2">
        <f t="shared" si="0"/>
        <v>27.844184634369572</v>
      </c>
      <c r="M5" s="2">
        <f t="shared" si="1"/>
        <v>11.376738537478289</v>
      </c>
      <c r="N5" s="2"/>
    </row>
    <row r="6" spans="1:14" x14ac:dyDescent="0.2">
      <c r="A6" t="s">
        <v>152</v>
      </c>
      <c r="B6">
        <v>6.62</v>
      </c>
      <c r="C6" t="s">
        <v>13</v>
      </c>
      <c r="D6" t="s">
        <v>23</v>
      </c>
      <c r="E6">
        <v>736520899</v>
      </c>
      <c r="F6" t="s">
        <v>15</v>
      </c>
      <c r="G6" t="s">
        <v>20</v>
      </c>
      <c r="H6" t="s">
        <v>153</v>
      </c>
      <c r="I6">
        <v>54.753</v>
      </c>
      <c r="J6">
        <v>12.5</v>
      </c>
      <c r="K6">
        <v>13451747</v>
      </c>
      <c r="L6" s="2">
        <f t="shared" si="0"/>
        <v>12.526656843022122</v>
      </c>
      <c r="M6" s="2">
        <f t="shared" si="1"/>
        <v>0.21325474417697876</v>
      </c>
      <c r="N6" s="2"/>
    </row>
    <row r="7" spans="1:14" x14ac:dyDescent="0.2">
      <c r="A7" t="s">
        <v>152</v>
      </c>
      <c r="B7">
        <v>6.62</v>
      </c>
      <c r="C7" t="s">
        <v>13</v>
      </c>
      <c r="D7" t="s">
        <v>24</v>
      </c>
      <c r="E7">
        <v>395256699</v>
      </c>
      <c r="F7" t="s">
        <v>15</v>
      </c>
      <c r="G7" t="s">
        <v>20</v>
      </c>
      <c r="H7" t="s">
        <v>153</v>
      </c>
      <c r="I7">
        <v>25.52</v>
      </c>
      <c r="J7">
        <v>6.25</v>
      </c>
      <c r="K7">
        <v>15488307</v>
      </c>
      <c r="L7" s="2">
        <f t="shared" si="0"/>
        <v>6.4011346716678714</v>
      </c>
      <c r="M7" s="2">
        <f t="shared" si="1"/>
        <v>2.4181547466859428</v>
      </c>
      <c r="N7" s="2"/>
    </row>
    <row r="8" spans="1:14" x14ac:dyDescent="0.2">
      <c r="A8" t="s">
        <v>152</v>
      </c>
      <c r="B8">
        <v>6.62</v>
      </c>
      <c r="C8" t="s">
        <v>13</v>
      </c>
      <c r="D8" t="s">
        <v>25</v>
      </c>
      <c r="E8">
        <v>221138032</v>
      </c>
      <c r="F8" t="s">
        <v>15</v>
      </c>
      <c r="G8" t="s">
        <v>20</v>
      </c>
      <c r="H8" t="s">
        <v>153</v>
      </c>
      <c r="I8">
        <v>11.234999999999999</v>
      </c>
      <c r="J8">
        <v>3.125</v>
      </c>
      <c r="K8">
        <v>19682955</v>
      </c>
      <c r="L8" s="2">
        <f t="shared" si="0"/>
        <v>3.1108884320881964</v>
      </c>
      <c r="M8" s="2">
        <f t="shared" si="1"/>
        <v>0.4515701731777142</v>
      </c>
      <c r="N8" s="2"/>
    </row>
    <row r="9" spans="1:14" x14ac:dyDescent="0.2">
      <c r="A9" t="s">
        <v>152</v>
      </c>
      <c r="B9">
        <v>6.62</v>
      </c>
      <c r="C9" t="s">
        <v>13</v>
      </c>
      <c r="D9" t="s">
        <v>26</v>
      </c>
      <c r="E9">
        <v>120769382</v>
      </c>
      <c r="F9" t="s">
        <v>15</v>
      </c>
      <c r="G9" t="s">
        <v>20</v>
      </c>
      <c r="H9" t="s">
        <v>153</v>
      </c>
      <c r="I9">
        <v>4.758</v>
      </c>
      <c r="J9">
        <v>1.5629999999999999</v>
      </c>
      <c r="K9">
        <v>25383625</v>
      </c>
      <c r="L9" s="2">
        <f t="shared" si="0"/>
        <v>1.4611681866312696</v>
      </c>
      <c r="M9" s="2">
        <f t="shared" si="1"/>
        <v>6.515151207212436</v>
      </c>
      <c r="N9" s="2"/>
    </row>
    <row r="10" spans="1:14" x14ac:dyDescent="0.2">
      <c r="A10" t="s">
        <v>152</v>
      </c>
      <c r="B10">
        <v>6.62</v>
      </c>
      <c r="C10" t="s">
        <v>13</v>
      </c>
      <c r="D10" t="s">
        <v>27</v>
      </c>
      <c r="E10">
        <v>70864131</v>
      </c>
      <c r="F10" t="s">
        <v>15</v>
      </c>
      <c r="G10" t="s">
        <v>20</v>
      </c>
      <c r="H10" t="s">
        <v>153</v>
      </c>
      <c r="I10">
        <v>2.532</v>
      </c>
      <c r="J10">
        <v>0.78100000000000003</v>
      </c>
      <c r="K10">
        <v>27985839</v>
      </c>
      <c r="L10" s="2">
        <f t="shared" si="0"/>
        <v>0.83898025554193856</v>
      </c>
      <c r="M10" s="2">
        <f t="shared" si="1"/>
        <v>7.4238483408371998</v>
      </c>
      <c r="N10" s="2"/>
    </row>
    <row r="11" spans="1:14" x14ac:dyDescent="0.2">
      <c r="A11" t="s">
        <v>152</v>
      </c>
      <c r="B11">
        <v>6.62</v>
      </c>
      <c r="C11" t="s">
        <v>13</v>
      </c>
      <c r="D11" t="s">
        <v>28</v>
      </c>
      <c r="E11">
        <v>33669429</v>
      </c>
      <c r="F11" t="s">
        <v>15</v>
      </c>
      <c r="G11" t="s">
        <v>20</v>
      </c>
      <c r="H11" t="s">
        <v>153</v>
      </c>
      <c r="I11">
        <v>1.139</v>
      </c>
      <c r="J11">
        <v>0.39100000000000001</v>
      </c>
      <c r="K11">
        <v>29563357</v>
      </c>
      <c r="L11" s="2">
        <f t="shared" si="0"/>
        <v>0.41554497056197864</v>
      </c>
      <c r="M11" s="2">
        <f t="shared" si="1"/>
        <v>6.2774860772323855</v>
      </c>
      <c r="N11" s="2"/>
    </row>
    <row r="12" spans="1:14" x14ac:dyDescent="0.2">
      <c r="A12" t="s">
        <v>152</v>
      </c>
      <c r="B12">
        <v>6.62</v>
      </c>
      <c r="C12" t="s">
        <v>13</v>
      </c>
      <c r="D12" t="s">
        <v>29</v>
      </c>
      <c r="E12">
        <v>14912205</v>
      </c>
      <c r="F12" t="s">
        <v>15</v>
      </c>
      <c r="G12" t="s">
        <v>20</v>
      </c>
      <c r="H12" t="s">
        <v>153</v>
      </c>
      <c r="I12">
        <v>0.51400000000000001</v>
      </c>
      <c r="J12">
        <v>0.19500000000000001</v>
      </c>
      <c r="K12">
        <v>29023945</v>
      </c>
      <c r="L12" s="2">
        <f t="shared" si="0"/>
        <v>0.20639419494683187</v>
      </c>
      <c r="M12" s="2">
        <f t="shared" si="1"/>
        <v>5.8431768958112098</v>
      </c>
      <c r="N12" s="2"/>
    </row>
    <row r="13" spans="1:14" x14ac:dyDescent="0.2">
      <c r="A13" t="s">
        <v>152</v>
      </c>
      <c r="B13">
        <v>6.62</v>
      </c>
      <c r="C13" t="s">
        <v>13</v>
      </c>
      <c r="D13" t="s">
        <v>30</v>
      </c>
      <c r="E13">
        <v>6398383</v>
      </c>
      <c r="F13" t="s">
        <v>15</v>
      </c>
      <c r="G13" t="s">
        <v>20</v>
      </c>
      <c r="H13" t="s">
        <v>153</v>
      </c>
      <c r="I13">
        <v>0.22500000000000001</v>
      </c>
      <c r="J13">
        <v>9.8000000000000004E-2</v>
      </c>
      <c r="K13">
        <v>28392741</v>
      </c>
      <c r="L13" s="2">
        <f t="shared" si="0"/>
        <v>9.9804457807058711E-2</v>
      </c>
      <c r="M13" s="2">
        <f t="shared" si="1"/>
        <v>1.8412834765905173</v>
      </c>
      <c r="N13" s="2"/>
    </row>
    <row r="14" spans="1:14" x14ac:dyDescent="0.2">
      <c r="A14" t="s">
        <v>152</v>
      </c>
      <c r="B14">
        <v>6.62</v>
      </c>
      <c r="C14" t="s">
        <v>13</v>
      </c>
      <c r="D14" t="s">
        <v>31</v>
      </c>
      <c r="E14">
        <v>2384985</v>
      </c>
      <c r="F14" t="s">
        <v>15</v>
      </c>
      <c r="G14" t="s">
        <v>20</v>
      </c>
      <c r="H14" t="s">
        <v>153</v>
      </c>
      <c r="I14">
        <v>8.5999999999999993E-2</v>
      </c>
      <c r="J14">
        <v>4.9000000000000002E-2</v>
      </c>
      <c r="K14">
        <v>27704749</v>
      </c>
      <c r="L14" s="2">
        <f t="shared" si="0"/>
        <v>4.2834805856174947E-2</v>
      </c>
      <c r="M14" s="2">
        <f t="shared" si="1"/>
        <v>12.582028864949091</v>
      </c>
      <c r="N14" s="2" t="s">
        <v>413</v>
      </c>
    </row>
    <row r="15" spans="1:14" x14ac:dyDescent="0.2">
      <c r="A15" t="s">
        <v>152</v>
      </c>
      <c r="B15">
        <v>6.62</v>
      </c>
      <c r="C15" t="s">
        <v>13</v>
      </c>
      <c r="D15" t="s">
        <v>32</v>
      </c>
      <c r="E15">
        <v>12014812</v>
      </c>
      <c r="F15" t="s">
        <v>33</v>
      </c>
      <c r="G15" t="s">
        <v>16</v>
      </c>
      <c r="H15" t="s">
        <v>153</v>
      </c>
      <c r="I15">
        <v>0.53300000000000003</v>
      </c>
      <c r="J15" t="s">
        <v>18</v>
      </c>
      <c r="K15">
        <v>22527091</v>
      </c>
      <c r="L15" s="2">
        <f t="shared" si="0"/>
        <v>0.2130894729997822</v>
      </c>
      <c r="M15" s="2"/>
      <c r="N15" s="2">
        <f>AVERAGE(M3:M14)</f>
        <v>5.8049958828406325</v>
      </c>
    </row>
    <row r="16" spans="1:14" x14ac:dyDescent="0.2">
      <c r="A16" t="s">
        <v>152</v>
      </c>
      <c r="B16">
        <v>6.62</v>
      </c>
      <c r="C16" t="s">
        <v>13</v>
      </c>
      <c r="D16" t="s">
        <v>34</v>
      </c>
      <c r="E16">
        <v>9632689</v>
      </c>
      <c r="F16" t="s">
        <v>35</v>
      </c>
      <c r="G16" t="s">
        <v>16</v>
      </c>
      <c r="H16" t="s">
        <v>153</v>
      </c>
      <c r="I16">
        <v>0.44800000000000001</v>
      </c>
      <c r="J16" t="s">
        <v>18</v>
      </c>
      <c r="K16">
        <v>21493102</v>
      </c>
      <c r="L16" s="2">
        <f t="shared" si="0"/>
        <v>0.1828960930231289</v>
      </c>
      <c r="M16" s="2"/>
      <c r="N16" s="2"/>
    </row>
    <row r="17" spans="1:14" x14ac:dyDescent="0.2">
      <c r="A17" t="s">
        <v>152</v>
      </c>
      <c r="B17">
        <v>6.62</v>
      </c>
      <c r="C17" t="s">
        <v>13</v>
      </c>
      <c r="D17" t="s">
        <v>36</v>
      </c>
      <c r="E17">
        <v>13509053</v>
      </c>
      <c r="F17" t="s">
        <v>37</v>
      </c>
      <c r="G17" t="s">
        <v>16</v>
      </c>
      <c r="H17" t="s">
        <v>153</v>
      </c>
      <c r="I17">
        <v>0.61699999999999999</v>
      </c>
      <c r="J17" t="s">
        <v>18</v>
      </c>
      <c r="K17">
        <v>21886179</v>
      </c>
      <c r="L17" s="2">
        <f t="shared" si="0"/>
        <v>0.24236015230742605</v>
      </c>
      <c r="M17" s="2"/>
      <c r="N17" s="2"/>
    </row>
    <row r="18" spans="1:14" x14ac:dyDescent="0.2">
      <c r="A18" t="s">
        <v>152</v>
      </c>
      <c r="B18">
        <v>6.62</v>
      </c>
      <c r="C18" t="s">
        <v>13</v>
      </c>
      <c r="D18" t="s">
        <v>38</v>
      </c>
      <c r="E18">
        <v>27520</v>
      </c>
      <c r="F18" t="s">
        <v>15</v>
      </c>
      <c r="G18" t="s">
        <v>16</v>
      </c>
      <c r="H18" t="s">
        <v>153</v>
      </c>
      <c r="I18">
        <v>0</v>
      </c>
      <c r="J18" t="s">
        <v>18</v>
      </c>
      <c r="K18" t="s">
        <v>40</v>
      </c>
      <c r="L18" s="2" t="s">
        <v>15</v>
      </c>
      <c r="M18" s="2"/>
      <c r="N18" s="2"/>
    </row>
    <row r="19" spans="1:14" x14ac:dyDescent="0.2">
      <c r="A19" t="s">
        <v>152</v>
      </c>
      <c r="B19">
        <v>6.62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153</v>
      </c>
      <c r="I19" t="s">
        <v>40</v>
      </c>
      <c r="J19" t="s">
        <v>18</v>
      </c>
      <c r="K19" t="s">
        <v>40</v>
      </c>
      <c r="L19" t="s">
        <v>15</v>
      </c>
    </row>
    <row r="20" spans="1:14" x14ac:dyDescent="0.2">
      <c r="A20" t="s">
        <v>152</v>
      </c>
      <c r="B20">
        <v>6.62</v>
      </c>
      <c r="C20" t="s">
        <v>13</v>
      </c>
      <c r="D20" t="s">
        <v>41</v>
      </c>
      <c r="E20">
        <v>3057265921</v>
      </c>
      <c r="F20" t="s">
        <v>15</v>
      </c>
      <c r="G20" t="s">
        <v>16</v>
      </c>
      <c r="H20" t="s">
        <v>153</v>
      </c>
      <c r="I20">
        <v>0</v>
      </c>
      <c r="J20" t="s">
        <v>18</v>
      </c>
      <c r="K20" t="s">
        <v>40</v>
      </c>
      <c r="L20" t="s">
        <v>15</v>
      </c>
    </row>
    <row r="21" spans="1:14" x14ac:dyDescent="0.2">
      <c r="A21" t="s">
        <v>152</v>
      </c>
      <c r="B21">
        <v>6.62</v>
      </c>
      <c r="C21" t="s">
        <v>13</v>
      </c>
      <c r="D21" t="s">
        <v>42</v>
      </c>
      <c r="E21">
        <v>280411</v>
      </c>
      <c r="F21" t="s">
        <v>15</v>
      </c>
      <c r="G21" t="s">
        <v>16</v>
      </c>
      <c r="H21" t="s">
        <v>153</v>
      </c>
      <c r="I21">
        <v>0</v>
      </c>
      <c r="J21" t="s">
        <v>18</v>
      </c>
      <c r="K21" t="s">
        <v>40</v>
      </c>
      <c r="L21" t="s">
        <v>15</v>
      </c>
    </row>
    <row r="22" spans="1:14" x14ac:dyDescent="0.2">
      <c r="M22" t="s">
        <v>428</v>
      </c>
    </row>
    <row r="23" spans="1:14" x14ac:dyDescent="0.2">
      <c r="M23">
        <f>L15/(0.9*0.5)</f>
        <v>0.47353216222173822</v>
      </c>
    </row>
    <row r="24" spans="1:14" x14ac:dyDescent="0.2">
      <c r="M24">
        <f>L16/(0.9*0.5)</f>
        <v>0.40643576227361977</v>
      </c>
    </row>
    <row r="25" spans="1:14" x14ac:dyDescent="0.2">
      <c r="M25">
        <f>L17/(0.9*0.5)</f>
        <v>0.53857811623872454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workbookViewId="0">
      <selection activeCell="I3" sqref="I3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410</v>
      </c>
      <c r="M1" s="2" t="s">
        <v>411</v>
      </c>
      <c r="N1" s="2"/>
    </row>
    <row r="2" spans="1:14" x14ac:dyDescent="0.2">
      <c r="A2" t="s">
        <v>95</v>
      </c>
      <c r="B2">
        <v>10.25</v>
      </c>
      <c r="C2" t="s">
        <v>13</v>
      </c>
      <c r="D2" t="s">
        <v>14</v>
      </c>
      <c r="E2">
        <v>984831504</v>
      </c>
      <c r="F2" t="s">
        <v>15</v>
      </c>
      <c r="G2" t="s">
        <v>16</v>
      </c>
      <c r="H2" t="s">
        <v>96</v>
      </c>
      <c r="I2">
        <v>0</v>
      </c>
      <c r="J2" t="s">
        <v>18</v>
      </c>
      <c r="K2" t="s">
        <v>40</v>
      </c>
      <c r="L2" s="2"/>
      <c r="M2" s="2"/>
      <c r="N2" s="2"/>
    </row>
    <row r="3" spans="1:14" x14ac:dyDescent="0.2">
      <c r="A3" t="s">
        <v>95</v>
      </c>
      <c r="B3">
        <v>10.25</v>
      </c>
      <c r="C3" t="s">
        <v>13</v>
      </c>
      <c r="D3" t="s">
        <v>19</v>
      </c>
      <c r="E3">
        <v>871664720</v>
      </c>
      <c r="F3" t="s">
        <v>15</v>
      </c>
      <c r="G3" t="s">
        <v>20</v>
      </c>
      <c r="H3" t="s">
        <v>96</v>
      </c>
      <c r="I3">
        <v>6.383</v>
      </c>
      <c r="J3">
        <v>100</v>
      </c>
      <c r="K3">
        <v>136554834</v>
      </c>
      <c r="L3" s="2">
        <f>14.86*I3^1.0188</f>
        <v>98.215067832728138</v>
      </c>
      <c r="M3" s="2">
        <f>ABS(J3-L3)/J3*100</f>
        <v>1.7849321672718619</v>
      </c>
      <c r="N3" s="2"/>
    </row>
    <row r="4" spans="1:14" x14ac:dyDescent="0.2">
      <c r="A4" t="s">
        <v>95</v>
      </c>
      <c r="B4">
        <v>10.25</v>
      </c>
      <c r="C4" t="s">
        <v>13</v>
      </c>
      <c r="D4" t="s">
        <v>21</v>
      </c>
      <c r="E4">
        <v>541868975</v>
      </c>
      <c r="F4" t="s">
        <v>15</v>
      </c>
      <c r="G4" t="s">
        <v>20</v>
      </c>
      <c r="H4" t="s">
        <v>96</v>
      </c>
      <c r="I4">
        <v>3.1070000000000002</v>
      </c>
      <c r="J4">
        <v>50</v>
      </c>
      <c r="K4">
        <v>174393560</v>
      </c>
      <c r="L4" s="2">
        <f t="shared" ref="L4:L17" si="0">14.86*I4^1.0188</f>
        <v>47.164591602411775</v>
      </c>
      <c r="M4" s="2">
        <f t="shared" ref="M4:M14" si="1">ABS(J4-L4)/J4*100</f>
        <v>5.6708167951764494</v>
      </c>
      <c r="N4" s="2"/>
    </row>
    <row r="5" spans="1:14" x14ac:dyDescent="0.2">
      <c r="A5" t="s">
        <v>95</v>
      </c>
      <c r="B5">
        <v>10.25</v>
      </c>
      <c r="C5" t="s">
        <v>13</v>
      </c>
      <c r="D5" t="s">
        <v>22</v>
      </c>
      <c r="E5">
        <v>320048525</v>
      </c>
      <c r="F5" t="s">
        <v>15</v>
      </c>
      <c r="G5" t="s">
        <v>20</v>
      </c>
      <c r="H5" t="s">
        <v>96</v>
      </c>
      <c r="I5">
        <v>1.7529999999999999</v>
      </c>
      <c r="J5">
        <v>25</v>
      </c>
      <c r="K5">
        <v>182530216</v>
      </c>
      <c r="L5" s="2">
        <f t="shared" si="0"/>
        <v>26.325936265282628</v>
      </c>
      <c r="M5" s="2">
        <f t="shared" si="1"/>
        <v>5.3037450611305132</v>
      </c>
      <c r="N5" s="2"/>
    </row>
    <row r="6" spans="1:14" x14ac:dyDescent="0.2">
      <c r="A6" t="s">
        <v>95</v>
      </c>
      <c r="B6">
        <v>10.25</v>
      </c>
      <c r="C6" t="s">
        <v>13</v>
      </c>
      <c r="D6" t="s">
        <v>23</v>
      </c>
      <c r="E6">
        <v>168160177</v>
      </c>
      <c r="F6" t="s">
        <v>15</v>
      </c>
      <c r="G6" t="s">
        <v>20</v>
      </c>
      <c r="H6" t="s">
        <v>96</v>
      </c>
      <c r="I6">
        <v>0.84</v>
      </c>
      <c r="J6">
        <v>12.5</v>
      </c>
      <c r="K6">
        <v>200264463</v>
      </c>
      <c r="L6" s="2">
        <f t="shared" si="0"/>
        <v>12.441551627932574</v>
      </c>
      <c r="M6" s="2">
        <f t="shared" si="1"/>
        <v>0.46758697653940834</v>
      </c>
      <c r="N6" s="2"/>
    </row>
    <row r="7" spans="1:14" x14ac:dyDescent="0.2">
      <c r="A7" t="s">
        <v>95</v>
      </c>
      <c r="B7">
        <v>10.25</v>
      </c>
      <c r="C7" t="s">
        <v>13</v>
      </c>
      <c r="D7" t="s">
        <v>24</v>
      </c>
      <c r="E7">
        <v>83280347</v>
      </c>
      <c r="F7" t="s">
        <v>15</v>
      </c>
      <c r="G7" t="s">
        <v>20</v>
      </c>
      <c r="H7" t="s">
        <v>96</v>
      </c>
      <c r="I7">
        <v>0.43</v>
      </c>
      <c r="J7">
        <v>6.25</v>
      </c>
      <c r="K7">
        <v>193493089</v>
      </c>
      <c r="L7" s="2">
        <f t="shared" si="0"/>
        <v>6.2892154403795582</v>
      </c>
      <c r="M7" s="2">
        <f t="shared" si="1"/>
        <v>0.62744704607293045</v>
      </c>
      <c r="N7" s="2"/>
    </row>
    <row r="8" spans="1:14" x14ac:dyDescent="0.2">
      <c r="A8" t="s">
        <v>95</v>
      </c>
      <c r="B8">
        <v>10.25</v>
      </c>
      <c r="C8" t="s">
        <v>13</v>
      </c>
      <c r="D8" t="s">
        <v>25</v>
      </c>
      <c r="E8">
        <v>41832455</v>
      </c>
      <c r="F8" t="s">
        <v>15</v>
      </c>
      <c r="G8" t="s">
        <v>20</v>
      </c>
      <c r="H8" t="s">
        <v>96</v>
      </c>
      <c r="I8">
        <v>0.221</v>
      </c>
      <c r="J8">
        <v>3.125</v>
      </c>
      <c r="K8">
        <v>189433017</v>
      </c>
      <c r="L8" s="2">
        <f t="shared" si="0"/>
        <v>3.1921673985553261</v>
      </c>
      <c r="M8" s="2">
        <f t="shared" si="1"/>
        <v>2.1493567537704337</v>
      </c>
      <c r="N8" s="2"/>
    </row>
    <row r="9" spans="1:14" x14ac:dyDescent="0.2">
      <c r="A9" t="s">
        <v>95</v>
      </c>
      <c r="B9">
        <v>10.25</v>
      </c>
      <c r="C9" t="s">
        <v>13</v>
      </c>
      <c r="D9" t="s">
        <v>26</v>
      </c>
      <c r="E9">
        <v>20780968</v>
      </c>
      <c r="F9" t="s">
        <v>15</v>
      </c>
      <c r="G9" t="s">
        <v>20</v>
      </c>
      <c r="H9" t="s">
        <v>96</v>
      </c>
      <c r="I9">
        <v>0.107</v>
      </c>
      <c r="J9">
        <v>1.5629999999999999</v>
      </c>
      <c r="K9">
        <v>194588982</v>
      </c>
      <c r="L9" s="2">
        <f t="shared" si="0"/>
        <v>1.5245967938311127</v>
      </c>
      <c r="M9" s="2">
        <f t="shared" si="1"/>
        <v>2.4570189487451861</v>
      </c>
      <c r="N9" s="2"/>
    </row>
    <row r="10" spans="1:14" x14ac:dyDescent="0.2">
      <c r="A10" t="s">
        <v>95</v>
      </c>
      <c r="B10">
        <v>10.25</v>
      </c>
      <c r="C10" t="s">
        <v>13</v>
      </c>
      <c r="D10" t="s">
        <v>27</v>
      </c>
      <c r="E10">
        <v>11561915</v>
      </c>
      <c r="F10" t="s">
        <v>15</v>
      </c>
      <c r="G10" t="s">
        <v>20</v>
      </c>
      <c r="H10" t="s">
        <v>96</v>
      </c>
      <c r="I10">
        <v>0.06</v>
      </c>
      <c r="J10">
        <v>0.78100000000000003</v>
      </c>
      <c r="K10">
        <v>191428579</v>
      </c>
      <c r="L10" s="2">
        <f t="shared" si="0"/>
        <v>0.84566684350019661</v>
      </c>
      <c r="M10" s="2">
        <f t="shared" si="1"/>
        <v>8.2800055698074999</v>
      </c>
      <c r="N10" s="2"/>
    </row>
    <row r="11" spans="1:14" x14ac:dyDescent="0.2">
      <c r="A11" t="s">
        <v>95</v>
      </c>
      <c r="B11">
        <v>10.25</v>
      </c>
      <c r="C11" t="s">
        <v>13</v>
      </c>
      <c r="D11" t="s">
        <v>28</v>
      </c>
      <c r="E11">
        <v>5022765</v>
      </c>
      <c r="F11" t="s">
        <v>15</v>
      </c>
      <c r="G11" t="s">
        <v>20</v>
      </c>
      <c r="H11" t="s">
        <v>96</v>
      </c>
      <c r="I11">
        <v>2.8000000000000001E-2</v>
      </c>
      <c r="J11">
        <v>0.39100000000000001</v>
      </c>
      <c r="K11">
        <v>179021090</v>
      </c>
      <c r="L11" s="2">
        <f t="shared" si="0"/>
        <v>0.38903028537066342</v>
      </c>
      <c r="M11" s="2">
        <f t="shared" si="1"/>
        <v>0.50376333231114934</v>
      </c>
      <c r="N11" s="2"/>
    </row>
    <row r="12" spans="1:14" x14ac:dyDescent="0.2">
      <c r="A12" t="s">
        <v>95</v>
      </c>
      <c r="B12">
        <v>10.25</v>
      </c>
      <c r="C12" t="s">
        <v>13</v>
      </c>
      <c r="D12" t="s">
        <v>29</v>
      </c>
      <c r="E12">
        <v>2787214</v>
      </c>
      <c r="F12" t="s">
        <v>15</v>
      </c>
      <c r="G12" t="s">
        <v>20</v>
      </c>
      <c r="H12" t="s">
        <v>96</v>
      </c>
      <c r="I12">
        <v>1.4999999999999999E-2</v>
      </c>
      <c r="J12">
        <v>0.19500000000000001</v>
      </c>
      <c r="K12">
        <v>189441149</v>
      </c>
      <c r="L12" s="2">
        <f t="shared" si="0"/>
        <v>0.20597788011212922</v>
      </c>
      <c r="M12" s="2">
        <f t="shared" si="1"/>
        <v>5.6296821087842144</v>
      </c>
      <c r="N12" s="2"/>
    </row>
    <row r="13" spans="1:14" x14ac:dyDescent="0.2">
      <c r="A13" t="s">
        <v>95</v>
      </c>
      <c r="B13">
        <v>10.25</v>
      </c>
      <c r="C13" t="s">
        <v>13</v>
      </c>
      <c r="D13" t="s">
        <v>30</v>
      </c>
      <c r="E13">
        <v>999550</v>
      </c>
      <c r="F13" t="s">
        <v>15</v>
      </c>
      <c r="G13" t="s">
        <v>20</v>
      </c>
      <c r="H13" t="s">
        <v>96</v>
      </c>
      <c r="I13">
        <v>6.0000000000000001E-3</v>
      </c>
      <c r="J13">
        <v>9.8000000000000004E-2</v>
      </c>
      <c r="K13">
        <v>176731730</v>
      </c>
      <c r="L13" s="2">
        <f t="shared" si="0"/>
        <v>8.0984014819898489E-2</v>
      </c>
      <c r="M13" s="2">
        <f t="shared" si="1"/>
        <v>17.363250183777055</v>
      </c>
      <c r="N13" s="2"/>
    </row>
    <row r="14" spans="1:14" x14ac:dyDescent="0.2">
      <c r="A14" t="s">
        <v>95</v>
      </c>
      <c r="B14">
        <v>10.25</v>
      </c>
      <c r="C14" t="s">
        <v>13</v>
      </c>
      <c r="D14" t="s">
        <v>31</v>
      </c>
      <c r="E14">
        <v>713435</v>
      </c>
      <c r="F14" t="s">
        <v>15</v>
      </c>
      <c r="G14" t="s">
        <v>20</v>
      </c>
      <c r="H14" t="s">
        <v>96</v>
      </c>
      <c r="I14">
        <v>4.0000000000000001E-3</v>
      </c>
      <c r="J14">
        <v>4.9000000000000002E-2</v>
      </c>
      <c r="K14">
        <v>175909866</v>
      </c>
      <c r="L14" s="2">
        <f t="shared" si="0"/>
        <v>5.3579360849987066E-2</v>
      </c>
      <c r="M14" s="2">
        <f t="shared" si="1"/>
        <v>9.3456343877287029</v>
      </c>
      <c r="N14" s="2" t="s">
        <v>413</v>
      </c>
    </row>
    <row r="15" spans="1:14" x14ac:dyDescent="0.2">
      <c r="A15" t="s">
        <v>95</v>
      </c>
      <c r="B15">
        <v>10.25</v>
      </c>
      <c r="C15" t="s">
        <v>13</v>
      </c>
      <c r="D15" t="s">
        <v>32</v>
      </c>
      <c r="E15">
        <v>33919104</v>
      </c>
      <c r="F15" t="s">
        <v>33</v>
      </c>
      <c r="G15" t="s">
        <v>16</v>
      </c>
      <c r="H15" t="s">
        <v>96</v>
      </c>
      <c r="I15">
        <v>0.13300000000000001</v>
      </c>
      <c r="J15" t="s">
        <v>18</v>
      </c>
      <c r="K15">
        <v>254091293</v>
      </c>
      <c r="L15" s="2">
        <f t="shared" si="0"/>
        <v>1.9028250549394428</v>
      </c>
      <c r="M15" s="2"/>
      <c r="N15" s="2">
        <f>AVERAGE(M3:M14)</f>
        <v>4.9652699442596164</v>
      </c>
    </row>
    <row r="16" spans="1:14" x14ac:dyDescent="0.2">
      <c r="A16" t="s">
        <v>95</v>
      </c>
      <c r="B16">
        <v>10.25</v>
      </c>
      <c r="C16" t="s">
        <v>13</v>
      </c>
      <c r="D16" t="s">
        <v>34</v>
      </c>
      <c r="E16">
        <v>33088399</v>
      </c>
      <c r="F16" t="s">
        <v>35</v>
      </c>
      <c r="G16" t="s">
        <v>16</v>
      </c>
      <c r="H16" t="s">
        <v>96</v>
      </c>
      <c r="I16">
        <v>0.13900000000000001</v>
      </c>
      <c r="J16" t="s">
        <v>18</v>
      </c>
      <c r="K16">
        <v>237813253</v>
      </c>
      <c r="L16" s="2">
        <f t="shared" si="0"/>
        <v>1.9903171624172089</v>
      </c>
      <c r="M16" s="2"/>
      <c r="N16" s="2"/>
    </row>
    <row r="17" spans="1:14" x14ac:dyDescent="0.2">
      <c r="A17" t="s">
        <v>95</v>
      </c>
      <c r="B17">
        <v>10.25</v>
      </c>
      <c r="C17" t="s">
        <v>13</v>
      </c>
      <c r="D17" t="s">
        <v>36</v>
      </c>
      <c r="E17">
        <v>43234670</v>
      </c>
      <c r="F17" t="s">
        <v>37</v>
      </c>
      <c r="G17" t="s">
        <v>16</v>
      </c>
      <c r="H17" t="s">
        <v>96</v>
      </c>
      <c r="I17">
        <v>0.16800000000000001</v>
      </c>
      <c r="J17" t="s">
        <v>18</v>
      </c>
      <c r="K17">
        <v>256678086</v>
      </c>
      <c r="L17" s="2">
        <f t="shared" si="0"/>
        <v>2.4141480807580309</v>
      </c>
      <c r="M17" s="2"/>
      <c r="N17" s="2"/>
    </row>
    <row r="18" spans="1:14" x14ac:dyDescent="0.2">
      <c r="A18" t="s">
        <v>95</v>
      </c>
      <c r="B18">
        <v>10.25</v>
      </c>
      <c r="C18" t="s">
        <v>13</v>
      </c>
      <c r="D18" t="s">
        <v>38</v>
      </c>
      <c r="E18">
        <v>152126</v>
      </c>
      <c r="F18" t="s">
        <v>15</v>
      </c>
      <c r="G18" t="s">
        <v>16</v>
      </c>
      <c r="H18" t="s">
        <v>96</v>
      </c>
      <c r="I18">
        <v>0</v>
      </c>
      <c r="J18" t="s">
        <v>18</v>
      </c>
      <c r="K18" t="s">
        <v>40</v>
      </c>
      <c r="L18" t="s">
        <v>15</v>
      </c>
    </row>
    <row r="19" spans="1:14" x14ac:dyDescent="0.2">
      <c r="A19" t="s">
        <v>95</v>
      </c>
      <c r="B19">
        <v>10.25</v>
      </c>
      <c r="C19" t="s">
        <v>13</v>
      </c>
      <c r="D19" t="s">
        <v>39</v>
      </c>
      <c r="E19">
        <v>62712</v>
      </c>
      <c r="F19" t="s">
        <v>15</v>
      </c>
      <c r="G19" t="s">
        <v>16</v>
      </c>
      <c r="H19" t="s">
        <v>96</v>
      </c>
      <c r="I19">
        <v>0</v>
      </c>
      <c r="J19" t="s">
        <v>18</v>
      </c>
      <c r="K19" t="s">
        <v>40</v>
      </c>
      <c r="L19" t="s">
        <v>15</v>
      </c>
    </row>
    <row r="20" spans="1:14" x14ac:dyDescent="0.2">
      <c r="A20" t="s">
        <v>95</v>
      </c>
      <c r="B20">
        <v>10.25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96</v>
      </c>
      <c r="I20" t="s">
        <v>40</v>
      </c>
      <c r="J20" t="s">
        <v>18</v>
      </c>
      <c r="K20" t="s">
        <v>40</v>
      </c>
      <c r="L20" t="s">
        <v>15</v>
      </c>
    </row>
    <row r="21" spans="1:14" x14ac:dyDescent="0.2">
      <c r="A21" t="s">
        <v>95</v>
      </c>
      <c r="B21">
        <v>10.25</v>
      </c>
      <c r="C21" t="s">
        <v>13</v>
      </c>
      <c r="D21" t="s">
        <v>42</v>
      </c>
      <c r="E21">
        <v>404714</v>
      </c>
      <c r="F21" t="s">
        <v>15</v>
      </c>
      <c r="G21" t="s">
        <v>16</v>
      </c>
      <c r="H21" t="s">
        <v>96</v>
      </c>
      <c r="I21">
        <v>0</v>
      </c>
      <c r="J21" t="s">
        <v>18</v>
      </c>
      <c r="K21" t="s">
        <v>40</v>
      </c>
      <c r="L21" t="s">
        <v>15</v>
      </c>
    </row>
    <row r="22" spans="1:14" x14ac:dyDescent="0.2">
      <c r="M22" t="s">
        <v>429</v>
      </c>
    </row>
    <row r="23" spans="1:14" x14ac:dyDescent="0.2">
      <c r="M23">
        <f>L15/(0.9*0.5)</f>
        <v>4.2285001220876506</v>
      </c>
    </row>
    <row r="24" spans="1:14" x14ac:dyDescent="0.2">
      <c r="M24">
        <f>L16/(0.9*0.5)</f>
        <v>4.4229270275937971</v>
      </c>
    </row>
    <row r="25" spans="1:14" x14ac:dyDescent="0.2">
      <c r="M25">
        <f>L17/(0.9*0.5)</f>
        <v>5.3647735127956242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410</v>
      </c>
      <c r="M1" s="2" t="s">
        <v>411</v>
      </c>
      <c r="N1" s="2"/>
    </row>
    <row r="2" spans="1:14" x14ac:dyDescent="0.2">
      <c r="A2" t="s">
        <v>89</v>
      </c>
      <c r="B2">
        <v>9.84</v>
      </c>
      <c r="C2" t="s">
        <v>13</v>
      </c>
      <c r="D2" t="s">
        <v>14</v>
      </c>
      <c r="E2">
        <v>892002054</v>
      </c>
      <c r="F2" t="s">
        <v>15</v>
      </c>
      <c r="G2" t="s">
        <v>16</v>
      </c>
      <c r="H2" t="s">
        <v>90</v>
      </c>
      <c r="I2">
        <v>0</v>
      </c>
      <c r="J2" t="s">
        <v>18</v>
      </c>
      <c r="K2" t="s">
        <v>40</v>
      </c>
      <c r="L2" s="2"/>
      <c r="M2" s="2"/>
      <c r="N2" s="2"/>
    </row>
    <row r="3" spans="1:14" x14ac:dyDescent="0.2">
      <c r="A3" t="s">
        <v>89</v>
      </c>
      <c r="B3">
        <v>9.84</v>
      </c>
      <c r="C3" t="s">
        <v>13</v>
      </c>
      <c r="D3" t="s">
        <v>19</v>
      </c>
      <c r="E3">
        <v>834309490</v>
      </c>
      <c r="F3" t="s">
        <v>15</v>
      </c>
      <c r="G3" t="s">
        <v>20</v>
      </c>
      <c r="H3" t="s">
        <v>90</v>
      </c>
      <c r="I3">
        <v>130.43600000000001</v>
      </c>
      <c r="J3">
        <v>100</v>
      </c>
      <c r="K3">
        <v>6396319</v>
      </c>
      <c r="L3" s="2">
        <f>1.1556*I3^0.9163</f>
        <v>100.26427939366415</v>
      </c>
      <c r="M3" s="2">
        <f>ABS(J3-L3)/J3*100</f>
        <v>0.26427939366415387</v>
      </c>
      <c r="N3" s="2"/>
    </row>
    <row r="4" spans="1:14" x14ac:dyDescent="0.2">
      <c r="A4" t="s">
        <v>89</v>
      </c>
      <c r="B4">
        <v>9.84</v>
      </c>
      <c r="C4" t="s">
        <v>13</v>
      </c>
      <c r="D4" t="s">
        <v>21</v>
      </c>
      <c r="E4">
        <v>492096167</v>
      </c>
      <c r="F4" t="s">
        <v>15</v>
      </c>
      <c r="G4" t="s">
        <v>20</v>
      </c>
      <c r="H4" t="s">
        <v>90</v>
      </c>
      <c r="I4">
        <v>61.706000000000003</v>
      </c>
      <c r="J4">
        <v>50</v>
      </c>
      <c r="K4">
        <v>7974820</v>
      </c>
      <c r="L4" s="2">
        <f t="shared" ref="L4:L17" si="0">1.1556*I4^0.9163</f>
        <v>50.499203128352711</v>
      </c>
      <c r="M4" s="2">
        <f t="shared" ref="M4:M14" si="1">ABS(J4-L4)/J4*100</f>
        <v>0.99840625670542227</v>
      </c>
      <c r="N4" s="2"/>
    </row>
    <row r="5" spans="1:14" x14ac:dyDescent="0.2">
      <c r="A5" t="s">
        <v>89</v>
      </c>
      <c r="B5">
        <v>9.84</v>
      </c>
      <c r="C5" t="s">
        <v>13</v>
      </c>
      <c r="D5" t="s">
        <v>22</v>
      </c>
      <c r="E5">
        <v>300513507</v>
      </c>
      <c r="F5" t="s">
        <v>15</v>
      </c>
      <c r="G5" t="s">
        <v>20</v>
      </c>
      <c r="H5" t="s">
        <v>90</v>
      </c>
      <c r="I5">
        <v>28.335000000000001</v>
      </c>
      <c r="J5">
        <v>25</v>
      </c>
      <c r="K5">
        <v>10605819</v>
      </c>
      <c r="L5" s="2">
        <f t="shared" si="0"/>
        <v>24.749777380332329</v>
      </c>
      <c r="M5" s="2">
        <f t="shared" si="1"/>
        <v>1.0008904786706836</v>
      </c>
      <c r="N5" s="2"/>
    </row>
    <row r="6" spans="1:14" x14ac:dyDescent="0.2">
      <c r="A6" t="s">
        <v>89</v>
      </c>
      <c r="B6">
        <v>9.84</v>
      </c>
      <c r="C6" t="s">
        <v>13</v>
      </c>
      <c r="D6" t="s">
        <v>23</v>
      </c>
      <c r="E6">
        <v>158731935</v>
      </c>
      <c r="F6" t="s">
        <v>15</v>
      </c>
      <c r="G6" t="s">
        <v>20</v>
      </c>
      <c r="H6" t="s">
        <v>90</v>
      </c>
      <c r="I6">
        <v>12.491</v>
      </c>
      <c r="J6">
        <v>12.5</v>
      </c>
      <c r="K6">
        <v>12707811</v>
      </c>
      <c r="L6" s="2">
        <f t="shared" si="0"/>
        <v>11.684753504951349</v>
      </c>
      <c r="M6" s="2">
        <f t="shared" si="1"/>
        <v>6.5219719603892088</v>
      </c>
      <c r="N6" s="2"/>
    </row>
    <row r="7" spans="1:14" x14ac:dyDescent="0.2">
      <c r="A7" t="s">
        <v>89</v>
      </c>
      <c r="B7">
        <v>9.84</v>
      </c>
      <c r="C7" t="s">
        <v>13</v>
      </c>
      <c r="D7" t="s">
        <v>24</v>
      </c>
      <c r="E7">
        <v>84303151</v>
      </c>
      <c r="F7" t="s">
        <v>15</v>
      </c>
      <c r="G7" t="s">
        <v>20</v>
      </c>
      <c r="H7" t="s">
        <v>90</v>
      </c>
      <c r="I7">
        <v>5.8789999999999996</v>
      </c>
      <c r="J7">
        <v>6.25</v>
      </c>
      <c r="K7">
        <v>14340251</v>
      </c>
      <c r="L7" s="2">
        <f t="shared" si="0"/>
        <v>5.8576078525794211</v>
      </c>
      <c r="M7" s="2">
        <f t="shared" si="1"/>
        <v>6.2782743587292629</v>
      </c>
      <c r="N7" s="2"/>
    </row>
    <row r="8" spans="1:14" x14ac:dyDescent="0.2">
      <c r="A8" t="s">
        <v>89</v>
      </c>
      <c r="B8">
        <v>9.84</v>
      </c>
      <c r="C8" t="s">
        <v>13</v>
      </c>
      <c r="D8" t="s">
        <v>25</v>
      </c>
      <c r="E8">
        <v>44676367</v>
      </c>
      <c r="F8" t="s">
        <v>15</v>
      </c>
      <c r="G8" t="s">
        <v>20</v>
      </c>
      <c r="H8" t="s">
        <v>90</v>
      </c>
      <c r="I8">
        <v>2.9460000000000002</v>
      </c>
      <c r="J8">
        <v>3.125</v>
      </c>
      <c r="K8">
        <v>15167551</v>
      </c>
      <c r="L8" s="2">
        <f t="shared" si="0"/>
        <v>3.1100365652290329</v>
      </c>
      <c r="M8" s="2">
        <f t="shared" si="1"/>
        <v>0.4788299126709461</v>
      </c>
      <c r="N8" s="2"/>
    </row>
    <row r="9" spans="1:14" x14ac:dyDescent="0.2">
      <c r="A9" t="s">
        <v>89</v>
      </c>
      <c r="B9">
        <v>9.84</v>
      </c>
      <c r="C9" t="s">
        <v>13</v>
      </c>
      <c r="D9" t="s">
        <v>26</v>
      </c>
      <c r="E9">
        <v>21998741</v>
      </c>
      <c r="F9" t="s">
        <v>15</v>
      </c>
      <c r="G9" t="s">
        <v>20</v>
      </c>
      <c r="H9" t="s">
        <v>90</v>
      </c>
      <c r="I9">
        <v>1.4350000000000001</v>
      </c>
      <c r="J9">
        <v>1.5629999999999999</v>
      </c>
      <c r="K9">
        <v>15326593</v>
      </c>
      <c r="L9" s="2">
        <f t="shared" si="0"/>
        <v>1.608906958938197</v>
      </c>
      <c r="M9" s="2">
        <f t="shared" si="1"/>
        <v>2.9371054982851619</v>
      </c>
      <c r="N9" s="2"/>
    </row>
    <row r="10" spans="1:14" x14ac:dyDescent="0.2">
      <c r="A10" t="s">
        <v>89</v>
      </c>
      <c r="B10">
        <v>9.84</v>
      </c>
      <c r="C10" t="s">
        <v>13</v>
      </c>
      <c r="D10" t="s">
        <v>27</v>
      </c>
      <c r="E10">
        <v>12059145</v>
      </c>
      <c r="F10" t="s">
        <v>15</v>
      </c>
      <c r="G10" t="s">
        <v>20</v>
      </c>
      <c r="H10" t="s">
        <v>90</v>
      </c>
      <c r="I10">
        <v>0.78100000000000003</v>
      </c>
      <c r="J10">
        <v>0.78100000000000003</v>
      </c>
      <c r="K10">
        <v>15440611</v>
      </c>
      <c r="L10" s="2">
        <f t="shared" si="0"/>
        <v>0.92139038409590968</v>
      </c>
      <c r="M10" s="2">
        <f t="shared" si="1"/>
        <v>17.975721395122875</v>
      </c>
      <c r="N10" s="2"/>
    </row>
    <row r="11" spans="1:14" x14ac:dyDescent="0.2">
      <c r="A11" t="s">
        <v>89</v>
      </c>
      <c r="B11">
        <v>9.84</v>
      </c>
      <c r="C11" t="s">
        <v>13</v>
      </c>
      <c r="D11" t="s">
        <v>28</v>
      </c>
      <c r="E11">
        <v>5268106</v>
      </c>
      <c r="F11" t="s">
        <v>15</v>
      </c>
      <c r="G11" t="s">
        <v>20</v>
      </c>
      <c r="H11" t="s">
        <v>90</v>
      </c>
      <c r="I11">
        <v>0.35099999999999998</v>
      </c>
      <c r="J11">
        <v>0.39100000000000001</v>
      </c>
      <c r="K11">
        <v>15029005</v>
      </c>
      <c r="L11" s="2">
        <f t="shared" si="0"/>
        <v>0.44276414447663409</v>
      </c>
      <c r="M11" s="2">
        <f t="shared" si="1"/>
        <v>13.238911630852703</v>
      </c>
      <c r="N11" s="2"/>
    </row>
    <row r="12" spans="1:14" x14ac:dyDescent="0.2">
      <c r="A12" t="s">
        <v>89</v>
      </c>
      <c r="B12">
        <v>9.84</v>
      </c>
      <c r="C12" t="s">
        <v>13</v>
      </c>
      <c r="D12" t="s">
        <v>29</v>
      </c>
      <c r="E12">
        <v>1898147</v>
      </c>
      <c r="F12" t="s">
        <v>15</v>
      </c>
      <c r="G12" t="s">
        <v>20</v>
      </c>
      <c r="H12" t="s">
        <v>90</v>
      </c>
      <c r="I12">
        <v>0.126</v>
      </c>
      <c r="J12">
        <v>0.19500000000000001</v>
      </c>
      <c r="K12">
        <v>15020849</v>
      </c>
      <c r="L12" s="2">
        <f t="shared" si="0"/>
        <v>0.1731717571365616</v>
      </c>
      <c r="M12" s="2">
        <f t="shared" si="1"/>
        <v>11.193970699199179</v>
      </c>
      <c r="N12" s="2"/>
    </row>
    <row r="13" spans="1:14" x14ac:dyDescent="0.2">
      <c r="A13" t="s">
        <v>89</v>
      </c>
      <c r="B13">
        <v>9.84</v>
      </c>
      <c r="C13" t="s">
        <v>13</v>
      </c>
      <c r="D13" t="s">
        <v>30</v>
      </c>
      <c r="E13">
        <v>884764</v>
      </c>
      <c r="F13" t="s">
        <v>15</v>
      </c>
      <c r="G13" t="s">
        <v>20</v>
      </c>
      <c r="H13" t="s">
        <v>90</v>
      </c>
      <c r="I13">
        <v>6.3E-2</v>
      </c>
      <c r="J13">
        <v>9.8000000000000004E-2</v>
      </c>
      <c r="K13">
        <v>14015180</v>
      </c>
      <c r="L13" s="2">
        <f t="shared" si="0"/>
        <v>9.1757860496681179E-2</v>
      </c>
      <c r="M13" s="2">
        <f t="shared" si="1"/>
        <v>6.3695301054273719</v>
      </c>
      <c r="N13" s="2"/>
    </row>
    <row r="14" spans="1:14" x14ac:dyDescent="0.2">
      <c r="A14" t="s">
        <v>89</v>
      </c>
      <c r="B14">
        <v>9.84</v>
      </c>
      <c r="C14" t="s">
        <v>13</v>
      </c>
      <c r="D14" t="s">
        <v>31</v>
      </c>
      <c r="E14" t="s">
        <v>40</v>
      </c>
      <c r="F14" t="s">
        <v>15</v>
      </c>
      <c r="G14" t="s">
        <v>20</v>
      </c>
      <c r="H14" t="s">
        <v>90</v>
      </c>
      <c r="I14">
        <v>0</v>
      </c>
      <c r="J14">
        <v>4.9000000000000002E-2</v>
      </c>
      <c r="K14">
        <v>15955843</v>
      </c>
      <c r="L14" s="2">
        <f t="shared" si="0"/>
        <v>0</v>
      </c>
      <c r="M14" s="2">
        <f t="shared" si="1"/>
        <v>100</v>
      </c>
      <c r="N14" s="2" t="s">
        <v>413</v>
      </c>
    </row>
    <row r="15" spans="1:14" x14ac:dyDescent="0.2">
      <c r="A15" t="s">
        <v>89</v>
      </c>
      <c r="B15">
        <v>9.84</v>
      </c>
      <c r="C15" t="s">
        <v>13</v>
      </c>
      <c r="D15" t="s">
        <v>32</v>
      </c>
      <c r="E15">
        <v>108849475</v>
      </c>
      <c r="F15" t="s">
        <v>33</v>
      </c>
      <c r="G15" t="s">
        <v>16</v>
      </c>
      <c r="H15" t="s">
        <v>90</v>
      </c>
      <c r="I15">
        <v>20.324000000000002</v>
      </c>
      <c r="J15" t="s">
        <v>18</v>
      </c>
      <c r="K15">
        <v>5355736</v>
      </c>
      <c r="L15" s="2">
        <f t="shared" si="0"/>
        <v>18.253088123569452</v>
      </c>
      <c r="M15" s="2"/>
      <c r="N15" s="2">
        <f>AVERAGE(M3:M14)</f>
        <v>13.938157640809749</v>
      </c>
    </row>
    <row r="16" spans="1:14" x14ac:dyDescent="0.2">
      <c r="A16" t="s">
        <v>89</v>
      </c>
      <c r="B16">
        <v>9.84</v>
      </c>
      <c r="C16" t="s">
        <v>13</v>
      </c>
      <c r="D16" t="s">
        <v>34</v>
      </c>
      <c r="E16">
        <v>87656560</v>
      </c>
      <c r="F16" t="s">
        <v>35</v>
      </c>
      <c r="G16" t="s">
        <v>16</v>
      </c>
      <c r="H16" t="s">
        <v>90</v>
      </c>
      <c r="I16">
        <v>12.488</v>
      </c>
      <c r="J16" t="s">
        <v>18</v>
      </c>
      <c r="K16">
        <v>7019308</v>
      </c>
      <c r="L16" s="2">
        <f t="shared" si="0"/>
        <v>11.682182010132223</v>
      </c>
      <c r="M16" s="2"/>
      <c r="N16" s="2"/>
    </row>
    <row r="17" spans="1:14" x14ac:dyDescent="0.2">
      <c r="A17" t="s">
        <v>89</v>
      </c>
      <c r="B17">
        <v>9.84</v>
      </c>
      <c r="C17" t="s">
        <v>13</v>
      </c>
      <c r="D17" t="s">
        <v>36</v>
      </c>
      <c r="E17">
        <v>106524555</v>
      </c>
      <c r="F17" t="s">
        <v>37</v>
      </c>
      <c r="G17" t="s">
        <v>16</v>
      </c>
      <c r="H17" t="s">
        <v>90</v>
      </c>
      <c r="I17">
        <v>14.122999999999999</v>
      </c>
      <c r="J17" t="s">
        <v>18</v>
      </c>
      <c r="K17">
        <v>7542866</v>
      </c>
      <c r="L17" s="2">
        <f t="shared" si="0"/>
        <v>13.076321982338603</v>
      </c>
      <c r="M17" s="2"/>
      <c r="N17" s="2"/>
    </row>
    <row r="18" spans="1:14" x14ac:dyDescent="0.2">
      <c r="A18" t="s">
        <v>89</v>
      </c>
      <c r="B18">
        <v>9.84</v>
      </c>
      <c r="C18" t="s">
        <v>13</v>
      </c>
      <c r="D18" t="s">
        <v>38</v>
      </c>
      <c r="E18" t="s">
        <v>40</v>
      </c>
      <c r="F18" t="s">
        <v>15</v>
      </c>
      <c r="G18" t="s">
        <v>16</v>
      </c>
      <c r="H18" t="s">
        <v>90</v>
      </c>
      <c r="I18" t="s">
        <v>40</v>
      </c>
      <c r="J18" t="s">
        <v>18</v>
      </c>
      <c r="K18" t="s">
        <v>40</v>
      </c>
      <c r="L18" t="s">
        <v>15</v>
      </c>
    </row>
    <row r="19" spans="1:14" x14ac:dyDescent="0.2">
      <c r="A19" t="s">
        <v>89</v>
      </c>
      <c r="B19">
        <v>9.84</v>
      </c>
      <c r="C19" t="s">
        <v>13</v>
      </c>
      <c r="D19" t="s">
        <v>39</v>
      </c>
      <c r="E19">
        <v>136886</v>
      </c>
      <c r="F19" t="s">
        <v>15</v>
      </c>
      <c r="G19" t="s">
        <v>16</v>
      </c>
      <c r="H19" t="s">
        <v>90</v>
      </c>
      <c r="I19">
        <v>0</v>
      </c>
      <c r="J19" t="s">
        <v>18</v>
      </c>
      <c r="K19" t="s">
        <v>40</v>
      </c>
      <c r="L19" t="s">
        <v>15</v>
      </c>
    </row>
    <row r="20" spans="1:14" x14ac:dyDescent="0.2">
      <c r="A20" t="s">
        <v>89</v>
      </c>
      <c r="B20">
        <v>9.84</v>
      </c>
      <c r="C20" t="s">
        <v>13</v>
      </c>
      <c r="D20" t="s">
        <v>41</v>
      </c>
      <c r="E20">
        <v>100564</v>
      </c>
      <c r="F20" t="s">
        <v>15</v>
      </c>
      <c r="G20" t="s">
        <v>16</v>
      </c>
      <c r="H20" t="s">
        <v>90</v>
      </c>
      <c r="I20">
        <v>0</v>
      </c>
      <c r="J20" t="s">
        <v>18</v>
      </c>
      <c r="K20" t="s">
        <v>40</v>
      </c>
      <c r="L20" t="s">
        <v>15</v>
      </c>
    </row>
    <row r="21" spans="1:14" x14ac:dyDescent="0.2">
      <c r="A21" t="s">
        <v>89</v>
      </c>
      <c r="B21">
        <v>9.84</v>
      </c>
      <c r="C21" t="s">
        <v>13</v>
      </c>
      <c r="D21" t="s">
        <v>42</v>
      </c>
      <c r="E21">
        <v>189089</v>
      </c>
      <c r="F21" t="s">
        <v>15</v>
      </c>
      <c r="G21" t="s">
        <v>16</v>
      </c>
      <c r="H21" t="s">
        <v>90</v>
      </c>
      <c r="I21">
        <v>0</v>
      </c>
      <c r="J21" t="s">
        <v>18</v>
      </c>
      <c r="K21" t="s">
        <v>40</v>
      </c>
      <c r="L21" t="s">
        <v>15</v>
      </c>
    </row>
    <row r="22" spans="1:14" x14ac:dyDescent="0.2">
      <c r="M22" t="s">
        <v>430</v>
      </c>
    </row>
    <row r="23" spans="1:14" x14ac:dyDescent="0.2">
      <c r="M23">
        <f>L15/(0.9*0.5)</f>
        <v>40.562418052376557</v>
      </c>
    </row>
    <row r="24" spans="1:14" x14ac:dyDescent="0.2">
      <c r="M24">
        <f>L16/(0.9*0.5)</f>
        <v>25.960404466960494</v>
      </c>
    </row>
    <row r="25" spans="1:14" x14ac:dyDescent="0.2">
      <c r="M25">
        <f>L17/(0.9*0.5)</f>
        <v>29.058493294085785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43</v>
      </c>
      <c r="B2">
        <v>5.69</v>
      </c>
      <c r="C2" t="s">
        <v>44</v>
      </c>
      <c r="D2" t="s">
        <v>14</v>
      </c>
      <c r="E2">
        <v>63572</v>
      </c>
      <c r="F2" t="s">
        <v>15</v>
      </c>
      <c r="G2" t="s">
        <v>16</v>
      </c>
      <c r="H2" t="s">
        <v>45</v>
      </c>
      <c r="I2" t="s">
        <v>18</v>
      </c>
      <c r="J2">
        <v>1</v>
      </c>
      <c r="K2" t="s">
        <v>18</v>
      </c>
      <c r="L2" t="s">
        <v>46</v>
      </c>
    </row>
    <row r="3" spans="1:12" x14ac:dyDescent="0.2">
      <c r="A3" t="s">
        <v>43</v>
      </c>
      <c r="B3">
        <v>5.69</v>
      </c>
      <c r="C3" t="s">
        <v>44</v>
      </c>
      <c r="D3" t="s">
        <v>19</v>
      </c>
      <c r="E3">
        <v>639267813</v>
      </c>
      <c r="F3" t="s">
        <v>15</v>
      </c>
      <c r="G3" t="s">
        <v>20</v>
      </c>
      <c r="H3" t="s">
        <v>45</v>
      </c>
      <c r="I3" t="s">
        <v>18</v>
      </c>
      <c r="J3">
        <v>1</v>
      </c>
      <c r="K3" t="s">
        <v>18</v>
      </c>
      <c r="L3" t="s">
        <v>47</v>
      </c>
    </row>
    <row r="4" spans="1:12" x14ac:dyDescent="0.2">
      <c r="A4" t="s">
        <v>43</v>
      </c>
      <c r="B4">
        <v>5.69</v>
      </c>
      <c r="C4" t="s">
        <v>44</v>
      </c>
      <c r="D4" t="s">
        <v>21</v>
      </c>
      <c r="E4">
        <v>1054822521</v>
      </c>
      <c r="F4" t="s">
        <v>15</v>
      </c>
      <c r="G4" t="s">
        <v>20</v>
      </c>
      <c r="H4" t="s">
        <v>45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43</v>
      </c>
      <c r="B5">
        <v>5.69</v>
      </c>
      <c r="C5" t="s">
        <v>44</v>
      </c>
      <c r="D5" t="s">
        <v>22</v>
      </c>
      <c r="E5">
        <v>1464879705</v>
      </c>
      <c r="F5" t="s">
        <v>15</v>
      </c>
      <c r="G5" t="s">
        <v>20</v>
      </c>
      <c r="H5" t="s">
        <v>45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43</v>
      </c>
      <c r="B6">
        <v>5.69</v>
      </c>
      <c r="C6" t="s">
        <v>44</v>
      </c>
      <c r="D6" t="s">
        <v>23</v>
      </c>
      <c r="E6">
        <v>1865202572</v>
      </c>
      <c r="F6" t="s">
        <v>15</v>
      </c>
      <c r="G6" t="s">
        <v>20</v>
      </c>
      <c r="H6" t="s">
        <v>45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43</v>
      </c>
      <c r="B7">
        <v>5.69</v>
      </c>
      <c r="C7" t="s">
        <v>44</v>
      </c>
      <c r="D7" t="s">
        <v>24</v>
      </c>
      <c r="E7">
        <v>2296716150</v>
      </c>
      <c r="F7" t="s">
        <v>15</v>
      </c>
      <c r="G7" t="s">
        <v>20</v>
      </c>
      <c r="H7" t="s">
        <v>45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43</v>
      </c>
      <c r="B8">
        <v>5.69</v>
      </c>
      <c r="C8" t="s">
        <v>44</v>
      </c>
      <c r="D8" t="s">
        <v>25</v>
      </c>
      <c r="E8">
        <v>2607732133</v>
      </c>
      <c r="F8" t="s">
        <v>15</v>
      </c>
      <c r="G8" t="s">
        <v>20</v>
      </c>
      <c r="H8" t="s">
        <v>45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43</v>
      </c>
      <c r="B9">
        <v>5.69</v>
      </c>
      <c r="C9" t="s">
        <v>44</v>
      </c>
      <c r="D9" t="s">
        <v>26</v>
      </c>
      <c r="E9">
        <v>2649716419</v>
      </c>
      <c r="F9" t="s">
        <v>15</v>
      </c>
      <c r="G9" t="s">
        <v>20</v>
      </c>
      <c r="H9" t="s">
        <v>45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43</v>
      </c>
      <c r="B10">
        <v>5.69</v>
      </c>
      <c r="C10" t="s">
        <v>44</v>
      </c>
      <c r="D10" t="s">
        <v>27</v>
      </c>
      <c r="E10">
        <v>2554338772</v>
      </c>
      <c r="F10" t="s">
        <v>15</v>
      </c>
      <c r="G10" t="s">
        <v>20</v>
      </c>
      <c r="H10" t="s">
        <v>45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43</v>
      </c>
      <c r="B11">
        <v>5.69</v>
      </c>
      <c r="C11" t="s">
        <v>44</v>
      </c>
      <c r="D11" t="s">
        <v>28</v>
      </c>
      <c r="E11">
        <v>2528481499</v>
      </c>
      <c r="F11" t="s">
        <v>15</v>
      </c>
      <c r="G11" t="s">
        <v>20</v>
      </c>
      <c r="H11" t="s">
        <v>45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43</v>
      </c>
      <c r="B12">
        <v>5.69</v>
      </c>
      <c r="C12" t="s">
        <v>44</v>
      </c>
      <c r="D12" t="s">
        <v>29</v>
      </c>
      <c r="E12">
        <v>2600935629</v>
      </c>
      <c r="F12" t="s">
        <v>15</v>
      </c>
      <c r="G12" t="s">
        <v>20</v>
      </c>
      <c r="H12" t="s">
        <v>45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43</v>
      </c>
      <c r="B13">
        <v>5.69</v>
      </c>
      <c r="C13" t="s">
        <v>44</v>
      </c>
      <c r="D13" t="s">
        <v>30</v>
      </c>
      <c r="E13">
        <v>2444467893</v>
      </c>
      <c r="F13" t="s">
        <v>15</v>
      </c>
      <c r="G13" t="s">
        <v>20</v>
      </c>
      <c r="H13" t="s">
        <v>45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43</v>
      </c>
      <c r="B14">
        <v>5.69</v>
      </c>
      <c r="C14" t="s">
        <v>44</v>
      </c>
      <c r="D14" t="s">
        <v>31</v>
      </c>
      <c r="E14">
        <v>2402667832</v>
      </c>
      <c r="F14" t="s">
        <v>15</v>
      </c>
      <c r="G14" t="s">
        <v>20</v>
      </c>
      <c r="H14" t="s">
        <v>45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43</v>
      </c>
      <c r="B15">
        <v>5.69</v>
      </c>
      <c r="C15" t="s">
        <v>44</v>
      </c>
      <c r="D15" t="s">
        <v>32</v>
      </c>
      <c r="E15">
        <v>2257551673</v>
      </c>
      <c r="F15" t="s">
        <v>33</v>
      </c>
      <c r="G15" t="s">
        <v>16</v>
      </c>
      <c r="H15" t="s">
        <v>45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43</v>
      </c>
      <c r="B16">
        <v>5.69</v>
      </c>
      <c r="C16" t="s">
        <v>44</v>
      </c>
      <c r="D16" t="s">
        <v>34</v>
      </c>
      <c r="E16">
        <v>2223769328</v>
      </c>
      <c r="F16" t="s">
        <v>35</v>
      </c>
      <c r="G16" t="s">
        <v>16</v>
      </c>
      <c r="H16" t="s">
        <v>45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43</v>
      </c>
      <c r="B17">
        <v>5.69</v>
      </c>
      <c r="C17" t="s">
        <v>44</v>
      </c>
      <c r="D17" t="s">
        <v>36</v>
      </c>
      <c r="E17">
        <v>2187776820</v>
      </c>
      <c r="F17" t="s">
        <v>37</v>
      </c>
      <c r="G17" t="s">
        <v>16</v>
      </c>
      <c r="H17" t="s">
        <v>45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43</v>
      </c>
      <c r="B18">
        <v>5.69</v>
      </c>
      <c r="C18" t="s">
        <v>44</v>
      </c>
      <c r="D18" t="s">
        <v>38</v>
      </c>
      <c r="E18">
        <v>101028</v>
      </c>
      <c r="F18" t="s">
        <v>15</v>
      </c>
      <c r="G18" t="s">
        <v>16</v>
      </c>
      <c r="H18" t="s">
        <v>45</v>
      </c>
      <c r="I18" t="s">
        <v>18</v>
      </c>
      <c r="J18">
        <v>1</v>
      </c>
      <c r="K18" t="s">
        <v>18</v>
      </c>
      <c r="L18" t="s">
        <v>48</v>
      </c>
    </row>
    <row r="19" spans="1:12" x14ac:dyDescent="0.2">
      <c r="A19" t="s">
        <v>43</v>
      </c>
      <c r="B19">
        <v>5.69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45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43</v>
      </c>
      <c r="B20">
        <v>5.69</v>
      </c>
      <c r="C20" t="s">
        <v>44</v>
      </c>
      <c r="D20" t="s">
        <v>41</v>
      </c>
      <c r="E20">
        <v>87537</v>
      </c>
      <c r="F20" t="s">
        <v>15</v>
      </c>
      <c r="G20" t="s">
        <v>16</v>
      </c>
      <c r="H20" t="s">
        <v>45</v>
      </c>
      <c r="I20" t="s">
        <v>18</v>
      </c>
      <c r="J20">
        <v>1</v>
      </c>
      <c r="K20" t="s">
        <v>18</v>
      </c>
      <c r="L20" t="s">
        <v>50</v>
      </c>
    </row>
    <row r="21" spans="1:12" x14ac:dyDescent="0.2">
      <c r="A21" t="s">
        <v>43</v>
      </c>
      <c r="B21">
        <v>5.69</v>
      </c>
      <c r="C21" t="s">
        <v>44</v>
      </c>
      <c r="D21" t="s">
        <v>42</v>
      </c>
      <c r="E21">
        <v>1149202</v>
      </c>
      <c r="F21" t="s">
        <v>15</v>
      </c>
      <c r="G21" t="s">
        <v>16</v>
      </c>
      <c r="H21" t="s">
        <v>45</v>
      </c>
      <c r="I21" t="s">
        <v>18</v>
      </c>
      <c r="J21">
        <v>1</v>
      </c>
      <c r="K21" t="s">
        <v>18</v>
      </c>
      <c r="L21" t="s">
        <v>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58</v>
      </c>
      <c r="B2">
        <v>5.5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59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58</v>
      </c>
      <c r="B3">
        <v>5.5</v>
      </c>
      <c r="C3" t="s">
        <v>44</v>
      </c>
      <c r="D3" t="s">
        <v>19</v>
      </c>
      <c r="E3">
        <v>722239817</v>
      </c>
      <c r="F3" t="s">
        <v>15</v>
      </c>
      <c r="G3" t="s">
        <v>20</v>
      </c>
      <c r="H3" t="s">
        <v>59</v>
      </c>
      <c r="I3" t="s">
        <v>18</v>
      </c>
      <c r="J3">
        <v>1</v>
      </c>
      <c r="K3" t="s">
        <v>18</v>
      </c>
      <c r="L3" t="s">
        <v>60</v>
      </c>
    </row>
    <row r="4" spans="1:12" x14ac:dyDescent="0.2">
      <c r="A4" t="s">
        <v>58</v>
      </c>
      <c r="B4">
        <v>5.5</v>
      </c>
      <c r="C4" t="s">
        <v>44</v>
      </c>
      <c r="D4" t="s">
        <v>21</v>
      </c>
      <c r="E4">
        <v>962799228</v>
      </c>
      <c r="F4" t="s">
        <v>15</v>
      </c>
      <c r="G4" t="s">
        <v>20</v>
      </c>
      <c r="H4" t="s">
        <v>59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58</v>
      </c>
      <c r="B5">
        <v>5.5</v>
      </c>
      <c r="C5" t="s">
        <v>44</v>
      </c>
      <c r="D5" t="s">
        <v>22</v>
      </c>
      <c r="E5">
        <v>1220620877</v>
      </c>
      <c r="F5" t="s">
        <v>15</v>
      </c>
      <c r="G5" t="s">
        <v>20</v>
      </c>
      <c r="H5" t="s">
        <v>59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58</v>
      </c>
      <c r="B6">
        <v>5.5</v>
      </c>
      <c r="C6" t="s">
        <v>44</v>
      </c>
      <c r="D6" t="s">
        <v>23</v>
      </c>
      <c r="E6">
        <v>1478502569</v>
      </c>
      <c r="F6" t="s">
        <v>15</v>
      </c>
      <c r="G6" t="s">
        <v>20</v>
      </c>
      <c r="H6" t="s">
        <v>59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58</v>
      </c>
      <c r="B7">
        <v>5.5</v>
      </c>
      <c r="C7" t="s">
        <v>44</v>
      </c>
      <c r="D7" t="s">
        <v>24</v>
      </c>
      <c r="E7">
        <v>1642433405</v>
      </c>
      <c r="F7" t="s">
        <v>15</v>
      </c>
      <c r="G7" t="s">
        <v>20</v>
      </c>
      <c r="H7" t="s">
        <v>59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58</v>
      </c>
      <c r="B8">
        <v>5.5</v>
      </c>
      <c r="C8" t="s">
        <v>44</v>
      </c>
      <c r="D8" t="s">
        <v>25</v>
      </c>
      <c r="E8">
        <v>1780135959</v>
      </c>
      <c r="F8" t="s">
        <v>15</v>
      </c>
      <c r="G8" t="s">
        <v>20</v>
      </c>
      <c r="H8" t="s">
        <v>59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58</v>
      </c>
      <c r="B9">
        <v>5.5</v>
      </c>
      <c r="C9" t="s">
        <v>44</v>
      </c>
      <c r="D9" t="s">
        <v>26</v>
      </c>
      <c r="E9">
        <v>1910559014</v>
      </c>
      <c r="F9" t="s">
        <v>15</v>
      </c>
      <c r="G9" t="s">
        <v>20</v>
      </c>
      <c r="H9" t="s">
        <v>59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58</v>
      </c>
      <c r="B10">
        <v>5.5</v>
      </c>
      <c r="C10" t="s">
        <v>44</v>
      </c>
      <c r="D10" t="s">
        <v>27</v>
      </c>
      <c r="E10">
        <v>1742894159</v>
      </c>
      <c r="F10" t="s">
        <v>15</v>
      </c>
      <c r="G10" t="s">
        <v>20</v>
      </c>
      <c r="H10" t="s">
        <v>59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58</v>
      </c>
      <c r="B11">
        <v>5.5</v>
      </c>
      <c r="C11" t="s">
        <v>44</v>
      </c>
      <c r="D11" t="s">
        <v>28</v>
      </c>
      <c r="E11">
        <v>1894708620</v>
      </c>
      <c r="F11" t="s">
        <v>15</v>
      </c>
      <c r="G11" t="s">
        <v>20</v>
      </c>
      <c r="H11" t="s">
        <v>59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58</v>
      </c>
      <c r="B12">
        <v>5.5</v>
      </c>
      <c r="C12" t="s">
        <v>44</v>
      </c>
      <c r="D12" t="s">
        <v>29</v>
      </c>
      <c r="E12">
        <v>1889164593</v>
      </c>
      <c r="F12" t="s">
        <v>15</v>
      </c>
      <c r="G12" t="s">
        <v>20</v>
      </c>
      <c r="H12" t="s">
        <v>59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58</v>
      </c>
      <c r="B13">
        <v>5.5</v>
      </c>
      <c r="C13" t="s">
        <v>44</v>
      </c>
      <c r="D13" t="s">
        <v>30</v>
      </c>
      <c r="E13">
        <v>1951705095</v>
      </c>
      <c r="F13" t="s">
        <v>15</v>
      </c>
      <c r="G13" t="s">
        <v>20</v>
      </c>
      <c r="H13" t="s">
        <v>59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58</v>
      </c>
      <c r="B14">
        <v>5.5</v>
      </c>
      <c r="C14" t="s">
        <v>44</v>
      </c>
      <c r="D14" t="s">
        <v>31</v>
      </c>
      <c r="E14">
        <v>1697092170</v>
      </c>
      <c r="F14" t="s">
        <v>15</v>
      </c>
      <c r="G14" t="s">
        <v>20</v>
      </c>
      <c r="H14" t="s">
        <v>59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58</v>
      </c>
      <c r="B15">
        <v>5.5</v>
      </c>
      <c r="C15" t="s">
        <v>44</v>
      </c>
      <c r="D15" t="s">
        <v>32</v>
      </c>
      <c r="E15">
        <v>1782302890</v>
      </c>
      <c r="F15" t="s">
        <v>33</v>
      </c>
      <c r="G15" t="s">
        <v>16</v>
      </c>
      <c r="H15" t="s">
        <v>59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58</v>
      </c>
      <c r="B16">
        <v>5.5</v>
      </c>
      <c r="C16" t="s">
        <v>44</v>
      </c>
      <c r="D16" t="s">
        <v>34</v>
      </c>
      <c r="E16">
        <v>1768756858</v>
      </c>
      <c r="F16" t="s">
        <v>35</v>
      </c>
      <c r="G16" t="s">
        <v>16</v>
      </c>
      <c r="H16" t="s">
        <v>59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58</v>
      </c>
      <c r="B17">
        <v>5.5</v>
      </c>
      <c r="C17" t="s">
        <v>44</v>
      </c>
      <c r="D17" t="s">
        <v>36</v>
      </c>
      <c r="E17">
        <v>1932080273</v>
      </c>
      <c r="F17" t="s">
        <v>37</v>
      </c>
      <c r="G17" t="s">
        <v>16</v>
      </c>
      <c r="H17" t="s">
        <v>59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58</v>
      </c>
      <c r="B18">
        <v>5.5</v>
      </c>
      <c r="C18" t="s">
        <v>44</v>
      </c>
      <c r="D18" t="s">
        <v>38</v>
      </c>
      <c r="E18">
        <v>3753</v>
      </c>
      <c r="F18" t="s">
        <v>15</v>
      </c>
      <c r="G18" t="s">
        <v>16</v>
      </c>
      <c r="H18" t="s">
        <v>59</v>
      </c>
      <c r="I18" t="s">
        <v>18</v>
      </c>
      <c r="J18">
        <v>1</v>
      </c>
      <c r="K18" t="s">
        <v>18</v>
      </c>
      <c r="L18" t="s">
        <v>61</v>
      </c>
    </row>
    <row r="19" spans="1:12" x14ac:dyDescent="0.2">
      <c r="A19" t="s">
        <v>58</v>
      </c>
      <c r="B19">
        <v>5.5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59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58</v>
      </c>
      <c r="B20">
        <v>5.5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59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58</v>
      </c>
      <c r="B21">
        <v>5.5</v>
      </c>
      <c r="C21" t="s">
        <v>44</v>
      </c>
      <c r="D21" t="s">
        <v>42</v>
      </c>
      <c r="E21">
        <v>272691</v>
      </c>
      <c r="F21" t="s">
        <v>15</v>
      </c>
      <c r="G21" t="s">
        <v>16</v>
      </c>
      <c r="H21" t="s">
        <v>59</v>
      </c>
      <c r="I21" t="s">
        <v>18</v>
      </c>
      <c r="J21">
        <v>1</v>
      </c>
      <c r="K21" t="s">
        <v>18</v>
      </c>
      <c r="L21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63</v>
      </c>
      <c r="B2">
        <v>9.58</v>
      </c>
      <c r="C2" t="s">
        <v>13</v>
      </c>
      <c r="D2" t="s">
        <v>14</v>
      </c>
      <c r="E2">
        <v>796332445</v>
      </c>
      <c r="F2" t="s">
        <v>15</v>
      </c>
      <c r="G2" t="s">
        <v>16</v>
      </c>
      <c r="H2" t="s">
        <v>64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63</v>
      </c>
      <c r="B3">
        <v>9.58</v>
      </c>
      <c r="C3" t="s">
        <v>13</v>
      </c>
      <c r="D3" t="s">
        <v>19</v>
      </c>
      <c r="E3">
        <v>717370848</v>
      </c>
      <c r="F3" t="s">
        <v>15</v>
      </c>
      <c r="G3" t="s">
        <v>20</v>
      </c>
      <c r="H3" t="s">
        <v>64</v>
      </c>
      <c r="I3">
        <v>3.2909999999999999</v>
      </c>
      <c r="J3">
        <v>100</v>
      </c>
      <c r="K3">
        <v>217975764</v>
      </c>
      <c r="L3" t="s">
        <v>15</v>
      </c>
    </row>
    <row r="4" spans="1:12" x14ac:dyDescent="0.2">
      <c r="A4" t="s">
        <v>63</v>
      </c>
      <c r="B4">
        <v>9.58</v>
      </c>
      <c r="C4" t="s">
        <v>13</v>
      </c>
      <c r="D4" t="s">
        <v>21</v>
      </c>
      <c r="E4">
        <v>421377391</v>
      </c>
      <c r="F4" t="s">
        <v>15</v>
      </c>
      <c r="G4" t="s">
        <v>20</v>
      </c>
      <c r="H4" t="s">
        <v>64</v>
      </c>
      <c r="I4">
        <v>1.575</v>
      </c>
      <c r="J4">
        <v>50</v>
      </c>
      <c r="K4">
        <v>267507277</v>
      </c>
      <c r="L4" t="s">
        <v>15</v>
      </c>
    </row>
    <row r="5" spans="1:12" x14ac:dyDescent="0.2">
      <c r="A5" t="s">
        <v>63</v>
      </c>
      <c r="B5">
        <v>9.58</v>
      </c>
      <c r="C5" t="s">
        <v>13</v>
      </c>
      <c r="D5" t="s">
        <v>22</v>
      </c>
      <c r="E5">
        <v>263745169</v>
      </c>
      <c r="F5" t="s">
        <v>15</v>
      </c>
      <c r="G5" t="s">
        <v>20</v>
      </c>
      <c r="H5" t="s">
        <v>64</v>
      </c>
      <c r="I5">
        <v>0.86799999999999999</v>
      </c>
      <c r="J5">
        <v>25</v>
      </c>
      <c r="K5">
        <v>303877702</v>
      </c>
      <c r="L5" t="s">
        <v>15</v>
      </c>
    </row>
    <row r="6" spans="1:12" x14ac:dyDescent="0.2">
      <c r="A6" t="s">
        <v>63</v>
      </c>
      <c r="B6">
        <v>9.58</v>
      </c>
      <c r="C6" t="s">
        <v>13</v>
      </c>
      <c r="D6" t="s">
        <v>23</v>
      </c>
      <c r="E6">
        <v>141362185</v>
      </c>
      <c r="F6" t="s">
        <v>15</v>
      </c>
      <c r="G6" t="s">
        <v>20</v>
      </c>
      <c r="H6" t="s">
        <v>64</v>
      </c>
      <c r="I6">
        <v>0.40300000000000002</v>
      </c>
      <c r="J6">
        <v>12.5</v>
      </c>
      <c r="K6">
        <v>351116620</v>
      </c>
      <c r="L6" t="s">
        <v>15</v>
      </c>
    </row>
    <row r="7" spans="1:12" x14ac:dyDescent="0.2">
      <c r="A7" t="s">
        <v>63</v>
      </c>
      <c r="B7">
        <v>9.58</v>
      </c>
      <c r="C7" t="s">
        <v>13</v>
      </c>
      <c r="D7" t="s">
        <v>24</v>
      </c>
      <c r="E7">
        <v>79160837</v>
      </c>
      <c r="F7" t="s">
        <v>15</v>
      </c>
      <c r="G7" t="s">
        <v>20</v>
      </c>
      <c r="H7" t="s">
        <v>64</v>
      </c>
      <c r="I7">
        <v>0.217</v>
      </c>
      <c r="J7">
        <v>6.25</v>
      </c>
      <c r="K7">
        <v>364328075</v>
      </c>
      <c r="L7" t="s">
        <v>15</v>
      </c>
    </row>
    <row r="8" spans="1:12" x14ac:dyDescent="0.2">
      <c r="A8" t="s">
        <v>63</v>
      </c>
      <c r="B8">
        <v>9.58</v>
      </c>
      <c r="C8" t="s">
        <v>13</v>
      </c>
      <c r="D8" t="s">
        <v>25</v>
      </c>
      <c r="E8">
        <v>43490147</v>
      </c>
      <c r="F8" t="s">
        <v>15</v>
      </c>
      <c r="G8" t="s">
        <v>20</v>
      </c>
      <c r="H8" t="s">
        <v>64</v>
      </c>
      <c r="I8">
        <v>0.112</v>
      </c>
      <c r="J8">
        <v>3.125</v>
      </c>
      <c r="K8">
        <v>386914885</v>
      </c>
      <c r="L8" t="s">
        <v>15</v>
      </c>
    </row>
    <row r="9" spans="1:12" x14ac:dyDescent="0.2">
      <c r="A9" t="s">
        <v>63</v>
      </c>
      <c r="B9">
        <v>9.58</v>
      </c>
      <c r="C9" t="s">
        <v>13</v>
      </c>
      <c r="D9" t="s">
        <v>26</v>
      </c>
      <c r="E9">
        <v>21608363</v>
      </c>
      <c r="F9" t="s">
        <v>15</v>
      </c>
      <c r="G9" t="s">
        <v>20</v>
      </c>
      <c r="H9" t="s">
        <v>64</v>
      </c>
      <c r="I9">
        <v>5.6000000000000001E-2</v>
      </c>
      <c r="J9">
        <v>1.5629999999999999</v>
      </c>
      <c r="K9">
        <v>383659482</v>
      </c>
      <c r="L9" t="s">
        <v>15</v>
      </c>
    </row>
    <row r="10" spans="1:12" x14ac:dyDescent="0.2">
      <c r="A10" t="s">
        <v>63</v>
      </c>
      <c r="B10">
        <v>9.58</v>
      </c>
      <c r="C10" t="s">
        <v>13</v>
      </c>
      <c r="D10" t="s">
        <v>27</v>
      </c>
      <c r="E10">
        <v>12499693</v>
      </c>
      <c r="F10" t="s">
        <v>15</v>
      </c>
      <c r="G10" t="s">
        <v>20</v>
      </c>
      <c r="H10" t="s">
        <v>64</v>
      </c>
      <c r="I10">
        <v>3.3000000000000002E-2</v>
      </c>
      <c r="J10">
        <v>0.78100000000000003</v>
      </c>
      <c r="K10">
        <v>377073722</v>
      </c>
      <c r="L10" t="s">
        <v>65</v>
      </c>
    </row>
    <row r="11" spans="1:12" x14ac:dyDescent="0.2">
      <c r="A11" t="s">
        <v>63</v>
      </c>
      <c r="B11">
        <v>9.58</v>
      </c>
      <c r="C11" t="s">
        <v>13</v>
      </c>
      <c r="D11" t="s">
        <v>28</v>
      </c>
      <c r="E11">
        <v>5911291</v>
      </c>
      <c r="F11" t="s">
        <v>15</v>
      </c>
      <c r="G11" t="s">
        <v>20</v>
      </c>
      <c r="H11" t="s">
        <v>64</v>
      </c>
      <c r="I11">
        <v>1.4999999999999999E-2</v>
      </c>
      <c r="J11">
        <v>0.39100000000000001</v>
      </c>
      <c r="K11">
        <v>388499159</v>
      </c>
      <c r="L11" t="s">
        <v>15</v>
      </c>
    </row>
    <row r="12" spans="1:12" x14ac:dyDescent="0.2">
      <c r="A12" t="s">
        <v>63</v>
      </c>
      <c r="B12">
        <v>9.58</v>
      </c>
      <c r="C12" t="s">
        <v>13</v>
      </c>
      <c r="D12" t="s">
        <v>29</v>
      </c>
      <c r="E12">
        <v>3778320</v>
      </c>
      <c r="F12" t="s">
        <v>15</v>
      </c>
      <c r="G12" t="s">
        <v>20</v>
      </c>
      <c r="H12" t="s">
        <v>64</v>
      </c>
      <c r="I12">
        <v>0.01</v>
      </c>
      <c r="J12">
        <v>0.19500000000000001</v>
      </c>
      <c r="K12">
        <v>389212106</v>
      </c>
      <c r="L12" t="s">
        <v>66</v>
      </c>
    </row>
    <row r="13" spans="1:12" x14ac:dyDescent="0.2">
      <c r="A13" t="s">
        <v>63</v>
      </c>
      <c r="B13">
        <v>9.58</v>
      </c>
      <c r="C13" t="s">
        <v>13</v>
      </c>
      <c r="D13" t="s">
        <v>30</v>
      </c>
      <c r="E13">
        <v>2086322</v>
      </c>
      <c r="F13" t="s">
        <v>15</v>
      </c>
      <c r="G13" t="s">
        <v>20</v>
      </c>
      <c r="H13" t="s">
        <v>64</v>
      </c>
      <c r="I13">
        <v>6.0000000000000001E-3</v>
      </c>
      <c r="J13">
        <v>9.8000000000000004E-2</v>
      </c>
      <c r="K13">
        <v>375104132</v>
      </c>
      <c r="L13" t="s">
        <v>67</v>
      </c>
    </row>
    <row r="14" spans="1:12" x14ac:dyDescent="0.2">
      <c r="A14" t="s">
        <v>63</v>
      </c>
      <c r="B14">
        <v>9.58</v>
      </c>
      <c r="C14" t="s">
        <v>13</v>
      </c>
      <c r="D14" t="s">
        <v>31</v>
      </c>
      <c r="E14">
        <v>1832915</v>
      </c>
      <c r="F14" t="s">
        <v>15</v>
      </c>
      <c r="G14" t="s">
        <v>20</v>
      </c>
      <c r="H14" t="s">
        <v>64</v>
      </c>
      <c r="I14">
        <v>5.0000000000000001E-3</v>
      </c>
      <c r="J14">
        <v>4.9000000000000002E-2</v>
      </c>
      <c r="K14">
        <v>369969310</v>
      </c>
      <c r="L14" t="s">
        <v>68</v>
      </c>
    </row>
    <row r="15" spans="1:12" x14ac:dyDescent="0.2">
      <c r="A15" t="s">
        <v>63</v>
      </c>
      <c r="B15">
        <v>9.58</v>
      </c>
      <c r="C15" t="s">
        <v>13</v>
      </c>
      <c r="D15" t="s">
        <v>32</v>
      </c>
      <c r="E15">
        <v>1328526529</v>
      </c>
      <c r="F15" t="s">
        <v>33</v>
      </c>
      <c r="G15" t="s">
        <v>16</v>
      </c>
      <c r="H15" t="s">
        <v>64</v>
      </c>
      <c r="I15">
        <v>10.936999999999999</v>
      </c>
      <c r="J15" t="s">
        <v>18</v>
      </c>
      <c r="K15">
        <v>121469158</v>
      </c>
      <c r="L15" t="s">
        <v>15</v>
      </c>
    </row>
    <row r="16" spans="1:12" x14ac:dyDescent="0.2">
      <c r="A16" t="s">
        <v>63</v>
      </c>
      <c r="B16">
        <v>9.58</v>
      </c>
      <c r="C16" t="s">
        <v>13</v>
      </c>
      <c r="D16" t="s">
        <v>34</v>
      </c>
      <c r="E16">
        <v>722205067</v>
      </c>
      <c r="F16" t="s">
        <v>35</v>
      </c>
      <c r="G16" t="s">
        <v>16</v>
      </c>
      <c r="H16" t="s">
        <v>64</v>
      </c>
      <c r="I16">
        <v>3.9260000000000002</v>
      </c>
      <c r="J16" t="s">
        <v>18</v>
      </c>
      <c r="K16">
        <v>183932243</v>
      </c>
      <c r="L16" t="s">
        <v>15</v>
      </c>
    </row>
    <row r="17" spans="1:12" x14ac:dyDescent="0.2">
      <c r="A17" t="s">
        <v>63</v>
      </c>
      <c r="B17">
        <v>9.58</v>
      </c>
      <c r="C17" t="s">
        <v>13</v>
      </c>
      <c r="D17" t="s">
        <v>36</v>
      </c>
      <c r="E17">
        <v>975936185</v>
      </c>
      <c r="F17" t="s">
        <v>37</v>
      </c>
      <c r="G17" t="s">
        <v>16</v>
      </c>
      <c r="H17" t="s">
        <v>64</v>
      </c>
      <c r="I17">
        <v>9.6059999999999999</v>
      </c>
      <c r="J17" t="s">
        <v>18</v>
      </c>
      <c r="K17">
        <v>101597238</v>
      </c>
      <c r="L17" t="s">
        <v>15</v>
      </c>
    </row>
    <row r="18" spans="1:12" x14ac:dyDescent="0.2">
      <c r="A18" t="s">
        <v>63</v>
      </c>
      <c r="B18">
        <v>9.58</v>
      </c>
      <c r="C18" t="s">
        <v>13</v>
      </c>
      <c r="D18" t="s">
        <v>38</v>
      </c>
      <c r="E18">
        <v>1917120</v>
      </c>
      <c r="F18" t="s">
        <v>15</v>
      </c>
      <c r="G18" t="s">
        <v>16</v>
      </c>
      <c r="H18" t="s">
        <v>64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63</v>
      </c>
      <c r="B19">
        <v>9.58</v>
      </c>
      <c r="C19" t="s">
        <v>13</v>
      </c>
      <c r="D19" t="s">
        <v>39</v>
      </c>
      <c r="E19">
        <v>215790</v>
      </c>
      <c r="F19" t="s">
        <v>15</v>
      </c>
      <c r="G19" t="s">
        <v>16</v>
      </c>
      <c r="H19" t="s">
        <v>64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63</v>
      </c>
      <c r="B20">
        <v>9.58</v>
      </c>
      <c r="C20" t="s">
        <v>13</v>
      </c>
      <c r="D20" t="s">
        <v>41</v>
      </c>
      <c r="E20">
        <v>498743</v>
      </c>
      <c r="F20" t="s">
        <v>15</v>
      </c>
      <c r="G20" t="s">
        <v>16</v>
      </c>
      <c r="H20" t="s">
        <v>64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63</v>
      </c>
      <c r="B21">
        <v>9.58</v>
      </c>
      <c r="C21" t="s">
        <v>13</v>
      </c>
      <c r="D21" t="s">
        <v>42</v>
      </c>
      <c r="E21">
        <v>2900443</v>
      </c>
      <c r="F21" t="s">
        <v>15</v>
      </c>
      <c r="G21" t="s">
        <v>16</v>
      </c>
      <c r="H21" t="s">
        <v>64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69</v>
      </c>
      <c r="B2">
        <v>9.58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70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69</v>
      </c>
      <c r="B3">
        <v>9.58</v>
      </c>
      <c r="C3" t="s">
        <v>44</v>
      </c>
      <c r="D3" t="s">
        <v>19</v>
      </c>
      <c r="E3">
        <v>217975764</v>
      </c>
      <c r="F3" t="s">
        <v>15</v>
      </c>
      <c r="G3" t="s">
        <v>20</v>
      </c>
      <c r="H3" t="s">
        <v>70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69</v>
      </c>
      <c r="B4">
        <v>9.58</v>
      </c>
      <c r="C4" t="s">
        <v>44</v>
      </c>
      <c r="D4" t="s">
        <v>21</v>
      </c>
      <c r="E4">
        <v>267507277</v>
      </c>
      <c r="F4" t="s">
        <v>15</v>
      </c>
      <c r="G4" t="s">
        <v>20</v>
      </c>
      <c r="H4" t="s">
        <v>70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69</v>
      </c>
      <c r="B5">
        <v>9.58</v>
      </c>
      <c r="C5" t="s">
        <v>44</v>
      </c>
      <c r="D5" t="s">
        <v>22</v>
      </c>
      <c r="E5">
        <v>303877702</v>
      </c>
      <c r="F5" t="s">
        <v>15</v>
      </c>
      <c r="G5" t="s">
        <v>20</v>
      </c>
      <c r="H5" t="s">
        <v>70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69</v>
      </c>
      <c r="B6">
        <v>9.58</v>
      </c>
      <c r="C6" t="s">
        <v>44</v>
      </c>
      <c r="D6" t="s">
        <v>23</v>
      </c>
      <c r="E6">
        <v>351116620</v>
      </c>
      <c r="F6" t="s">
        <v>15</v>
      </c>
      <c r="G6" t="s">
        <v>20</v>
      </c>
      <c r="H6" t="s">
        <v>70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69</v>
      </c>
      <c r="B7">
        <v>9.58</v>
      </c>
      <c r="C7" t="s">
        <v>44</v>
      </c>
      <c r="D7" t="s">
        <v>24</v>
      </c>
      <c r="E7">
        <v>364328075</v>
      </c>
      <c r="F7" t="s">
        <v>15</v>
      </c>
      <c r="G7" t="s">
        <v>20</v>
      </c>
      <c r="H7" t="s">
        <v>70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69</v>
      </c>
      <c r="B8">
        <v>9.58</v>
      </c>
      <c r="C8" t="s">
        <v>44</v>
      </c>
      <c r="D8" t="s">
        <v>25</v>
      </c>
      <c r="E8">
        <v>386914885</v>
      </c>
      <c r="F8" t="s">
        <v>15</v>
      </c>
      <c r="G8" t="s">
        <v>20</v>
      </c>
      <c r="H8" t="s">
        <v>70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69</v>
      </c>
      <c r="B9">
        <v>9.58</v>
      </c>
      <c r="C9" t="s">
        <v>44</v>
      </c>
      <c r="D9" t="s">
        <v>26</v>
      </c>
      <c r="E9">
        <v>383659482</v>
      </c>
      <c r="F9" t="s">
        <v>15</v>
      </c>
      <c r="G9" t="s">
        <v>20</v>
      </c>
      <c r="H9" t="s">
        <v>70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69</v>
      </c>
      <c r="B10">
        <v>9.58</v>
      </c>
      <c r="C10" t="s">
        <v>44</v>
      </c>
      <c r="D10" t="s">
        <v>27</v>
      </c>
      <c r="E10">
        <v>377073722</v>
      </c>
      <c r="F10" t="s">
        <v>15</v>
      </c>
      <c r="G10" t="s">
        <v>20</v>
      </c>
      <c r="H10" t="s">
        <v>70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69</v>
      </c>
      <c r="B11">
        <v>9.58</v>
      </c>
      <c r="C11" t="s">
        <v>44</v>
      </c>
      <c r="D11" t="s">
        <v>28</v>
      </c>
      <c r="E11">
        <v>388499159</v>
      </c>
      <c r="F11" t="s">
        <v>15</v>
      </c>
      <c r="G11" t="s">
        <v>20</v>
      </c>
      <c r="H11" t="s">
        <v>70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69</v>
      </c>
      <c r="B12">
        <v>9.58</v>
      </c>
      <c r="C12" t="s">
        <v>44</v>
      </c>
      <c r="D12" t="s">
        <v>29</v>
      </c>
      <c r="E12">
        <v>389212106</v>
      </c>
      <c r="F12" t="s">
        <v>15</v>
      </c>
      <c r="G12" t="s">
        <v>20</v>
      </c>
      <c r="H12" t="s">
        <v>70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69</v>
      </c>
      <c r="B13">
        <v>9.58</v>
      </c>
      <c r="C13" t="s">
        <v>44</v>
      </c>
      <c r="D13" t="s">
        <v>30</v>
      </c>
      <c r="E13">
        <v>375104132</v>
      </c>
      <c r="F13" t="s">
        <v>15</v>
      </c>
      <c r="G13" t="s">
        <v>20</v>
      </c>
      <c r="H13" t="s">
        <v>70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69</v>
      </c>
      <c r="B14">
        <v>9.58</v>
      </c>
      <c r="C14" t="s">
        <v>44</v>
      </c>
      <c r="D14" t="s">
        <v>31</v>
      </c>
      <c r="E14">
        <v>369969310</v>
      </c>
      <c r="F14" t="s">
        <v>15</v>
      </c>
      <c r="G14" t="s">
        <v>20</v>
      </c>
      <c r="H14" t="s">
        <v>70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69</v>
      </c>
      <c r="B15">
        <v>9.58</v>
      </c>
      <c r="C15" t="s">
        <v>44</v>
      </c>
      <c r="D15" t="s">
        <v>32</v>
      </c>
      <c r="E15">
        <v>121469158</v>
      </c>
      <c r="F15" t="s">
        <v>33</v>
      </c>
      <c r="G15" t="s">
        <v>16</v>
      </c>
      <c r="H15" t="s">
        <v>70</v>
      </c>
      <c r="I15" t="s">
        <v>18</v>
      </c>
      <c r="J15">
        <v>1</v>
      </c>
      <c r="K15" t="s">
        <v>18</v>
      </c>
      <c r="L15" t="s">
        <v>71</v>
      </c>
    </row>
    <row r="16" spans="1:12" x14ac:dyDescent="0.2">
      <c r="A16" t="s">
        <v>69</v>
      </c>
      <c r="B16">
        <v>9.58</v>
      </c>
      <c r="C16" t="s">
        <v>44</v>
      </c>
      <c r="D16" t="s">
        <v>34</v>
      </c>
      <c r="E16">
        <v>183932243</v>
      </c>
      <c r="F16" t="s">
        <v>35</v>
      </c>
      <c r="G16" t="s">
        <v>16</v>
      </c>
      <c r="H16" t="s">
        <v>70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69</v>
      </c>
      <c r="B17">
        <v>9.58</v>
      </c>
      <c r="C17" t="s">
        <v>44</v>
      </c>
      <c r="D17" t="s">
        <v>36</v>
      </c>
      <c r="E17">
        <v>101597238</v>
      </c>
      <c r="F17" t="s">
        <v>37</v>
      </c>
      <c r="G17" t="s">
        <v>16</v>
      </c>
      <c r="H17" t="s">
        <v>70</v>
      </c>
      <c r="I17" t="s">
        <v>18</v>
      </c>
      <c r="J17">
        <v>1</v>
      </c>
      <c r="K17" t="s">
        <v>18</v>
      </c>
      <c r="L17" t="s">
        <v>72</v>
      </c>
    </row>
    <row r="18" spans="1:12" x14ac:dyDescent="0.2">
      <c r="A18" t="s">
        <v>69</v>
      </c>
      <c r="B18">
        <v>9.58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70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69</v>
      </c>
      <c r="B19">
        <v>9.58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70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69</v>
      </c>
      <c r="B20">
        <v>9.58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70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69</v>
      </c>
      <c r="B21">
        <v>9.58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70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opLeftCell="C1" zoomScale="135" workbookViewId="0">
      <selection activeCell="C23" sqref="C23"/>
    </sheetView>
  </sheetViews>
  <sheetFormatPr baseColWidth="10" defaultColWidth="8.83203125" defaultRowHeight="15" x14ac:dyDescent="0.2"/>
  <cols>
    <col min="1" max="3" width="15" customWidth="1"/>
    <col min="4" max="4" width="24.6640625" bestFit="1" customWidth="1"/>
    <col min="5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12</v>
      </c>
      <c r="B2">
        <v>5.69</v>
      </c>
      <c r="C2" t="s">
        <v>13</v>
      </c>
      <c r="D2" t="s">
        <v>14</v>
      </c>
      <c r="E2">
        <v>3032383</v>
      </c>
      <c r="F2" t="s">
        <v>15</v>
      </c>
      <c r="G2" t="s">
        <v>16</v>
      </c>
      <c r="H2" t="s">
        <v>17</v>
      </c>
      <c r="I2">
        <v>47.7</v>
      </c>
      <c r="J2" t="s">
        <v>18</v>
      </c>
      <c r="K2">
        <v>63572</v>
      </c>
    </row>
    <row r="3" spans="1:14" x14ac:dyDescent="0.2">
      <c r="A3" t="s">
        <v>12</v>
      </c>
      <c r="B3">
        <v>5.69</v>
      </c>
      <c r="C3" t="s">
        <v>13</v>
      </c>
      <c r="D3" t="s">
        <v>19</v>
      </c>
      <c r="E3">
        <v>42335608368</v>
      </c>
      <c r="F3" t="s">
        <v>15</v>
      </c>
      <c r="G3" t="s">
        <v>20</v>
      </c>
      <c r="H3" t="s">
        <v>17</v>
      </c>
      <c r="I3">
        <v>66.224999999999994</v>
      </c>
      <c r="J3">
        <v>100</v>
      </c>
      <c r="K3">
        <v>639267813</v>
      </c>
      <c r="L3">
        <f t="shared" ref="L3:L17" si="0">1.6884*I3^0.9901</f>
        <v>107.26775539089678</v>
      </c>
      <c r="M3">
        <f>ABS(J3-L3)/J3*100</f>
        <v>7.2677553908967809</v>
      </c>
    </row>
    <row r="4" spans="1:14" x14ac:dyDescent="0.2">
      <c r="A4" t="s">
        <v>12</v>
      </c>
      <c r="B4">
        <v>5.69</v>
      </c>
      <c r="C4" t="s">
        <v>13</v>
      </c>
      <c r="D4" t="s">
        <v>21</v>
      </c>
      <c r="E4">
        <v>32261477520</v>
      </c>
      <c r="F4" t="s">
        <v>15</v>
      </c>
      <c r="G4" t="s">
        <v>20</v>
      </c>
      <c r="H4" t="s">
        <v>17</v>
      </c>
      <c r="I4">
        <v>30.585000000000001</v>
      </c>
      <c r="J4">
        <v>50</v>
      </c>
      <c r="K4">
        <v>1054822521</v>
      </c>
      <c r="L4">
        <f t="shared" si="0"/>
        <v>49.920312380463557</v>
      </c>
      <c r="M4">
        <f t="shared" ref="M4:M14" si="1">ABS(J4-L4)/J4*100</f>
        <v>0.15937523907288664</v>
      </c>
    </row>
    <row r="5" spans="1:14" x14ac:dyDescent="0.2">
      <c r="A5" t="s">
        <v>12</v>
      </c>
      <c r="B5">
        <v>5.69</v>
      </c>
      <c r="C5" t="s">
        <v>13</v>
      </c>
      <c r="D5" t="s">
        <v>22</v>
      </c>
      <c r="E5">
        <v>23323510967</v>
      </c>
      <c r="F5" t="s">
        <v>15</v>
      </c>
      <c r="G5" t="s">
        <v>20</v>
      </c>
      <c r="H5" t="s">
        <v>17</v>
      </c>
      <c r="I5">
        <v>15.922000000000001</v>
      </c>
      <c r="J5">
        <v>25</v>
      </c>
      <c r="K5">
        <v>1464879705</v>
      </c>
      <c r="L5">
        <f t="shared" si="0"/>
        <v>26.156111897358922</v>
      </c>
      <c r="M5">
        <f t="shared" si="1"/>
        <v>4.6244475894356896</v>
      </c>
    </row>
    <row r="6" spans="1:14" x14ac:dyDescent="0.2">
      <c r="A6" t="s">
        <v>12</v>
      </c>
      <c r="B6">
        <v>5.69</v>
      </c>
      <c r="C6" t="s">
        <v>13</v>
      </c>
      <c r="D6" t="s">
        <v>23</v>
      </c>
      <c r="E6">
        <v>14159548991</v>
      </c>
      <c r="F6" t="s">
        <v>15</v>
      </c>
      <c r="G6" t="s">
        <v>20</v>
      </c>
      <c r="H6" t="s">
        <v>17</v>
      </c>
      <c r="I6">
        <v>7.5910000000000002</v>
      </c>
      <c r="J6">
        <v>12.5</v>
      </c>
      <c r="K6">
        <v>1865202572</v>
      </c>
      <c r="L6">
        <f t="shared" si="0"/>
        <v>12.562016945041535</v>
      </c>
      <c r="M6">
        <f t="shared" si="1"/>
        <v>0.49613556033227724</v>
      </c>
    </row>
    <row r="7" spans="1:14" x14ac:dyDescent="0.2">
      <c r="A7" t="s">
        <v>12</v>
      </c>
      <c r="B7">
        <v>5.69</v>
      </c>
      <c r="C7" t="s">
        <v>13</v>
      </c>
      <c r="D7" t="s">
        <v>24</v>
      </c>
      <c r="E7">
        <v>8352251293</v>
      </c>
      <c r="F7" t="s">
        <v>15</v>
      </c>
      <c r="G7" t="s">
        <v>20</v>
      </c>
      <c r="H7" t="s">
        <v>17</v>
      </c>
      <c r="I7">
        <v>3.637</v>
      </c>
      <c r="J7">
        <v>6.25</v>
      </c>
      <c r="K7">
        <v>2296716150</v>
      </c>
      <c r="L7">
        <f t="shared" si="0"/>
        <v>6.0627168529800803</v>
      </c>
      <c r="M7">
        <f t="shared" si="1"/>
        <v>2.9965303523187146</v>
      </c>
    </row>
    <row r="8" spans="1:14" x14ac:dyDescent="0.2">
      <c r="A8" t="s">
        <v>12</v>
      </c>
      <c r="B8">
        <v>5.69</v>
      </c>
      <c r="C8" t="s">
        <v>13</v>
      </c>
      <c r="D8" t="s">
        <v>25</v>
      </c>
      <c r="E8">
        <v>4591197685</v>
      </c>
      <c r="F8" t="s">
        <v>15</v>
      </c>
      <c r="G8" t="s">
        <v>20</v>
      </c>
      <c r="H8" t="s">
        <v>17</v>
      </c>
      <c r="I8">
        <v>1.7609999999999999</v>
      </c>
      <c r="J8">
        <v>3.125</v>
      </c>
      <c r="K8">
        <v>2607732133</v>
      </c>
      <c r="L8">
        <f t="shared" si="0"/>
        <v>2.956662014871879</v>
      </c>
      <c r="M8">
        <f t="shared" si="1"/>
        <v>5.3868155240998732</v>
      </c>
    </row>
    <row r="9" spans="1:14" x14ac:dyDescent="0.2">
      <c r="A9" t="s">
        <v>12</v>
      </c>
      <c r="B9">
        <v>5.69</v>
      </c>
      <c r="C9" t="s">
        <v>13</v>
      </c>
      <c r="D9" t="s">
        <v>26</v>
      </c>
      <c r="E9">
        <v>2049728008</v>
      </c>
      <c r="F9" t="s">
        <v>15</v>
      </c>
      <c r="G9" t="s">
        <v>20</v>
      </c>
      <c r="H9" t="s">
        <v>17</v>
      </c>
      <c r="I9">
        <v>0.77400000000000002</v>
      </c>
      <c r="J9">
        <v>1.5629999999999999</v>
      </c>
      <c r="K9">
        <v>2649716419</v>
      </c>
      <c r="L9">
        <f t="shared" si="0"/>
        <v>1.3101401880251875</v>
      </c>
      <c r="M9">
        <f t="shared" si="1"/>
        <v>16.177851054050702</v>
      </c>
    </row>
    <row r="10" spans="1:14" x14ac:dyDescent="0.2">
      <c r="A10" t="s">
        <v>12</v>
      </c>
      <c r="B10">
        <v>5.69</v>
      </c>
      <c r="C10" t="s">
        <v>13</v>
      </c>
      <c r="D10" t="s">
        <v>27</v>
      </c>
      <c r="E10">
        <v>1189352141</v>
      </c>
      <c r="F10" t="s">
        <v>15</v>
      </c>
      <c r="G10" t="s">
        <v>20</v>
      </c>
      <c r="H10" t="s">
        <v>17</v>
      </c>
      <c r="I10">
        <v>0.46600000000000003</v>
      </c>
      <c r="J10">
        <v>0.78100000000000003</v>
      </c>
      <c r="K10">
        <v>2554338772</v>
      </c>
      <c r="L10">
        <f t="shared" si="0"/>
        <v>0.7927645828635046</v>
      </c>
      <c r="M10">
        <f t="shared" si="1"/>
        <v>1.5063486380927744</v>
      </c>
    </row>
    <row r="11" spans="1:14" x14ac:dyDescent="0.2">
      <c r="A11" t="s">
        <v>12</v>
      </c>
      <c r="B11">
        <v>5.69</v>
      </c>
      <c r="C11" t="s">
        <v>13</v>
      </c>
      <c r="D11" t="s">
        <v>28</v>
      </c>
      <c r="E11">
        <v>576297901</v>
      </c>
      <c r="F11" t="s">
        <v>15</v>
      </c>
      <c r="G11" t="s">
        <v>20</v>
      </c>
      <c r="H11" t="s">
        <v>17</v>
      </c>
      <c r="I11">
        <v>0.22800000000000001</v>
      </c>
      <c r="J11">
        <v>0.39100000000000001</v>
      </c>
      <c r="K11">
        <v>2528481499</v>
      </c>
      <c r="L11">
        <f t="shared" si="0"/>
        <v>0.39063093712529684</v>
      </c>
      <c r="M11">
        <f t="shared" si="1"/>
        <v>9.4389482021272203E-2</v>
      </c>
    </row>
    <row r="12" spans="1:14" x14ac:dyDescent="0.2">
      <c r="A12" t="s">
        <v>12</v>
      </c>
      <c r="B12">
        <v>5.69</v>
      </c>
      <c r="C12" t="s">
        <v>13</v>
      </c>
      <c r="D12" t="s">
        <v>29</v>
      </c>
      <c r="E12">
        <v>304121996</v>
      </c>
      <c r="F12" t="s">
        <v>15</v>
      </c>
      <c r="G12" t="s">
        <v>20</v>
      </c>
      <c r="H12" t="s">
        <v>17</v>
      </c>
      <c r="I12">
        <v>0.11700000000000001</v>
      </c>
      <c r="J12">
        <v>0.19500000000000001</v>
      </c>
      <c r="K12">
        <v>2600935629</v>
      </c>
      <c r="L12">
        <f t="shared" si="0"/>
        <v>0.20178373902836408</v>
      </c>
      <c r="M12">
        <f t="shared" si="1"/>
        <v>3.4788405273661906</v>
      </c>
    </row>
    <row r="13" spans="1:14" x14ac:dyDescent="0.2">
      <c r="A13" t="s">
        <v>12</v>
      </c>
      <c r="B13">
        <v>5.69</v>
      </c>
      <c r="C13" t="s">
        <v>13</v>
      </c>
      <c r="D13" t="s">
        <v>30</v>
      </c>
      <c r="E13">
        <v>141900343</v>
      </c>
      <c r="F13" t="s">
        <v>15</v>
      </c>
      <c r="G13" t="s">
        <v>20</v>
      </c>
      <c r="H13" t="s">
        <v>17</v>
      </c>
      <c r="I13">
        <v>5.8000000000000003E-2</v>
      </c>
      <c r="J13">
        <v>9.8000000000000004E-2</v>
      </c>
      <c r="K13">
        <v>2444467893</v>
      </c>
      <c r="L13">
        <f t="shared" si="0"/>
        <v>0.10072688416463849</v>
      </c>
      <c r="M13">
        <f t="shared" si="1"/>
        <v>2.7825348618760022</v>
      </c>
    </row>
    <row r="14" spans="1:14" x14ac:dyDescent="0.2">
      <c r="A14" t="s">
        <v>12</v>
      </c>
      <c r="B14">
        <v>5.69</v>
      </c>
      <c r="C14" t="s">
        <v>13</v>
      </c>
      <c r="D14" t="s">
        <v>31</v>
      </c>
      <c r="E14">
        <v>71872959</v>
      </c>
      <c r="F14" t="s">
        <v>15</v>
      </c>
      <c r="G14" t="s">
        <v>20</v>
      </c>
      <c r="H14" t="s">
        <v>17</v>
      </c>
      <c r="I14">
        <v>0.03</v>
      </c>
      <c r="J14">
        <v>4.9000000000000002E-2</v>
      </c>
      <c r="K14">
        <v>2402667832</v>
      </c>
      <c r="L14">
        <f t="shared" si="0"/>
        <v>5.2441257572233564E-2</v>
      </c>
      <c r="M14">
        <f t="shared" si="1"/>
        <v>7.0229746372113517</v>
      </c>
      <c r="N14" t="s">
        <v>413</v>
      </c>
    </row>
    <row r="15" spans="1:14" x14ac:dyDescent="0.2">
      <c r="A15" t="s">
        <v>12</v>
      </c>
      <c r="B15">
        <v>5.69</v>
      </c>
      <c r="C15" t="s">
        <v>13</v>
      </c>
      <c r="D15" t="s">
        <v>32</v>
      </c>
      <c r="E15">
        <v>9976297</v>
      </c>
      <c r="F15" t="s">
        <v>33</v>
      </c>
      <c r="G15" t="s">
        <v>16</v>
      </c>
      <c r="H15" t="s">
        <v>17</v>
      </c>
      <c r="I15">
        <v>4.0000000000000001E-3</v>
      </c>
      <c r="J15" t="s">
        <v>18</v>
      </c>
      <c r="K15">
        <v>2257551673</v>
      </c>
      <c r="L15">
        <f t="shared" si="0"/>
        <v>7.1330446230251296E-3</v>
      </c>
      <c r="N15">
        <f>AVERAGE(M3:M14)</f>
        <v>4.3328332380645422</v>
      </c>
    </row>
    <row r="16" spans="1:14" x14ac:dyDescent="0.2">
      <c r="A16" t="s">
        <v>12</v>
      </c>
      <c r="B16">
        <v>5.69</v>
      </c>
      <c r="C16" t="s">
        <v>13</v>
      </c>
      <c r="D16" t="s">
        <v>34</v>
      </c>
      <c r="E16">
        <v>7391583</v>
      </c>
      <c r="F16" t="s">
        <v>35</v>
      </c>
      <c r="G16" t="s">
        <v>16</v>
      </c>
      <c r="H16" t="s">
        <v>17</v>
      </c>
      <c r="I16">
        <v>3.0000000000000001E-3</v>
      </c>
      <c r="J16" t="s">
        <v>18</v>
      </c>
      <c r="K16">
        <v>2223769328</v>
      </c>
      <c r="L16">
        <f t="shared" si="0"/>
        <v>5.365041649277735E-3</v>
      </c>
    </row>
    <row r="17" spans="1:13" x14ac:dyDescent="0.2">
      <c r="A17" t="s">
        <v>12</v>
      </c>
      <c r="B17">
        <v>5.69</v>
      </c>
      <c r="C17" t="s">
        <v>13</v>
      </c>
      <c r="D17" t="s">
        <v>36</v>
      </c>
      <c r="E17">
        <v>7895622</v>
      </c>
      <c r="F17" t="s">
        <v>37</v>
      </c>
      <c r="G17" t="s">
        <v>16</v>
      </c>
      <c r="H17" t="s">
        <v>17</v>
      </c>
      <c r="I17">
        <v>4.0000000000000001E-3</v>
      </c>
      <c r="J17" t="s">
        <v>18</v>
      </c>
      <c r="K17">
        <v>2187776820</v>
      </c>
      <c r="L17">
        <f t="shared" si="0"/>
        <v>7.1330446230251296E-3</v>
      </c>
    </row>
    <row r="18" spans="1:13" x14ac:dyDescent="0.2">
      <c r="A18" t="s">
        <v>12</v>
      </c>
      <c r="B18">
        <v>5.69</v>
      </c>
      <c r="C18" t="s">
        <v>13</v>
      </c>
      <c r="D18" t="s">
        <v>38</v>
      </c>
      <c r="E18">
        <v>392862</v>
      </c>
      <c r="F18" t="s">
        <v>15</v>
      </c>
      <c r="G18" t="s">
        <v>16</v>
      </c>
      <c r="H18" t="s">
        <v>17</v>
      </c>
      <c r="I18">
        <v>3.8889999999999998</v>
      </c>
      <c r="J18" t="s">
        <v>18</v>
      </c>
      <c r="K18">
        <v>101028</v>
      </c>
    </row>
    <row r="19" spans="1:13" x14ac:dyDescent="0.2">
      <c r="A19" t="s">
        <v>12</v>
      </c>
      <c r="B19">
        <v>5.69</v>
      </c>
      <c r="C19" t="s">
        <v>13</v>
      </c>
      <c r="D19" t="s">
        <v>39</v>
      </c>
      <c r="E19">
        <v>32491705556</v>
      </c>
      <c r="F19" t="s">
        <v>15</v>
      </c>
      <c r="G19" t="s">
        <v>16</v>
      </c>
      <c r="H19" t="s">
        <v>17</v>
      </c>
      <c r="I19">
        <v>0</v>
      </c>
      <c r="J19" t="s">
        <v>18</v>
      </c>
      <c r="K19" t="s">
        <v>40</v>
      </c>
    </row>
    <row r="20" spans="1:13" x14ac:dyDescent="0.2">
      <c r="A20" t="s">
        <v>12</v>
      </c>
      <c r="B20">
        <v>5.69</v>
      </c>
      <c r="C20" t="s">
        <v>13</v>
      </c>
      <c r="D20" t="s">
        <v>41</v>
      </c>
      <c r="E20">
        <v>5495596741</v>
      </c>
      <c r="F20" t="s">
        <v>15</v>
      </c>
      <c r="G20" t="s">
        <v>16</v>
      </c>
      <c r="H20" t="s">
        <v>17</v>
      </c>
      <c r="I20">
        <v>62780.023000000001</v>
      </c>
      <c r="J20" t="s">
        <v>18</v>
      </c>
      <c r="K20">
        <v>87537</v>
      </c>
    </row>
    <row r="21" spans="1:13" x14ac:dyDescent="0.2">
      <c r="A21" t="s">
        <v>12</v>
      </c>
      <c r="B21">
        <v>5.69</v>
      </c>
      <c r="C21" t="s">
        <v>13</v>
      </c>
      <c r="D21" t="s">
        <v>42</v>
      </c>
      <c r="E21">
        <v>617116448</v>
      </c>
      <c r="F21" t="s">
        <v>15</v>
      </c>
      <c r="G21" t="s">
        <v>16</v>
      </c>
      <c r="H21" t="s">
        <v>17</v>
      </c>
      <c r="I21">
        <v>536.995</v>
      </c>
      <c r="J21" t="s">
        <v>18</v>
      </c>
      <c r="K21">
        <v>1149202</v>
      </c>
    </row>
    <row r="22" spans="1:13" x14ac:dyDescent="0.2">
      <c r="M22" t="s">
        <v>414</v>
      </c>
    </row>
    <row r="23" spans="1:13" x14ac:dyDescent="0.2">
      <c r="M23">
        <f>L15/(0.9*0.5)</f>
        <v>1.5851210273389177E-2</v>
      </c>
    </row>
    <row r="24" spans="1:13" x14ac:dyDescent="0.2">
      <c r="M24">
        <f t="shared" ref="M24" si="2">L16/(0.9*0.5)</f>
        <v>1.1922314776172744E-2</v>
      </c>
    </row>
    <row r="25" spans="1:13" x14ac:dyDescent="0.2">
      <c r="M25">
        <f>L17/(0.9*0.5)</f>
        <v>1.5851210273389177E-2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73</v>
      </c>
      <c r="B2">
        <v>10.64</v>
      </c>
      <c r="C2" t="s">
        <v>13</v>
      </c>
      <c r="D2" t="s">
        <v>14</v>
      </c>
      <c r="E2">
        <v>323209</v>
      </c>
      <c r="F2" t="s">
        <v>15</v>
      </c>
      <c r="G2" t="s">
        <v>16</v>
      </c>
      <c r="H2" t="s">
        <v>74</v>
      </c>
      <c r="I2">
        <v>45.424999999999997</v>
      </c>
      <c r="J2" t="s">
        <v>18</v>
      </c>
      <c r="K2">
        <v>7115</v>
      </c>
      <c r="L2" t="s">
        <v>15</v>
      </c>
    </row>
    <row r="3" spans="1:12" x14ac:dyDescent="0.2">
      <c r="A3" t="s">
        <v>73</v>
      </c>
      <c r="B3">
        <v>10.64</v>
      </c>
      <c r="C3" t="s">
        <v>13</v>
      </c>
      <c r="D3" t="s">
        <v>19</v>
      </c>
      <c r="E3">
        <v>1411085311</v>
      </c>
      <c r="F3" t="s">
        <v>15</v>
      </c>
      <c r="G3" t="s">
        <v>20</v>
      </c>
      <c r="H3" t="s">
        <v>74</v>
      </c>
      <c r="I3">
        <v>45.933</v>
      </c>
      <c r="J3">
        <v>100</v>
      </c>
      <c r="K3">
        <v>30720199</v>
      </c>
      <c r="L3" t="s">
        <v>15</v>
      </c>
    </row>
    <row r="4" spans="1:12" x14ac:dyDescent="0.2">
      <c r="A4" t="s">
        <v>73</v>
      </c>
      <c r="B4">
        <v>10.64</v>
      </c>
      <c r="C4" t="s">
        <v>13</v>
      </c>
      <c r="D4" t="s">
        <v>21</v>
      </c>
      <c r="E4">
        <v>842452405</v>
      </c>
      <c r="F4" t="s">
        <v>15</v>
      </c>
      <c r="G4" t="s">
        <v>20</v>
      </c>
      <c r="H4" t="s">
        <v>74</v>
      </c>
      <c r="I4">
        <v>21.952999999999999</v>
      </c>
      <c r="J4">
        <v>50</v>
      </c>
      <c r="K4">
        <v>38375176</v>
      </c>
      <c r="L4" t="s">
        <v>15</v>
      </c>
    </row>
    <row r="5" spans="1:12" x14ac:dyDescent="0.2">
      <c r="A5" t="s">
        <v>73</v>
      </c>
      <c r="B5">
        <v>10.64</v>
      </c>
      <c r="C5" t="s">
        <v>13</v>
      </c>
      <c r="D5" t="s">
        <v>22</v>
      </c>
      <c r="E5">
        <v>504901825</v>
      </c>
      <c r="F5" t="s">
        <v>15</v>
      </c>
      <c r="G5" t="s">
        <v>20</v>
      </c>
      <c r="H5" t="s">
        <v>74</v>
      </c>
      <c r="I5">
        <v>12.101000000000001</v>
      </c>
      <c r="J5">
        <v>25</v>
      </c>
      <c r="K5">
        <v>41723927</v>
      </c>
      <c r="L5" t="s">
        <v>15</v>
      </c>
    </row>
    <row r="6" spans="1:12" x14ac:dyDescent="0.2">
      <c r="A6" t="s">
        <v>73</v>
      </c>
      <c r="B6">
        <v>10.64</v>
      </c>
      <c r="C6" t="s">
        <v>13</v>
      </c>
      <c r="D6" t="s">
        <v>23</v>
      </c>
      <c r="E6">
        <v>263702383</v>
      </c>
      <c r="F6" t="s">
        <v>15</v>
      </c>
      <c r="G6" t="s">
        <v>20</v>
      </c>
      <c r="H6" t="s">
        <v>74</v>
      </c>
      <c r="I6">
        <v>5.9660000000000002</v>
      </c>
      <c r="J6">
        <v>12.5</v>
      </c>
      <c r="K6">
        <v>44199717</v>
      </c>
      <c r="L6" t="s">
        <v>15</v>
      </c>
    </row>
    <row r="7" spans="1:12" x14ac:dyDescent="0.2">
      <c r="A7" t="s">
        <v>73</v>
      </c>
      <c r="B7">
        <v>10.64</v>
      </c>
      <c r="C7" t="s">
        <v>13</v>
      </c>
      <c r="D7" t="s">
        <v>24</v>
      </c>
      <c r="E7">
        <v>134430677</v>
      </c>
      <c r="F7" t="s">
        <v>15</v>
      </c>
      <c r="G7" t="s">
        <v>20</v>
      </c>
      <c r="H7" t="s">
        <v>74</v>
      </c>
      <c r="I7">
        <v>3.0539999999999998</v>
      </c>
      <c r="J7">
        <v>6.25</v>
      </c>
      <c r="K7">
        <v>44012402</v>
      </c>
      <c r="L7" t="s">
        <v>15</v>
      </c>
    </row>
    <row r="8" spans="1:12" x14ac:dyDescent="0.2">
      <c r="A8" t="s">
        <v>73</v>
      </c>
      <c r="B8">
        <v>10.64</v>
      </c>
      <c r="C8" t="s">
        <v>13</v>
      </c>
      <c r="D8" t="s">
        <v>25</v>
      </c>
      <c r="E8">
        <v>69322562</v>
      </c>
      <c r="F8" t="s">
        <v>15</v>
      </c>
      <c r="G8" t="s">
        <v>20</v>
      </c>
      <c r="H8" t="s">
        <v>74</v>
      </c>
      <c r="I8">
        <v>1.556</v>
      </c>
      <c r="J8">
        <v>3.125</v>
      </c>
      <c r="K8">
        <v>44541876</v>
      </c>
      <c r="L8" t="s">
        <v>15</v>
      </c>
    </row>
    <row r="9" spans="1:12" x14ac:dyDescent="0.2">
      <c r="A9" t="s">
        <v>73</v>
      </c>
      <c r="B9">
        <v>10.64</v>
      </c>
      <c r="C9" t="s">
        <v>13</v>
      </c>
      <c r="D9" t="s">
        <v>26</v>
      </c>
      <c r="E9">
        <v>34790659</v>
      </c>
      <c r="F9" t="s">
        <v>15</v>
      </c>
      <c r="G9" t="s">
        <v>20</v>
      </c>
      <c r="H9" t="s">
        <v>74</v>
      </c>
      <c r="I9">
        <v>0.76200000000000001</v>
      </c>
      <c r="J9">
        <v>1.5629999999999999</v>
      </c>
      <c r="K9">
        <v>45637855</v>
      </c>
      <c r="L9" t="s">
        <v>15</v>
      </c>
    </row>
    <row r="10" spans="1:12" x14ac:dyDescent="0.2">
      <c r="A10" t="s">
        <v>73</v>
      </c>
      <c r="B10">
        <v>10.64</v>
      </c>
      <c r="C10" t="s">
        <v>13</v>
      </c>
      <c r="D10" t="s">
        <v>27</v>
      </c>
      <c r="E10">
        <v>19031856</v>
      </c>
      <c r="F10" t="s">
        <v>15</v>
      </c>
      <c r="G10" t="s">
        <v>20</v>
      </c>
      <c r="H10" t="s">
        <v>74</v>
      </c>
      <c r="I10">
        <v>0.42799999999999999</v>
      </c>
      <c r="J10">
        <v>0.78100000000000003</v>
      </c>
      <c r="K10">
        <v>44427422</v>
      </c>
      <c r="L10" t="s">
        <v>15</v>
      </c>
    </row>
    <row r="11" spans="1:12" x14ac:dyDescent="0.2">
      <c r="A11" t="s">
        <v>73</v>
      </c>
      <c r="B11">
        <v>10.64</v>
      </c>
      <c r="C11" t="s">
        <v>13</v>
      </c>
      <c r="D11" t="s">
        <v>28</v>
      </c>
      <c r="E11">
        <v>9120362</v>
      </c>
      <c r="F11" t="s">
        <v>15</v>
      </c>
      <c r="G11" t="s">
        <v>20</v>
      </c>
      <c r="H11" t="s">
        <v>74</v>
      </c>
      <c r="I11">
        <v>0.19900000000000001</v>
      </c>
      <c r="J11">
        <v>0.39100000000000001</v>
      </c>
      <c r="K11">
        <v>45901827</v>
      </c>
      <c r="L11" t="s">
        <v>15</v>
      </c>
    </row>
    <row r="12" spans="1:12" x14ac:dyDescent="0.2">
      <c r="A12" t="s">
        <v>73</v>
      </c>
      <c r="B12">
        <v>10.64</v>
      </c>
      <c r="C12" t="s">
        <v>13</v>
      </c>
      <c r="D12" t="s">
        <v>29</v>
      </c>
      <c r="E12">
        <v>4368823</v>
      </c>
      <c r="F12" t="s">
        <v>15</v>
      </c>
      <c r="G12" t="s">
        <v>20</v>
      </c>
      <c r="H12" t="s">
        <v>74</v>
      </c>
      <c r="I12">
        <v>9.0999999999999998E-2</v>
      </c>
      <c r="J12">
        <v>0.19500000000000001</v>
      </c>
      <c r="K12">
        <v>48106990</v>
      </c>
      <c r="L12" t="s">
        <v>15</v>
      </c>
    </row>
    <row r="13" spans="1:12" x14ac:dyDescent="0.2">
      <c r="A13" t="s">
        <v>73</v>
      </c>
      <c r="B13">
        <v>10.64</v>
      </c>
      <c r="C13" t="s">
        <v>13</v>
      </c>
      <c r="D13" t="s">
        <v>30</v>
      </c>
      <c r="E13">
        <v>1892575</v>
      </c>
      <c r="F13" t="s">
        <v>15</v>
      </c>
      <c r="G13" t="s">
        <v>20</v>
      </c>
      <c r="H13" t="s">
        <v>74</v>
      </c>
      <c r="I13">
        <v>4.2000000000000003E-2</v>
      </c>
      <c r="J13">
        <v>9.8000000000000004E-2</v>
      </c>
      <c r="K13">
        <v>45334048</v>
      </c>
      <c r="L13" t="s">
        <v>15</v>
      </c>
    </row>
    <row r="14" spans="1:12" x14ac:dyDescent="0.2">
      <c r="A14" t="s">
        <v>73</v>
      </c>
      <c r="B14">
        <v>10.64</v>
      </c>
      <c r="C14" t="s">
        <v>13</v>
      </c>
      <c r="D14" t="s">
        <v>31</v>
      </c>
      <c r="E14">
        <v>914201</v>
      </c>
      <c r="F14" t="s">
        <v>15</v>
      </c>
      <c r="G14" t="s">
        <v>20</v>
      </c>
      <c r="H14" t="s">
        <v>74</v>
      </c>
      <c r="I14">
        <v>0.02</v>
      </c>
      <c r="J14">
        <v>4.9000000000000002E-2</v>
      </c>
      <c r="K14">
        <v>45780317</v>
      </c>
      <c r="L14" t="s">
        <v>15</v>
      </c>
    </row>
    <row r="15" spans="1:12" x14ac:dyDescent="0.2">
      <c r="A15" t="s">
        <v>73</v>
      </c>
      <c r="B15">
        <v>10.64</v>
      </c>
      <c r="C15" t="s">
        <v>13</v>
      </c>
      <c r="D15" t="s">
        <v>32</v>
      </c>
      <c r="E15">
        <v>153194744</v>
      </c>
      <c r="F15" t="s">
        <v>33</v>
      </c>
      <c r="G15" t="s">
        <v>16</v>
      </c>
      <c r="H15" t="s">
        <v>74</v>
      </c>
      <c r="I15">
        <v>3.6349999999999998</v>
      </c>
      <c r="J15" t="s">
        <v>18</v>
      </c>
      <c r="K15">
        <v>42146212</v>
      </c>
      <c r="L15" t="s">
        <v>15</v>
      </c>
    </row>
    <row r="16" spans="1:12" x14ac:dyDescent="0.2">
      <c r="A16" t="s">
        <v>73</v>
      </c>
      <c r="B16">
        <v>10.64</v>
      </c>
      <c r="C16" t="s">
        <v>13</v>
      </c>
      <c r="D16" t="s">
        <v>34</v>
      </c>
      <c r="E16">
        <v>119346243</v>
      </c>
      <c r="F16" t="s">
        <v>35</v>
      </c>
      <c r="G16" t="s">
        <v>16</v>
      </c>
      <c r="H16" t="s">
        <v>74</v>
      </c>
      <c r="I16">
        <v>2.98</v>
      </c>
      <c r="J16" t="s">
        <v>18</v>
      </c>
      <c r="K16">
        <v>40045354</v>
      </c>
      <c r="L16" t="s">
        <v>15</v>
      </c>
    </row>
    <row r="17" spans="1:12" x14ac:dyDescent="0.2">
      <c r="A17" t="s">
        <v>73</v>
      </c>
      <c r="B17">
        <v>10.64</v>
      </c>
      <c r="C17" t="s">
        <v>13</v>
      </c>
      <c r="D17" t="s">
        <v>36</v>
      </c>
      <c r="E17">
        <v>170378610</v>
      </c>
      <c r="F17" t="s">
        <v>37</v>
      </c>
      <c r="G17" t="s">
        <v>16</v>
      </c>
      <c r="H17" t="s">
        <v>74</v>
      </c>
      <c r="I17">
        <v>3.9039999999999999</v>
      </c>
      <c r="J17" t="s">
        <v>18</v>
      </c>
      <c r="K17">
        <v>43641246</v>
      </c>
      <c r="L17" t="s">
        <v>15</v>
      </c>
    </row>
    <row r="18" spans="1:12" x14ac:dyDescent="0.2">
      <c r="A18" t="s">
        <v>73</v>
      </c>
      <c r="B18">
        <v>10.64</v>
      </c>
      <c r="C18" t="s">
        <v>13</v>
      </c>
      <c r="D18" t="s">
        <v>38</v>
      </c>
      <c r="E18">
        <v>72286</v>
      </c>
      <c r="F18" t="s">
        <v>15</v>
      </c>
      <c r="G18" t="s">
        <v>16</v>
      </c>
      <c r="H18" t="s">
        <v>74</v>
      </c>
      <c r="I18">
        <v>9.1159999999999997</v>
      </c>
      <c r="J18" t="s">
        <v>18</v>
      </c>
      <c r="K18">
        <v>7930</v>
      </c>
      <c r="L18" t="s">
        <v>15</v>
      </c>
    </row>
    <row r="19" spans="1:12" x14ac:dyDescent="0.2">
      <c r="A19" t="s">
        <v>73</v>
      </c>
      <c r="B19">
        <v>10.64</v>
      </c>
      <c r="C19" t="s">
        <v>13</v>
      </c>
      <c r="D19" t="s">
        <v>39</v>
      </c>
      <c r="E19">
        <v>57273</v>
      </c>
      <c r="F19" t="s">
        <v>15</v>
      </c>
      <c r="G19" t="s">
        <v>16</v>
      </c>
      <c r="H19" t="s">
        <v>74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73</v>
      </c>
      <c r="B20">
        <v>10.64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74</v>
      </c>
      <c r="I20" t="s">
        <v>40</v>
      </c>
      <c r="J20" t="s">
        <v>18</v>
      </c>
      <c r="K20">
        <v>2969</v>
      </c>
      <c r="L20" t="s">
        <v>15</v>
      </c>
    </row>
    <row r="21" spans="1:12" x14ac:dyDescent="0.2">
      <c r="A21" t="s">
        <v>73</v>
      </c>
      <c r="B21">
        <v>10.64</v>
      </c>
      <c r="C21" t="s">
        <v>13</v>
      </c>
      <c r="D21" t="s">
        <v>42</v>
      </c>
      <c r="E21">
        <v>1566289564</v>
      </c>
      <c r="F21" t="s">
        <v>15</v>
      </c>
      <c r="G21" t="s">
        <v>16</v>
      </c>
      <c r="H21" t="s">
        <v>74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75</v>
      </c>
      <c r="B2">
        <v>10.64</v>
      </c>
      <c r="C2" t="s">
        <v>44</v>
      </c>
      <c r="D2" t="s">
        <v>14</v>
      </c>
      <c r="E2">
        <v>7115</v>
      </c>
      <c r="F2" t="s">
        <v>15</v>
      </c>
      <c r="G2" t="s">
        <v>16</v>
      </c>
      <c r="H2" t="s">
        <v>76</v>
      </c>
      <c r="I2" t="s">
        <v>18</v>
      </c>
      <c r="J2">
        <v>1</v>
      </c>
      <c r="K2" t="s">
        <v>18</v>
      </c>
      <c r="L2" t="s">
        <v>77</v>
      </c>
    </row>
    <row r="3" spans="1:12" x14ac:dyDescent="0.2">
      <c r="A3" t="s">
        <v>75</v>
      </c>
      <c r="B3">
        <v>10.64</v>
      </c>
      <c r="C3" t="s">
        <v>44</v>
      </c>
      <c r="D3" t="s">
        <v>19</v>
      </c>
      <c r="E3">
        <v>30720199</v>
      </c>
      <c r="F3" t="s">
        <v>15</v>
      </c>
      <c r="G3" t="s">
        <v>20</v>
      </c>
      <c r="H3" t="s">
        <v>76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75</v>
      </c>
      <c r="B4">
        <v>10.64</v>
      </c>
      <c r="C4" t="s">
        <v>44</v>
      </c>
      <c r="D4" t="s">
        <v>21</v>
      </c>
      <c r="E4">
        <v>38375176</v>
      </c>
      <c r="F4" t="s">
        <v>15</v>
      </c>
      <c r="G4" t="s">
        <v>20</v>
      </c>
      <c r="H4" t="s">
        <v>76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75</v>
      </c>
      <c r="B5">
        <v>10.64</v>
      </c>
      <c r="C5" t="s">
        <v>44</v>
      </c>
      <c r="D5" t="s">
        <v>22</v>
      </c>
      <c r="E5">
        <v>41723927</v>
      </c>
      <c r="F5" t="s">
        <v>15</v>
      </c>
      <c r="G5" t="s">
        <v>20</v>
      </c>
      <c r="H5" t="s">
        <v>76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75</v>
      </c>
      <c r="B6">
        <v>10.64</v>
      </c>
      <c r="C6" t="s">
        <v>44</v>
      </c>
      <c r="D6" t="s">
        <v>23</v>
      </c>
      <c r="E6">
        <v>44199717</v>
      </c>
      <c r="F6" t="s">
        <v>15</v>
      </c>
      <c r="G6" t="s">
        <v>20</v>
      </c>
      <c r="H6" t="s">
        <v>76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75</v>
      </c>
      <c r="B7">
        <v>10.64</v>
      </c>
      <c r="C7" t="s">
        <v>44</v>
      </c>
      <c r="D7" t="s">
        <v>24</v>
      </c>
      <c r="E7">
        <v>44012402</v>
      </c>
      <c r="F7" t="s">
        <v>15</v>
      </c>
      <c r="G7" t="s">
        <v>20</v>
      </c>
      <c r="H7" t="s">
        <v>76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75</v>
      </c>
      <c r="B8">
        <v>10.64</v>
      </c>
      <c r="C8" t="s">
        <v>44</v>
      </c>
      <c r="D8" t="s">
        <v>25</v>
      </c>
      <c r="E8">
        <v>44541876</v>
      </c>
      <c r="F8" t="s">
        <v>15</v>
      </c>
      <c r="G8" t="s">
        <v>20</v>
      </c>
      <c r="H8" t="s">
        <v>76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75</v>
      </c>
      <c r="B9">
        <v>10.64</v>
      </c>
      <c r="C9" t="s">
        <v>44</v>
      </c>
      <c r="D9" t="s">
        <v>26</v>
      </c>
      <c r="E9">
        <v>45637855</v>
      </c>
      <c r="F9" t="s">
        <v>15</v>
      </c>
      <c r="G9" t="s">
        <v>20</v>
      </c>
      <c r="H9" t="s">
        <v>76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75</v>
      </c>
      <c r="B10">
        <v>10.64</v>
      </c>
      <c r="C10" t="s">
        <v>44</v>
      </c>
      <c r="D10" t="s">
        <v>27</v>
      </c>
      <c r="E10">
        <v>44427422</v>
      </c>
      <c r="F10" t="s">
        <v>15</v>
      </c>
      <c r="G10" t="s">
        <v>20</v>
      </c>
      <c r="H10" t="s">
        <v>76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75</v>
      </c>
      <c r="B11">
        <v>10.64</v>
      </c>
      <c r="C11" t="s">
        <v>44</v>
      </c>
      <c r="D11" t="s">
        <v>28</v>
      </c>
      <c r="E11">
        <v>45901827</v>
      </c>
      <c r="F11" t="s">
        <v>15</v>
      </c>
      <c r="G11" t="s">
        <v>20</v>
      </c>
      <c r="H11" t="s">
        <v>76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75</v>
      </c>
      <c r="B12">
        <v>10.64</v>
      </c>
      <c r="C12" t="s">
        <v>44</v>
      </c>
      <c r="D12" t="s">
        <v>29</v>
      </c>
      <c r="E12">
        <v>48106990</v>
      </c>
      <c r="F12" t="s">
        <v>15</v>
      </c>
      <c r="G12" t="s">
        <v>20</v>
      </c>
      <c r="H12" t="s">
        <v>76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75</v>
      </c>
      <c r="B13">
        <v>10.64</v>
      </c>
      <c r="C13" t="s">
        <v>44</v>
      </c>
      <c r="D13" t="s">
        <v>30</v>
      </c>
      <c r="E13">
        <v>45334048</v>
      </c>
      <c r="F13" t="s">
        <v>15</v>
      </c>
      <c r="G13" t="s">
        <v>20</v>
      </c>
      <c r="H13" t="s">
        <v>76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75</v>
      </c>
      <c r="B14">
        <v>10.64</v>
      </c>
      <c r="C14" t="s">
        <v>44</v>
      </c>
      <c r="D14" t="s">
        <v>31</v>
      </c>
      <c r="E14">
        <v>45780317</v>
      </c>
      <c r="F14" t="s">
        <v>15</v>
      </c>
      <c r="G14" t="s">
        <v>20</v>
      </c>
      <c r="H14" t="s">
        <v>76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75</v>
      </c>
      <c r="B15">
        <v>10.64</v>
      </c>
      <c r="C15" t="s">
        <v>44</v>
      </c>
      <c r="D15" t="s">
        <v>32</v>
      </c>
      <c r="E15">
        <v>42146212</v>
      </c>
      <c r="F15" t="s">
        <v>33</v>
      </c>
      <c r="G15" t="s">
        <v>16</v>
      </c>
      <c r="H15" t="s">
        <v>76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75</v>
      </c>
      <c r="B16">
        <v>10.64</v>
      </c>
      <c r="C16" t="s">
        <v>44</v>
      </c>
      <c r="D16" t="s">
        <v>34</v>
      </c>
      <c r="E16">
        <v>40045354</v>
      </c>
      <c r="F16" t="s">
        <v>35</v>
      </c>
      <c r="G16" t="s">
        <v>16</v>
      </c>
      <c r="H16" t="s">
        <v>76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75</v>
      </c>
      <c r="B17">
        <v>10.64</v>
      </c>
      <c r="C17" t="s">
        <v>44</v>
      </c>
      <c r="D17" t="s">
        <v>36</v>
      </c>
      <c r="E17">
        <v>43641246</v>
      </c>
      <c r="F17" t="s">
        <v>37</v>
      </c>
      <c r="G17" t="s">
        <v>16</v>
      </c>
      <c r="H17" t="s">
        <v>76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75</v>
      </c>
      <c r="B18">
        <v>10.64</v>
      </c>
      <c r="C18" t="s">
        <v>44</v>
      </c>
      <c r="D18" t="s">
        <v>38</v>
      </c>
      <c r="E18">
        <v>7930</v>
      </c>
      <c r="F18" t="s">
        <v>15</v>
      </c>
      <c r="G18" t="s">
        <v>16</v>
      </c>
      <c r="H18" t="s">
        <v>76</v>
      </c>
      <c r="I18" t="s">
        <v>18</v>
      </c>
      <c r="J18">
        <v>1</v>
      </c>
      <c r="K18" t="s">
        <v>18</v>
      </c>
      <c r="L18" t="s">
        <v>78</v>
      </c>
    </row>
    <row r="19" spans="1:12" x14ac:dyDescent="0.2">
      <c r="A19" t="s">
        <v>75</v>
      </c>
      <c r="B19">
        <v>10.64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76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75</v>
      </c>
      <c r="B20">
        <v>10.64</v>
      </c>
      <c r="C20" t="s">
        <v>44</v>
      </c>
      <c r="D20" t="s">
        <v>41</v>
      </c>
      <c r="E20">
        <v>2969</v>
      </c>
      <c r="F20" t="s">
        <v>15</v>
      </c>
      <c r="G20" t="s">
        <v>16</v>
      </c>
      <c r="H20" t="s">
        <v>76</v>
      </c>
      <c r="I20" t="s">
        <v>18</v>
      </c>
      <c r="J20">
        <v>1</v>
      </c>
      <c r="K20" t="s">
        <v>18</v>
      </c>
      <c r="L20" t="s">
        <v>79</v>
      </c>
    </row>
    <row r="21" spans="1:12" x14ac:dyDescent="0.2">
      <c r="A21" t="s">
        <v>75</v>
      </c>
      <c r="B21">
        <v>10.64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76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80</v>
      </c>
      <c r="B2">
        <v>14.6</v>
      </c>
      <c r="C2" t="s">
        <v>13</v>
      </c>
      <c r="D2" t="s">
        <v>14</v>
      </c>
      <c r="E2">
        <v>4255422428</v>
      </c>
      <c r="F2" t="s">
        <v>15</v>
      </c>
      <c r="G2" t="s">
        <v>16</v>
      </c>
      <c r="H2" t="s">
        <v>81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80</v>
      </c>
      <c r="B3">
        <v>14.6</v>
      </c>
      <c r="C3" t="s">
        <v>13</v>
      </c>
      <c r="D3" t="s">
        <v>19</v>
      </c>
      <c r="E3">
        <v>4110672825</v>
      </c>
      <c r="F3" t="s">
        <v>15</v>
      </c>
      <c r="G3" t="s">
        <v>20</v>
      </c>
      <c r="H3" t="s">
        <v>81</v>
      </c>
      <c r="I3">
        <v>40.465000000000003</v>
      </c>
      <c r="J3">
        <v>100</v>
      </c>
      <c r="K3">
        <v>101585962</v>
      </c>
      <c r="L3" t="s">
        <v>15</v>
      </c>
    </row>
    <row r="4" spans="1:12" x14ac:dyDescent="0.2">
      <c r="A4" t="s">
        <v>80</v>
      </c>
      <c r="B4">
        <v>14.6</v>
      </c>
      <c r="C4" t="s">
        <v>13</v>
      </c>
      <c r="D4" t="s">
        <v>21</v>
      </c>
      <c r="E4">
        <v>2589609623</v>
      </c>
      <c r="F4" t="s">
        <v>15</v>
      </c>
      <c r="G4" t="s">
        <v>20</v>
      </c>
      <c r="H4" t="s">
        <v>81</v>
      </c>
      <c r="I4">
        <v>19.744</v>
      </c>
      <c r="J4">
        <v>50</v>
      </c>
      <c r="K4">
        <v>131160273</v>
      </c>
      <c r="L4" t="s">
        <v>15</v>
      </c>
    </row>
    <row r="5" spans="1:12" x14ac:dyDescent="0.2">
      <c r="A5" t="s">
        <v>80</v>
      </c>
      <c r="B5">
        <v>14.6</v>
      </c>
      <c r="C5" t="s">
        <v>13</v>
      </c>
      <c r="D5" t="s">
        <v>22</v>
      </c>
      <c r="E5">
        <v>1895020092</v>
      </c>
      <c r="F5" t="s">
        <v>15</v>
      </c>
      <c r="G5" t="s">
        <v>20</v>
      </c>
      <c r="H5" t="s">
        <v>81</v>
      </c>
      <c r="I5">
        <v>11.407999999999999</v>
      </c>
      <c r="J5">
        <v>25</v>
      </c>
      <c r="K5">
        <v>166117121</v>
      </c>
      <c r="L5" t="s">
        <v>15</v>
      </c>
    </row>
    <row r="6" spans="1:12" x14ac:dyDescent="0.2">
      <c r="A6" t="s">
        <v>80</v>
      </c>
      <c r="B6">
        <v>14.6</v>
      </c>
      <c r="C6" t="s">
        <v>13</v>
      </c>
      <c r="D6" t="s">
        <v>23</v>
      </c>
      <c r="E6">
        <v>1055944664</v>
      </c>
      <c r="F6" t="s">
        <v>15</v>
      </c>
      <c r="G6" t="s">
        <v>20</v>
      </c>
      <c r="H6" t="s">
        <v>81</v>
      </c>
      <c r="I6">
        <v>5.8680000000000003</v>
      </c>
      <c r="J6">
        <v>12.5</v>
      </c>
      <c r="K6">
        <v>179956659</v>
      </c>
      <c r="L6" t="s">
        <v>15</v>
      </c>
    </row>
    <row r="7" spans="1:12" x14ac:dyDescent="0.2">
      <c r="A7" t="s">
        <v>80</v>
      </c>
      <c r="B7">
        <v>14.6</v>
      </c>
      <c r="C7" t="s">
        <v>13</v>
      </c>
      <c r="D7" t="s">
        <v>24</v>
      </c>
      <c r="E7">
        <v>654079285</v>
      </c>
      <c r="F7" t="s">
        <v>15</v>
      </c>
      <c r="G7" t="s">
        <v>20</v>
      </c>
      <c r="H7" t="s">
        <v>81</v>
      </c>
      <c r="I7">
        <v>3.161</v>
      </c>
      <c r="J7">
        <v>6.25</v>
      </c>
      <c r="K7">
        <v>206931037</v>
      </c>
      <c r="L7" t="s">
        <v>15</v>
      </c>
    </row>
    <row r="8" spans="1:12" x14ac:dyDescent="0.2">
      <c r="A8" t="s">
        <v>80</v>
      </c>
      <c r="B8">
        <v>14.6</v>
      </c>
      <c r="C8" t="s">
        <v>13</v>
      </c>
      <c r="D8" t="s">
        <v>25</v>
      </c>
      <c r="E8">
        <v>381837179</v>
      </c>
      <c r="F8" t="s">
        <v>15</v>
      </c>
      <c r="G8" t="s">
        <v>20</v>
      </c>
      <c r="H8" t="s">
        <v>81</v>
      </c>
      <c r="I8">
        <v>1.732</v>
      </c>
      <c r="J8">
        <v>3.125</v>
      </c>
      <c r="K8">
        <v>220498108</v>
      </c>
      <c r="L8" t="s">
        <v>15</v>
      </c>
    </row>
    <row r="9" spans="1:12" x14ac:dyDescent="0.2">
      <c r="A9" t="s">
        <v>80</v>
      </c>
      <c r="B9">
        <v>14.6</v>
      </c>
      <c r="C9" t="s">
        <v>13</v>
      </c>
      <c r="D9" t="s">
        <v>26</v>
      </c>
      <c r="E9">
        <v>202437094</v>
      </c>
      <c r="F9" t="s">
        <v>15</v>
      </c>
      <c r="G9" t="s">
        <v>20</v>
      </c>
      <c r="H9" t="s">
        <v>81</v>
      </c>
      <c r="I9">
        <v>0.88800000000000001</v>
      </c>
      <c r="J9">
        <v>1.5629999999999999</v>
      </c>
      <c r="K9">
        <v>228044132</v>
      </c>
      <c r="L9" t="s">
        <v>15</v>
      </c>
    </row>
    <row r="10" spans="1:12" x14ac:dyDescent="0.2">
      <c r="A10" t="s">
        <v>80</v>
      </c>
      <c r="B10">
        <v>14.6</v>
      </c>
      <c r="C10" t="s">
        <v>13</v>
      </c>
      <c r="D10" t="s">
        <v>27</v>
      </c>
      <c r="E10">
        <v>114633171</v>
      </c>
      <c r="F10" t="s">
        <v>15</v>
      </c>
      <c r="G10" t="s">
        <v>20</v>
      </c>
      <c r="H10" t="s">
        <v>81</v>
      </c>
      <c r="I10">
        <v>0.54200000000000004</v>
      </c>
      <c r="J10">
        <v>0.78100000000000003</v>
      </c>
      <c r="K10">
        <v>211467944</v>
      </c>
      <c r="L10" t="s">
        <v>82</v>
      </c>
    </row>
    <row r="11" spans="1:12" x14ac:dyDescent="0.2">
      <c r="A11" t="s">
        <v>80</v>
      </c>
      <c r="B11">
        <v>14.6</v>
      </c>
      <c r="C11" t="s">
        <v>13</v>
      </c>
      <c r="D11" t="s">
        <v>28</v>
      </c>
      <c r="E11">
        <v>55649553</v>
      </c>
      <c r="F11" t="s">
        <v>15</v>
      </c>
      <c r="G11" t="s">
        <v>20</v>
      </c>
      <c r="H11" t="s">
        <v>81</v>
      </c>
      <c r="I11">
        <v>0.25600000000000001</v>
      </c>
      <c r="J11">
        <v>0.39100000000000001</v>
      </c>
      <c r="K11">
        <v>217468686</v>
      </c>
      <c r="L11" t="s">
        <v>83</v>
      </c>
    </row>
    <row r="12" spans="1:12" x14ac:dyDescent="0.2">
      <c r="A12" t="s">
        <v>80</v>
      </c>
      <c r="B12">
        <v>14.6</v>
      </c>
      <c r="C12" t="s">
        <v>13</v>
      </c>
      <c r="D12" t="s">
        <v>29</v>
      </c>
      <c r="E12">
        <v>28029632</v>
      </c>
      <c r="F12" t="s">
        <v>15</v>
      </c>
      <c r="G12" t="s">
        <v>20</v>
      </c>
      <c r="H12" t="s">
        <v>81</v>
      </c>
      <c r="I12">
        <v>0.13600000000000001</v>
      </c>
      <c r="J12">
        <v>0.19500000000000001</v>
      </c>
      <c r="K12">
        <v>205447984</v>
      </c>
      <c r="L12" t="s">
        <v>84</v>
      </c>
    </row>
    <row r="13" spans="1:12" x14ac:dyDescent="0.2">
      <c r="A13" t="s">
        <v>80</v>
      </c>
      <c r="B13">
        <v>14.6</v>
      </c>
      <c r="C13" t="s">
        <v>13</v>
      </c>
      <c r="D13" t="s">
        <v>30</v>
      </c>
      <c r="E13">
        <v>16247286</v>
      </c>
      <c r="F13" t="s">
        <v>15</v>
      </c>
      <c r="G13" t="s">
        <v>20</v>
      </c>
      <c r="H13" t="s">
        <v>81</v>
      </c>
      <c r="I13">
        <v>7.2999999999999995E-2</v>
      </c>
      <c r="J13">
        <v>9.8000000000000004E-2</v>
      </c>
      <c r="K13">
        <v>223357861</v>
      </c>
      <c r="L13" t="s">
        <v>85</v>
      </c>
    </row>
    <row r="14" spans="1:12" x14ac:dyDescent="0.2">
      <c r="A14" t="s">
        <v>80</v>
      </c>
      <c r="B14">
        <v>14.6</v>
      </c>
      <c r="C14" t="s">
        <v>13</v>
      </c>
      <c r="D14" t="s">
        <v>31</v>
      </c>
      <c r="E14">
        <v>8187941</v>
      </c>
      <c r="F14" t="s">
        <v>15</v>
      </c>
      <c r="G14" t="s">
        <v>20</v>
      </c>
      <c r="H14" t="s">
        <v>81</v>
      </c>
      <c r="I14">
        <v>4.1000000000000002E-2</v>
      </c>
      <c r="J14">
        <v>4.9000000000000002E-2</v>
      </c>
      <c r="K14">
        <v>199848808</v>
      </c>
      <c r="L14" t="s">
        <v>86</v>
      </c>
    </row>
    <row r="15" spans="1:12" x14ac:dyDescent="0.2">
      <c r="A15" t="s">
        <v>80</v>
      </c>
      <c r="B15">
        <v>14.6</v>
      </c>
      <c r="C15" t="s">
        <v>13</v>
      </c>
      <c r="D15" t="s">
        <v>32</v>
      </c>
      <c r="E15">
        <v>2134467493</v>
      </c>
      <c r="F15" t="s">
        <v>33</v>
      </c>
      <c r="G15" t="s">
        <v>16</v>
      </c>
      <c r="H15" t="s">
        <v>81</v>
      </c>
      <c r="I15">
        <v>14.21</v>
      </c>
      <c r="J15" t="s">
        <v>18</v>
      </c>
      <c r="K15">
        <v>150206432</v>
      </c>
      <c r="L15" t="s">
        <v>15</v>
      </c>
    </row>
    <row r="16" spans="1:12" x14ac:dyDescent="0.2">
      <c r="A16" t="s">
        <v>80</v>
      </c>
      <c r="B16">
        <v>14.6</v>
      </c>
      <c r="C16" t="s">
        <v>13</v>
      </c>
      <c r="D16" t="s">
        <v>34</v>
      </c>
      <c r="E16">
        <v>1361522831</v>
      </c>
      <c r="F16" t="s">
        <v>35</v>
      </c>
      <c r="G16" t="s">
        <v>16</v>
      </c>
      <c r="H16" t="s">
        <v>81</v>
      </c>
      <c r="I16">
        <v>7.8029999999999999</v>
      </c>
      <c r="J16" t="s">
        <v>18</v>
      </c>
      <c r="K16">
        <v>174490512</v>
      </c>
      <c r="L16" t="s">
        <v>15</v>
      </c>
    </row>
    <row r="17" spans="1:12" x14ac:dyDescent="0.2">
      <c r="A17" t="s">
        <v>80</v>
      </c>
      <c r="B17">
        <v>14.6</v>
      </c>
      <c r="C17" t="s">
        <v>13</v>
      </c>
      <c r="D17" t="s">
        <v>36</v>
      </c>
      <c r="E17">
        <v>1850736381</v>
      </c>
      <c r="F17" t="s">
        <v>37</v>
      </c>
      <c r="G17" t="s">
        <v>16</v>
      </c>
      <c r="H17" t="s">
        <v>81</v>
      </c>
      <c r="I17">
        <v>11.429</v>
      </c>
      <c r="J17" t="s">
        <v>18</v>
      </c>
      <c r="K17">
        <v>161930091</v>
      </c>
      <c r="L17" t="s">
        <v>15</v>
      </c>
    </row>
    <row r="18" spans="1:12" x14ac:dyDescent="0.2">
      <c r="A18" t="s">
        <v>80</v>
      </c>
      <c r="B18">
        <v>14.6</v>
      </c>
      <c r="C18" t="s">
        <v>13</v>
      </c>
      <c r="D18" t="s">
        <v>38</v>
      </c>
      <c r="E18">
        <v>5524667</v>
      </c>
      <c r="F18" t="s">
        <v>15</v>
      </c>
      <c r="G18" t="s">
        <v>16</v>
      </c>
      <c r="H18" t="s">
        <v>81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80</v>
      </c>
      <c r="B19">
        <v>14.6</v>
      </c>
      <c r="C19" t="s">
        <v>13</v>
      </c>
      <c r="D19" t="s">
        <v>39</v>
      </c>
      <c r="E19">
        <v>2704283</v>
      </c>
      <c r="F19" t="s">
        <v>15</v>
      </c>
      <c r="G19" t="s">
        <v>16</v>
      </c>
      <c r="H19" t="s">
        <v>81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80</v>
      </c>
      <c r="B20">
        <v>14.6</v>
      </c>
      <c r="C20" t="s">
        <v>13</v>
      </c>
      <c r="D20" t="s">
        <v>41</v>
      </c>
      <c r="E20">
        <v>3183307</v>
      </c>
      <c r="F20" t="s">
        <v>15</v>
      </c>
      <c r="G20" t="s">
        <v>16</v>
      </c>
      <c r="H20" t="s">
        <v>81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80</v>
      </c>
      <c r="B21">
        <v>14.6</v>
      </c>
      <c r="C21" t="s">
        <v>13</v>
      </c>
      <c r="D21" t="s">
        <v>42</v>
      </c>
      <c r="E21">
        <v>3206098</v>
      </c>
      <c r="F21" t="s">
        <v>15</v>
      </c>
      <c r="G21" t="s">
        <v>16</v>
      </c>
      <c r="H21" t="s">
        <v>81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87</v>
      </c>
      <c r="B2">
        <v>14.6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88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87</v>
      </c>
      <c r="B3">
        <v>14.6</v>
      </c>
      <c r="C3" t="s">
        <v>44</v>
      </c>
      <c r="D3" t="s">
        <v>19</v>
      </c>
      <c r="E3">
        <v>101585962</v>
      </c>
      <c r="F3" t="s">
        <v>15</v>
      </c>
      <c r="G3" t="s">
        <v>20</v>
      </c>
      <c r="H3" t="s">
        <v>88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87</v>
      </c>
      <c r="B4">
        <v>14.6</v>
      </c>
      <c r="C4" t="s">
        <v>44</v>
      </c>
      <c r="D4" t="s">
        <v>21</v>
      </c>
      <c r="E4">
        <v>131160273</v>
      </c>
      <c r="F4" t="s">
        <v>15</v>
      </c>
      <c r="G4" t="s">
        <v>20</v>
      </c>
      <c r="H4" t="s">
        <v>88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87</v>
      </c>
      <c r="B5">
        <v>14.6</v>
      </c>
      <c r="C5" t="s">
        <v>44</v>
      </c>
      <c r="D5" t="s">
        <v>22</v>
      </c>
      <c r="E5">
        <v>166117121</v>
      </c>
      <c r="F5" t="s">
        <v>15</v>
      </c>
      <c r="G5" t="s">
        <v>20</v>
      </c>
      <c r="H5" t="s">
        <v>88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87</v>
      </c>
      <c r="B6">
        <v>14.6</v>
      </c>
      <c r="C6" t="s">
        <v>44</v>
      </c>
      <c r="D6" t="s">
        <v>23</v>
      </c>
      <c r="E6">
        <v>179956659</v>
      </c>
      <c r="F6" t="s">
        <v>15</v>
      </c>
      <c r="G6" t="s">
        <v>20</v>
      </c>
      <c r="H6" t="s">
        <v>88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87</v>
      </c>
      <c r="B7">
        <v>14.6</v>
      </c>
      <c r="C7" t="s">
        <v>44</v>
      </c>
      <c r="D7" t="s">
        <v>24</v>
      </c>
      <c r="E7">
        <v>206931037</v>
      </c>
      <c r="F7" t="s">
        <v>15</v>
      </c>
      <c r="G7" t="s">
        <v>20</v>
      </c>
      <c r="H7" t="s">
        <v>88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87</v>
      </c>
      <c r="B8">
        <v>14.6</v>
      </c>
      <c r="C8" t="s">
        <v>44</v>
      </c>
      <c r="D8" t="s">
        <v>25</v>
      </c>
      <c r="E8">
        <v>220498108</v>
      </c>
      <c r="F8" t="s">
        <v>15</v>
      </c>
      <c r="G8" t="s">
        <v>20</v>
      </c>
      <c r="H8" t="s">
        <v>88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87</v>
      </c>
      <c r="B9">
        <v>14.6</v>
      </c>
      <c r="C9" t="s">
        <v>44</v>
      </c>
      <c r="D9" t="s">
        <v>26</v>
      </c>
      <c r="E9">
        <v>228044132</v>
      </c>
      <c r="F9" t="s">
        <v>15</v>
      </c>
      <c r="G9" t="s">
        <v>20</v>
      </c>
      <c r="H9" t="s">
        <v>88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87</v>
      </c>
      <c r="B10">
        <v>14.6</v>
      </c>
      <c r="C10" t="s">
        <v>44</v>
      </c>
      <c r="D10" t="s">
        <v>27</v>
      </c>
      <c r="E10">
        <v>211467944</v>
      </c>
      <c r="F10" t="s">
        <v>15</v>
      </c>
      <c r="G10" t="s">
        <v>20</v>
      </c>
      <c r="H10" t="s">
        <v>88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87</v>
      </c>
      <c r="B11">
        <v>14.6</v>
      </c>
      <c r="C11" t="s">
        <v>44</v>
      </c>
      <c r="D11" t="s">
        <v>28</v>
      </c>
      <c r="E11">
        <v>217468686</v>
      </c>
      <c r="F11" t="s">
        <v>15</v>
      </c>
      <c r="G11" t="s">
        <v>20</v>
      </c>
      <c r="H11" t="s">
        <v>88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87</v>
      </c>
      <c r="B12">
        <v>14.6</v>
      </c>
      <c r="C12" t="s">
        <v>44</v>
      </c>
      <c r="D12" t="s">
        <v>29</v>
      </c>
      <c r="E12">
        <v>205447984</v>
      </c>
      <c r="F12" t="s">
        <v>15</v>
      </c>
      <c r="G12" t="s">
        <v>20</v>
      </c>
      <c r="H12" t="s">
        <v>88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87</v>
      </c>
      <c r="B13">
        <v>14.6</v>
      </c>
      <c r="C13" t="s">
        <v>44</v>
      </c>
      <c r="D13" t="s">
        <v>30</v>
      </c>
      <c r="E13">
        <v>223357861</v>
      </c>
      <c r="F13" t="s">
        <v>15</v>
      </c>
      <c r="G13" t="s">
        <v>20</v>
      </c>
      <c r="H13" t="s">
        <v>88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87</v>
      </c>
      <c r="B14">
        <v>14.6</v>
      </c>
      <c r="C14" t="s">
        <v>44</v>
      </c>
      <c r="D14" t="s">
        <v>31</v>
      </c>
      <c r="E14">
        <v>199848808</v>
      </c>
      <c r="F14" t="s">
        <v>15</v>
      </c>
      <c r="G14" t="s">
        <v>20</v>
      </c>
      <c r="H14" t="s">
        <v>88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87</v>
      </c>
      <c r="B15">
        <v>14.6</v>
      </c>
      <c r="C15" t="s">
        <v>44</v>
      </c>
      <c r="D15" t="s">
        <v>32</v>
      </c>
      <c r="E15">
        <v>150206432</v>
      </c>
      <c r="F15" t="s">
        <v>33</v>
      </c>
      <c r="G15" t="s">
        <v>16</v>
      </c>
      <c r="H15" t="s">
        <v>88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87</v>
      </c>
      <c r="B16">
        <v>14.6</v>
      </c>
      <c r="C16" t="s">
        <v>44</v>
      </c>
      <c r="D16" t="s">
        <v>34</v>
      </c>
      <c r="E16">
        <v>174490512</v>
      </c>
      <c r="F16" t="s">
        <v>35</v>
      </c>
      <c r="G16" t="s">
        <v>16</v>
      </c>
      <c r="H16" t="s">
        <v>88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87</v>
      </c>
      <c r="B17">
        <v>14.6</v>
      </c>
      <c r="C17" t="s">
        <v>44</v>
      </c>
      <c r="D17" t="s">
        <v>36</v>
      </c>
      <c r="E17">
        <v>161930091</v>
      </c>
      <c r="F17" t="s">
        <v>37</v>
      </c>
      <c r="G17" t="s">
        <v>16</v>
      </c>
      <c r="H17" t="s">
        <v>88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87</v>
      </c>
      <c r="B18">
        <v>14.6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88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87</v>
      </c>
      <c r="B19">
        <v>14.6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88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87</v>
      </c>
      <c r="B20">
        <v>14.6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88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87</v>
      </c>
      <c r="B21">
        <v>14.6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88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91</v>
      </c>
      <c r="B2">
        <v>9.84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92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91</v>
      </c>
      <c r="B3">
        <v>9.84</v>
      </c>
      <c r="C3" t="s">
        <v>44</v>
      </c>
      <c r="D3" t="s">
        <v>19</v>
      </c>
      <c r="E3">
        <v>6396319</v>
      </c>
      <c r="F3" t="s">
        <v>15</v>
      </c>
      <c r="G3" t="s">
        <v>20</v>
      </c>
      <c r="H3" t="s">
        <v>92</v>
      </c>
      <c r="I3" t="s">
        <v>18</v>
      </c>
      <c r="J3">
        <v>1</v>
      </c>
      <c r="K3" t="s">
        <v>18</v>
      </c>
      <c r="L3" t="s">
        <v>93</v>
      </c>
    </row>
    <row r="4" spans="1:12" x14ac:dyDescent="0.2">
      <c r="A4" t="s">
        <v>91</v>
      </c>
      <c r="B4">
        <v>9.84</v>
      </c>
      <c r="C4" t="s">
        <v>44</v>
      </c>
      <c r="D4" t="s">
        <v>21</v>
      </c>
      <c r="E4">
        <v>7974820</v>
      </c>
      <c r="F4" t="s">
        <v>15</v>
      </c>
      <c r="G4" t="s">
        <v>20</v>
      </c>
      <c r="H4" t="s">
        <v>92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91</v>
      </c>
      <c r="B5">
        <v>9.84</v>
      </c>
      <c r="C5" t="s">
        <v>44</v>
      </c>
      <c r="D5" t="s">
        <v>22</v>
      </c>
      <c r="E5">
        <v>10605819</v>
      </c>
      <c r="F5" t="s">
        <v>15</v>
      </c>
      <c r="G5" t="s">
        <v>20</v>
      </c>
      <c r="H5" t="s">
        <v>92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91</v>
      </c>
      <c r="B6">
        <v>9.84</v>
      </c>
      <c r="C6" t="s">
        <v>44</v>
      </c>
      <c r="D6" t="s">
        <v>23</v>
      </c>
      <c r="E6">
        <v>12707811</v>
      </c>
      <c r="F6" t="s">
        <v>15</v>
      </c>
      <c r="G6" t="s">
        <v>20</v>
      </c>
      <c r="H6" t="s">
        <v>92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91</v>
      </c>
      <c r="B7">
        <v>9.84</v>
      </c>
      <c r="C7" t="s">
        <v>44</v>
      </c>
      <c r="D7" t="s">
        <v>24</v>
      </c>
      <c r="E7">
        <v>14340251</v>
      </c>
      <c r="F7" t="s">
        <v>15</v>
      </c>
      <c r="G7" t="s">
        <v>20</v>
      </c>
      <c r="H7" t="s">
        <v>92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91</v>
      </c>
      <c r="B8">
        <v>9.84</v>
      </c>
      <c r="C8" t="s">
        <v>44</v>
      </c>
      <c r="D8" t="s">
        <v>25</v>
      </c>
      <c r="E8">
        <v>15167551</v>
      </c>
      <c r="F8" t="s">
        <v>15</v>
      </c>
      <c r="G8" t="s">
        <v>20</v>
      </c>
      <c r="H8" t="s">
        <v>92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91</v>
      </c>
      <c r="B9">
        <v>9.84</v>
      </c>
      <c r="C9" t="s">
        <v>44</v>
      </c>
      <c r="D9" t="s">
        <v>26</v>
      </c>
      <c r="E9">
        <v>15326593</v>
      </c>
      <c r="F9" t="s">
        <v>15</v>
      </c>
      <c r="G9" t="s">
        <v>20</v>
      </c>
      <c r="H9" t="s">
        <v>92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91</v>
      </c>
      <c r="B10">
        <v>9.84</v>
      </c>
      <c r="C10" t="s">
        <v>44</v>
      </c>
      <c r="D10" t="s">
        <v>27</v>
      </c>
      <c r="E10">
        <v>15440611</v>
      </c>
      <c r="F10" t="s">
        <v>15</v>
      </c>
      <c r="G10" t="s">
        <v>20</v>
      </c>
      <c r="H10" t="s">
        <v>92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91</v>
      </c>
      <c r="B11">
        <v>9.84</v>
      </c>
      <c r="C11" t="s">
        <v>44</v>
      </c>
      <c r="D11" t="s">
        <v>28</v>
      </c>
      <c r="E11">
        <v>15029005</v>
      </c>
      <c r="F11" t="s">
        <v>15</v>
      </c>
      <c r="G11" t="s">
        <v>20</v>
      </c>
      <c r="H11" t="s">
        <v>92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91</v>
      </c>
      <c r="B12">
        <v>9.84</v>
      </c>
      <c r="C12" t="s">
        <v>44</v>
      </c>
      <c r="D12" t="s">
        <v>29</v>
      </c>
      <c r="E12">
        <v>15020849</v>
      </c>
      <c r="F12" t="s">
        <v>15</v>
      </c>
      <c r="G12" t="s">
        <v>20</v>
      </c>
      <c r="H12" t="s">
        <v>92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91</v>
      </c>
      <c r="B13">
        <v>9.84</v>
      </c>
      <c r="C13" t="s">
        <v>44</v>
      </c>
      <c r="D13" t="s">
        <v>30</v>
      </c>
      <c r="E13">
        <v>14015180</v>
      </c>
      <c r="F13" t="s">
        <v>15</v>
      </c>
      <c r="G13" t="s">
        <v>20</v>
      </c>
      <c r="H13" t="s">
        <v>92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91</v>
      </c>
      <c r="B14">
        <v>9.84</v>
      </c>
      <c r="C14" t="s">
        <v>44</v>
      </c>
      <c r="D14" t="s">
        <v>31</v>
      </c>
      <c r="E14">
        <v>15955843</v>
      </c>
      <c r="F14" t="s">
        <v>15</v>
      </c>
      <c r="G14" t="s">
        <v>20</v>
      </c>
      <c r="H14" t="s">
        <v>92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91</v>
      </c>
      <c r="B15">
        <v>9.84</v>
      </c>
      <c r="C15" t="s">
        <v>44</v>
      </c>
      <c r="D15" t="s">
        <v>32</v>
      </c>
      <c r="E15">
        <v>5355736</v>
      </c>
      <c r="F15" t="s">
        <v>33</v>
      </c>
      <c r="G15" t="s">
        <v>16</v>
      </c>
      <c r="H15" t="s">
        <v>92</v>
      </c>
      <c r="I15" t="s">
        <v>18</v>
      </c>
      <c r="J15">
        <v>1</v>
      </c>
      <c r="K15" t="s">
        <v>18</v>
      </c>
      <c r="L15" t="s">
        <v>94</v>
      </c>
    </row>
    <row r="16" spans="1:12" x14ac:dyDescent="0.2">
      <c r="A16" t="s">
        <v>91</v>
      </c>
      <c r="B16">
        <v>9.84</v>
      </c>
      <c r="C16" t="s">
        <v>44</v>
      </c>
      <c r="D16" t="s">
        <v>34</v>
      </c>
      <c r="E16">
        <v>7019308</v>
      </c>
      <c r="F16" t="s">
        <v>35</v>
      </c>
      <c r="G16" t="s">
        <v>16</v>
      </c>
      <c r="H16" t="s">
        <v>92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91</v>
      </c>
      <c r="B17">
        <v>9.84</v>
      </c>
      <c r="C17" t="s">
        <v>44</v>
      </c>
      <c r="D17" t="s">
        <v>36</v>
      </c>
      <c r="E17">
        <v>7542866</v>
      </c>
      <c r="F17" t="s">
        <v>37</v>
      </c>
      <c r="G17" t="s">
        <v>16</v>
      </c>
      <c r="H17" t="s">
        <v>92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91</v>
      </c>
      <c r="B18">
        <v>9.84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92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91</v>
      </c>
      <c r="B19">
        <v>9.84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92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91</v>
      </c>
      <c r="B20">
        <v>9.84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92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91</v>
      </c>
      <c r="B21">
        <v>9.84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92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97</v>
      </c>
      <c r="B2">
        <v>10.25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98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97</v>
      </c>
      <c r="B3">
        <v>10.25</v>
      </c>
      <c r="C3" t="s">
        <v>44</v>
      </c>
      <c r="D3" t="s">
        <v>19</v>
      </c>
      <c r="E3">
        <v>136554834</v>
      </c>
      <c r="F3" t="s">
        <v>15</v>
      </c>
      <c r="G3" t="s">
        <v>20</v>
      </c>
      <c r="H3" t="s">
        <v>98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97</v>
      </c>
      <c r="B4">
        <v>10.25</v>
      </c>
      <c r="C4" t="s">
        <v>44</v>
      </c>
      <c r="D4" t="s">
        <v>21</v>
      </c>
      <c r="E4">
        <v>174393560</v>
      </c>
      <c r="F4" t="s">
        <v>15</v>
      </c>
      <c r="G4" t="s">
        <v>20</v>
      </c>
      <c r="H4" t="s">
        <v>98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97</v>
      </c>
      <c r="B5">
        <v>10.25</v>
      </c>
      <c r="C5" t="s">
        <v>44</v>
      </c>
      <c r="D5" t="s">
        <v>22</v>
      </c>
      <c r="E5">
        <v>182530216</v>
      </c>
      <c r="F5" t="s">
        <v>15</v>
      </c>
      <c r="G5" t="s">
        <v>20</v>
      </c>
      <c r="H5" t="s">
        <v>98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97</v>
      </c>
      <c r="B6">
        <v>10.25</v>
      </c>
      <c r="C6" t="s">
        <v>44</v>
      </c>
      <c r="D6" t="s">
        <v>23</v>
      </c>
      <c r="E6">
        <v>200264463</v>
      </c>
      <c r="F6" t="s">
        <v>15</v>
      </c>
      <c r="G6" t="s">
        <v>20</v>
      </c>
      <c r="H6" t="s">
        <v>98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97</v>
      </c>
      <c r="B7">
        <v>10.25</v>
      </c>
      <c r="C7" t="s">
        <v>44</v>
      </c>
      <c r="D7" t="s">
        <v>24</v>
      </c>
      <c r="E7">
        <v>193493089</v>
      </c>
      <c r="F7" t="s">
        <v>15</v>
      </c>
      <c r="G7" t="s">
        <v>20</v>
      </c>
      <c r="H7" t="s">
        <v>98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97</v>
      </c>
      <c r="B8">
        <v>10.25</v>
      </c>
      <c r="C8" t="s">
        <v>44</v>
      </c>
      <c r="D8" t="s">
        <v>25</v>
      </c>
      <c r="E8">
        <v>189433017</v>
      </c>
      <c r="F8" t="s">
        <v>15</v>
      </c>
      <c r="G8" t="s">
        <v>20</v>
      </c>
      <c r="H8" t="s">
        <v>98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97</v>
      </c>
      <c r="B9">
        <v>10.25</v>
      </c>
      <c r="C9" t="s">
        <v>44</v>
      </c>
      <c r="D9" t="s">
        <v>26</v>
      </c>
      <c r="E9">
        <v>194588982</v>
      </c>
      <c r="F9" t="s">
        <v>15</v>
      </c>
      <c r="G9" t="s">
        <v>20</v>
      </c>
      <c r="H9" t="s">
        <v>98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97</v>
      </c>
      <c r="B10">
        <v>10.25</v>
      </c>
      <c r="C10" t="s">
        <v>44</v>
      </c>
      <c r="D10" t="s">
        <v>27</v>
      </c>
      <c r="E10">
        <v>191428579</v>
      </c>
      <c r="F10" t="s">
        <v>15</v>
      </c>
      <c r="G10" t="s">
        <v>20</v>
      </c>
      <c r="H10" t="s">
        <v>98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97</v>
      </c>
      <c r="B11">
        <v>10.25</v>
      </c>
      <c r="C11" t="s">
        <v>44</v>
      </c>
      <c r="D11" t="s">
        <v>28</v>
      </c>
      <c r="E11">
        <v>179021090</v>
      </c>
      <c r="F11" t="s">
        <v>15</v>
      </c>
      <c r="G11" t="s">
        <v>20</v>
      </c>
      <c r="H11" t="s">
        <v>98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97</v>
      </c>
      <c r="B12">
        <v>10.25</v>
      </c>
      <c r="C12" t="s">
        <v>44</v>
      </c>
      <c r="D12" t="s">
        <v>29</v>
      </c>
      <c r="E12">
        <v>189441149</v>
      </c>
      <c r="F12" t="s">
        <v>15</v>
      </c>
      <c r="G12" t="s">
        <v>20</v>
      </c>
      <c r="H12" t="s">
        <v>98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97</v>
      </c>
      <c r="B13">
        <v>10.25</v>
      </c>
      <c r="C13" t="s">
        <v>44</v>
      </c>
      <c r="D13" t="s">
        <v>30</v>
      </c>
      <c r="E13">
        <v>176731730</v>
      </c>
      <c r="F13" t="s">
        <v>15</v>
      </c>
      <c r="G13" t="s">
        <v>20</v>
      </c>
      <c r="H13" t="s">
        <v>98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97</v>
      </c>
      <c r="B14">
        <v>10.25</v>
      </c>
      <c r="C14" t="s">
        <v>44</v>
      </c>
      <c r="D14" t="s">
        <v>31</v>
      </c>
      <c r="E14">
        <v>175909866</v>
      </c>
      <c r="F14" t="s">
        <v>15</v>
      </c>
      <c r="G14" t="s">
        <v>20</v>
      </c>
      <c r="H14" t="s">
        <v>98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97</v>
      </c>
      <c r="B15">
        <v>10.25</v>
      </c>
      <c r="C15" t="s">
        <v>44</v>
      </c>
      <c r="D15" t="s">
        <v>32</v>
      </c>
      <c r="E15">
        <v>254091293</v>
      </c>
      <c r="F15" t="s">
        <v>33</v>
      </c>
      <c r="G15" t="s">
        <v>16</v>
      </c>
      <c r="H15" t="s">
        <v>98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97</v>
      </c>
      <c r="B16">
        <v>10.25</v>
      </c>
      <c r="C16" t="s">
        <v>44</v>
      </c>
      <c r="D16" t="s">
        <v>34</v>
      </c>
      <c r="E16">
        <v>237813253</v>
      </c>
      <c r="F16" t="s">
        <v>35</v>
      </c>
      <c r="G16" t="s">
        <v>16</v>
      </c>
      <c r="H16" t="s">
        <v>98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97</v>
      </c>
      <c r="B17">
        <v>10.25</v>
      </c>
      <c r="C17" t="s">
        <v>44</v>
      </c>
      <c r="D17" t="s">
        <v>36</v>
      </c>
      <c r="E17">
        <v>256678086</v>
      </c>
      <c r="F17" t="s">
        <v>37</v>
      </c>
      <c r="G17" t="s">
        <v>16</v>
      </c>
      <c r="H17" t="s">
        <v>98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97</v>
      </c>
      <c r="B18">
        <v>10.25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98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97</v>
      </c>
      <c r="B19">
        <v>10.25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98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97</v>
      </c>
      <c r="B20">
        <v>10.25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98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97</v>
      </c>
      <c r="B21">
        <v>10.25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98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99</v>
      </c>
      <c r="B2">
        <v>12</v>
      </c>
      <c r="C2" t="s">
        <v>13</v>
      </c>
      <c r="D2" t="s">
        <v>14</v>
      </c>
      <c r="E2">
        <v>231970884</v>
      </c>
      <c r="F2" t="s">
        <v>15</v>
      </c>
      <c r="G2" t="s">
        <v>16</v>
      </c>
      <c r="H2" t="s">
        <v>100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99</v>
      </c>
      <c r="B3">
        <v>12</v>
      </c>
      <c r="C3" t="s">
        <v>13</v>
      </c>
      <c r="D3" t="s">
        <v>19</v>
      </c>
      <c r="E3">
        <v>234941845</v>
      </c>
      <c r="F3" t="s">
        <v>15</v>
      </c>
      <c r="G3" t="s">
        <v>20</v>
      </c>
      <c r="H3" t="s">
        <v>100</v>
      </c>
      <c r="I3">
        <v>557.71100000000001</v>
      </c>
      <c r="J3">
        <v>100</v>
      </c>
      <c r="K3">
        <v>421261</v>
      </c>
      <c r="L3" t="s">
        <v>15</v>
      </c>
    </row>
    <row r="4" spans="1:12" x14ac:dyDescent="0.2">
      <c r="A4" t="s">
        <v>99</v>
      </c>
      <c r="B4">
        <v>12</v>
      </c>
      <c r="C4" t="s">
        <v>13</v>
      </c>
      <c r="D4" t="s">
        <v>21</v>
      </c>
      <c r="E4">
        <v>142102056</v>
      </c>
      <c r="F4" t="s">
        <v>15</v>
      </c>
      <c r="G4" t="s">
        <v>20</v>
      </c>
      <c r="H4" t="s">
        <v>100</v>
      </c>
      <c r="I4">
        <v>140.654</v>
      </c>
      <c r="J4">
        <v>50</v>
      </c>
      <c r="K4">
        <v>1010298</v>
      </c>
      <c r="L4" t="s">
        <v>15</v>
      </c>
    </row>
    <row r="5" spans="1:12" x14ac:dyDescent="0.2">
      <c r="A5" t="s">
        <v>99</v>
      </c>
      <c r="B5">
        <v>12</v>
      </c>
      <c r="C5" t="s">
        <v>13</v>
      </c>
      <c r="D5" t="s">
        <v>22</v>
      </c>
      <c r="E5">
        <v>93602053</v>
      </c>
      <c r="F5" t="s">
        <v>15</v>
      </c>
      <c r="G5" t="s">
        <v>20</v>
      </c>
      <c r="H5" t="s">
        <v>100</v>
      </c>
      <c r="I5">
        <v>40.323999999999998</v>
      </c>
      <c r="J5">
        <v>25</v>
      </c>
      <c r="K5">
        <v>2321231</v>
      </c>
      <c r="L5" t="s">
        <v>15</v>
      </c>
    </row>
    <row r="6" spans="1:12" x14ac:dyDescent="0.2">
      <c r="A6" t="s">
        <v>99</v>
      </c>
      <c r="B6">
        <v>12</v>
      </c>
      <c r="C6" t="s">
        <v>13</v>
      </c>
      <c r="D6" t="s">
        <v>23</v>
      </c>
      <c r="E6">
        <v>62555640</v>
      </c>
      <c r="F6" t="s">
        <v>15</v>
      </c>
      <c r="G6" t="s">
        <v>20</v>
      </c>
      <c r="H6" t="s">
        <v>100</v>
      </c>
      <c r="I6">
        <v>11.904999999999999</v>
      </c>
      <c r="J6">
        <v>12.5</v>
      </c>
      <c r="K6">
        <v>5254644</v>
      </c>
      <c r="L6" t="s">
        <v>15</v>
      </c>
    </row>
    <row r="7" spans="1:12" x14ac:dyDescent="0.2">
      <c r="A7" t="s">
        <v>99</v>
      </c>
      <c r="B7">
        <v>12</v>
      </c>
      <c r="C7" t="s">
        <v>13</v>
      </c>
      <c r="D7" t="s">
        <v>24</v>
      </c>
      <c r="E7">
        <v>34848764</v>
      </c>
      <c r="F7" t="s">
        <v>15</v>
      </c>
      <c r="G7" t="s">
        <v>20</v>
      </c>
      <c r="H7" t="s">
        <v>100</v>
      </c>
      <c r="I7">
        <v>3.9910000000000001</v>
      </c>
      <c r="J7">
        <v>6.25</v>
      </c>
      <c r="K7">
        <v>8731139</v>
      </c>
      <c r="L7" t="s">
        <v>15</v>
      </c>
    </row>
    <row r="8" spans="1:12" x14ac:dyDescent="0.2">
      <c r="A8" t="s">
        <v>99</v>
      </c>
      <c r="B8">
        <v>12</v>
      </c>
      <c r="C8" t="s">
        <v>13</v>
      </c>
      <c r="D8" t="s">
        <v>25</v>
      </c>
      <c r="E8">
        <v>19730381</v>
      </c>
      <c r="F8" t="s">
        <v>15</v>
      </c>
      <c r="G8" t="s">
        <v>20</v>
      </c>
      <c r="H8" t="s">
        <v>100</v>
      </c>
      <c r="I8">
        <v>2.0019999999999998</v>
      </c>
      <c r="J8">
        <v>3.125</v>
      </c>
      <c r="K8">
        <v>9856322</v>
      </c>
      <c r="L8" t="s">
        <v>101</v>
      </c>
    </row>
    <row r="9" spans="1:12" x14ac:dyDescent="0.2">
      <c r="A9" t="s">
        <v>99</v>
      </c>
      <c r="B9">
        <v>12</v>
      </c>
      <c r="C9" t="s">
        <v>13</v>
      </c>
      <c r="D9" t="s">
        <v>26</v>
      </c>
      <c r="E9">
        <v>9459971</v>
      </c>
      <c r="F9" t="s">
        <v>15</v>
      </c>
      <c r="G9" t="s">
        <v>20</v>
      </c>
      <c r="H9" t="s">
        <v>100</v>
      </c>
      <c r="I9">
        <v>0.73299999999999998</v>
      </c>
      <c r="J9">
        <v>1.5629999999999999</v>
      </c>
      <c r="K9">
        <v>12902056</v>
      </c>
      <c r="L9" t="s">
        <v>102</v>
      </c>
    </row>
    <row r="10" spans="1:12" x14ac:dyDescent="0.2">
      <c r="A10" t="s">
        <v>99</v>
      </c>
      <c r="B10">
        <v>12</v>
      </c>
      <c r="C10" t="s">
        <v>13</v>
      </c>
      <c r="D10" t="s">
        <v>27</v>
      </c>
      <c r="E10" t="s">
        <v>40</v>
      </c>
      <c r="F10" t="s">
        <v>15</v>
      </c>
      <c r="G10" t="s">
        <v>20</v>
      </c>
      <c r="H10" t="s">
        <v>100</v>
      </c>
      <c r="I10" t="s">
        <v>40</v>
      </c>
      <c r="J10">
        <v>0.78100000000000003</v>
      </c>
      <c r="K10">
        <v>12718507</v>
      </c>
      <c r="L10" t="s">
        <v>15</v>
      </c>
    </row>
    <row r="11" spans="1:12" x14ac:dyDescent="0.2">
      <c r="A11" t="s">
        <v>99</v>
      </c>
      <c r="B11">
        <v>12</v>
      </c>
      <c r="C11" t="s">
        <v>13</v>
      </c>
      <c r="D11" t="s">
        <v>28</v>
      </c>
      <c r="E11">
        <v>393768</v>
      </c>
      <c r="F11" t="s">
        <v>15</v>
      </c>
      <c r="G11" t="s">
        <v>20</v>
      </c>
      <c r="H11" t="s">
        <v>100</v>
      </c>
      <c r="I11">
        <v>3.5000000000000003E-2</v>
      </c>
      <c r="J11">
        <v>0.39100000000000001</v>
      </c>
      <c r="K11">
        <v>11292393</v>
      </c>
      <c r="L11" t="s">
        <v>103</v>
      </c>
    </row>
    <row r="12" spans="1:12" x14ac:dyDescent="0.2">
      <c r="A12" t="s">
        <v>99</v>
      </c>
      <c r="B12">
        <v>12</v>
      </c>
      <c r="C12" t="s">
        <v>13</v>
      </c>
      <c r="D12" t="s">
        <v>29</v>
      </c>
      <c r="E12">
        <v>431783</v>
      </c>
      <c r="F12" t="s">
        <v>15</v>
      </c>
      <c r="G12" t="s">
        <v>20</v>
      </c>
      <c r="H12" t="s">
        <v>100</v>
      </c>
      <c r="I12">
        <v>3.4000000000000002E-2</v>
      </c>
      <c r="J12">
        <v>0.19500000000000001</v>
      </c>
      <c r="K12">
        <v>12585172</v>
      </c>
      <c r="L12" t="s">
        <v>104</v>
      </c>
    </row>
    <row r="13" spans="1:12" x14ac:dyDescent="0.2">
      <c r="A13" t="s">
        <v>99</v>
      </c>
      <c r="B13">
        <v>12</v>
      </c>
      <c r="C13" t="s">
        <v>13</v>
      </c>
      <c r="D13" t="s">
        <v>30</v>
      </c>
      <c r="E13">
        <v>178239</v>
      </c>
      <c r="F13" t="s">
        <v>15</v>
      </c>
      <c r="G13" t="s">
        <v>20</v>
      </c>
      <c r="H13" t="s">
        <v>100</v>
      </c>
      <c r="I13">
        <v>1.4E-2</v>
      </c>
      <c r="J13">
        <v>9.8000000000000004E-2</v>
      </c>
      <c r="K13">
        <v>12316334</v>
      </c>
      <c r="L13" t="s">
        <v>105</v>
      </c>
    </row>
    <row r="14" spans="1:12" x14ac:dyDescent="0.2">
      <c r="A14" t="s">
        <v>99</v>
      </c>
      <c r="B14">
        <v>12</v>
      </c>
      <c r="C14" t="s">
        <v>13</v>
      </c>
      <c r="D14" t="s">
        <v>31</v>
      </c>
      <c r="E14">
        <v>239057</v>
      </c>
      <c r="F14" t="s">
        <v>15</v>
      </c>
      <c r="G14" t="s">
        <v>20</v>
      </c>
      <c r="H14" t="s">
        <v>100</v>
      </c>
      <c r="I14">
        <v>2.1999999999999999E-2</v>
      </c>
      <c r="J14">
        <v>4.9000000000000002E-2</v>
      </c>
      <c r="K14">
        <v>11016964</v>
      </c>
      <c r="L14" t="s">
        <v>106</v>
      </c>
    </row>
    <row r="15" spans="1:12" x14ac:dyDescent="0.2">
      <c r="A15" t="s">
        <v>99</v>
      </c>
      <c r="B15">
        <v>12</v>
      </c>
      <c r="C15" t="s">
        <v>13</v>
      </c>
      <c r="D15" t="s">
        <v>32</v>
      </c>
      <c r="E15">
        <v>40891287</v>
      </c>
      <c r="F15" t="s">
        <v>33</v>
      </c>
      <c r="G15" t="s">
        <v>16</v>
      </c>
      <c r="H15" t="s">
        <v>100</v>
      </c>
      <c r="I15">
        <v>5.3680000000000003</v>
      </c>
      <c r="J15" t="s">
        <v>18</v>
      </c>
      <c r="K15">
        <v>7617728</v>
      </c>
      <c r="L15" t="s">
        <v>15</v>
      </c>
    </row>
    <row r="16" spans="1:12" x14ac:dyDescent="0.2">
      <c r="A16" t="s">
        <v>99</v>
      </c>
      <c r="B16">
        <v>12</v>
      </c>
      <c r="C16" t="s">
        <v>13</v>
      </c>
      <c r="D16" t="s">
        <v>34</v>
      </c>
      <c r="E16">
        <v>36996889</v>
      </c>
      <c r="F16" t="s">
        <v>35</v>
      </c>
      <c r="G16" t="s">
        <v>16</v>
      </c>
      <c r="H16" t="s">
        <v>100</v>
      </c>
      <c r="I16">
        <v>4.5419999999999998</v>
      </c>
      <c r="J16" t="s">
        <v>18</v>
      </c>
      <c r="K16">
        <v>8146347</v>
      </c>
      <c r="L16" t="s">
        <v>15</v>
      </c>
    </row>
    <row r="17" spans="1:12" x14ac:dyDescent="0.2">
      <c r="A17" t="s">
        <v>99</v>
      </c>
      <c r="B17">
        <v>12</v>
      </c>
      <c r="C17" t="s">
        <v>13</v>
      </c>
      <c r="D17" t="s">
        <v>36</v>
      </c>
      <c r="E17">
        <v>56597263</v>
      </c>
      <c r="F17" t="s">
        <v>37</v>
      </c>
      <c r="G17" t="s">
        <v>16</v>
      </c>
      <c r="H17" t="s">
        <v>100</v>
      </c>
      <c r="I17">
        <v>7.8520000000000003</v>
      </c>
      <c r="J17" t="s">
        <v>18</v>
      </c>
      <c r="K17">
        <v>7207870</v>
      </c>
      <c r="L17" t="s">
        <v>15</v>
      </c>
    </row>
    <row r="18" spans="1:12" x14ac:dyDescent="0.2">
      <c r="A18" t="s">
        <v>99</v>
      </c>
      <c r="B18">
        <v>12</v>
      </c>
      <c r="C18" t="s">
        <v>13</v>
      </c>
      <c r="D18" t="s">
        <v>38</v>
      </c>
      <c r="E18">
        <v>62533</v>
      </c>
      <c r="F18" t="s">
        <v>15</v>
      </c>
      <c r="G18" t="s">
        <v>16</v>
      </c>
      <c r="H18" t="s">
        <v>100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99</v>
      </c>
      <c r="B19">
        <v>12</v>
      </c>
      <c r="C19" t="s">
        <v>13</v>
      </c>
      <c r="D19" t="s">
        <v>39</v>
      </c>
      <c r="E19">
        <v>105409</v>
      </c>
      <c r="F19" t="s">
        <v>15</v>
      </c>
      <c r="G19" t="s">
        <v>16</v>
      </c>
      <c r="H19" t="s">
        <v>100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99</v>
      </c>
      <c r="B20">
        <v>12</v>
      </c>
      <c r="C20" t="s">
        <v>13</v>
      </c>
      <c r="D20" t="s">
        <v>41</v>
      </c>
      <c r="E20">
        <v>94389</v>
      </c>
      <c r="F20" t="s">
        <v>15</v>
      </c>
      <c r="G20" t="s">
        <v>16</v>
      </c>
      <c r="H20" t="s">
        <v>100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99</v>
      </c>
      <c r="B21">
        <v>12</v>
      </c>
      <c r="C21" t="s">
        <v>13</v>
      </c>
      <c r="D21" t="s">
        <v>42</v>
      </c>
      <c r="E21">
        <v>23834</v>
      </c>
      <c r="F21" t="s">
        <v>15</v>
      </c>
      <c r="G21" t="s">
        <v>16</v>
      </c>
      <c r="H21" t="s">
        <v>100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107</v>
      </c>
      <c r="B2">
        <v>12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108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107</v>
      </c>
      <c r="B3">
        <v>12</v>
      </c>
      <c r="C3" t="s">
        <v>44</v>
      </c>
      <c r="D3" t="s">
        <v>19</v>
      </c>
      <c r="E3">
        <v>421261</v>
      </c>
      <c r="F3" t="s">
        <v>15</v>
      </c>
      <c r="G3" t="s">
        <v>20</v>
      </c>
      <c r="H3" t="s">
        <v>108</v>
      </c>
      <c r="I3" t="s">
        <v>18</v>
      </c>
      <c r="J3">
        <v>1</v>
      </c>
      <c r="K3" t="s">
        <v>18</v>
      </c>
      <c r="L3" t="s">
        <v>109</v>
      </c>
    </row>
    <row r="4" spans="1:12" x14ac:dyDescent="0.2">
      <c r="A4" t="s">
        <v>107</v>
      </c>
      <c r="B4">
        <v>12</v>
      </c>
      <c r="C4" t="s">
        <v>44</v>
      </c>
      <c r="D4" t="s">
        <v>21</v>
      </c>
      <c r="E4">
        <v>1010298</v>
      </c>
      <c r="F4" t="s">
        <v>15</v>
      </c>
      <c r="G4" t="s">
        <v>20</v>
      </c>
      <c r="H4" t="s">
        <v>108</v>
      </c>
      <c r="I4" t="s">
        <v>18</v>
      </c>
      <c r="J4">
        <v>1</v>
      </c>
      <c r="K4" t="s">
        <v>18</v>
      </c>
      <c r="L4" t="s">
        <v>110</v>
      </c>
    </row>
    <row r="5" spans="1:12" x14ac:dyDescent="0.2">
      <c r="A5" t="s">
        <v>107</v>
      </c>
      <c r="B5">
        <v>12</v>
      </c>
      <c r="C5" t="s">
        <v>44</v>
      </c>
      <c r="D5" t="s">
        <v>22</v>
      </c>
      <c r="E5">
        <v>2321231</v>
      </c>
      <c r="F5" t="s">
        <v>15</v>
      </c>
      <c r="G5" t="s">
        <v>20</v>
      </c>
      <c r="H5" t="s">
        <v>108</v>
      </c>
      <c r="I5" t="s">
        <v>18</v>
      </c>
      <c r="J5">
        <v>1</v>
      </c>
      <c r="K5" t="s">
        <v>18</v>
      </c>
      <c r="L5" t="s">
        <v>111</v>
      </c>
    </row>
    <row r="6" spans="1:12" x14ac:dyDescent="0.2">
      <c r="A6" t="s">
        <v>107</v>
      </c>
      <c r="B6">
        <v>12</v>
      </c>
      <c r="C6" t="s">
        <v>44</v>
      </c>
      <c r="D6" t="s">
        <v>23</v>
      </c>
      <c r="E6">
        <v>5254644</v>
      </c>
      <c r="F6" t="s">
        <v>15</v>
      </c>
      <c r="G6" t="s">
        <v>20</v>
      </c>
      <c r="H6" t="s">
        <v>108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107</v>
      </c>
      <c r="B7">
        <v>12</v>
      </c>
      <c r="C7" t="s">
        <v>44</v>
      </c>
      <c r="D7" t="s">
        <v>24</v>
      </c>
      <c r="E7">
        <v>8731139</v>
      </c>
      <c r="F7" t="s">
        <v>15</v>
      </c>
      <c r="G7" t="s">
        <v>20</v>
      </c>
      <c r="H7" t="s">
        <v>108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107</v>
      </c>
      <c r="B8">
        <v>12</v>
      </c>
      <c r="C8" t="s">
        <v>44</v>
      </c>
      <c r="D8" t="s">
        <v>25</v>
      </c>
      <c r="E8">
        <v>9856322</v>
      </c>
      <c r="F8" t="s">
        <v>15</v>
      </c>
      <c r="G8" t="s">
        <v>20</v>
      </c>
      <c r="H8" t="s">
        <v>108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107</v>
      </c>
      <c r="B9">
        <v>12</v>
      </c>
      <c r="C9" t="s">
        <v>44</v>
      </c>
      <c r="D9" t="s">
        <v>26</v>
      </c>
      <c r="E9">
        <v>12902056</v>
      </c>
      <c r="F9" t="s">
        <v>15</v>
      </c>
      <c r="G9" t="s">
        <v>20</v>
      </c>
      <c r="H9" t="s">
        <v>108</v>
      </c>
      <c r="I9" t="s">
        <v>18</v>
      </c>
      <c r="J9">
        <v>1</v>
      </c>
      <c r="K9" t="s">
        <v>18</v>
      </c>
      <c r="L9" t="s">
        <v>112</v>
      </c>
    </row>
    <row r="10" spans="1:12" x14ac:dyDescent="0.2">
      <c r="A10" t="s">
        <v>107</v>
      </c>
      <c r="B10">
        <v>12</v>
      </c>
      <c r="C10" t="s">
        <v>44</v>
      </c>
      <c r="D10" t="s">
        <v>27</v>
      </c>
      <c r="E10">
        <v>12718507</v>
      </c>
      <c r="F10" t="s">
        <v>15</v>
      </c>
      <c r="G10" t="s">
        <v>20</v>
      </c>
      <c r="H10" t="s">
        <v>108</v>
      </c>
      <c r="I10" t="s">
        <v>18</v>
      </c>
      <c r="J10">
        <v>1</v>
      </c>
      <c r="K10" t="s">
        <v>18</v>
      </c>
      <c r="L10" t="s">
        <v>113</v>
      </c>
    </row>
    <row r="11" spans="1:12" x14ac:dyDescent="0.2">
      <c r="A11" t="s">
        <v>107</v>
      </c>
      <c r="B11">
        <v>12</v>
      </c>
      <c r="C11" t="s">
        <v>44</v>
      </c>
      <c r="D11" t="s">
        <v>28</v>
      </c>
      <c r="E11">
        <v>11292393</v>
      </c>
      <c r="F11" t="s">
        <v>15</v>
      </c>
      <c r="G11" t="s">
        <v>20</v>
      </c>
      <c r="H11" t="s">
        <v>108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107</v>
      </c>
      <c r="B12">
        <v>12</v>
      </c>
      <c r="C12" t="s">
        <v>44</v>
      </c>
      <c r="D12" t="s">
        <v>29</v>
      </c>
      <c r="E12">
        <v>12585172</v>
      </c>
      <c r="F12" t="s">
        <v>15</v>
      </c>
      <c r="G12" t="s">
        <v>20</v>
      </c>
      <c r="H12" t="s">
        <v>108</v>
      </c>
      <c r="I12" t="s">
        <v>18</v>
      </c>
      <c r="J12">
        <v>1</v>
      </c>
      <c r="K12" t="s">
        <v>18</v>
      </c>
      <c r="L12" t="s">
        <v>114</v>
      </c>
    </row>
    <row r="13" spans="1:12" x14ac:dyDescent="0.2">
      <c r="A13" t="s">
        <v>107</v>
      </c>
      <c r="B13">
        <v>12</v>
      </c>
      <c r="C13" t="s">
        <v>44</v>
      </c>
      <c r="D13" t="s">
        <v>30</v>
      </c>
      <c r="E13">
        <v>12316334</v>
      </c>
      <c r="F13" t="s">
        <v>15</v>
      </c>
      <c r="G13" t="s">
        <v>20</v>
      </c>
      <c r="H13" t="s">
        <v>108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107</v>
      </c>
      <c r="B14">
        <v>12</v>
      </c>
      <c r="C14" t="s">
        <v>44</v>
      </c>
      <c r="D14" t="s">
        <v>31</v>
      </c>
      <c r="E14">
        <v>11016964</v>
      </c>
      <c r="F14" t="s">
        <v>15</v>
      </c>
      <c r="G14" t="s">
        <v>20</v>
      </c>
      <c r="H14" t="s">
        <v>108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107</v>
      </c>
      <c r="B15">
        <v>12</v>
      </c>
      <c r="C15" t="s">
        <v>44</v>
      </c>
      <c r="D15" t="s">
        <v>32</v>
      </c>
      <c r="E15">
        <v>7617728</v>
      </c>
      <c r="F15" t="s">
        <v>33</v>
      </c>
      <c r="G15" t="s">
        <v>16</v>
      </c>
      <c r="H15" t="s">
        <v>108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107</v>
      </c>
      <c r="B16">
        <v>12</v>
      </c>
      <c r="C16" t="s">
        <v>44</v>
      </c>
      <c r="D16" t="s">
        <v>34</v>
      </c>
      <c r="E16">
        <v>8146347</v>
      </c>
      <c r="F16" t="s">
        <v>35</v>
      </c>
      <c r="G16" t="s">
        <v>16</v>
      </c>
      <c r="H16" t="s">
        <v>108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107</v>
      </c>
      <c r="B17">
        <v>12</v>
      </c>
      <c r="C17" t="s">
        <v>44</v>
      </c>
      <c r="D17" t="s">
        <v>36</v>
      </c>
      <c r="E17">
        <v>7207870</v>
      </c>
      <c r="F17" t="s">
        <v>37</v>
      </c>
      <c r="G17" t="s">
        <v>16</v>
      </c>
      <c r="H17" t="s">
        <v>108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107</v>
      </c>
      <c r="B18">
        <v>12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108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107</v>
      </c>
      <c r="B19">
        <v>12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108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107</v>
      </c>
      <c r="B20">
        <v>12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108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107</v>
      </c>
      <c r="B21">
        <v>12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108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115</v>
      </c>
      <c r="B2">
        <v>10.38</v>
      </c>
      <c r="C2" t="s">
        <v>13</v>
      </c>
      <c r="D2" t="s">
        <v>14</v>
      </c>
      <c r="E2">
        <v>4573747851</v>
      </c>
      <c r="F2" t="s">
        <v>15</v>
      </c>
      <c r="G2" t="s">
        <v>16</v>
      </c>
      <c r="H2" t="s">
        <v>116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115</v>
      </c>
      <c r="B3">
        <v>10.38</v>
      </c>
      <c r="C3" t="s">
        <v>13</v>
      </c>
      <c r="D3" t="s">
        <v>19</v>
      </c>
      <c r="E3">
        <v>7432329762</v>
      </c>
      <c r="F3" t="s">
        <v>15</v>
      </c>
      <c r="G3" t="s">
        <v>20</v>
      </c>
      <c r="H3" t="s">
        <v>116</v>
      </c>
      <c r="I3">
        <v>721.46500000000003</v>
      </c>
      <c r="J3">
        <v>100</v>
      </c>
      <c r="K3">
        <v>10301713</v>
      </c>
      <c r="L3" t="s">
        <v>15</v>
      </c>
    </row>
    <row r="4" spans="1:12" x14ac:dyDescent="0.2">
      <c r="A4" t="s">
        <v>115</v>
      </c>
      <c r="B4">
        <v>10.38</v>
      </c>
      <c r="C4" t="s">
        <v>13</v>
      </c>
      <c r="D4" t="s">
        <v>21</v>
      </c>
      <c r="E4">
        <v>4396312598</v>
      </c>
      <c r="F4" t="s">
        <v>15</v>
      </c>
      <c r="G4" t="s">
        <v>20</v>
      </c>
      <c r="H4" t="s">
        <v>116</v>
      </c>
      <c r="I4">
        <v>299.90699999999998</v>
      </c>
      <c r="J4">
        <v>50</v>
      </c>
      <c r="K4">
        <v>14658924</v>
      </c>
      <c r="L4" t="s">
        <v>15</v>
      </c>
    </row>
    <row r="5" spans="1:12" x14ac:dyDescent="0.2">
      <c r="A5" t="s">
        <v>115</v>
      </c>
      <c r="B5">
        <v>10.38</v>
      </c>
      <c r="C5" t="s">
        <v>13</v>
      </c>
      <c r="D5" t="s">
        <v>22</v>
      </c>
      <c r="E5">
        <v>2838747821</v>
      </c>
      <c r="F5" t="s">
        <v>15</v>
      </c>
      <c r="G5" t="s">
        <v>20</v>
      </c>
      <c r="H5" t="s">
        <v>116</v>
      </c>
      <c r="I5">
        <v>157.42500000000001</v>
      </c>
      <c r="J5">
        <v>25</v>
      </c>
      <c r="K5">
        <v>18032343</v>
      </c>
      <c r="L5" t="s">
        <v>15</v>
      </c>
    </row>
    <row r="6" spans="1:12" x14ac:dyDescent="0.2">
      <c r="A6" t="s">
        <v>115</v>
      </c>
      <c r="B6">
        <v>10.38</v>
      </c>
      <c r="C6" t="s">
        <v>13</v>
      </c>
      <c r="D6" t="s">
        <v>23</v>
      </c>
      <c r="E6">
        <v>1401218346</v>
      </c>
      <c r="F6" t="s">
        <v>15</v>
      </c>
      <c r="G6" t="s">
        <v>20</v>
      </c>
      <c r="H6" t="s">
        <v>116</v>
      </c>
      <c r="I6">
        <v>70.930999999999997</v>
      </c>
      <c r="J6">
        <v>12.5</v>
      </c>
      <c r="K6">
        <v>19754778</v>
      </c>
      <c r="L6" t="s">
        <v>15</v>
      </c>
    </row>
    <row r="7" spans="1:12" x14ac:dyDescent="0.2">
      <c r="A7" t="s">
        <v>115</v>
      </c>
      <c r="B7">
        <v>10.38</v>
      </c>
      <c r="C7" t="s">
        <v>13</v>
      </c>
      <c r="D7" t="s">
        <v>24</v>
      </c>
      <c r="E7">
        <v>797948459</v>
      </c>
      <c r="F7" t="s">
        <v>15</v>
      </c>
      <c r="G7" t="s">
        <v>20</v>
      </c>
      <c r="H7" t="s">
        <v>116</v>
      </c>
      <c r="I7">
        <v>34.036000000000001</v>
      </c>
      <c r="J7">
        <v>6.25</v>
      </c>
      <c r="K7">
        <v>23444169</v>
      </c>
      <c r="L7" t="s">
        <v>15</v>
      </c>
    </row>
    <row r="8" spans="1:12" x14ac:dyDescent="0.2">
      <c r="A8" t="s">
        <v>115</v>
      </c>
      <c r="B8">
        <v>10.38</v>
      </c>
      <c r="C8" t="s">
        <v>13</v>
      </c>
      <c r="D8" t="s">
        <v>25</v>
      </c>
      <c r="E8">
        <v>402647751</v>
      </c>
      <c r="F8" t="s">
        <v>15</v>
      </c>
      <c r="G8" t="s">
        <v>20</v>
      </c>
      <c r="H8" t="s">
        <v>116</v>
      </c>
      <c r="I8">
        <v>16.925999999999998</v>
      </c>
      <c r="J8">
        <v>3.125</v>
      </c>
      <c r="K8">
        <v>23789349</v>
      </c>
      <c r="L8" t="s">
        <v>15</v>
      </c>
    </row>
    <row r="9" spans="1:12" x14ac:dyDescent="0.2">
      <c r="A9" t="s">
        <v>115</v>
      </c>
      <c r="B9">
        <v>10.38</v>
      </c>
      <c r="C9" t="s">
        <v>13</v>
      </c>
      <c r="D9" t="s">
        <v>26</v>
      </c>
      <c r="E9">
        <v>222985673</v>
      </c>
      <c r="F9" t="s">
        <v>15</v>
      </c>
      <c r="G9" t="s">
        <v>20</v>
      </c>
      <c r="H9" t="s">
        <v>116</v>
      </c>
      <c r="I9">
        <v>8.4629999999999992</v>
      </c>
      <c r="J9">
        <v>1.5629999999999999</v>
      </c>
      <c r="K9">
        <v>26348690</v>
      </c>
      <c r="L9" t="s">
        <v>15</v>
      </c>
    </row>
    <row r="10" spans="1:12" x14ac:dyDescent="0.2">
      <c r="A10" t="s">
        <v>115</v>
      </c>
      <c r="B10">
        <v>10.38</v>
      </c>
      <c r="C10" t="s">
        <v>13</v>
      </c>
      <c r="D10" t="s">
        <v>27</v>
      </c>
      <c r="E10">
        <v>129818313</v>
      </c>
      <c r="F10" t="s">
        <v>15</v>
      </c>
      <c r="G10" t="s">
        <v>20</v>
      </c>
      <c r="H10" t="s">
        <v>116</v>
      </c>
      <c r="I10">
        <v>5.0970000000000004</v>
      </c>
      <c r="J10">
        <v>0.78100000000000003</v>
      </c>
      <c r="K10">
        <v>25471371</v>
      </c>
      <c r="L10" t="s">
        <v>15</v>
      </c>
    </row>
    <row r="11" spans="1:12" x14ac:dyDescent="0.2">
      <c r="A11" t="s">
        <v>115</v>
      </c>
      <c r="B11">
        <v>10.38</v>
      </c>
      <c r="C11" t="s">
        <v>13</v>
      </c>
      <c r="D11" t="s">
        <v>28</v>
      </c>
      <c r="E11">
        <v>59666987</v>
      </c>
      <c r="F11" t="s">
        <v>15</v>
      </c>
      <c r="G11" t="s">
        <v>20</v>
      </c>
      <c r="H11" t="s">
        <v>116</v>
      </c>
      <c r="I11">
        <v>2.335</v>
      </c>
      <c r="J11">
        <v>0.39100000000000001</v>
      </c>
      <c r="K11">
        <v>25548963</v>
      </c>
      <c r="L11" t="s">
        <v>15</v>
      </c>
    </row>
    <row r="12" spans="1:12" x14ac:dyDescent="0.2">
      <c r="A12" t="s">
        <v>115</v>
      </c>
      <c r="B12">
        <v>10.38</v>
      </c>
      <c r="C12" t="s">
        <v>13</v>
      </c>
      <c r="D12" t="s">
        <v>29</v>
      </c>
      <c r="E12">
        <v>29786401</v>
      </c>
      <c r="F12" t="s">
        <v>15</v>
      </c>
      <c r="G12" t="s">
        <v>20</v>
      </c>
      <c r="H12" t="s">
        <v>116</v>
      </c>
      <c r="I12">
        <v>1.1679999999999999</v>
      </c>
      <c r="J12">
        <v>0.19500000000000001</v>
      </c>
      <c r="K12">
        <v>25511817</v>
      </c>
      <c r="L12" t="s">
        <v>15</v>
      </c>
    </row>
    <row r="13" spans="1:12" x14ac:dyDescent="0.2">
      <c r="A13" t="s">
        <v>115</v>
      </c>
      <c r="B13">
        <v>10.38</v>
      </c>
      <c r="C13" t="s">
        <v>13</v>
      </c>
      <c r="D13" t="s">
        <v>30</v>
      </c>
      <c r="E13">
        <v>15069598</v>
      </c>
      <c r="F13" t="s">
        <v>15</v>
      </c>
      <c r="G13" t="s">
        <v>20</v>
      </c>
      <c r="H13" t="s">
        <v>116</v>
      </c>
      <c r="I13">
        <v>0.56699999999999995</v>
      </c>
      <c r="J13">
        <v>9.8000000000000004E-2</v>
      </c>
      <c r="K13">
        <v>26580260</v>
      </c>
      <c r="L13" t="s">
        <v>15</v>
      </c>
    </row>
    <row r="14" spans="1:12" x14ac:dyDescent="0.2">
      <c r="A14" t="s">
        <v>115</v>
      </c>
      <c r="B14">
        <v>10.38</v>
      </c>
      <c r="C14" t="s">
        <v>13</v>
      </c>
      <c r="D14" t="s">
        <v>31</v>
      </c>
      <c r="E14">
        <v>7263919</v>
      </c>
      <c r="F14" t="s">
        <v>15</v>
      </c>
      <c r="G14" t="s">
        <v>20</v>
      </c>
      <c r="H14" t="s">
        <v>116</v>
      </c>
      <c r="I14">
        <v>0.28499999999999998</v>
      </c>
      <c r="J14">
        <v>4.9000000000000002E-2</v>
      </c>
      <c r="K14">
        <v>25474528</v>
      </c>
      <c r="L14" t="s">
        <v>15</v>
      </c>
    </row>
    <row r="15" spans="1:12" x14ac:dyDescent="0.2">
      <c r="A15" t="s">
        <v>115</v>
      </c>
      <c r="B15">
        <v>10.38</v>
      </c>
      <c r="C15" t="s">
        <v>13</v>
      </c>
      <c r="D15" t="s">
        <v>32</v>
      </c>
      <c r="E15">
        <v>1652071224</v>
      </c>
      <c r="F15" t="s">
        <v>33</v>
      </c>
      <c r="G15" t="s">
        <v>16</v>
      </c>
      <c r="H15" t="s">
        <v>116</v>
      </c>
      <c r="I15">
        <v>87.066999999999993</v>
      </c>
      <c r="J15" t="s">
        <v>18</v>
      </c>
      <c r="K15">
        <v>18974625</v>
      </c>
      <c r="L15" t="s">
        <v>15</v>
      </c>
    </row>
    <row r="16" spans="1:12" x14ac:dyDescent="0.2">
      <c r="A16" t="s">
        <v>115</v>
      </c>
      <c r="B16">
        <v>10.38</v>
      </c>
      <c r="C16" t="s">
        <v>13</v>
      </c>
      <c r="D16" t="s">
        <v>34</v>
      </c>
      <c r="E16">
        <v>1629278405</v>
      </c>
      <c r="F16" t="s">
        <v>35</v>
      </c>
      <c r="G16" t="s">
        <v>16</v>
      </c>
      <c r="H16" t="s">
        <v>116</v>
      </c>
      <c r="I16">
        <v>78.668000000000006</v>
      </c>
      <c r="J16" t="s">
        <v>18</v>
      </c>
      <c r="K16">
        <v>20710785</v>
      </c>
      <c r="L16" t="s">
        <v>15</v>
      </c>
    </row>
    <row r="17" spans="1:12" x14ac:dyDescent="0.2">
      <c r="A17" t="s">
        <v>115</v>
      </c>
      <c r="B17">
        <v>10.38</v>
      </c>
      <c r="C17" t="s">
        <v>13</v>
      </c>
      <c r="D17" t="s">
        <v>36</v>
      </c>
      <c r="E17">
        <v>1948254622</v>
      </c>
      <c r="F17" t="s">
        <v>37</v>
      </c>
      <c r="G17" t="s">
        <v>16</v>
      </c>
      <c r="H17" t="s">
        <v>116</v>
      </c>
      <c r="I17">
        <v>103.511</v>
      </c>
      <c r="J17" t="s">
        <v>18</v>
      </c>
      <c r="K17">
        <v>18821764</v>
      </c>
      <c r="L17" t="s">
        <v>15</v>
      </c>
    </row>
    <row r="18" spans="1:12" x14ac:dyDescent="0.2">
      <c r="A18" t="s">
        <v>115</v>
      </c>
      <c r="B18">
        <v>10.38</v>
      </c>
      <c r="C18" t="s">
        <v>13</v>
      </c>
      <c r="D18" t="s">
        <v>38</v>
      </c>
      <c r="E18">
        <v>1957273</v>
      </c>
      <c r="F18" t="s">
        <v>15</v>
      </c>
      <c r="G18" t="s">
        <v>16</v>
      </c>
      <c r="H18" t="s">
        <v>116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115</v>
      </c>
      <c r="B19">
        <v>10.38</v>
      </c>
      <c r="C19" t="s">
        <v>13</v>
      </c>
      <c r="D19" t="s">
        <v>39</v>
      </c>
      <c r="E19">
        <v>22704</v>
      </c>
      <c r="F19" t="s">
        <v>15</v>
      </c>
      <c r="G19" t="s">
        <v>16</v>
      </c>
      <c r="H19" t="s">
        <v>116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115</v>
      </c>
      <c r="B20">
        <v>10.38</v>
      </c>
      <c r="C20" t="s">
        <v>13</v>
      </c>
      <c r="D20" t="s">
        <v>41</v>
      </c>
      <c r="E20">
        <v>137036</v>
      </c>
      <c r="F20" t="s">
        <v>15</v>
      </c>
      <c r="G20" t="s">
        <v>16</v>
      </c>
      <c r="H20" t="s">
        <v>116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115</v>
      </c>
      <c r="B21">
        <v>10.38</v>
      </c>
      <c r="C21" t="s">
        <v>13</v>
      </c>
      <c r="D21" t="s">
        <v>42</v>
      </c>
      <c r="E21">
        <v>4308743709</v>
      </c>
      <c r="F21" t="s">
        <v>15</v>
      </c>
      <c r="G21" t="s">
        <v>16</v>
      </c>
      <c r="H21" t="s">
        <v>116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117</v>
      </c>
      <c r="B2">
        <v>10.38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118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117</v>
      </c>
      <c r="B3">
        <v>10.38</v>
      </c>
      <c r="C3" t="s">
        <v>44</v>
      </c>
      <c r="D3" t="s">
        <v>19</v>
      </c>
      <c r="E3">
        <v>10301713</v>
      </c>
      <c r="F3" t="s">
        <v>15</v>
      </c>
      <c r="G3" t="s">
        <v>20</v>
      </c>
      <c r="H3" t="s">
        <v>118</v>
      </c>
      <c r="I3" t="s">
        <v>18</v>
      </c>
      <c r="J3">
        <v>1</v>
      </c>
      <c r="K3" t="s">
        <v>18</v>
      </c>
      <c r="L3" t="s">
        <v>119</v>
      </c>
    </row>
    <row r="4" spans="1:12" x14ac:dyDescent="0.2">
      <c r="A4" t="s">
        <v>117</v>
      </c>
      <c r="B4">
        <v>10.38</v>
      </c>
      <c r="C4" t="s">
        <v>44</v>
      </c>
      <c r="D4" t="s">
        <v>21</v>
      </c>
      <c r="E4">
        <v>14658924</v>
      </c>
      <c r="F4" t="s">
        <v>15</v>
      </c>
      <c r="G4" t="s">
        <v>20</v>
      </c>
      <c r="H4" t="s">
        <v>118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117</v>
      </c>
      <c r="B5">
        <v>10.38</v>
      </c>
      <c r="C5" t="s">
        <v>44</v>
      </c>
      <c r="D5" t="s">
        <v>22</v>
      </c>
      <c r="E5">
        <v>18032343</v>
      </c>
      <c r="F5" t="s">
        <v>15</v>
      </c>
      <c r="G5" t="s">
        <v>20</v>
      </c>
      <c r="H5" t="s">
        <v>118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117</v>
      </c>
      <c r="B6">
        <v>10.38</v>
      </c>
      <c r="C6" t="s">
        <v>44</v>
      </c>
      <c r="D6" t="s">
        <v>23</v>
      </c>
      <c r="E6">
        <v>19754778</v>
      </c>
      <c r="F6" t="s">
        <v>15</v>
      </c>
      <c r="G6" t="s">
        <v>20</v>
      </c>
      <c r="H6" t="s">
        <v>118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117</v>
      </c>
      <c r="B7">
        <v>10.38</v>
      </c>
      <c r="C7" t="s">
        <v>44</v>
      </c>
      <c r="D7" t="s">
        <v>24</v>
      </c>
      <c r="E7">
        <v>23444169</v>
      </c>
      <c r="F7" t="s">
        <v>15</v>
      </c>
      <c r="G7" t="s">
        <v>20</v>
      </c>
      <c r="H7" t="s">
        <v>118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117</v>
      </c>
      <c r="B8">
        <v>10.38</v>
      </c>
      <c r="C8" t="s">
        <v>44</v>
      </c>
      <c r="D8" t="s">
        <v>25</v>
      </c>
      <c r="E8">
        <v>23789349</v>
      </c>
      <c r="F8" t="s">
        <v>15</v>
      </c>
      <c r="G8" t="s">
        <v>20</v>
      </c>
      <c r="H8" t="s">
        <v>118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117</v>
      </c>
      <c r="B9">
        <v>10.38</v>
      </c>
      <c r="C9" t="s">
        <v>44</v>
      </c>
      <c r="D9" t="s">
        <v>26</v>
      </c>
      <c r="E9">
        <v>26348690</v>
      </c>
      <c r="F9" t="s">
        <v>15</v>
      </c>
      <c r="G9" t="s">
        <v>20</v>
      </c>
      <c r="H9" t="s">
        <v>118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117</v>
      </c>
      <c r="B10">
        <v>10.38</v>
      </c>
      <c r="C10" t="s">
        <v>44</v>
      </c>
      <c r="D10" t="s">
        <v>27</v>
      </c>
      <c r="E10">
        <v>25471371</v>
      </c>
      <c r="F10" t="s">
        <v>15</v>
      </c>
      <c r="G10" t="s">
        <v>20</v>
      </c>
      <c r="H10" t="s">
        <v>118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117</v>
      </c>
      <c r="B11">
        <v>10.38</v>
      </c>
      <c r="C11" t="s">
        <v>44</v>
      </c>
      <c r="D11" t="s">
        <v>28</v>
      </c>
      <c r="E11">
        <v>25548963</v>
      </c>
      <c r="F11" t="s">
        <v>15</v>
      </c>
      <c r="G11" t="s">
        <v>20</v>
      </c>
      <c r="H11" t="s">
        <v>118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117</v>
      </c>
      <c r="B12">
        <v>10.38</v>
      </c>
      <c r="C12" t="s">
        <v>44</v>
      </c>
      <c r="D12" t="s">
        <v>29</v>
      </c>
      <c r="E12">
        <v>25511817</v>
      </c>
      <c r="F12" t="s">
        <v>15</v>
      </c>
      <c r="G12" t="s">
        <v>20</v>
      </c>
      <c r="H12" t="s">
        <v>118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117</v>
      </c>
      <c r="B13">
        <v>10.38</v>
      </c>
      <c r="C13" t="s">
        <v>44</v>
      </c>
      <c r="D13" t="s">
        <v>30</v>
      </c>
      <c r="E13">
        <v>26580260</v>
      </c>
      <c r="F13" t="s">
        <v>15</v>
      </c>
      <c r="G13" t="s">
        <v>20</v>
      </c>
      <c r="H13" t="s">
        <v>118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117</v>
      </c>
      <c r="B14">
        <v>10.38</v>
      </c>
      <c r="C14" t="s">
        <v>44</v>
      </c>
      <c r="D14" t="s">
        <v>31</v>
      </c>
      <c r="E14">
        <v>25474528</v>
      </c>
      <c r="F14" t="s">
        <v>15</v>
      </c>
      <c r="G14" t="s">
        <v>20</v>
      </c>
      <c r="H14" t="s">
        <v>118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117</v>
      </c>
      <c r="B15">
        <v>10.38</v>
      </c>
      <c r="C15" t="s">
        <v>44</v>
      </c>
      <c r="D15" t="s">
        <v>32</v>
      </c>
      <c r="E15">
        <v>18974625</v>
      </c>
      <c r="F15" t="s">
        <v>33</v>
      </c>
      <c r="G15" t="s">
        <v>16</v>
      </c>
      <c r="H15" t="s">
        <v>118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117</v>
      </c>
      <c r="B16">
        <v>10.38</v>
      </c>
      <c r="C16" t="s">
        <v>44</v>
      </c>
      <c r="D16" t="s">
        <v>34</v>
      </c>
      <c r="E16">
        <v>20710785</v>
      </c>
      <c r="F16" t="s">
        <v>35</v>
      </c>
      <c r="G16" t="s">
        <v>16</v>
      </c>
      <c r="H16" t="s">
        <v>118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117</v>
      </c>
      <c r="B17">
        <v>10.38</v>
      </c>
      <c r="C17" t="s">
        <v>44</v>
      </c>
      <c r="D17" t="s">
        <v>36</v>
      </c>
      <c r="E17">
        <v>18821764</v>
      </c>
      <c r="F17" t="s">
        <v>37</v>
      </c>
      <c r="G17" t="s">
        <v>16</v>
      </c>
      <c r="H17" t="s">
        <v>118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117</v>
      </c>
      <c r="B18">
        <v>10.38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118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117</v>
      </c>
      <c r="B19">
        <v>10.38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118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117</v>
      </c>
      <c r="B20">
        <v>10.38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118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117</v>
      </c>
      <c r="B21">
        <v>10.38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118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5"/>
  <sheetViews>
    <sheetView zoomScaleNormal="100"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126</v>
      </c>
      <c r="B2">
        <v>7.01</v>
      </c>
      <c r="C2" t="s">
        <v>13</v>
      </c>
      <c r="D2" t="s">
        <v>14</v>
      </c>
      <c r="E2">
        <v>722716</v>
      </c>
      <c r="F2" t="s">
        <v>15</v>
      </c>
      <c r="G2" t="s">
        <v>16</v>
      </c>
      <c r="H2" t="s">
        <v>127</v>
      </c>
      <c r="I2">
        <v>0</v>
      </c>
      <c r="J2" t="s">
        <v>18</v>
      </c>
      <c r="K2" t="s">
        <v>40</v>
      </c>
    </row>
    <row r="3" spans="1:14" x14ac:dyDescent="0.2">
      <c r="A3" t="s">
        <v>126</v>
      </c>
      <c r="B3">
        <v>7.01</v>
      </c>
      <c r="C3" t="s">
        <v>13</v>
      </c>
      <c r="D3" t="s">
        <v>19</v>
      </c>
      <c r="E3">
        <v>15110651694</v>
      </c>
      <c r="F3" t="s">
        <v>15</v>
      </c>
      <c r="G3" t="s">
        <v>20</v>
      </c>
      <c r="H3" t="s">
        <v>127</v>
      </c>
      <c r="I3">
        <v>577.64099999999996</v>
      </c>
      <c r="J3">
        <v>100</v>
      </c>
      <c r="K3">
        <v>26159222</v>
      </c>
      <c r="L3">
        <f>0.1507*I3^1.0377</f>
        <v>110.63327545679878</v>
      </c>
      <c r="M3">
        <f>ABS(J3-L3)/J3*100</f>
        <v>10.633275456798785</v>
      </c>
    </row>
    <row r="4" spans="1:14" x14ac:dyDescent="0.2">
      <c r="A4" t="s">
        <v>126</v>
      </c>
      <c r="B4">
        <v>7.01</v>
      </c>
      <c r="C4" t="s">
        <v>13</v>
      </c>
      <c r="D4" t="s">
        <v>21</v>
      </c>
      <c r="E4">
        <v>9977841662</v>
      </c>
      <c r="F4" t="s">
        <v>15</v>
      </c>
      <c r="G4" t="s">
        <v>20</v>
      </c>
      <c r="H4" t="s">
        <v>127</v>
      </c>
      <c r="I4">
        <v>293.57900000000001</v>
      </c>
      <c r="J4">
        <v>50</v>
      </c>
      <c r="K4">
        <v>33986900</v>
      </c>
      <c r="L4">
        <f t="shared" ref="L4:L14" si="0">0.1507*I4^1.0377</f>
        <v>54.811472712622653</v>
      </c>
      <c r="M4">
        <f t="shared" ref="M4:M14" si="1">ABS(J4-L4)/J4*100</f>
        <v>9.6229454252453053</v>
      </c>
    </row>
    <row r="5" spans="1:14" x14ac:dyDescent="0.2">
      <c r="A5" t="s">
        <v>126</v>
      </c>
      <c r="B5">
        <v>7.01</v>
      </c>
      <c r="C5" t="s">
        <v>13</v>
      </c>
      <c r="D5" t="s">
        <v>22</v>
      </c>
      <c r="E5">
        <v>6692836154</v>
      </c>
      <c r="F5" t="s">
        <v>15</v>
      </c>
      <c r="G5" t="s">
        <v>20</v>
      </c>
      <c r="H5" t="s">
        <v>127</v>
      </c>
      <c r="I5">
        <v>136.06899999999999</v>
      </c>
      <c r="J5">
        <v>25</v>
      </c>
      <c r="K5">
        <v>49187197</v>
      </c>
      <c r="L5">
        <f t="shared" si="0"/>
        <v>24.678295884549414</v>
      </c>
      <c r="M5">
        <f t="shared" si="1"/>
        <v>1.2868164618023457</v>
      </c>
    </row>
    <row r="6" spans="1:14" x14ac:dyDescent="0.2">
      <c r="A6" t="s">
        <v>126</v>
      </c>
      <c r="B6">
        <v>7.01</v>
      </c>
      <c r="C6" t="s">
        <v>13</v>
      </c>
      <c r="D6" t="s">
        <v>23</v>
      </c>
      <c r="E6">
        <v>4061447099</v>
      </c>
      <c r="F6" t="s">
        <v>15</v>
      </c>
      <c r="G6" t="s">
        <v>20</v>
      </c>
      <c r="H6" t="s">
        <v>127</v>
      </c>
      <c r="I6">
        <v>64.965999999999994</v>
      </c>
      <c r="J6">
        <v>12.5</v>
      </c>
      <c r="K6">
        <v>62516032</v>
      </c>
      <c r="L6">
        <f t="shared" si="0"/>
        <v>11.458760626761379</v>
      </c>
      <c r="M6">
        <f t="shared" si="1"/>
        <v>8.3299149859089709</v>
      </c>
    </row>
    <row r="7" spans="1:14" x14ac:dyDescent="0.2">
      <c r="A7" t="s">
        <v>126</v>
      </c>
      <c r="B7">
        <v>7.01</v>
      </c>
      <c r="C7" t="s">
        <v>13</v>
      </c>
      <c r="D7" t="s">
        <v>24</v>
      </c>
      <c r="E7">
        <v>2460638474</v>
      </c>
      <c r="F7" t="s">
        <v>15</v>
      </c>
      <c r="G7" t="s">
        <v>20</v>
      </c>
      <c r="H7" t="s">
        <v>127</v>
      </c>
      <c r="I7">
        <v>31.321000000000002</v>
      </c>
      <c r="J7">
        <v>6.25</v>
      </c>
      <c r="K7">
        <v>78562875</v>
      </c>
      <c r="L7">
        <f t="shared" si="0"/>
        <v>5.3745471186535942</v>
      </c>
      <c r="M7">
        <f t="shared" si="1"/>
        <v>14.007246101542492</v>
      </c>
    </row>
    <row r="8" spans="1:14" x14ac:dyDescent="0.2">
      <c r="A8" t="s">
        <v>126</v>
      </c>
      <c r="B8">
        <v>7.01</v>
      </c>
      <c r="C8" t="s">
        <v>13</v>
      </c>
      <c r="D8" t="s">
        <v>25</v>
      </c>
      <c r="E8">
        <v>1441104248</v>
      </c>
      <c r="F8" t="s">
        <v>15</v>
      </c>
      <c r="G8" t="s">
        <v>20</v>
      </c>
      <c r="H8" t="s">
        <v>127</v>
      </c>
      <c r="I8">
        <v>17.021000000000001</v>
      </c>
      <c r="J8">
        <v>3.125</v>
      </c>
      <c r="K8">
        <v>84663867</v>
      </c>
      <c r="L8">
        <f t="shared" si="0"/>
        <v>2.8543449790908602</v>
      </c>
      <c r="M8">
        <f t="shared" si="1"/>
        <v>8.660960669092475</v>
      </c>
    </row>
    <row r="9" spans="1:14" x14ac:dyDescent="0.2">
      <c r="A9" t="s">
        <v>126</v>
      </c>
      <c r="B9">
        <v>7.01</v>
      </c>
      <c r="C9" t="s">
        <v>13</v>
      </c>
      <c r="D9" t="s">
        <v>26</v>
      </c>
      <c r="E9">
        <v>803683932</v>
      </c>
      <c r="F9" t="s">
        <v>15</v>
      </c>
      <c r="G9" t="s">
        <v>20</v>
      </c>
      <c r="H9" t="s">
        <v>127</v>
      </c>
      <c r="I9">
        <v>9.4060000000000006</v>
      </c>
      <c r="J9">
        <v>1.5629999999999999</v>
      </c>
      <c r="K9">
        <v>85445099</v>
      </c>
      <c r="L9">
        <f t="shared" si="0"/>
        <v>1.5424659802516389</v>
      </c>
      <c r="M9">
        <f t="shared" si="1"/>
        <v>1.3137568616993602</v>
      </c>
    </row>
    <row r="10" spans="1:14" x14ac:dyDescent="0.2">
      <c r="A10" t="s">
        <v>126</v>
      </c>
      <c r="B10">
        <v>7.01</v>
      </c>
      <c r="C10" t="s">
        <v>13</v>
      </c>
      <c r="D10" t="s">
        <v>27</v>
      </c>
      <c r="E10">
        <v>502540795</v>
      </c>
      <c r="F10" t="s">
        <v>15</v>
      </c>
      <c r="G10" t="s">
        <v>20</v>
      </c>
      <c r="H10" t="s">
        <v>127</v>
      </c>
      <c r="I10">
        <v>5.1529999999999996</v>
      </c>
      <c r="J10">
        <v>0.78100000000000003</v>
      </c>
      <c r="K10">
        <v>97527200</v>
      </c>
      <c r="L10">
        <f t="shared" si="0"/>
        <v>0.82607230490365846</v>
      </c>
      <c r="M10">
        <f t="shared" si="1"/>
        <v>5.7711017802379558</v>
      </c>
    </row>
    <row r="11" spans="1:14" x14ac:dyDescent="0.2">
      <c r="A11" t="s">
        <v>126</v>
      </c>
      <c r="B11">
        <v>7.01</v>
      </c>
      <c r="C11" t="s">
        <v>13</v>
      </c>
      <c r="D11" t="s">
        <v>28</v>
      </c>
      <c r="E11">
        <v>244391421</v>
      </c>
      <c r="F11" t="s">
        <v>15</v>
      </c>
      <c r="G11" t="s">
        <v>20</v>
      </c>
      <c r="H11" t="s">
        <v>127</v>
      </c>
      <c r="I11">
        <v>2.5649999999999999</v>
      </c>
      <c r="J11">
        <v>0.39100000000000001</v>
      </c>
      <c r="K11">
        <v>95297052</v>
      </c>
      <c r="L11">
        <f t="shared" si="0"/>
        <v>0.40051908523725877</v>
      </c>
      <c r="M11">
        <f t="shared" si="1"/>
        <v>2.4345486540303711</v>
      </c>
    </row>
    <row r="12" spans="1:14" x14ac:dyDescent="0.2">
      <c r="A12" t="s">
        <v>126</v>
      </c>
      <c r="B12">
        <v>7.01</v>
      </c>
      <c r="C12" t="s">
        <v>13</v>
      </c>
      <c r="D12" t="s">
        <v>29</v>
      </c>
      <c r="E12">
        <v>127026468</v>
      </c>
      <c r="F12" t="s">
        <v>15</v>
      </c>
      <c r="G12" t="s">
        <v>20</v>
      </c>
      <c r="H12" t="s">
        <v>127</v>
      </c>
      <c r="I12">
        <v>1.3009999999999999</v>
      </c>
      <c r="J12">
        <v>0.19500000000000001</v>
      </c>
      <c r="K12">
        <v>97642146</v>
      </c>
      <c r="L12">
        <f t="shared" si="0"/>
        <v>0.19801532501897498</v>
      </c>
      <c r="M12">
        <f t="shared" si="1"/>
        <v>1.5463205225512684</v>
      </c>
    </row>
    <row r="13" spans="1:14" x14ac:dyDescent="0.2">
      <c r="A13" t="s">
        <v>126</v>
      </c>
      <c r="B13">
        <v>7.01</v>
      </c>
      <c r="C13" t="s">
        <v>13</v>
      </c>
      <c r="D13" t="s">
        <v>30</v>
      </c>
      <c r="E13">
        <v>64119165</v>
      </c>
      <c r="F13" t="s">
        <v>15</v>
      </c>
      <c r="G13" t="s">
        <v>20</v>
      </c>
      <c r="H13" t="s">
        <v>127</v>
      </c>
      <c r="I13">
        <v>0.67900000000000005</v>
      </c>
      <c r="J13">
        <v>9.8000000000000004E-2</v>
      </c>
      <c r="K13">
        <v>94449770</v>
      </c>
      <c r="L13">
        <f t="shared" si="0"/>
        <v>0.10084271206581183</v>
      </c>
      <c r="M13">
        <f t="shared" si="1"/>
        <v>2.9007265977671688</v>
      </c>
    </row>
    <row r="14" spans="1:14" x14ac:dyDescent="0.2">
      <c r="A14" t="s">
        <v>126</v>
      </c>
      <c r="B14">
        <v>7.01</v>
      </c>
      <c r="C14" t="s">
        <v>13</v>
      </c>
      <c r="D14" t="s">
        <v>31</v>
      </c>
      <c r="E14">
        <v>32669607</v>
      </c>
      <c r="F14" t="s">
        <v>15</v>
      </c>
      <c r="G14" t="s">
        <v>20</v>
      </c>
      <c r="H14" t="s">
        <v>127</v>
      </c>
      <c r="I14">
        <v>0.35099999999999998</v>
      </c>
      <c r="J14">
        <v>4.9000000000000002E-2</v>
      </c>
      <c r="K14">
        <v>93122180</v>
      </c>
      <c r="L14">
        <f t="shared" si="0"/>
        <v>5.0848535247623401E-2</v>
      </c>
      <c r="M14">
        <f t="shared" si="1"/>
        <v>3.7725209135171411</v>
      </c>
      <c r="N14" t="s">
        <v>413</v>
      </c>
    </row>
    <row r="15" spans="1:14" x14ac:dyDescent="0.2">
      <c r="A15" t="s">
        <v>126</v>
      </c>
      <c r="B15">
        <v>7.01</v>
      </c>
      <c r="C15" t="s">
        <v>13</v>
      </c>
      <c r="D15" t="s">
        <v>32</v>
      </c>
      <c r="E15">
        <v>20954130</v>
      </c>
      <c r="F15" t="s">
        <v>33</v>
      </c>
      <c r="G15" t="s">
        <v>16</v>
      </c>
      <c r="H15" t="s">
        <v>127</v>
      </c>
      <c r="I15">
        <v>0.36799999999999999</v>
      </c>
      <c r="J15" t="s">
        <v>18</v>
      </c>
      <c r="K15">
        <v>56926617</v>
      </c>
      <c r="L15">
        <f t="shared" ref="L15:L17" si="2">1.6884*I15^0.9901</f>
        <v>0.62751089240472524</v>
      </c>
      <c r="N15">
        <f>AVERAGE(M3:M14)</f>
        <v>5.8566778691828034</v>
      </c>
    </row>
    <row r="16" spans="1:14" x14ac:dyDescent="0.2">
      <c r="A16" t="s">
        <v>126</v>
      </c>
      <c r="B16">
        <v>7.01</v>
      </c>
      <c r="C16" t="s">
        <v>13</v>
      </c>
      <c r="D16" t="s">
        <v>34</v>
      </c>
      <c r="E16">
        <v>93242766</v>
      </c>
      <c r="F16" t="s">
        <v>35</v>
      </c>
      <c r="G16" t="s">
        <v>16</v>
      </c>
      <c r="H16" t="s">
        <v>127</v>
      </c>
      <c r="I16">
        <v>1.633</v>
      </c>
      <c r="J16" t="s">
        <v>18</v>
      </c>
      <c r="K16">
        <v>57096724</v>
      </c>
      <c r="L16">
        <f t="shared" si="2"/>
        <v>2.7438032424769272</v>
      </c>
    </row>
    <row r="17" spans="1:13" x14ac:dyDescent="0.2">
      <c r="A17" t="s">
        <v>126</v>
      </c>
      <c r="B17">
        <v>7.01</v>
      </c>
      <c r="C17" t="s">
        <v>13</v>
      </c>
      <c r="D17" t="s">
        <v>36</v>
      </c>
      <c r="E17">
        <v>38086426</v>
      </c>
      <c r="F17" t="s">
        <v>37</v>
      </c>
      <c r="G17" t="s">
        <v>16</v>
      </c>
      <c r="H17" t="s">
        <v>127</v>
      </c>
      <c r="I17">
        <v>0.65400000000000003</v>
      </c>
      <c r="J17" t="s">
        <v>18</v>
      </c>
      <c r="K17">
        <v>58271597</v>
      </c>
      <c r="L17">
        <f t="shared" si="2"/>
        <v>1.1088655014453219</v>
      </c>
    </row>
    <row r="18" spans="1:13" x14ac:dyDescent="0.2">
      <c r="A18" t="s">
        <v>126</v>
      </c>
      <c r="B18">
        <v>7.01</v>
      </c>
      <c r="C18" t="s">
        <v>13</v>
      </c>
      <c r="D18" t="s">
        <v>38</v>
      </c>
      <c r="E18">
        <v>1022992</v>
      </c>
      <c r="F18" t="s">
        <v>15</v>
      </c>
      <c r="G18" t="s">
        <v>16</v>
      </c>
      <c r="H18" t="s">
        <v>127</v>
      </c>
      <c r="I18">
        <v>0</v>
      </c>
      <c r="J18" t="s">
        <v>18</v>
      </c>
      <c r="K18" t="s">
        <v>40</v>
      </c>
    </row>
    <row r="19" spans="1:13" x14ac:dyDescent="0.2">
      <c r="A19" t="s">
        <v>126</v>
      </c>
      <c r="B19">
        <v>7.01</v>
      </c>
      <c r="C19" t="s">
        <v>13</v>
      </c>
      <c r="D19" t="s">
        <v>39</v>
      </c>
      <c r="E19">
        <v>14587263924</v>
      </c>
      <c r="F19" t="s">
        <v>15</v>
      </c>
      <c r="G19" t="s">
        <v>16</v>
      </c>
      <c r="H19" t="s">
        <v>127</v>
      </c>
      <c r="I19">
        <v>0</v>
      </c>
      <c r="J19" t="s">
        <v>18</v>
      </c>
      <c r="K19" t="s">
        <v>40</v>
      </c>
    </row>
    <row r="20" spans="1:13" x14ac:dyDescent="0.2">
      <c r="A20" t="s">
        <v>126</v>
      </c>
      <c r="B20">
        <v>7.01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127</v>
      </c>
      <c r="I20" t="s">
        <v>40</v>
      </c>
      <c r="J20" t="s">
        <v>18</v>
      </c>
      <c r="K20" t="s">
        <v>40</v>
      </c>
    </row>
    <row r="21" spans="1:13" x14ac:dyDescent="0.2">
      <c r="A21" t="s">
        <v>126</v>
      </c>
      <c r="B21">
        <v>7.01</v>
      </c>
      <c r="C21" t="s">
        <v>13</v>
      </c>
      <c r="D21" t="s">
        <v>42</v>
      </c>
      <c r="E21">
        <v>715350</v>
      </c>
      <c r="F21" t="s">
        <v>15</v>
      </c>
      <c r="G21" t="s">
        <v>16</v>
      </c>
      <c r="H21" t="s">
        <v>127</v>
      </c>
      <c r="I21">
        <v>0</v>
      </c>
      <c r="J21" t="s">
        <v>18</v>
      </c>
      <c r="K21" t="s">
        <v>40</v>
      </c>
    </row>
    <row r="22" spans="1:13" x14ac:dyDescent="0.2">
      <c r="M22" t="s">
        <v>418</v>
      </c>
    </row>
    <row r="23" spans="1:13" x14ac:dyDescent="0.2">
      <c r="M23">
        <f>L15/(0.9*0.5)</f>
        <v>1.3944686497882783</v>
      </c>
    </row>
    <row r="24" spans="1:13" x14ac:dyDescent="0.2">
      <c r="M24">
        <f t="shared" ref="M24" si="3">L16/(0.9*0.5)</f>
        <v>6.0973405388376154</v>
      </c>
    </row>
    <row r="25" spans="1:13" x14ac:dyDescent="0.2">
      <c r="M25">
        <f>L17/(0.9*0.5)</f>
        <v>2.4641455587673819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122</v>
      </c>
      <c r="B2">
        <v>7.63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123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122</v>
      </c>
      <c r="B3">
        <v>7.63</v>
      </c>
      <c r="C3" t="s">
        <v>44</v>
      </c>
      <c r="D3" t="s">
        <v>19</v>
      </c>
      <c r="E3">
        <v>11640322</v>
      </c>
      <c r="F3" t="s">
        <v>15</v>
      </c>
      <c r="G3" t="s">
        <v>20</v>
      </c>
      <c r="H3" t="s">
        <v>123</v>
      </c>
      <c r="I3" t="s">
        <v>18</v>
      </c>
      <c r="J3">
        <v>1</v>
      </c>
      <c r="K3" t="s">
        <v>18</v>
      </c>
      <c r="L3" t="s">
        <v>124</v>
      </c>
    </row>
    <row r="4" spans="1:12" x14ac:dyDescent="0.2">
      <c r="A4" t="s">
        <v>122</v>
      </c>
      <c r="B4">
        <v>7.63</v>
      </c>
      <c r="C4" t="s">
        <v>44</v>
      </c>
      <c r="D4" t="s">
        <v>21</v>
      </c>
      <c r="E4">
        <v>19567892</v>
      </c>
      <c r="F4" t="s">
        <v>15</v>
      </c>
      <c r="G4" t="s">
        <v>20</v>
      </c>
      <c r="H4" t="s">
        <v>123</v>
      </c>
      <c r="I4" t="s">
        <v>18</v>
      </c>
      <c r="J4">
        <v>1</v>
      </c>
      <c r="K4" t="s">
        <v>18</v>
      </c>
      <c r="L4" t="s">
        <v>125</v>
      </c>
    </row>
    <row r="5" spans="1:12" x14ac:dyDescent="0.2">
      <c r="A5" t="s">
        <v>122</v>
      </c>
      <c r="B5">
        <v>7.63</v>
      </c>
      <c r="C5" t="s">
        <v>44</v>
      </c>
      <c r="D5" t="s">
        <v>22</v>
      </c>
      <c r="E5">
        <v>26402949</v>
      </c>
      <c r="F5" t="s">
        <v>15</v>
      </c>
      <c r="G5" t="s">
        <v>20</v>
      </c>
      <c r="H5" t="s">
        <v>123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122</v>
      </c>
      <c r="B6">
        <v>7.63</v>
      </c>
      <c r="C6" t="s">
        <v>44</v>
      </c>
      <c r="D6" t="s">
        <v>23</v>
      </c>
      <c r="E6">
        <v>38534282</v>
      </c>
      <c r="F6" t="s">
        <v>15</v>
      </c>
      <c r="G6" t="s">
        <v>20</v>
      </c>
      <c r="H6" t="s">
        <v>123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122</v>
      </c>
      <c r="B7">
        <v>7.63</v>
      </c>
      <c r="C7" t="s">
        <v>44</v>
      </c>
      <c r="D7" t="s">
        <v>24</v>
      </c>
      <c r="E7">
        <v>46667279</v>
      </c>
      <c r="F7" t="s">
        <v>15</v>
      </c>
      <c r="G7" t="s">
        <v>20</v>
      </c>
      <c r="H7" t="s">
        <v>123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122</v>
      </c>
      <c r="B8">
        <v>7.63</v>
      </c>
      <c r="C8" t="s">
        <v>44</v>
      </c>
      <c r="D8" t="s">
        <v>25</v>
      </c>
      <c r="E8">
        <v>47076947</v>
      </c>
      <c r="F8" t="s">
        <v>15</v>
      </c>
      <c r="G8" t="s">
        <v>20</v>
      </c>
      <c r="H8" t="s">
        <v>123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122</v>
      </c>
      <c r="B9">
        <v>7.63</v>
      </c>
      <c r="C9" t="s">
        <v>44</v>
      </c>
      <c r="D9" t="s">
        <v>26</v>
      </c>
      <c r="E9">
        <v>49277356</v>
      </c>
      <c r="F9" t="s">
        <v>15</v>
      </c>
      <c r="G9" t="s">
        <v>20</v>
      </c>
      <c r="H9" t="s">
        <v>123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122</v>
      </c>
      <c r="B10">
        <v>7.63</v>
      </c>
      <c r="C10" t="s">
        <v>44</v>
      </c>
      <c r="D10" t="s">
        <v>27</v>
      </c>
      <c r="E10">
        <v>47349026</v>
      </c>
      <c r="F10" t="s">
        <v>15</v>
      </c>
      <c r="G10" t="s">
        <v>20</v>
      </c>
      <c r="H10" t="s">
        <v>123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122</v>
      </c>
      <c r="B11">
        <v>7.63</v>
      </c>
      <c r="C11" t="s">
        <v>44</v>
      </c>
      <c r="D11" t="s">
        <v>28</v>
      </c>
      <c r="E11">
        <v>49623980</v>
      </c>
      <c r="F11" t="s">
        <v>15</v>
      </c>
      <c r="G11" t="s">
        <v>20</v>
      </c>
      <c r="H11" t="s">
        <v>123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122</v>
      </c>
      <c r="B12">
        <v>7.63</v>
      </c>
      <c r="C12" t="s">
        <v>44</v>
      </c>
      <c r="D12" t="s">
        <v>29</v>
      </c>
      <c r="E12">
        <v>47159592</v>
      </c>
      <c r="F12" t="s">
        <v>15</v>
      </c>
      <c r="G12" t="s">
        <v>20</v>
      </c>
      <c r="H12" t="s">
        <v>123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122</v>
      </c>
      <c r="B13">
        <v>7.63</v>
      </c>
      <c r="C13" t="s">
        <v>44</v>
      </c>
      <c r="D13" t="s">
        <v>30</v>
      </c>
      <c r="E13">
        <v>50701018</v>
      </c>
      <c r="F13" t="s">
        <v>15</v>
      </c>
      <c r="G13" t="s">
        <v>20</v>
      </c>
      <c r="H13" t="s">
        <v>123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122</v>
      </c>
      <c r="B14">
        <v>7.63</v>
      </c>
      <c r="C14" t="s">
        <v>44</v>
      </c>
      <c r="D14" t="s">
        <v>31</v>
      </c>
      <c r="E14">
        <v>47553019</v>
      </c>
      <c r="F14" t="s">
        <v>15</v>
      </c>
      <c r="G14" t="s">
        <v>20</v>
      </c>
      <c r="H14" t="s">
        <v>123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122</v>
      </c>
      <c r="B15">
        <v>7.63</v>
      </c>
      <c r="C15" t="s">
        <v>44</v>
      </c>
      <c r="D15" t="s">
        <v>32</v>
      </c>
      <c r="E15">
        <v>37918780</v>
      </c>
      <c r="F15" t="s">
        <v>33</v>
      </c>
      <c r="G15" t="s">
        <v>16</v>
      </c>
      <c r="H15" t="s">
        <v>123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122</v>
      </c>
      <c r="B16">
        <v>7.63</v>
      </c>
      <c r="C16" t="s">
        <v>44</v>
      </c>
      <c r="D16" t="s">
        <v>34</v>
      </c>
      <c r="E16">
        <v>40993089</v>
      </c>
      <c r="F16" t="s">
        <v>35</v>
      </c>
      <c r="G16" t="s">
        <v>16</v>
      </c>
      <c r="H16" t="s">
        <v>123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122</v>
      </c>
      <c r="B17">
        <v>7.63</v>
      </c>
      <c r="C17" t="s">
        <v>44</v>
      </c>
      <c r="D17" t="s">
        <v>36</v>
      </c>
      <c r="E17">
        <v>35100209</v>
      </c>
      <c r="F17" t="s">
        <v>37</v>
      </c>
      <c r="G17" t="s">
        <v>16</v>
      </c>
      <c r="H17" t="s">
        <v>123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122</v>
      </c>
      <c r="B18">
        <v>7.63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123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122</v>
      </c>
      <c r="B19">
        <v>7.63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123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122</v>
      </c>
      <c r="B20">
        <v>7.63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123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122</v>
      </c>
      <c r="B21">
        <v>7.63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123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128</v>
      </c>
      <c r="B2">
        <v>7.01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129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128</v>
      </c>
      <c r="B3">
        <v>7.01</v>
      </c>
      <c r="C3" t="s">
        <v>44</v>
      </c>
      <c r="D3" t="s">
        <v>19</v>
      </c>
      <c r="E3">
        <v>26159222</v>
      </c>
      <c r="F3" t="s">
        <v>15</v>
      </c>
      <c r="G3" t="s">
        <v>20</v>
      </c>
      <c r="H3" t="s">
        <v>129</v>
      </c>
      <c r="I3" t="s">
        <v>18</v>
      </c>
      <c r="J3">
        <v>1</v>
      </c>
      <c r="K3" t="s">
        <v>18</v>
      </c>
      <c r="L3" t="s">
        <v>130</v>
      </c>
    </row>
    <row r="4" spans="1:12" x14ac:dyDescent="0.2">
      <c r="A4" t="s">
        <v>128</v>
      </c>
      <c r="B4">
        <v>7.01</v>
      </c>
      <c r="C4" t="s">
        <v>44</v>
      </c>
      <c r="D4" t="s">
        <v>21</v>
      </c>
      <c r="E4">
        <v>33986900</v>
      </c>
      <c r="F4" t="s">
        <v>15</v>
      </c>
      <c r="G4" t="s">
        <v>20</v>
      </c>
      <c r="H4" t="s">
        <v>129</v>
      </c>
      <c r="I4" t="s">
        <v>18</v>
      </c>
      <c r="J4">
        <v>1</v>
      </c>
      <c r="K4" t="s">
        <v>18</v>
      </c>
      <c r="L4" t="s">
        <v>131</v>
      </c>
    </row>
    <row r="5" spans="1:12" x14ac:dyDescent="0.2">
      <c r="A5" t="s">
        <v>128</v>
      </c>
      <c r="B5">
        <v>7.01</v>
      </c>
      <c r="C5" t="s">
        <v>44</v>
      </c>
      <c r="D5" t="s">
        <v>22</v>
      </c>
      <c r="E5">
        <v>49187197</v>
      </c>
      <c r="F5" t="s">
        <v>15</v>
      </c>
      <c r="G5" t="s">
        <v>20</v>
      </c>
      <c r="H5" t="s">
        <v>129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128</v>
      </c>
      <c r="B6">
        <v>7.01</v>
      </c>
      <c r="C6" t="s">
        <v>44</v>
      </c>
      <c r="D6" t="s">
        <v>23</v>
      </c>
      <c r="E6">
        <v>62516032</v>
      </c>
      <c r="F6" t="s">
        <v>15</v>
      </c>
      <c r="G6" t="s">
        <v>20</v>
      </c>
      <c r="H6" t="s">
        <v>129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128</v>
      </c>
      <c r="B7">
        <v>7.01</v>
      </c>
      <c r="C7" t="s">
        <v>44</v>
      </c>
      <c r="D7" t="s">
        <v>24</v>
      </c>
      <c r="E7">
        <v>78562875</v>
      </c>
      <c r="F7" t="s">
        <v>15</v>
      </c>
      <c r="G7" t="s">
        <v>20</v>
      </c>
      <c r="H7" t="s">
        <v>129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128</v>
      </c>
      <c r="B8">
        <v>7.01</v>
      </c>
      <c r="C8" t="s">
        <v>44</v>
      </c>
      <c r="D8" t="s">
        <v>25</v>
      </c>
      <c r="E8">
        <v>84663867</v>
      </c>
      <c r="F8" t="s">
        <v>15</v>
      </c>
      <c r="G8" t="s">
        <v>20</v>
      </c>
      <c r="H8" t="s">
        <v>129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128</v>
      </c>
      <c r="B9">
        <v>7.01</v>
      </c>
      <c r="C9" t="s">
        <v>44</v>
      </c>
      <c r="D9" t="s">
        <v>26</v>
      </c>
      <c r="E9">
        <v>85445099</v>
      </c>
      <c r="F9" t="s">
        <v>15</v>
      </c>
      <c r="G9" t="s">
        <v>20</v>
      </c>
      <c r="H9" t="s">
        <v>129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128</v>
      </c>
      <c r="B10">
        <v>7.01</v>
      </c>
      <c r="C10" t="s">
        <v>44</v>
      </c>
      <c r="D10" t="s">
        <v>27</v>
      </c>
      <c r="E10">
        <v>97527200</v>
      </c>
      <c r="F10" t="s">
        <v>15</v>
      </c>
      <c r="G10" t="s">
        <v>20</v>
      </c>
      <c r="H10" t="s">
        <v>129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128</v>
      </c>
      <c r="B11">
        <v>7.01</v>
      </c>
      <c r="C11" t="s">
        <v>44</v>
      </c>
      <c r="D11" t="s">
        <v>28</v>
      </c>
      <c r="E11">
        <v>95297052</v>
      </c>
      <c r="F11" t="s">
        <v>15</v>
      </c>
      <c r="G11" t="s">
        <v>20</v>
      </c>
      <c r="H11" t="s">
        <v>129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128</v>
      </c>
      <c r="B12">
        <v>7.01</v>
      </c>
      <c r="C12" t="s">
        <v>44</v>
      </c>
      <c r="D12" t="s">
        <v>29</v>
      </c>
      <c r="E12">
        <v>97642146</v>
      </c>
      <c r="F12" t="s">
        <v>15</v>
      </c>
      <c r="G12" t="s">
        <v>20</v>
      </c>
      <c r="H12" t="s">
        <v>129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128</v>
      </c>
      <c r="B13">
        <v>7.01</v>
      </c>
      <c r="C13" t="s">
        <v>44</v>
      </c>
      <c r="D13" t="s">
        <v>30</v>
      </c>
      <c r="E13">
        <v>94449770</v>
      </c>
      <c r="F13" t="s">
        <v>15</v>
      </c>
      <c r="G13" t="s">
        <v>20</v>
      </c>
      <c r="H13" t="s">
        <v>129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128</v>
      </c>
      <c r="B14">
        <v>7.01</v>
      </c>
      <c r="C14" t="s">
        <v>44</v>
      </c>
      <c r="D14" t="s">
        <v>31</v>
      </c>
      <c r="E14">
        <v>93122180</v>
      </c>
      <c r="F14" t="s">
        <v>15</v>
      </c>
      <c r="G14" t="s">
        <v>20</v>
      </c>
      <c r="H14" t="s">
        <v>129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128</v>
      </c>
      <c r="B15">
        <v>7.01</v>
      </c>
      <c r="C15" t="s">
        <v>44</v>
      </c>
      <c r="D15" t="s">
        <v>32</v>
      </c>
      <c r="E15">
        <v>56926617</v>
      </c>
      <c r="F15" t="s">
        <v>33</v>
      </c>
      <c r="G15" t="s">
        <v>16</v>
      </c>
      <c r="H15" t="s">
        <v>129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128</v>
      </c>
      <c r="B16">
        <v>7.01</v>
      </c>
      <c r="C16" t="s">
        <v>44</v>
      </c>
      <c r="D16" t="s">
        <v>34</v>
      </c>
      <c r="E16">
        <v>57096724</v>
      </c>
      <c r="F16" t="s">
        <v>35</v>
      </c>
      <c r="G16" t="s">
        <v>16</v>
      </c>
      <c r="H16" t="s">
        <v>129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128</v>
      </c>
      <c r="B17">
        <v>7.01</v>
      </c>
      <c r="C17" t="s">
        <v>44</v>
      </c>
      <c r="D17" t="s">
        <v>36</v>
      </c>
      <c r="E17">
        <v>58271597</v>
      </c>
      <c r="F17" t="s">
        <v>37</v>
      </c>
      <c r="G17" t="s">
        <v>16</v>
      </c>
      <c r="H17" t="s">
        <v>129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128</v>
      </c>
      <c r="B18">
        <v>7.01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129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128</v>
      </c>
      <c r="B19">
        <v>7.01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129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128</v>
      </c>
      <c r="B20">
        <v>7.01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129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128</v>
      </c>
      <c r="B21">
        <v>7.01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129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1"/>
  <sheetViews>
    <sheetView topLeftCell="A7" workbookViewId="0">
      <selection activeCell="I23" sqref="I23"/>
    </sheetView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132</v>
      </c>
      <c r="B2">
        <v>4.82</v>
      </c>
      <c r="C2" t="s">
        <v>13</v>
      </c>
      <c r="D2" t="s">
        <v>14</v>
      </c>
      <c r="E2">
        <v>123596</v>
      </c>
      <c r="F2" t="s">
        <v>15</v>
      </c>
      <c r="G2" t="s">
        <v>16</v>
      </c>
      <c r="H2" t="s">
        <v>133</v>
      </c>
      <c r="I2">
        <v>3.2709999999999999</v>
      </c>
      <c r="J2" t="s">
        <v>18</v>
      </c>
      <c r="K2">
        <v>37786</v>
      </c>
      <c r="L2" t="s">
        <v>15</v>
      </c>
    </row>
    <row r="3" spans="1:12" x14ac:dyDescent="0.2">
      <c r="A3" t="s">
        <v>132</v>
      </c>
      <c r="B3">
        <v>4.82</v>
      </c>
      <c r="C3" t="s">
        <v>13</v>
      </c>
      <c r="D3" t="s">
        <v>19</v>
      </c>
      <c r="E3">
        <v>5718165456</v>
      </c>
      <c r="F3" t="s">
        <v>15</v>
      </c>
      <c r="G3" t="s">
        <v>20</v>
      </c>
      <c r="H3" t="s">
        <v>133</v>
      </c>
      <c r="I3">
        <v>9.4309999999999992</v>
      </c>
      <c r="J3">
        <v>100</v>
      </c>
      <c r="K3">
        <v>606322793</v>
      </c>
      <c r="L3" t="s">
        <v>134</v>
      </c>
    </row>
    <row r="4" spans="1:12" x14ac:dyDescent="0.2">
      <c r="A4" t="s">
        <v>132</v>
      </c>
      <c r="B4">
        <v>4.82</v>
      </c>
      <c r="C4" t="s">
        <v>13</v>
      </c>
      <c r="D4" t="s">
        <v>21</v>
      </c>
      <c r="E4">
        <v>4558718161</v>
      </c>
      <c r="F4" t="s">
        <v>15</v>
      </c>
      <c r="G4" t="s">
        <v>20</v>
      </c>
      <c r="H4" t="s">
        <v>133</v>
      </c>
      <c r="I4">
        <v>7.07</v>
      </c>
      <c r="J4">
        <v>50</v>
      </c>
      <c r="K4">
        <v>644815922</v>
      </c>
      <c r="L4" t="s">
        <v>135</v>
      </c>
    </row>
    <row r="5" spans="1:12" x14ac:dyDescent="0.2">
      <c r="A5" t="s">
        <v>132</v>
      </c>
      <c r="B5">
        <v>4.82</v>
      </c>
      <c r="C5" t="s">
        <v>13</v>
      </c>
      <c r="D5" t="s">
        <v>22</v>
      </c>
      <c r="E5">
        <v>3735089481</v>
      </c>
      <c r="F5" t="s">
        <v>15</v>
      </c>
      <c r="G5" t="s">
        <v>20</v>
      </c>
      <c r="H5" t="s">
        <v>133</v>
      </c>
      <c r="I5">
        <v>4.9669999999999996</v>
      </c>
      <c r="J5">
        <v>25</v>
      </c>
      <c r="K5">
        <v>751995116</v>
      </c>
      <c r="L5" t="s">
        <v>136</v>
      </c>
    </row>
    <row r="6" spans="1:12" x14ac:dyDescent="0.2">
      <c r="A6" t="s">
        <v>132</v>
      </c>
      <c r="B6">
        <v>4.82</v>
      </c>
      <c r="C6" t="s">
        <v>13</v>
      </c>
      <c r="D6" t="s">
        <v>23</v>
      </c>
      <c r="E6">
        <v>3181601047</v>
      </c>
      <c r="F6" t="s">
        <v>15</v>
      </c>
      <c r="G6" t="s">
        <v>20</v>
      </c>
      <c r="H6" t="s">
        <v>133</v>
      </c>
      <c r="I6">
        <v>3.8130000000000002</v>
      </c>
      <c r="J6">
        <v>12.5</v>
      </c>
      <c r="K6">
        <v>834360232</v>
      </c>
      <c r="L6" t="s">
        <v>137</v>
      </c>
    </row>
    <row r="7" spans="1:12" x14ac:dyDescent="0.2">
      <c r="A7" t="s">
        <v>132</v>
      </c>
      <c r="B7">
        <v>4.82</v>
      </c>
      <c r="C7" t="s">
        <v>13</v>
      </c>
      <c r="D7" t="s">
        <v>24</v>
      </c>
      <c r="E7">
        <v>2403453363</v>
      </c>
      <c r="F7" t="s">
        <v>15</v>
      </c>
      <c r="G7" t="s">
        <v>20</v>
      </c>
      <c r="H7" t="s">
        <v>133</v>
      </c>
      <c r="I7">
        <v>2.9630000000000001</v>
      </c>
      <c r="J7">
        <v>6.25</v>
      </c>
      <c r="K7">
        <v>811238901</v>
      </c>
      <c r="L7" t="s">
        <v>138</v>
      </c>
    </row>
    <row r="8" spans="1:12" x14ac:dyDescent="0.2">
      <c r="A8" t="s">
        <v>132</v>
      </c>
      <c r="B8">
        <v>4.82</v>
      </c>
      <c r="C8" t="s">
        <v>13</v>
      </c>
      <c r="D8" t="s">
        <v>25</v>
      </c>
      <c r="E8">
        <v>1771127720</v>
      </c>
      <c r="F8" t="s">
        <v>15</v>
      </c>
      <c r="G8" t="s">
        <v>20</v>
      </c>
      <c r="H8" t="s">
        <v>133</v>
      </c>
      <c r="I8">
        <v>2.1389999999999998</v>
      </c>
      <c r="J8">
        <v>3.125</v>
      </c>
      <c r="K8">
        <v>828207672</v>
      </c>
      <c r="L8" t="s">
        <v>139</v>
      </c>
    </row>
    <row r="9" spans="1:12" x14ac:dyDescent="0.2">
      <c r="A9" t="s">
        <v>132</v>
      </c>
      <c r="B9">
        <v>4.82</v>
      </c>
      <c r="C9" t="s">
        <v>13</v>
      </c>
      <c r="D9" t="s">
        <v>26</v>
      </c>
      <c r="E9">
        <v>1050033610</v>
      </c>
      <c r="F9" t="s">
        <v>15</v>
      </c>
      <c r="G9" t="s">
        <v>20</v>
      </c>
      <c r="H9" t="s">
        <v>133</v>
      </c>
      <c r="I9">
        <v>1.524</v>
      </c>
      <c r="J9">
        <v>1.5629999999999999</v>
      </c>
      <c r="K9">
        <v>688839294</v>
      </c>
      <c r="L9" t="s">
        <v>140</v>
      </c>
    </row>
    <row r="10" spans="1:12" x14ac:dyDescent="0.2">
      <c r="A10" t="s">
        <v>132</v>
      </c>
      <c r="B10">
        <v>4.82</v>
      </c>
      <c r="C10" t="s">
        <v>13</v>
      </c>
      <c r="D10" t="s">
        <v>27</v>
      </c>
      <c r="E10">
        <v>736126249</v>
      </c>
      <c r="F10" t="s">
        <v>15</v>
      </c>
      <c r="G10" t="s">
        <v>20</v>
      </c>
      <c r="H10" t="s">
        <v>133</v>
      </c>
      <c r="I10">
        <v>0.90600000000000003</v>
      </c>
      <c r="J10">
        <v>0.78100000000000003</v>
      </c>
      <c r="K10">
        <v>812590974</v>
      </c>
      <c r="L10" t="s">
        <v>141</v>
      </c>
    </row>
    <row r="11" spans="1:12" x14ac:dyDescent="0.2">
      <c r="A11" t="s">
        <v>132</v>
      </c>
      <c r="B11">
        <v>4.82</v>
      </c>
      <c r="C11" t="s">
        <v>13</v>
      </c>
      <c r="D11" t="s">
        <v>28</v>
      </c>
      <c r="E11">
        <v>357092626</v>
      </c>
      <c r="F11" t="s">
        <v>15</v>
      </c>
      <c r="G11" t="s">
        <v>20</v>
      </c>
      <c r="H11" t="s">
        <v>133</v>
      </c>
      <c r="I11">
        <v>0.44900000000000001</v>
      </c>
      <c r="J11">
        <v>0.39100000000000001</v>
      </c>
      <c r="K11">
        <v>795350747</v>
      </c>
      <c r="L11" t="s">
        <v>142</v>
      </c>
    </row>
    <row r="12" spans="1:12" x14ac:dyDescent="0.2">
      <c r="A12" t="s">
        <v>132</v>
      </c>
      <c r="B12">
        <v>4.82</v>
      </c>
      <c r="C12" t="s">
        <v>13</v>
      </c>
      <c r="D12" t="s">
        <v>29</v>
      </c>
      <c r="E12">
        <v>186605332</v>
      </c>
      <c r="F12" t="s">
        <v>15</v>
      </c>
      <c r="G12" t="s">
        <v>20</v>
      </c>
      <c r="H12" t="s">
        <v>133</v>
      </c>
      <c r="I12">
        <v>0.22</v>
      </c>
      <c r="J12">
        <v>0.19500000000000001</v>
      </c>
      <c r="K12">
        <v>848220940</v>
      </c>
      <c r="L12" t="s">
        <v>143</v>
      </c>
    </row>
    <row r="13" spans="1:12" x14ac:dyDescent="0.2">
      <c r="A13" t="s">
        <v>132</v>
      </c>
      <c r="B13">
        <v>4.82</v>
      </c>
      <c r="C13" t="s">
        <v>13</v>
      </c>
      <c r="D13" t="s">
        <v>30</v>
      </c>
      <c r="E13">
        <v>84473124</v>
      </c>
      <c r="F13" t="s">
        <v>15</v>
      </c>
      <c r="G13" t="s">
        <v>20</v>
      </c>
      <c r="H13" t="s">
        <v>133</v>
      </c>
      <c r="I13">
        <v>0.111</v>
      </c>
      <c r="J13">
        <v>9.8000000000000004E-2</v>
      </c>
      <c r="K13">
        <v>758405819</v>
      </c>
      <c r="L13" t="s">
        <v>144</v>
      </c>
    </row>
    <row r="14" spans="1:12" x14ac:dyDescent="0.2">
      <c r="A14" t="s">
        <v>132</v>
      </c>
      <c r="B14">
        <v>4.82</v>
      </c>
      <c r="C14" t="s">
        <v>13</v>
      </c>
      <c r="D14" t="s">
        <v>31</v>
      </c>
      <c r="E14">
        <v>39244531</v>
      </c>
      <c r="F14" t="s">
        <v>15</v>
      </c>
      <c r="G14" t="s">
        <v>20</v>
      </c>
      <c r="H14" t="s">
        <v>133</v>
      </c>
      <c r="I14">
        <v>4.8000000000000001E-2</v>
      </c>
      <c r="J14">
        <v>4.9000000000000002E-2</v>
      </c>
      <c r="K14">
        <v>813826392</v>
      </c>
      <c r="L14" t="s">
        <v>145</v>
      </c>
    </row>
    <row r="15" spans="1:12" x14ac:dyDescent="0.2">
      <c r="A15" t="s">
        <v>132</v>
      </c>
      <c r="B15">
        <v>4.82</v>
      </c>
      <c r="C15" t="s">
        <v>13</v>
      </c>
      <c r="D15" t="s">
        <v>32</v>
      </c>
      <c r="E15" t="s">
        <v>40</v>
      </c>
      <c r="F15" t="s">
        <v>33</v>
      </c>
      <c r="G15" t="s">
        <v>16</v>
      </c>
      <c r="H15" t="s">
        <v>133</v>
      </c>
      <c r="I15" t="s">
        <v>40</v>
      </c>
      <c r="J15" t="s">
        <v>18</v>
      </c>
      <c r="K15">
        <v>718462864</v>
      </c>
      <c r="L15" t="s">
        <v>15</v>
      </c>
    </row>
    <row r="16" spans="1:12" x14ac:dyDescent="0.2">
      <c r="A16" t="s">
        <v>132</v>
      </c>
      <c r="B16">
        <v>4.82</v>
      </c>
      <c r="C16" t="s">
        <v>13</v>
      </c>
      <c r="D16" t="s">
        <v>34</v>
      </c>
      <c r="E16" t="s">
        <v>40</v>
      </c>
      <c r="F16" t="s">
        <v>35</v>
      </c>
      <c r="G16" t="s">
        <v>16</v>
      </c>
      <c r="H16" t="s">
        <v>133</v>
      </c>
      <c r="I16" t="s">
        <v>40</v>
      </c>
      <c r="J16" t="s">
        <v>18</v>
      </c>
      <c r="K16">
        <v>727483012</v>
      </c>
      <c r="L16" t="s">
        <v>15</v>
      </c>
    </row>
    <row r="17" spans="1:12" x14ac:dyDescent="0.2">
      <c r="A17" t="s">
        <v>132</v>
      </c>
      <c r="B17">
        <v>4.82</v>
      </c>
      <c r="C17" t="s">
        <v>13</v>
      </c>
      <c r="D17" t="s">
        <v>36</v>
      </c>
      <c r="E17" t="s">
        <v>40</v>
      </c>
      <c r="F17" t="s">
        <v>37</v>
      </c>
      <c r="G17" t="s">
        <v>16</v>
      </c>
      <c r="H17" t="s">
        <v>133</v>
      </c>
      <c r="I17" t="s">
        <v>40</v>
      </c>
      <c r="J17" t="s">
        <v>18</v>
      </c>
      <c r="K17">
        <v>778958416</v>
      </c>
      <c r="L17" t="s">
        <v>15</v>
      </c>
    </row>
    <row r="18" spans="1:12" x14ac:dyDescent="0.2">
      <c r="A18" t="s">
        <v>132</v>
      </c>
      <c r="B18">
        <v>4.82</v>
      </c>
      <c r="C18" t="s">
        <v>13</v>
      </c>
      <c r="D18" t="s">
        <v>38</v>
      </c>
      <c r="E18">
        <v>75774</v>
      </c>
      <c r="F18" t="s">
        <v>15</v>
      </c>
      <c r="G18" t="s">
        <v>16</v>
      </c>
      <c r="H18" t="s">
        <v>133</v>
      </c>
      <c r="I18">
        <v>2.6629999999999998</v>
      </c>
      <c r="J18" t="s">
        <v>18</v>
      </c>
      <c r="K18">
        <v>28459</v>
      </c>
      <c r="L18" t="s">
        <v>15</v>
      </c>
    </row>
    <row r="19" spans="1:12" x14ac:dyDescent="0.2">
      <c r="A19" t="s">
        <v>132</v>
      </c>
      <c r="B19">
        <v>4.82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133</v>
      </c>
      <c r="I19" t="s">
        <v>40</v>
      </c>
      <c r="J19" t="s">
        <v>18</v>
      </c>
      <c r="K19">
        <v>39719</v>
      </c>
      <c r="L19" t="s">
        <v>15</v>
      </c>
    </row>
    <row r="20" spans="1:12" x14ac:dyDescent="0.2">
      <c r="A20" t="s">
        <v>132</v>
      </c>
      <c r="B20">
        <v>4.82</v>
      </c>
      <c r="C20" t="s">
        <v>13</v>
      </c>
      <c r="D20" t="s">
        <v>41</v>
      </c>
      <c r="E20">
        <v>85463470</v>
      </c>
      <c r="F20" t="s">
        <v>15</v>
      </c>
      <c r="G20" t="s">
        <v>16</v>
      </c>
      <c r="H20" t="s">
        <v>133</v>
      </c>
      <c r="I20">
        <v>1792.346</v>
      </c>
      <c r="J20" t="s">
        <v>18</v>
      </c>
      <c r="K20">
        <v>47682</v>
      </c>
      <c r="L20" t="s">
        <v>15</v>
      </c>
    </row>
    <row r="21" spans="1:12" x14ac:dyDescent="0.2">
      <c r="A21" t="s">
        <v>132</v>
      </c>
      <c r="B21">
        <v>4.82</v>
      </c>
      <c r="C21" t="s">
        <v>13</v>
      </c>
      <c r="D21" t="s">
        <v>42</v>
      </c>
      <c r="E21">
        <v>30389811389</v>
      </c>
      <c r="F21" t="s">
        <v>15</v>
      </c>
      <c r="G21" t="s">
        <v>16</v>
      </c>
      <c r="H21" t="s">
        <v>133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146</v>
      </c>
      <c r="B2">
        <v>4.82</v>
      </c>
      <c r="C2" t="s">
        <v>44</v>
      </c>
      <c r="D2" t="s">
        <v>14</v>
      </c>
      <c r="E2">
        <v>37786</v>
      </c>
      <c r="F2" t="s">
        <v>15</v>
      </c>
      <c r="G2" t="s">
        <v>16</v>
      </c>
      <c r="H2" t="s">
        <v>147</v>
      </c>
      <c r="I2" t="s">
        <v>18</v>
      </c>
      <c r="J2">
        <v>1</v>
      </c>
      <c r="K2" t="s">
        <v>18</v>
      </c>
      <c r="L2" t="s">
        <v>148</v>
      </c>
    </row>
    <row r="3" spans="1:12" x14ac:dyDescent="0.2">
      <c r="A3" t="s">
        <v>146</v>
      </c>
      <c r="B3">
        <v>4.82</v>
      </c>
      <c r="C3" t="s">
        <v>44</v>
      </c>
      <c r="D3" t="s">
        <v>19</v>
      </c>
      <c r="E3">
        <v>606322793</v>
      </c>
      <c r="F3" t="s">
        <v>15</v>
      </c>
      <c r="G3" t="s">
        <v>20</v>
      </c>
      <c r="H3" t="s">
        <v>147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146</v>
      </c>
      <c r="B4">
        <v>4.82</v>
      </c>
      <c r="C4" t="s">
        <v>44</v>
      </c>
      <c r="D4" t="s">
        <v>21</v>
      </c>
      <c r="E4">
        <v>644815922</v>
      </c>
      <c r="F4" t="s">
        <v>15</v>
      </c>
      <c r="G4" t="s">
        <v>20</v>
      </c>
      <c r="H4" t="s">
        <v>147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146</v>
      </c>
      <c r="B5">
        <v>4.82</v>
      </c>
      <c r="C5" t="s">
        <v>44</v>
      </c>
      <c r="D5" t="s">
        <v>22</v>
      </c>
      <c r="E5">
        <v>751995116</v>
      </c>
      <c r="F5" t="s">
        <v>15</v>
      </c>
      <c r="G5" t="s">
        <v>20</v>
      </c>
      <c r="H5" t="s">
        <v>147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146</v>
      </c>
      <c r="B6">
        <v>4.82</v>
      </c>
      <c r="C6" t="s">
        <v>44</v>
      </c>
      <c r="D6" t="s">
        <v>23</v>
      </c>
      <c r="E6">
        <v>834360232</v>
      </c>
      <c r="F6" t="s">
        <v>15</v>
      </c>
      <c r="G6" t="s">
        <v>20</v>
      </c>
      <c r="H6" t="s">
        <v>147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146</v>
      </c>
      <c r="B7">
        <v>4.82</v>
      </c>
      <c r="C7" t="s">
        <v>44</v>
      </c>
      <c r="D7" t="s">
        <v>24</v>
      </c>
      <c r="E7">
        <v>811238901</v>
      </c>
      <c r="F7" t="s">
        <v>15</v>
      </c>
      <c r="G7" t="s">
        <v>20</v>
      </c>
      <c r="H7" t="s">
        <v>147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146</v>
      </c>
      <c r="B8">
        <v>4.82</v>
      </c>
      <c r="C8" t="s">
        <v>44</v>
      </c>
      <c r="D8" t="s">
        <v>25</v>
      </c>
      <c r="E8">
        <v>828207672</v>
      </c>
      <c r="F8" t="s">
        <v>15</v>
      </c>
      <c r="G8" t="s">
        <v>20</v>
      </c>
      <c r="H8" t="s">
        <v>147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146</v>
      </c>
      <c r="B9">
        <v>4.82</v>
      </c>
      <c r="C9" t="s">
        <v>44</v>
      </c>
      <c r="D9" t="s">
        <v>26</v>
      </c>
      <c r="E9">
        <v>688839294</v>
      </c>
      <c r="F9" t="s">
        <v>15</v>
      </c>
      <c r="G9" t="s">
        <v>20</v>
      </c>
      <c r="H9" t="s">
        <v>147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146</v>
      </c>
      <c r="B10">
        <v>4.82</v>
      </c>
      <c r="C10" t="s">
        <v>44</v>
      </c>
      <c r="D10" t="s">
        <v>27</v>
      </c>
      <c r="E10">
        <v>812590974</v>
      </c>
      <c r="F10" t="s">
        <v>15</v>
      </c>
      <c r="G10" t="s">
        <v>20</v>
      </c>
      <c r="H10" t="s">
        <v>147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146</v>
      </c>
      <c r="B11">
        <v>4.82</v>
      </c>
      <c r="C11" t="s">
        <v>44</v>
      </c>
      <c r="D11" t="s">
        <v>28</v>
      </c>
      <c r="E11">
        <v>795350747</v>
      </c>
      <c r="F11" t="s">
        <v>15</v>
      </c>
      <c r="G11" t="s">
        <v>20</v>
      </c>
      <c r="H11" t="s">
        <v>147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146</v>
      </c>
      <c r="B12">
        <v>4.82</v>
      </c>
      <c r="C12" t="s">
        <v>44</v>
      </c>
      <c r="D12" t="s">
        <v>29</v>
      </c>
      <c r="E12">
        <v>848220940</v>
      </c>
      <c r="F12" t="s">
        <v>15</v>
      </c>
      <c r="G12" t="s">
        <v>20</v>
      </c>
      <c r="H12" t="s">
        <v>147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146</v>
      </c>
      <c r="B13">
        <v>4.82</v>
      </c>
      <c r="C13" t="s">
        <v>44</v>
      </c>
      <c r="D13" t="s">
        <v>30</v>
      </c>
      <c r="E13">
        <v>758405819</v>
      </c>
      <c r="F13" t="s">
        <v>15</v>
      </c>
      <c r="G13" t="s">
        <v>20</v>
      </c>
      <c r="H13" t="s">
        <v>147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146</v>
      </c>
      <c r="B14">
        <v>4.82</v>
      </c>
      <c r="C14" t="s">
        <v>44</v>
      </c>
      <c r="D14" t="s">
        <v>31</v>
      </c>
      <c r="E14">
        <v>813826392</v>
      </c>
      <c r="F14" t="s">
        <v>15</v>
      </c>
      <c r="G14" t="s">
        <v>20</v>
      </c>
      <c r="H14" t="s">
        <v>147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146</v>
      </c>
      <c r="B15">
        <v>4.82</v>
      </c>
      <c r="C15" t="s">
        <v>44</v>
      </c>
      <c r="D15" t="s">
        <v>32</v>
      </c>
      <c r="E15">
        <v>718462864</v>
      </c>
      <c r="F15" t="s">
        <v>33</v>
      </c>
      <c r="G15" t="s">
        <v>16</v>
      </c>
      <c r="H15" t="s">
        <v>147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146</v>
      </c>
      <c r="B16">
        <v>4.82</v>
      </c>
      <c r="C16" t="s">
        <v>44</v>
      </c>
      <c r="D16" t="s">
        <v>34</v>
      </c>
      <c r="E16">
        <v>727483012</v>
      </c>
      <c r="F16" t="s">
        <v>35</v>
      </c>
      <c r="G16" t="s">
        <v>16</v>
      </c>
      <c r="H16" t="s">
        <v>147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146</v>
      </c>
      <c r="B17">
        <v>4.82</v>
      </c>
      <c r="C17" t="s">
        <v>44</v>
      </c>
      <c r="D17" t="s">
        <v>36</v>
      </c>
      <c r="E17">
        <v>778958416</v>
      </c>
      <c r="F17" t="s">
        <v>37</v>
      </c>
      <c r="G17" t="s">
        <v>16</v>
      </c>
      <c r="H17" t="s">
        <v>147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146</v>
      </c>
      <c r="B18">
        <v>4.82</v>
      </c>
      <c r="C18" t="s">
        <v>44</v>
      </c>
      <c r="D18" t="s">
        <v>38</v>
      </c>
      <c r="E18">
        <v>28459</v>
      </c>
      <c r="F18" t="s">
        <v>15</v>
      </c>
      <c r="G18" t="s">
        <v>16</v>
      </c>
      <c r="H18" t="s">
        <v>147</v>
      </c>
      <c r="I18" t="s">
        <v>18</v>
      </c>
      <c r="J18">
        <v>1</v>
      </c>
      <c r="K18" t="s">
        <v>18</v>
      </c>
      <c r="L18" t="s">
        <v>149</v>
      </c>
    </row>
    <row r="19" spans="1:12" x14ac:dyDescent="0.2">
      <c r="A19" t="s">
        <v>146</v>
      </c>
      <c r="B19">
        <v>4.82</v>
      </c>
      <c r="C19" t="s">
        <v>44</v>
      </c>
      <c r="D19" t="s">
        <v>39</v>
      </c>
      <c r="E19">
        <v>39719</v>
      </c>
      <c r="F19" t="s">
        <v>15</v>
      </c>
      <c r="G19" t="s">
        <v>16</v>
      </c>
      <c r="H19" t="s">
        <v>147</v>
      </c>
      <c r="I19" t="s">
        <v>18</v>
      </c>
      <c r="J19">
        <v>1</v>
      </c>
      <c r="K19" t="s">
        <v>18</v>
      </c>
      <c r="L19" t="s">
        <v>150</v>
      </c>
    </row>
    <row r="20" spans="1:12" x14ac:dyDescent="0.2">
      <c r="A20" t="s">
        <v>146</v>
      </c>
      <c r="B20">
        <v>4.82</v>
      </c>
      <c r="C20" t="s">
        <v>44</v>
      </c>
      <c r="D20" t="s">
        <v>41</v>
      </c>
      <c r="E20">
        <v>47682</v>
      </c>
      <c r="F20" t="s">
        <v>15</v>
      </c>
      <c r="G20" t="s">
        <v>16</v>
      </c>
      <c r="H20" t="s">
        <v>147</v>
      </c>
      <c r="I20" t="s">
        <v>18</v>
      </c>
      <c r="J20">
        <v>1</v>
      </c>
      <c r="K20" t="s">
        <v>18</v>
      </c>
      <c r="L20" t="s">
        <v>151</v>
      </c>
    </row>
    <row r="21" spans="1:12" x14ac:dyDescent="0.2">
      <c r="A21" t="s">
        <v>146</v>
      </c>
      <c r="B21">
        <v>4.82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147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154</v>
      </c>
      <c r="B2">
        <v>6.62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155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154</v>
      </c>
      <c r="B3">
        <v>6.62</v>
      </c>
      <c r="C3" t="s">
        <v>44</v>
      </c>
      <c r="D3" t="s">
        <v>19</v>
      </c>
      <c r="E3">
        <v>6187985</v>
      </c>
      <c r="F3" t="s">
        <v>15</v>
      </c>
      <c r="G3" t="s">
        <v>20</v>
      </c>
      <c r="H3" t="s">
        <v>155</v>
      </c>
      <c r="I3" t="s">
        <v>18</v>
      </c>
      <c r="J3">
        <v>1</v>
      </c>
      <c r="K3" t="s">
        <v>18</v>
      </c>
      <c r="L3" t="s">
        <v>156</v>
      </c>
    </row>
    <row r="4" spans="1:12" x14ac:dyDescent="0.2">
      <c r="A4" t="s">
        <v>154</v>
      </c>
      <c r="B4">
        <v>6.62</v>
      </c>
      <c r="C4" t="s">
        <v>44</v>
      </c>
      <c r="D4" t="s">
        <v>21</v>
      </c>
      <c r="E4">
        <v>6785853</v>
      </c>
      <c r="F4" t="s">
        <v>15</v>
      </c>
      <c r="G4" t="s">
        <v>20</v>
      </c>
      <c r="H4" t="s">
        <v>155</v>
      </c>
      <c r="I4" t="s">
        <v>18</v>
      </c>
      <c r="J4">
        <v>1</v>
      </c>
      <c r="K4" t="s">
        <v>18</v>
      </c>
      <c r="L4" t="s">
        <v>157</v>
      </c>
    </row>
    <row r="5" spans="1:12" x14ac:dyDescent="0.2">
      <c r="A5" t="s">
        <v>154</v>
      </c>
      <c r="B5">
        <v>6.62</v>
      </c>
      <c r="C5" t="s">
        <v>44</v>
      </c>
      <c r="D5" t="s">
        <v>22</v>
      </c>
      <c r="E5">
        <v>9687251</v>
      </c>
      <c r="F5" t="s">
        <v>15</v>
      </c>
      <c r="G5" t="s">
        <v>20</v>
      </c>
      <c r="H5" t="s">
        <v>155</v>
      </c>
      <c r="I5" t="s">
        <v>18</v>
      </c>
      <c r="J5">
        <v>1</v>
      </c>
      <c r="K5" t="s">
        <v>18</v>
      </c>
      <c r="L5" t="s">
        <v>158</v>
      </c>
    </row>
    <row r="6" spans="1:12" x14ac:dyDescent="0.2">
      <c r="A6" t="s">
        <v>154</v>
      </c>
      <c r="B6">
        <v>6.62</v>
      </c>
      <c r="C6" t="s">
        <v>44</v>
      </c>
      <c r="D6" t="s">
        <v>23</v>
      </c>
      <c r="E6">
        <v>13451747</v>
      </c>
      <c r="F6" t="s">
        <v>15</v>
      </c>
      <c r="G6" t="s">
        <v>20</v>
      </c>
      <c r="H6" t="s">
        <v>155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154</v>
      </c>
      <c r="B7">
        <v>6.62</v>
      </c>
      <c r="C7" t="s">
        <v>44</v>
      </c>
      <c r="D7" t="s">
        <v>24</v>
      </c>
      <c r="E7">
        <v>15488307</v>
      </c>
      <c r="F7" t="s">
        <v>15</v>
      </c>
      <c r="G7" t="s">
        <v>20</v>
      </c>
      <c r="H7" t="s">
        <v>155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154</v>
      </c>
      <c r="B8">
        <v>6.62</v>
      </c>
      <c r="C8" t="s">
        <v>44</v>
      </c>
      <c r="D8" t="s">
        <v>25</v>
      </c>
      <c r="E8">
        <v>19682955</v>
      </c>
      <c r="F8" t="s">
        <v>15</v>
      </c>
      <c r="G8" t="s">
        <v>20</v>
      </c>
      <c r="H8" t="s">
        <v>155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154</v>
      </c>
      <c r="B9">
        <v>6.62</v>
      </c>
      <c r="C9" t="s">
        <v>44</v>
      </c>
      <c r="D9" t="s">
        <v>26</v>
      </c>
      <c r="E9">
        <v>25383625</v>
      </c>
      <c r="F9" t="s">
        <v>15</v>
      </c>
      <c r="G9" t="s">
        <v>20</v>
      </c>
      <c r="H9" t="s">
        <v>155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154</v>
      </c>
      <c r="B10">
        <v>6.62</v>
      </c>
      <c r="C10" t="s">
        <v>44</v>
      </c>
      <c r="D10" t="s">
        <v>27</v>
      </c>
      <c r="E10">
        <v>27985839</v>
      </c>
      <c r="F10" t="s">
        <v>15</v>
      </c>
      <c r="G10" t="s">
        <v>20</v>
      </c>
      <c r="H10" t="s">
        <v>155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154</v>
      </c>
      <c r="B11">
        <v>6.62</v>
      </c>
      <c r="C11" t="s">
        <v>44</v>
      </c>
      <c r="D11" t="s">
        <v>28</v>
      </c>
      <c r="E11">
        <v>29563357</v>
      </c>
      <c r="F11" t="s">
        <v>15</v>
      </c>
      <c r="G11" t="s">
        <v>20</v>
      </c>
      <c r="H11" t="s">
        <v>155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154</v>
      </c>
      <c r="B12">
        <v>6.62</v>
      </c>
      <c r="C12" t="s">
        <v>44</v>
      </c>
      <c r="D12" t="s">
        <v>29</v>
      </c>
      <c r="E12">
        <v>29023945</v>
      </c>
      <c r="F12" t="s">
        <v>15</v>
      </c>
      <c r="G12" t="s">
        <v>20</v>
      </c>
      <c r="H12" t="s">
        <v>155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154</v>
      </c>
      <c r="B13">
        <v>6.62</v>
      </c>
      <c r="C13" t="s">
        <v>44</v>
      </c>
      <c r="D13" t="s">
        <v>30</v>
      </c>
      <c r="E13">
        <v>28392741</v>
      </c>
      <c r="F13" t="s">
        <v>15</v>
      </c>
      <c r="G13" t="s">
        <v>20</v>
      </c>
      <c r="H13" t="s">
        <v>155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154</v>
      </c>
      <c r="B14">
        <v>6.62</v>
      </c>
      <c r="C14" t="s">
        <v>44</v>
      </c>
      <c r="D14" t="s">
        <v>31</v>
      </c>
      <c r="E14">
        <v>27704749</v>
      </c>
      <c r="F14" t="s">
        <v>15</v>
      </c>
      <c r="G14" t="s">
        <v>20</v>
      </c>
      <c r="H14" t="s">
        <v>155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154</v>
      </c>
      <c r="B15">
        <v>6.62</v>
      </c>
      <c r="C15" t="s">
        <v>44</v>
      </c>
      <c r="D15" t="s">
        <v>32</v>
      </c>
      <c r="E15">
        <v>22527091</v>
      </c>
      <c r="F15" t="s">
        <v>33</v>
      </c>
      <c r="G15" t="s">
        <v>16</v>
      </c>
      <c r="H15" t="s">
        <v>155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154</v>
      </c>
      <c r="B16">
        <v>6.62</v>
      </c>
      <c r="C16" t="s">
        <v>44</v>
      </c>
      <c r="D16" t="s">
        <v>34</v>
      </c>
      <c r="E16">
        <v>21493102</v>
      </c>
      <c r="F16" t="s">
        <v>35</v>
      </c>
      <c r="G16" t="s">
        <v>16</v>
      </c>
      <c r="H16" t="s">
        <v>155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154</v>
      </c>
      <c r="B17">
        <v>6.62</v>
      </c>
      <c r="C17" t="s">
        <v>44</v>
      </c>
      <c r="D17" t="s">
        <v>36</v>
      </c>
      <c r="E17">
        <v>21886179</v>
      </c>
      <c r="F17" t="s">
        <v>37</v>
      </c>
      <c r="G17" t="s">
        <v>16</v>
      </c>
      <c r="H17" t="s">
        <v>155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154</v>
      </c>
      <c r="B18">
        <v>6.62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155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154</v>
      </c>
      <c r="B19">
        <v>6.62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155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154</v>
      </c>
      <c r="B20">
        <v>6.62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155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154</v>
      </c>
      <c r="B21">
        <v>6.62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155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1"/>
  <sheetViews>
    <sheetView workbookViewId="0">
      <selection activeCell="H28" sqref="H28"/>
    </sheetView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159</v>
      </c>
      <c r="B2">
        <v>5.5</v>
      </c>
      <c r="C2" t="s">
        <v>13</v>
      </c>
      <c r="D2" t="s">
        <v>14</v>
      </c>
      <c r="E2">
        <v>192222</v>
      </c>
      <c r="F2" t="s">
        <v>15</v>
      </c>
      <c r="G2" t="s">
        <v>16</v>
      </c>
      <c r="H2" t="s">
        <v>53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159</v>
      </c>
      <c r="B3">
        <v>5.5</v>
      </c>
      <c r="C3" t="s">
        <v>13</v>
      </c>
      <c r="D3" t="s">
        <v>19</v>
      </c>
      <c r="E3">
        <v>14333698598</v>
      </c>
      <c r="F3" t="s">
        <v>15</v>
      </c>
      <c r="G3" t="s">
        <v>20</v>
      </c>
      <c r="H3" t="s">
        <v>53</v>
      </c>
      <c r="I3">
        <v>19.846</v>
      </c>
      <c r="J3">
        <v>100</v>
      </c>
      <c r="K3">
        <v>722239817</v>
      </c>
      <c r="L3" t="s">
        <v>15</v>
      </c>
    </row>
    <row r="4" spans="1:12" x14ac:dyDescent="0.2">
      <c r="A4" t="s">
        <v>159</v>
      </c>
      <c r="B4">
        <v>5.5</v>
      </c>
      <c r="C4" t="s">
        <v>13</v>
      </c>
      <c r="D4" t="s">
        <v>21</v>
      </c>
      <c r="E4">
        <v>9421419829</v>
      </c>
      <c r="F4" t="s">
        <v>15</v>
      </c>
      <c r="G4" t="s">
        <v>20</v>
      </c>
      <c r="H4" t="s">
        <v>53</v>
      </c>
      <c r="I4">
        <v>9.7850000000000001</v>
      </c>
      <c r="J4">
        <v>50</v>
      </c>
      <c r="K4">
        <v>962799228</v>
      </c>
      <c r="L4" t="s">
        <v>15</v>
      </c>
    </row>
    <row r="5" spans="1:12" x14ac:dyDescent="0.2">
      <c r="A5" t="s">
        <v>159</v>
      </c>
      <c r="B5">
        <v>5.5</v>
      </c>
      <c r="C5" t="s">
        <v>13</v>
      </c>
      <c r="D5" t="s">
        <v>22</v>
      </c>
      <c r="E5">
        <v>6665311695</v>
      </c>
      <c r="F5" t="s">
        <v>15</v>
      </c>
      <c r="G5" t="s">
        <v>20</v>
      </c>
      <c r="H5" t="s">
        <v>53</v>
      </c>
      <c r="I5">
        <v>5.4610000000000003</v>
      </c>
      <c r="J5">
        <v>25</v>
      </c>
      <c r="K5">
        <v>1220620877</v>
      </c>
      <c r="L5" t="s">
        <v>15</v>
      </c>
    </row>
    <row r="6" spans="1:12" x14ac:dyDescent="0.2">
      <c r="A6" t="s">
        <v>159</v>
      </c>
      <c r="B6">
        <v>5.5</v>
      </c>
      <c r="C6" t="s">
        <v>13</v>
      </c>
      <c r="D6" t="s">
        <v>23</v>
      </c>
      <c r="E6">
        <v>4092383613</v>
      </c>
      <c r="F6" t="s">
        <v>15</v>
      </c>
      <c r="G6" t="s">
        <v>20</v>
      </c>
      <c r="H6" t="s">
        <v>53</v>
      </c>
      <c r="I6">
        <v>2.7679999999999998</v>
      </c>
      <c r="J6">
        <v>12.5</v>
      </c>
      <c r="K6">
        <v>1478502569</v>
      </c>
      <c r="L6" t="s">
        <v>15</v>
      </c>
    </row>
    <row r="7" spans="1:12" x14ac:dyDescent="0.2">
      <c r="A7" t="s">
        <v>159</v>
      </c>
      <c r="B7">
        <v>5.5</v>
      </c>
      <c r="C7" t="s">
        <v>13</v>
      </c>
      <c r="D7" t="s">
        <v>24</v>
      </c>
      <c r="E7">
        <v>2439485543</v>
      </c>
      <c r="F7" t="s">
        <v>15</v>
      </c>
      <c r="G7" t="s">
        <v>20</v>
      </c>
      <c r="H7" t="s">
        <v>53</v>
      </c>
      <c r="I7">
        <v>1.4850000000000001</v>
      </c>
      <c r="J7">
        <v>6.25</v>
      </c>
      <c r="K7">
        <v>1642433405</v>
      </c>
      <c r="L7" t="s">
        <v>15</v>
      </c>
    </row>
    <row r="8" spans="1:12" x14ac:dyDescent="0.2">
      <c r="A8" t="s">
        <v>159</v>
      </c>
      <c r="B8">
        <v>5.5</v>
      </c>
      <c r="C8" t="s">
        <v>13</v>
      </c>
      <c r="D8" t="s">
        <v>25</v>
      </c>
      <c r="E8">
        <v>1416268375</v>
      </c>
      <c r="F8" t="s">
        <v>15</v>
      </c>
      <c r="G8" t="s">
        <v>20</v>
      </c>
      <c r="H8" t="s">
        <v>53</v>
      </c>
      <c r="I8">
        <v>0.79600000000000004</v>
      </c>
      <c r="J8">
        <v>3.125</v>
      </c>
      <c r="K8">
        <v>1780135959</v>
      </c>
      <c r="L8" t="s">
        <v>15</v>
      </c>
    </row>
    <row r="9" spans="1:12" x14ac:dyDescent="0.2">
      <c r="A9" t="s">
        <v>159</v>
      </c>
      <c r="B9">
        <v>5.5</v>
      </c>
      <c r="C9" t="s">
        <v>13</v>
      </c>
      <c r="D9" t="s">
        <v>26</v>
      </c>
      <c r="E9">
        <v>786566968</v>
      </c>
      <c r="F9" t="s">
        <v>15</v>
      </c>
      <c r="G9" t="s">
        <v>20</v>
      </c>
      <c r="H9" t="s">
        <v>53</v>
      </c>
      <c r="I9">
        <v>0.41199999999999998</v>
      </c>
      <c r="J9">
        <v>1.5629999999999999</v>
      </c>
      <c r="K9">
        <v>1910559014</v>
      </c>
      <c r="L9" t="s">
        <v>15</v>
      </c>
    </row>
    <row r="10" spans="1:12" x14ac:dyDescent="0.2">
      <c r="A10" t="s">
        <v>159</v>
      </c>
      <c r="B10">
        <v>5.5</v>
      </c>
      <c r="C10" t="s">
        <v>13</v>
      </c>
      <c r="D10" t="s">
        <v>27</v>
      </c>
      <c r="E10">
        <v>421267803</v>
      </c>
      <c r="F10" t="s">
        <v>15</v>
      </c>
      <c r="G10" t="s">
        <v>20</v>
      </c>
      <c r="H10" t="s">
        <v>53</v>
      </c>
      <c r="I10">
        <v>0.24199999999999999</v>
      </c>
      <c r="J10">
        <v>0.78100000000000003</v>
      </c>
      <c r="K10">
        <v>1742894159</v>
      </c>
      <c r="L10" t="s">
        <v>54</v>
      </c>
    </row>
    <row r="11" spans="1:12" x14ac:dyDescent="0.2">
      <c r="A11" t="s">
        <v>159</v>
      </c>
      <c r="B11">
        <v>5.5</v>
      </c>
      <c r="C11" t="s">
        <v>13</v>
      </c>
      <c r="D11" t="s">
        <v>28</v>
      </c>
      <c r="E11">
        <v>217292818</v>
      </c>
      <c r="F11" t="s">
        <v>15</v>
      </c>
      <c r="G11" t="s">
        <v>20</v>
      </c>
      <c r="H11" t="s">
        <v>53</v>
      </c>
      <c r="I11">
        <v>0.115</v>
      </c>
      <c r="J11">
        <v>0.39100000000000001</v>
      </c>
      <c r="K11">
        <v>1894708620</v>
      </c>
      <c r="L11" t="s">
        <v>55</v>
      </c>
    </row>
    <row r="12" spans="1:12" x14ac:dyDescent="0.2">
      <c r="A12" t="s">
        <v>159</v>
      </c>
      <c r="B12">
        <v>5.5</v>
      </c>
      <c r="C12" t="s">
        <v>13</v>
      </c>
      <c r="D12" t="s">
        <v>29</v>
      </c>
      <c r="E12">
        <v>103530764</v>
      </c>
      <c r="F12" t="s">
        <v>15</v>
      </c>
      <c r="G12" t="s">
        <v>20</v>
      </c>
      <c r="H12" t="s">
        <v>53</v>
      </c>
      <c r="I12">
        <v>5.5E-2</v>
      </c>
      <c r="J12">
        <v>0.19500000000000001</v>
      </c>
      <c r="K12">
        <v>1889164593</v>
      </c>
      <c r="L12" t="s">
        <v>56</v>
      </c>
    </row>
    <row r="13" spans="1:12" x14ac:dyDescent="0.2">
      <c r="A13" t="s">
        <v>159</v>
      </c>
      <c r="B13">
        <v>5.5</v>
      </c>
      <c r="C13" t="s">
        <v>13</v>
      </c>
      <c r="D13" t="s">
        <v>30</v>
      </c>
      <c r="E13">
        <v>53036555</v>
      </c>
      <c r="F13" t="s">
        <v>15</v>
      </c>
      <c r="G13" t="s">
        <v>20</v>
      </c>
      <c r="H13" t="s">
        <v>53</v>
      </c>
      <c r="I13">
        <v>2.7E-2</v>
      </c>
      <c r="J13">
        <v>9.8000000000000004E-2</v>
      </c>
      <c r="K13">
        <v>1951705095</v>
      </c>
      <c r="L13" t="s">
        <v>57</v>
      </c>
    </row>
    <row r="14" spans="1:12" x14ac:dyDescent="0.2">
      <c r="A14" t="s">
        <v>159</v>
      </c>
      <c r="B14">
        <v>5.5</v>
      </c>
      <c r="C14" t="s">
        <v>13</v>
      </c>
      <c r="D14" t="s">
        <v>31</v>
      </c>
      <c r="E14">
        <v>19636163</v>
      </c>
      <c r="F14" t="s">
        <v>15</v>
      </c>
      <c r="G14" t="s">
        <v>20</v>
      </c>
      <c r="H14" t="s">
        <v>53</v>
      </c>
      <c r="I14">
        <v>1.2E-2</v>
      </c>
      <c r="J14">
        <v>4.9000000000000002E-2</v>
      </c>
      <c r="K14">
        <v>1697092170</v>
      </c>
      <c r="L14" t="s">
        <v>15</v>
      </c>
    </row>
    <row r="15" spans="1:12" x14ac:dyDescent="0.2">
      <c r="A15" t="s">
        <v>159</v>
      </c>
      <c r="B15">
        <v>5.5</v>
      </c>
      <c r="C15" t="s">
        <v>13</v>
      </c>
      <c r="D15" t="s">
        <v>32</v>
      </c>
      <c r="E15">
        <v>1618202</v>
      </c>
      <c r="F15" t="s">
        <v>33</v>
      </c>
      <c r="G15" t="s">
        <v>16</v>
      </c>
      <c r="H15" t="s">
        <v>53</v>
      </c>
      <c r="I15">
        <v>1E-3</v>
      </c>
      <c r="J15" t="s">
        <v>18</v>
      </c>
      <c r="K15">
        <v>1782302890</v>
      </c>
      <c r="L15" t="s">
        <v>15</v>
      </c>
    </row>
    <row r="16" spans="1:12" x14ac:dyDescent="0.2">
      <c r="A16" t="s">
        <v>159</v>
      </c>
      <c r="B16">
        <v>5.5</v>
      </c>
      <c r="C16" t="s">
        <v>13</v>
      </c>
      <c r="D16" t="s">
        <v>34</v>
      </c>
      <c r="E16">
        <v>1381965</v>
      </c>
      <c r="F16" t="s">
        <v>35</v>
      </c>
      <c r="G16" t="s">
        <v>16</v>
      </c>
      <c r="H16" t="s">
        <v>53</v>
      </c>
      <c r="I16">
        <v>1E-3</v>
      </c>
      <c r="J16" t="s">
        <v>18</v>
      </c>
      <c r="K16">
        <v>1768756858</v>
      </c>
      <c r="L16" t="s">
        <v>15</v>
      </c>
    </row>
    <row r="17" spans="1:12" x14ac:dyDescent="0.2">
      <c r="A17" t="s">
        <v>159</v>
      </c>
      <c r="B17">
        <v>5.5</v>
      </c>
      <c r="C17" t="s">
        <v>13</v>
      </c>
      <c r="D17" t="s">
        <v>36</v>
      </c>
      <c r="E17">
        <v>1163982</v>
      </c>
      <c r="F17" t="s">
        <v>37</v>
      </c>
      <c r="G17" t="s">
        <v>16</v>
      </c>
      <c r="H17" t="s">
        <v>53</v>
      </c>
      <c r="I17">
        <v>1E-3</v>
      </c>
      <c r="J17" t="s">
        <v>18</v>
      </c>
      <c r="K17">
        <v>1932080273</v>
      </c>
      <c r="L17" t="s">
        <v>15</v>
      </c>
    </row>
    <row r="18" spans="1:12" x14ac:dyDescent="0.2">
      <c r="A18" t="s">
        <v>159</v>
      </c>
      <c r="B18">
        <v>5.5</v>
      </c>
      <c r="C18" t="s">
        <v>13</v>
      </c>
      <c r="D18" t="s">
        <v>38</v>
      </c>
      <c r="E18">
        <v>48073</v>
      </c>
      <c r="F18" t="s">
        <v>15</v>
      </c>
      <c r="G18" t="s">
        <v>16</v>
      </c>
      <c r="H18" t="s">
        <v>53</v>
      </c>
      <c r="I18">
        <v>12.811</v>
      </c>
      <c r="J18" t="s">
        <v>18</v>
      </c>
      <c r="K18">
        <v>3753</v>
      </c>
      <c r="L18" t="s">
        <v>15</v>
      </c>
    </row>
    <row r="19" spans="1:12" x14ac:dyDescent="0.2">
      <c r="A19" t="s">
        <v>159</v>
      </c>
      <c r="B19">
        <v>5.5</v>
      </c>
      <c r="C19" t="s">
        <v>13</v>
      </c>
      <c r="D19" t="s">
        <v>39</v>
      </c>
      <c r="E19">
        <v>5717</v>
      </c>
      <c r="F19" t="s">
        <v>15</v>
      </c>
      <c r="G19" t="s">
        <v>16</v>
      </c>
      <c r="H19" t="s">
        <v>53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159</v>
      </c>
      <c r="B20">
        <v>5.5</v>
      </c>
      <c r="C20" t="s">
        <v>13</v>
      </c>
      <c r="D20" t="s">
        <v>41</v>
      </c>
      <c r="E20">
        <v>21563245875</v>
      </c>
      <c r="F20" t="s">
        <v>15</v>
      </c>
      <c r="G20" t="s">
        <v>16</v>
      </c>
      <c r="H20" t="s">
        <v>53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159</v>
      </c>
      <c r="B21">
        <v>5.5</v>
      </c>
      <c r="C21" t="s">
        <v>13</v>
      </c>
      <c r="D21" t="s">
        <v>42</v>
      </c>
      <c r="E21">
        <v>5093441</v>
      </c>
      <c r="F21" t="s">
        <v>15</v>
      </c>
      <c r="G21" t="s">
        <v>16</v>
      </c>
      <c r="H21" t="s">
        <v>53</v>
      </c>
      <c r="I21">
        <v>18.678000000000001</v>
      </c>
      <c r="J21" t="s">
        <v>18</v>
      </c>
      <c r="K21">
        <v>272691</v>
      </c>
      <c r="L21" t="s">
        <v>15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160</v>
      </c>
      <c r="B2">
        <v>5.5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59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160</v>
      </c>
      <c r="B3">
        <v>5.5</v>
      </c>
      <c r="C3" t="s">
        <v>44</v>
      </c>
      <c r="D3" t="s">
        <v>19</v>
      </c>
      <c r="E3">
        <v>722239817</v>
      </c>
      <c r="F3" t="s">
        <v>15</v>
      </c>
      <c r="G3" t="s">
        <v>20</v>
      </c>
      <c r="H3" t="s">
        <v>59</v>
      </c>
      <c r="I3" t="s">
        <v>18</v>
      </c>
      <c r="J3">
        <v>1</v>
      </c>
      <c r="K3" t="s">
        <v>18</v>
      </c>
      <c r="L3" t="s">
        <v>60</v>
      </c>
    </row>
    <row r="4" spans="1:12" x14ac:dyDescent="0.2">
      <c r="A4" t="s">
        <v>160</v>
      </c>
      <c r="B4">
        <v>5.5</v>
      </c>
      <c r="C4" t="s">
        <v>44</v>
      </c>
      <c r="D4" t="s">
        <v>21</v>
      </c>
      <c r="E4">
        <v>962799228</v>
      </c>
      <c r="F4" t="s">
        <v>15</v>
      </c>
      <c r="G4" t="s">
        <v>20</v>
      </c>
      <c r="H4" t="s">
        <v>59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160</v>
      </c>
      <c r="B5">
        <v>5.5</v>
      </c>
      <c r="C5" t="s">
        <v>44</v>
      </c>
      <c r="D5" t="s">
        <v>22</v>
      </c>
      <c r="E5">
        <v>1220620877</v>
      </c>
      <c r="F5" t="s">
        <v>15</v>
      </c>
      <c r="G5" t="s">
        <v>20</v>
      </c>
      <c r="H5" t="s">
        <v>59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160</v>
      </c>
      <c r="B6">
        <v>5.5</v>
      </c>
      <c r="C6" t="s">
        <v>44</v>
      </c>
      <c r="D6" t="s">
        <v>23</v>
      </c>
      <c r="E6">
        <v>1478502569</v>
      </c>
      <c r="F6" t="s">
        <v>15</v>
      </c>
      <c r="G6" t="s">
        <v>20</v>
      </c>
      <c r="H6" t="s">
        <v>59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160</v>
      </c>
      <c r="B7">
        <v>5.5</v>
      </c>
      <c r="C7" t="s">
        <v>44</v>
      </c>
      <c r="D7" t="s">
        <v>24</v>
      </c>
      <c r="E7">
        <v>1642433405</v>
      </c>
      <c r="F7" t="s">
        <v>15</v>
      </c>
      <c r="G7" t="s">
        <v>20</v>
      </c>
      <c r="H7" t="s">
        <v>59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160</v>
      </c>
      <c r="B8">
        <v>5.5</v>
      </c>
      <c r="C8" t="s">
        <v>44</v>
      </c>
      <c r="D8" t="s">
        <v>25</v>
      </c>
      <c r="E8">
        <v>1780135959</v>
      </c>
      <c r="F8" t="s">
        <v>15</v>
      </c>
      <c r="G8" t="s">
        <v>20</v>
      </c>
      <c r="H8" t="s">
        <v>59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160</v>
      </c>
      <c r="B9">
        <v>5.5</v>
      </c>
      <c r="C9" t="s">
        <v>44</v>
      </c>
      <c r="D9" t="s">
        <v>26</v>
      </c>
      <c r="E9">
        <v>1910559014</v>
      </c>
      <c r="F9" t="s">
        <v>15</v>
      </c>
      <c r="G9" t="s">
        <v>20</v>
      </c>
      <c r="H9" t="s">
        <v>59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160</v>
      </c>
      <c r="B10">
        <v>5.5</v>
      </c>
      <c r="C10" t="s">
        <v>44</v>
      </c>
      <c r="D10" t="s">
        <v>27</v>
      </c>
      <c r="E10">
        <v>1742894159</v>
      </c>
      <c r="F10" t="s">
        <v>15</v>
      </c>
      <c r="G10" t="s">
        <v>20</v>
      </c>
      <c r="H10" t="s">
        <v>59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160</v>
      </c>
      <c r="B11">
        <v>5.5</v>
      </c>
      <c r="C11" t="s">
        <v>44</v>
      </c>
      <c r="D11" t="s">
        <v>28</v>
      </c>
      <c r="E11">
        <v>1894708620</v>
      </c>
      <c r="F11" t="s">
        <v>15</v>
      </c>
      <c r="G11" t="s">
        <v>20</v>
      </c>
      <c r="H11" t="s">
        <v>59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160</v>
      </c>
      <c r="B12">
        <v>5.5</v>
      </c>
      <c r="C12" t="s">
        <v>44</v>
      </c>
      <c r="D12" t="s">
        <v>29</v>
      </c>
      <c r="E12">
        <v>1889164593</v>
      </c>
      <c r="F12" t="s">
        <v>15</v>
      </c>
      <c r="G12" t="s">
        <v>20</v>
      </c>
      <c r="H12" t="s">
        <v>59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160</v>
      </c>
      <c r="B13">
        <v>5.5</v>
      </c>
      <c r="C13" t="s">
        <v>44</v>
      </c>
      <c r="D13" t="s">
        <v>30</v>
      </c>
      <c r="E13">
        <v>1951705095</v>
      </c>
      <c r="F13" t="s">
        <v>15</v>
      </c>
      <c r="G13" t="s">
        <v>20</v>
      </c>
      <c r="H13" t="s">
        <v>59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160</v>
      </c>
      <c r="B14">
        <v>5.5</v>
      </c>
      <c r="C14" t="s">
        <v>44</v>
      </c>
      <c r="D14" t="s">
        <v>31</v>
      </c>
      <c r="E14">
        <v>1697092170</v>
      </c>
      <c r="F14" t="s">
        <v>15</v>
      </c>
      <c r="G14" t="s">
        <v>20</v>
      </c>
      <c r="H14" t="s">
        <v>59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160</v>
      </c>
      <c r="B15">
        <v>5.5</v>
      </c>
      <c r="C15" t="s">
        <v>44</v>
      </c>
      <c r="D15" t="s">
        <v>32</v>
      </c>
      <c r="E15">
        <v>1782302890</v>
      </c>
      <c r="F15" t="s">
        <v>33</v>
      </c>
      <c r="G15" t="s">
        <v>16</v>
      </c>
      <c r="H15" t="s">
        <v>59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160</v>
      </c>
      <c r="B16">
        <v>5.5</v>
      </c>
      <c r="C16" t="s">
        <v>44</v>
      </c>
      <c r="D16" t="s">
        <v>34</v>
      </c>
      <c r="E16">
        <v>1768756858</v>
      </c>
      <c r="F16" t="s">
        <v>35</v>
      </c>
      <c r="G16" t="s">
        <v>16</v>
      </c>
      <c r="H16" t="s">
        <v>59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160</v>
      </c>
      <c r="B17">
        <v>5.5</v>
      </c>
      <c r="C17" t="s">
        <v>44</v>
      </c>
      <c r="D17" t="s">
        <v>36</v>
      </c>
      <c r="E17">
        <v>1932080273</v>
      </c>
      <c r="F17" t="s">
        <v>37</v>
      </c>
      <c r="G17" t="s">
        <v>16</v>
      </c>
      <c r="H17" t="s">
        <v>59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160</v>
      </c>
      <c r="B18">
        <v>5.5</v>
      </c>
      <c r="C18" t="s">
        <v>44</v>
      </c>
      <c r="D18" t="s">
        <v>38</v>
      </c>
      <c r="E18">
        <v>3753</v>
      </c>
      <c r="F18" t="s">
        <v>15</v>
      </c>
      <c r="G18" t="s">
        <v>16</v>
      </c>
      <c r="H18" t="s">
        <v>59</v>
      </c>
      <c r="I18" t="s">
        <v>18</v>
      </c>
      <c r="J18">
        <v>1</v>
      </c>
      <c r="K18" t="s">
        <v>18</v>
      </c>
      <c r="L18" t="s">
        <v>61</v>
      </c>
    </row>
    <row r="19" spans="1:12" x14ac:dyDescent="0.2">
      <c r="A19" t="s">
        <v>160</v>
      </c>
      <c r="B19">
        <v>5.5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59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160</v>
      </c>
      <c r="B20">
        <v>5.5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59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160</v>
      </c>
      <c r="B21">
        <v>5.5</v>
      </c>
      <c r="C21" t="s">
        <v>44</v>
      </c>
      <c r="D21" t="s">
        <v>42</v>
      </c>
      <c r="E21">
        <v>272691</v>
      </c>
      <c r="F21" t="s">
        <v>15</v>
      </c>
      <c r="G21" t="s">
        <v>16</v>
      </c>
      <c r="H21" t="s">
        <v>59</v>
      </c>
      <c r="I21" t="s">
        <v>18</v>
      </c>
      <c r="J21">
        <v>1</v>
      </c>
      <c r="K21" t="s">
        <v>18</v>
      </c>
      <c r="L21" t="s">
        <v>62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161</v>
      </c>
      <c r="B2">
        <v>4.03</v>
      </c>
      <c r="C2" t="s">
        <v>13</v>
      </c>
      <c r="D2" t="s">
        <v>14</v>
      </c>
      <c r="E2">
        <v>223702</v>
      </c>
      <c r="F2" t="s">
        <v>15</v>
      </c>
      <c r="G2" t="s">
        <v>16</v>
      </c>
      <c r="H2" t="s">
        <v>162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161</v>
      </c>
      <c r="B3">
        <v>4.03</v>
      </c>
      <c r="C3" t="s">
        <v>13</v>
      </c>
      <c r="D3" t="s">
        <v>19</v>
      </c>
      <c r="E3">
        <v>1923847273</v>
      </c>
      <c r="F3" t="s">
        <v>15</v>
      </c>
      <c r="G3" t="s">
        <v>20</v>
      </c>
      <c r="H3" t="s">
        <v>162</v>
      </c>
      <c r="I3">
        <v>2851.9850000000001</v>
      </c>
      <c r="J3">
        <v>100</v>
      </c>
      <c r="K3">
        <v>674564</v>
      </c>
      <c r="L3" t="s">
        <v>163</v>
      </c>
    </row>
    <row r="4" spans="1:12" x14ac:dyDescent="0.2">
      <c r="A4" t="s">
        <v>161</v>
      </c>
      <c r="B4">
        <v>4.03</v>
      </c>
      <c r="C4" t="s">
        <v>13</v>
      </c>
      <c r="D4" t="s">
        <v>21</v>
      </c>
      <c r="E4">
        <v>900340619</v>
      </c>
      <c r="F4" t="s">
        <v>15</v>
      </c>
      <c r="G4" t="s">
        <v>20</v>
      </c>
      <c r="H4" t="s">
        <v>162</v>
      </c>
      <c r="I4">
        <v>1172.047</v>
      </c>
      <c r="J4">
        <v>50</v>
      </c>
      <c r="K4">
        <v>768178</v>
      </c>
      <c r="L4" t="s">
        <v>163</v>
      </c>
    </row>
    <row r="5" spans="1:12" x14ac:dyDescent="0.2">
      <c r="A5" t="s">
        <v>161</v>
      </c>
      <c r="B5">
        <v>4.03</v>
      </c>
      <c r="C5" t="s">
        <v>13</v>
      </c>
      <c r="D5" t="s">
        <v>22</v>
      </c>
      <c r="E5">
        <v>484198919</v>
      </c>
      <c r="F5" t="s">
        <v>15</v>
      </c>
      <c r="G5" t="s">
        <v>20</v>
      </c>
      <c r="H5" t="s">
        <v>162</v>
      </c>
      <c r="I5">
        <v>857.91099999999994</v>
      </c>
      <c r="J5">
        <v>25</v>
      </c>
      <c r="K5">
        <v>564393</v>
      </c>
      <c r="L5" t="s">
        <v>164</v>
      </c>
    </row>
    <row r="6" spans="1:12" x14ac:dyDescent="0.2">
      <c r="A6" t="s">
        <v>161</v>
      </c>
      <c r="B6">
        <v>4.03</v>
      </c>
      <c r="C6" t="s">
        <v>13</v>
      </c>
      <c r="D6" t="s">
        <v>23</v>
      </c>
      <c r="E6">
        <v>236423448</v>
      </c>
      <c r="F6" t="s">
        <v>15</v>
      </c>
      <c r="G6" t="s">
        <v>20</v>
      </c>
      <c r="H6" t="s">
        <v>162</v>
      </c>
      <c r="I6">
        <v>441.76900000000001</v>
      </c>
      <c r="J6">
        <v>12.5</v>
      </c>
      <c r="K6">
        <v>535174</v>
      </c>
      <c r="L6" t="s">
        <v>165</v>
      </c>
    </row>
    <row r="7" spans="1:12" x14ac:dyDescent="0.2">
      <c r="A7" t="s">
        <v>161</v>
      </c>
      <c r="B7">
        <v>4.03</v>
      </c>
      <c r="C7" t="s">
        <v>13</v>
      </c>
      <c r="D7" t="s">
        <v>24</v>
      </c>
      <c r="E7">
        <v>140107517</v>
      </c>
      <c r="F7" t="s">
        <v>15</v>
      </c>
      <c r="G7" t="s">
        <v>20</v>
      </c>
      <c r="H7" t="s">
        <v>162</v>
      </c>
      <c r="I7">
        <v>120.44799999999999</v>
      </c>
      <c r="J7">
        <v>6.25</v>
      </c>
      <c r="K7">
        <v>1163224</v>
      </c>
      <c r="L7" t="s">
        <v>166</v>
      </c>
    </row>
    <row r="8" spans="1:12" x14ac:dyDescent="0.2">
      <c r="A8" t="s">
        <v>161</v>
      </c>
      <c r="B8">
        <v>4.03</v>
      </c>
      <c r="C8" t="s">
        <v>13</v>
      </c>
      <c r="D8" t="s">
        <v>25</v>
      </c>
      <c r="E8">
        <v>77189806</v>
      </c>
      <c r="F8" t="s">
        <v>15</v>
      </c>
      <c r="G8" t="s">
        <v>20</v>
      </c>
      <c r="H8" t="s">
        <v>162</v>
      </c>
      <c r="I8">
        <v>77.608000000000004</v>
      </c>
      <c r="J8">
        <v>3.125</v>
      </c>
      <c r="K8">
        <v>994608</v>
      </c>
      <c r="L8" t="s">
        <v>163</v>
      </c>
    </row>
    <row r="9" spans="1:12" x14ac:dyDescent="0.2">
      <c r="A9" t="s">
        <v>161</v>
      </c>
      <c r="B9">
        <v>4.03</v>
      </c>
      <c r="C9" t="s">
        <v>13</v>
      </c>
      <c r="D9" t="s">
        <v>26</v>
      </c>
      <c r="E9">
        <v>35789501</v>
      </c>
      <c r="F9" t="s">
        <v>15</v>
      </c>
      <c r="G9" t="s">
        <v>20</v>
      </c>
      <c r="H9" t="s">
        <v>162</v>
      </c>
      <c r="I9">
        <v>33.792000000000002</v>
      </c>
      <c r="J9">
        <v>1.5629999999999999</v>
      </c>
      <c r="K9">
        <v>1059097</v>
      </c>
      <c r="L9" t="s">
        <v>167</v>
      </c>
    </row>
    <row r="10" spans="1:12" x14ac:dyDescent="0.2">
      <c r="A10" t="s">
        <v>161</v>
      </c>
      <c r="B10">
        <v>4.03</v>
      </c>
      <c r="C10" t="s">
        <v>13</v>
      </c>
      <c r="D10" t="s">
        <v>27</v>
      </c>
      <c r="E10">
        <v>19603017</v>
      </c>
      <c r="F10" t="s">
        <v>15</v>
      </c>
      <c r="G10" t="s">
        <v>20</v>
      </c>
      <c r="H10" t="s">
        <v>162</v>
      </c>
      <c r="I10">
        <v>18.065000000000001</v>
      </c>
      <c r="J10">
        <v>0.78100000000000003</v>
      </c>
      <c r="K10">
        <v>1085132</v>
      </c>
      <c r="L10" t="s">
        <v>163</v>
      </c>
    </row>
    <row r="11" spans="1:12" x14ac:dyDescent="0.2">
      <c r="A11" t="s">
        <v>161</v>
      </c>
      <c r="B11">
        <v>4.03</v>
      </c>
      <c r="C11" t="s">
        <v>13</v>
      </c>
      <c r="D11" t="s">
        <v>28</v>
      </c>
      <c r="E11">
        <v>5621351</v>
      </c>
      <c r="F11" t="s">
        <v>15</v>
      </c>
      <c r="G11" t="s">
        <v>20</v>
      </c>
      <c r="H11" t="s">
        <v>162</v>
      </c>
      <c r="I11">
        <v>6.4370000000000003</v>
      </c>
      <c r="J11">
        <v>0.39100000000000001</v>
      </c>
      <c r="K11">
        <v>873342</v>
      </c>
      <c r="L11" t="s">
        <v>168</v>
      </c>
    </row>
    <row r="12" spans="1:12" x14ac:dyDescent="0.2">
      <c r="A12" t="s">
        <v>161</v>
      </c>
      <c r="B12">
        <v>4.03</v>
      </c>
      <c r="C12" t="s">
        <v>13</v>
      </c>
      <c r="D12" t="s">
        <v>29</v>
      </c>
      <c r="E12">
        <v>2485157</v>
      </c>
      <c r="F12" t="s">
        <v>15</v>
      </c>
      <c r="G12" t="s">
        <v>20</v>
      </c>
      <c r="H12" t="s">
        <v>162</v>
      </c>
      <c r="I12">
        <v>2.5510000000000002</v>
      </c>
      <c r="J12">
        <v>0.19500000000000001</v>
      </c>
      <c r="K12">
        <v>974347</v>
      </c>
      <c r="L12" t="s">
        <v>169</v>
      </c>
    </row>
    <row r="13" spans="1:12" x14ac:dyDescent="0.2">
      <c r="A13" t="s">
        <v>161</v>
      </c>
      <c r="B13">
        <v>4.03</v>
      </c>
      <c r="C13" t="s">
        <v>13</v>
      </c>
      <c r="D13" t="s">
        <v>30</v>
      </c>
      <c r="E13">
        <v>1025987</v>
      </c>
      <c r="F13" t="s">
        <v>15</v>
      </c>
      <c r="G13" t="s">
        <v>20</v>
      </c>
      <c r="H13" t="s">
        <v>162</v>
      </c>
      <c r="I13">
        <v>0.85799999999999998</v>
      </c>
      <c r="J13">
        <v>9.8000000000000004E-2</v>
      </c>
      <c r="K13">
        <v>1196296</v>
      </c>
      <c r="L13" t="s">
        <v>170</v>
      </c>
    </row>
    <row r="14" spans="1:12" x14ac:dyDescent="0.2">
      <c r="A14" t="s">
        <v>161</v>
      </c>
      <c r="B14">
        <v>4.03</v>
      </c>
      <c r="C14" t="s">
        <v>13</v>
      </c>
      <c r="D14" t="s">
        <v>31</v>
      </c>
      <c r="E14">
        <v>317103</v>
      </c>
      <c r="F14" t="s">
        <v>15</v>
      </c>
      <c r="G14" t="s">
        <v>20</v>
      </c>
      <c r="H14" t="s">
        <v>162</v>
      </c>
      <c r="I14">
        <v>0.29299999999999998</v>
      </c>
      <c r="J14">
        <v>4.9000000000000002E-2</v>
      </c>
      <c r="K14">
        <v>1083792</v>
      </c>
      <c r="L14" t="s">
        <v>171</v>
      </c>
    </row>
    <row r="15" spans="1:12" x14ac:dyDescent="0.2">
      <c r="A15" t="s">
        <v>161</v>
      </c>
      <c r="B15">
        <v>4.03</v>
      </c>
      <c r="C15" t="s">
        <v>13</v>
      </c>
      <c r="D15" t="s">
        <v>32</v>
      </c>
      <c r="E15">
        <v>8191369</v>
      </c>
      <c r="F15" t="s">
        <v>33</v>
      </c>
      <c r="G15" t="s">
        <v>16</v>
      </c>
      <c r="H15" t="s">
        <v>162</v>
      </c>
      <c r="I15">
        <v>7.048</v>
      </c>
      <c r="J15" t="s">
        <v>18</v>
      </c>
      <c r="K15">
        <v>1162248</v>
      </c>
      <c r="L15" t="s">
        <v>15</v>
      </c>
    </row>
    <row r="16" spans="1:12" x14ac:dyDescent="0.2">
      <c r="A16" t="s">
        <v>161</v>
      </c>
      <c r="B16">
        <v>4.03</v>
      </c>
      <c r="C16" t="s">
        <v>13</v>
      </c>
      <c r="D16" t="s">
        <v>34</v>
      </c>
      <c r="E16">
        <v>3806737</v>
      </c>
      <c r="F16" t="s">
        <v>35</v>
      </c>
      <c r="G16" t="s">
        <v>16</v>
      </c>
      <c r="H16" t="s">
        <v>162</v>
      </c>
      <c r="I16">
        <v>4.6360000000000001</v>
      </c>
      <c r="J16" t="s">
        <v>18</v>
      </c>
      <c r="K16">
        <v>821184</v>
      </c>
      <c r="L16" t="s">
        <v>15</v>
      </c>
    </row>
    <row r="17" spans="1:12" x14ac:dyDescent="0.2">
      <c r="A17" t="s">
        <v>161</v>
      </c>
      <c r="B17">
        <v>4.03</v>
      </c>
      <c r="C17" t="s">
        <v>13</v>
      </c>
      <c r="D17" t="s">
        <v>36</v>
      </c>
      <c r="E17">
        <v>2525446</v>
      </c>
      <c r="F17" t="s">
        <v>37</v>
      </c>
      <c r="G17" t="s">
        <v>16</v>
      </c>
      <c r="H17" t="s">
        <v>162</v>
      </c>
      <c r="I17">
        <v>3.8069999999999999</v>
      </c>
      <c r="J17" t="s">
        <v>18</v>
      </c>
      <c r="K17">
        <v>663359</v>
      </c>
      <c r="L17" t="s">
        <v>15</v>
      </c>
    </row>
    <row r="18" spans="1:12" x14ac:dyDescent="0.2">
      <c r="A18" t="s">
        <v>161</v>
      </c>
      <c r="B18">
        <v>4.03</v>
      </c>
      <c r="C18" t="s">
        <v>13</v>
      </c>
      <c r="D18" t="s">
        <v>38</v>
      </c>
      <c r="E18">
        <v>119151</v>
      </c>
      <c r="F18" t="s">
        <v>15</v>
      </c>
      <c r="G18" t="s">
        <v>16</v>
      </c>
      <c r="H18" t="s">
        <v>162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161</v>
      </c>
      <c r="B19">
        <v>4.03</v>
      </c>
      <c r="C19" t="s">
        <v>13</v>
      </c>
      <c r="D19" t="s">
        <v>39</v>
      </c>
      <c r="E19">
        <v>443128</v>
      </c>
      <c r="F19" t="s">
        <v>15</v>
      </c>
      <c r="G19" t="s">
        <v>16</v>
      </c>
      <c r="H19" t="s">
        <v>162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161</v>
      </c>
      <c r="B20">
        <v>4.03</v>
      </c>
      <c r="C20" t="s">
        <v>13</v>
      </c>
      <c r="D20" t="s">
        <v>41</v>
      </c>
      <c r="E20">
        <v>2005535153</v>
      </c>
      <c r="F20" t="s">
        <v>15</v>
      </c>
      <c r="G20" t="s">
        <v>16</v>
      </c>
      <c r="H20" t="s">
        <v>162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161</v>
      </c>
      <c r="B21">
        <v>4.03</v>
      </c>
      <c r="C21" t="s">
        <v>13</v>
      </c>
      <c r="D21" t="s">
        <v>42</v>
      </c>
      <c r="E21">
        <v>182120</v>
      </c>
      <c r="F21" t="s">
        <v>15</v>
      </c>
      <c r="G21" t="s">
        <v>16</v>
      </c>
      <c r="H21" t="s">
        <v>162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172</v>
      </c>
      <c r="B2">
        <v>4.03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173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172</v>
      </c>
      <c r="B3">
        <v>4.03</v>
      </c>
      <c r="C3" t="s">
        <v>44</v>
      </c>
      <c r="D3" t="s">
        <v>19</v>
      </c>
      <c r="E3">
        <v>674564</v>
      </c>
      <c r="F3" t="s">
        <v>15</v>
      </c>
      <c r="G3" t="s">
        <v>20</v>
      </c>
      <c r="H3" t="s">
        <v>173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172</v>
      </c>
      <c r="B4">
        <v>4.03</v>
      </c>
      <c r="C4" t="s">
        <v>44</v>
      </c>
      <c r="D4" t="s">
        <v>21</v>
      </c>
      <c r="E4">
        <v>768178</v>
      </c>
      <c r="F4" t="s">
        <v>15</v>
      </c>
      <c r="G4" t="s">
        <v>20</v>
      </c>
      <c r="H4" t="s">
        <v>173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172</v>
      </c>
      <c r="B5">
        <v>4.03</v>
      </c>
      <c r="C5" t="s">
        <v>44</v>
      </c>
      <c r="D5" t="s">
        <v>22</v>
      </c>
      <c r="E5">
        <v>564393</v>
      </c>
      <c r="F5" t="s">
        <v>15</v>
      </c>
      <c r="G5" t="s">
        <v>20</v>
      </c>
      <c r="H5" t="s">
        <v>173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172</v>
      </c>
      <c r="B6">
        <v>4.03</v>
      </c>
      <c r="C6" t="s">
        <v>44</v>
      </c>
      <c r="D6" t="s">
        <v>23</v>
      </c>
      <c r="E6">
        <v>535174</v>
      </c>
      <c r="F6" t="s">
        <v>15</v>
      </c>
      <c r="G6" t="s">
        <v>20</v>
      </c>
      <c r="H6" t="s">
        <v>173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172</v>
      </c>
      <c r="B7">
        <v>4.03</v>
      </c>
      <c r="C7" t="s">
        <v>44</v>
      </c>
      <c r="D7" t="s">
        <v>24</v>
      </c>
      <c r="E7">
        <v>1163224</v>
      </c>
      <c r="F7" t="s">
        <v>15</v>
      </c>
      <c r="G7" t="s">
        <v>20</v>
      </c>
      <c r="H7" t="s">
        <v>173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172</v>
      </c>
      <c r="B8">
        <v>4.03</v>
      </c>
      <c r="C8" t="s">
        <v>44</v>
      </c>
      <c r="D8" t="s">
        <v>25</v>
      </c>
      <c r="E8">
        <v>994608</v>
      </c>
      <c r="F8" t="s">
        <v>15</v>
      </c>
      <c r="G8" t="s">
        <v>20</v>
      </c>
      <c r="H8" t="s">
        <v>173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172</v>
      </c>
      <c r="B9">
        <v>4.03</v>
      </c>
      <c r="C9" t="s">
        <v>44</v>
      </c>
      <c r="D9" t="s">
        <v>26</v>
      </c>
      <c r="E9">
        <v>1059097</v>
      </c>
      <c r="F9" t="s">
        <v>15</v>
      </c>
      <c r="G9" t="s">
        <v>20</v>
      </c>
      <c r="H9" t="s">
        <v>173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172</v>
      </c>
      <c r="B10">
        <v>4.03</v>
      </c>
      <c r="C10" t="s">
        <v>44</v>
      </c>
      <c r="D10" t="s">
        <v>27</v>
      </c>
      <c r="E10">
        <v>1085132</v>
      </c>
      <c r="F10" t="s">
        <v>15</v>
      </c>
      <c r="G10" t="s">
        <v>20</v>
      </c>
      <c r="H10" t="s">
        <v>173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172</v>
      </c>
      <c r="B11">
        <v>4.03</v>
      </c>
      <c r="C11" t="s">
        <v>44</v>
      </c>
      <c r="D11" t="s">
        <v>28</v>
      </c>
      <c r="E11">
        <v>873342</v>
      </c>
      <c r="F11" t="s">
        <v>15</v>
      </c>
      <c r="G11" t="s">
        <v>20</v>
      </c>
      <c r="H11" t="s">
        <v>173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172</v>
      </c>
      <c r="B12">
        <v>4.03</v>
      </c>
      <c r="C12" t="s">
        <v>44</v>
      </c>
      <c r="D12" t="s">
        <v>29</v>
      </c>
      <c r="E12">
        <v>974347</v>
      </c>
      <c r="F12" t="s">
        <v>15</v>
      </c>
      <c r="G12" t="s">
        <v>20</v>
      </c>
      <c r="H12" t="s">
        <v>173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172</v>
      </c>
      <c r="B13">
        <v>4.03</v>
      </c>
      <c r="C13" t="s">
        <v>44</v>
      </c>
      <c r="D13" t="s">
        <v>30</v>
      </c>
      <c r="E13">
        <v>1196296</v>
      </c>
      <c r="F13" t="s">
        <v>15</v>
      </c>
      <c r="G13" t="s">
        <v>20</v>
      </c>
      <c r="H13" t="s">
        <v>173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172</v>
      </c>
      <c r="B14">
        <v>4.03</v>
      </c>
      <c r="C14" t="s">
        <v>44</v>
      </c>
      <c r="D14" t="s">
        <v>31</v>
      </c>
      <c r="E14">
        <v>1083792</v>
      </c>
      <c r="F14" t="s">
        <v>15</v>
      </c>
      <c r="G14" t="s">
        <v>20</v>
      </c>
      <c r="H14" t="s">
        <v>173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172</v>
      </c>
      <c r="B15">
        <v>4.03</v>
      </c>
      <c r="C15" t="s">
        <v>44</v>
      </c>
      <c r="D15" t="s">
        <v>32</v>
      </c>
      <c r="E15">
        <v>1162248</v>
      </c>
      <c r="F15" t="s">
        <v>33</v>
      </c>
      <c r="G15" t="s">
        <v>16</v>
      </c>
      <c r="H15" t="s">
        <v>173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172</v>
      </c>
      <c r="B16">
        <v>4.03</v>
      </c>
      <c r="C16" t="s">
        <v>44</v>
      </c>
      <c r="D16" t="s">
        <v>34</v>
      </c>
      <c r="E16">
        <v>821184</v>
      </c>
      <c r="F16" t="s">
        <v>35</v>
      </c>
      <c r="G16" t="s">
        <v>16</v>
      </c>
      <c r="H16" t="s">
        <v>173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172</v>
      </c>
      <c r="B17">
        <v>4.03</v>
      </c>
      <c r="C17" t="s">
        <v>44</v>
      </c>
      <c r="D17" t="s">
        <v>36</v>
      </c>
      <c r="E17">
        <v>663359</v>
      </c>
      <c r="F17" t="s">
        <v>37</v>
      </c>
      <c r="G17" t="s">
        <v>16</v>
      </c>
      <c r="H17" t="s">
        <v>173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172</v>
      </c>
      <c r="B18">
        <v>4.03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173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172</v>
      </c>
      <c r="B19">
        <v>4.03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173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172</v>
      </c>
      <c r="B20">
        <v>4.03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173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172</v>
      </c>
      <c r="B21">
        <v>4.03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173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174</v>
      </c>
      <c r="B2">
        <v>4.84</v>
      </c>
      <c r="C2" t="s">
        <v>13</v>
      </c>
      <c r="D2" t="s">
        <v>14</v>
      </c>
      <c r="E2">
        <v>14430</v>
      </c>
      <c r="F2" t="s">
        <v>15</v>
      </c>
      <c r="G2" t="s">
        <v>16</v>
      </c>
      <c r="H2" t="s">
        <v>175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174</v>
      </c>
      <c r="B3">
        <v>4.84</v>
      </c>
      <c r="C3" t="s">
        <v>13</v>
      </c>
      <c r="D3" t="s">
        <v>19</v>
      </c>
      <c r="E3">
        <v>1575557445</v>
      </c>
      <c r="F3" t="s">
        <v>15</v>
      </c>
      <c r="G3" t="s">
        <v>20</v>
      </c>
      <c r="H3" t="s">
        <v>175</v>
      </c>
      <c r="I3">
        <v>1588.3520000000001</v>
      </c>
      <c r="J3">
        <v>100</v>
      </c>
      <c r="K3">
        <v>991945</v>
      </c>
      <c r="L3" t="s">
        <v>15</v>
      </c>
    </row>
    <row r="4" spans="1:12" x14ac:dyDescent="0.2">
      <c r="A4" t="s">
        <v>174</v>
      </c>
      <c r="B4">
        <v>4.84</v>
      </c>
      <c r="C4" t="s">
        <v>13</v>
      </c>
      <c r="D4" t="s">
        <v>21</v>
      </c>
      <c r="E4">
        <v>787465506</v>
      </c>
      <c r="F4" t="s">
        <v>15</v>
      </c>
      <c r="G4" t="s">
        <v>20</v>
      </c>
      <c r="H4" t="s">
        <v>175</v>
      </c>
      <c r="I4">
        <v>823.44200000000001</v>
      </c>
      <c r="J4">
        <v>50</v>
      </c>
      <c r="K4">
        <v>956309</v>
      </c>
      <c r="L4" t="s">
        <v>15</v>
      </c>
    </row>
    <row r="5" spans="1:12" x14ac:dyDescent="0.2">
      <c r="A5" t="s">
        <v>174</v>
      </c>
      <c r="B5">
        <v>4.84</v>
      </c>
      <c r="C5" t="s">
        <v>13</v>
      </c>
      <c r="D5" t="s">
        <v>22</v>
      </c>
      <c r="E5">
        <v>509802123</v>
      </c>
      <c r="F5" t="s">
        <v>15</v>
      </c>
      <c r="G5" t="s">
        <v>20</v>
      </c>
      <c r="H5" t="s">
        <v>175</v>
      </c>
      <c r="I5">
        <v>474.78300000000002</v>
      </c>
      <c r="J5">
        <v>25</v>
      </c>
      <c r="K5">
        <v>1073757</v>
      </c>
      <c r="L5" t="s">
        <v>15</v>
      </c>
    </row>
    <row r="6" spans="1:12" x14ac:dyDescent="0.2">
      <c r="A6" t="s">
        <v>174</v>
      </c>
      <c r="B6">
        <v>4.84</v>
      </c>
      <c r="C6" t="s">
        <v>13</v>
      </c>
      <c r="D6" t="s">
        <v>23</v>
      </c>
      <c r="E6">
        <v>269703420</v>
      </c>
      <c r="F6" t="s">
        <v>15</v>
      </c>
      <c r="G6" t="s">
        <v>20</v>
      </c>
      <c r="H6" t="s">
        <v>175</v>
      </c>
      <c r="I6">
        <v>193.21299999999999</v>
      </c>
      <c r="J6">
        <v>12.5</v>
      </c>
      <c r="K6">
        <v>1395888</v>
      </c>
      <c r="L6" t="s">
        <v>15</v>
      </c>
    </row>
    <row r="7" spans="1:12" x14ac:dyDescent="0.2">
      <c r="A7" t="s">
        <v>174</v>
      </c>
      <c r="B7">
        <v>4.84</v>
      </c>
      <c r="C7" t="s">
        <v>13</v>
      </c>
      <c r="D7" t="s">
        <v>24</v>
      </c>
      <c r="E7">
        <v>135222702</v>
      </c>
      <c r="F7" t="s">
        <v>15</v>
      </c>
      <c r="G7" t="s">
        <v>20</v>
      </c>
      <c r="H7" t="s">
        <v>175</v>
      </c>
      <c r="I7">
        <v>112.39700000000001</v>
      </c>
      <c r="J7">
        <v>6.25</v>
      </c>
      <c r="K7">
        <v>1203084</v>
      </c>
      <c r="L7" t="s">
        <v>15</v>
      </c>
    </row>
    <row r="8" spans="1:12" x14ac:dyDescent="0.2">
      <c r="A8" t="s">
        <v>174</v>
      </c>
      <c r="B8">
        <v>4.84</v>
      </c>
      <c r="C8" t="s">
        <v>13</v>
      </c>
      <c r="D8" t="s">
        <v>25</v>
      </c>
      <c r="E8">
        <v>78861100</v>
      </c>
      <c r="F8" t="s">
        <v>15</v>
      </c>
      <c r="G8" t="s">
        <v>20</v>
      </c>
      <c r="H8" t="s">
        <v>175</v>
      </c>
      <c r="I8">
        <v>58.634999999999998</v>
      </c>
      <c r="J8">
        <v>3.125</v>
      </c>
      <c r="K8">
        <v>1344957</v>
      </c>
      <c r="L8" t="s">
        <v>15</v>
      </c>
    </row>
    <row r="9" spans="1:12" x14ac:dyDescent="0.2">
      <c r="A9" t="s">
        <v>174</v>
      </c>
      <c r="B9">
        <v>4.84</v>
      </c>
      <c r="C9" t="s">
        <v>13</v>
      </c>
      <c r="D9" t="s">
        <v>26</v>
      </c>
      <c r="E9">
        <v>35820636</v>
      </c>
      <c r="F9" t="s">
        <v>15</v>
      </c>
      <c r="G9" t="s">
        <v>20</v>
      </c>
      <c r="H9" t="s">
        <v>175</v>
      </c>
      <c r="I9">
        <v>24.859000000000002</v>
      </c>
      <c r="J9">
        <v>1.5629999999999999</v>
      </c>
      <c r="K9">
        <v>1440931</v>
      </c>
      <c r="L9" t="s">
        <v>15</v>
      </c>
    </row>
    <row r="10" spans="1:12" x14ac:dyDescent="0.2">
      <c r="A10" t="s">
        <v>174</v>
      </c>
      <c r="B10">
        <v>4.84</v>
      </c>
      <c r="C10" t="s">
        <v>13</v>
      </c>
      <c r="D10" t="s">
        <v>27</v>
      </c>
      <c r="E10">
        <v>22056074</v>
      </c>
      <c r="F10" t="s">
        <v>15</v>
      </c>
      <c r="G10" t="s">
        <v>20</v>
      </c>
      <c r="H10" t="s">
        <v>175</v>
      </c>
      <c r="I10">
        <v>13.351000000000001</v>
      </c>
      <c r="J10">
        <v>0.78100000000000003</v>
      </c>
      <c r="K10">
        <v>1652054</v>
      </c>
      <c r="L10" t="s">
        <v>15</v>
      </c>
    </row>
    <row r="11" spans="1:12" x14ac:dyDescent="0.2">
      <c r="A11" t="s">
        <v>174</v>
      </c>
      <c r="B11">
        <v>4.84</v>
      </c>
      <c r="C11" t="s">
        <v>13</v>
      </c>
      <c r="D11" t="s">
        <v>28</v>
      </c>
      <c r="E11">
        <v>9383679</v>
      </c>
      <c r="F11" t="s">
        <v>15</v>
      </c>
      <c r="G11" t="s">
        <v>20</v>
      </c>
      <c r="H11" t="s">
        <v>175</v>
      </c>
      <c r="I11">
        <v>8.2769999999999992</v>
      </c>
      <c r="J11">
        <v>0.39100000000000001</v>
      </c>
      <c r="K11">
        <v>1133689</v>
      </c>
      <c r="L11" t="s">
        <v>15</v>
      </c>
    </row>
    <row r="12" spans="1:12" x14ac:dyDescent="0.2">
      <c r="A12" t="s">
        <v>174</v>
      </c>
      <c r="B12">
        <v>4.84</v>
      </c>
      <c r="C12" t="s">
        <v>13</v>
      </c>
      <c r="D12" t="s">
        <v>29</v>
      </c>
      <c r="E12">
        <v>1623120</v>
      </c>
      <c r="F12" t="s">
        <v>15</v>
      </c>
      <c r="G12" t="s">
        <v>20</v>
      </c>
      <c r="H12" t="s">
        <v>175</v>
      </c>
      <c r="I12">
        <v>1.484</v>
      </c>
      <c r="J12">
        <v>0.19500000000000001</v>
      </c>
      <c r="K12">
        <v>1093492</v>
      </c>
      <c r="L12" t="s">
        <v>176</v>
      </c>
    </row>
    <row r="13" spans="1:12" x14ac:dyDescent="0.2">
      <c r="A13" t="s">
        <v>174</v>
      </c>
      <c r="B13">
        <v>4.84</v>
      </c>
      <c r="C13" t="s">
        <v>13</v>
      </c>
      <c r="D13" t="s">
        <v>30</v>
      </c>
      <c r="E13">
        <v>751017</v>
      </c>
      <c r="F13" t="s">
        <v>15</v>
      </c>
      <c r="G13" t="s">
        <v>20</v>
      </c>
      <c r="H13" t="s">
        <v>175</v>
      </c>
      <c r="I13">
        <v>0.53</v>
      </c>
      <c r="J13">
        <v>9.8000000000000004E-2</v>
      </c>
      <c r="K13">
        <v>1417340</v>
      </c>
      <c r="L13" t="s">
        <v>177</v>
      </c>
    </row>
    <row r="14" spans="1:12" x14ac:dyDescent="0.2">
      <c r="A14" t="s">
        <v>174</v>
      </c>
      <c r="B14">
        <v>4.84</v>
      </c>
      <c r="C14" t="s">
        <v>13</v>
      </c>
      <c r="D14" t="s">
        <v>31</v>
      </c>
      <c r="E14">
        <v>371915</v>
      </c>
      <c r="F14" t="s">
        <v>15</v>
      </c>
      <c r="G14" t="s">
        <v>20</v>
      </c>
      <c r="H14" t="s">
        <v>175</v>
      </c>
      <c r="I14">
        <v>0.26200000000000001</v>
      </c>
      <c r="J14">
        <v>4.9000000000000002E-2</v>
      </c>
      <c r="K14">
        <v>1420262</v>
      </c>
      <c r="L14" t="s">
        <v>178</v>
      </c>
    </row>
    <row r="15" spans="1:12" x14ac:dyDescent="0.2">
      <c r="A15" t="s">
        <v>174</v>
      </c>
      <c r="B15">
        <v>4.84</v>
      </c>
      <c r="C15" t="s">
        <v>13</v>
      </c>
      <c r="D15" t="s">
        <v>32</v>
      </c>
      <c r="E15">
        <v>3248951</v>
      </c>
      <c r="F15" t="s">
        <v>33</v>
      </c>
      <c r="G15" t="s">
        <v>16</v>
      </c>
      <c r="H15" t="s">
        <v>175</v>
      </c>
      <c r="I15">
        <v>2.34</v>
      </c>
      <c r="J15" t="s">
        <v>18</v>
      </c>
      <c r="K15">
        <v>1388219</v>
      </c>
      <c r="L15" t="s">
        <v>15</v>
      </c>
    </row>
    <row r="16" spans="1:12" x14ac:dyDescent="0.2">
      <c r="A16" t="s">
        <v>174</v>
      </c>
      <c r="B16">
        <v>4.84</v>
      </c>
      <c r="C16" t="s">
        <v>13</v>
      </c>
      <c r="D16" t="s">
        <v>34</v>
      </c>
      <c r="E16">
        <v>2611753</v>
      </c>
      <c r="F16" t="s">
        <v>35</v>
      </c>
      <c r="G16" t="s">
        <v>16</v>
      </c>
      <c r="H16" t="s">
        <v>175</v>
      </c>
      <c r="I16">
        <v>1.8939999999999999</v>
      </c>
      <c r="J16" t="s">
        <v>18</v>
      </c>
      <c r="K16">
        <v>1378654</v>
      </c>
      <c r="L16" t="s">
        <v>15</v>
      </c>
    </row>
    <row r="17" spans="1:12" x14ac:dyDescent="0.2">
      <c r="A17" t="s">
        <v>174</v>
      </c>
      <c r="B17">
        <v>4.84</v>
      </c>
      <c r="C17" t="s">
        <v>13</v>
      </c>
      <c r="D17" t="s">
        <v>36</v>
      </c>
      <c r="E17">
        <v>1762149</v>
      </c>
      <c r="F17" t="s">
        <v>37</v>
      </c>
      <c r="G17" t="s">
        <v>16</v>
      </c>
      <c r="H17" t="s">
        <v>175</v>
      </c>
      <c r="I17">
        <v>1.3680000000000001</v>
      </c>
      <c r="J17" t="s">
        <v>18</v>
      </c>
      <c r="K17">
        <v>1287883</v>
      </c>
      <c r="L17" t="s">
        <v>15</v>
      </c>
    </row>
    <row r="18" spans="1:12" x14ac:dyDescent="0.2">
      <c r="A18" t="s">
        <v>174</v>
      </c>
      <c r="B18">
        <v>4.84</v>
      </c>
      <c r="C18" t="s">
        <v>13</v>
      </c>
      <c r="D18" t="s">
        <v>38</v>
      </c>
      <c r="E18">
        <v>9225</v>
      </c>
      <c r="F18" t="s">
        <v>15</v>
      </c>
      <c r="G18" t="s">
        <v>16</v>
      </c>
      <c r="H18" t="s">
        <v>175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174</v>
      </c>
      <c r="B19">
        <v>4.84</v>
      </c>
      <c r="C19" t="s">
        <v>13</v>
      </c>
      <c r="D19" t="s">
        <v>39</v>
      </c>
      <c r="E19">
        <v>5394</v>
      </c>
      <c r="F19" t="s">
        <v>15</v>
      </c>
      <c r="G19" t="s">
        <v>16</v>
      </c>
      <c r="H19" t="s">
        <v>175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174</v>
      </c>
      <c r="B20">
        <v>4.84</v>
      </c>
      <c r="C20" t="s">
        <v>13</v>
      </c>
      <c r="D20" t="s">
        <v>41</v>
      </c>
      <c r="E20">
        <v>2002494619</v>
      </c>
      <c r="F20" t="s">
        <v>15</v>
      </c>
      <c r="G20" t="s">
        <v>16</v>
      </c>
      <c r="H20" t="s">
        <v>175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174</v>
      </c>
      <c r="B21">
        <v>4.84</v>
      </c>
      <c r="C21" t="s">
        <v>13</v>
      </c>
      <c r="D21" t="s">
        <v>42</v>
      </c>
      <c r="E21" t="s">
        <v>40</v>
      </c>
      <c r="F21" t="s">
        <v>15</v>
      </c>
      <c r="G21" t="s">
        <v>16</v>
      </c>
      <c r="H21" t="s">
        <v>175</v>
      </c>
      <c r="I21" t="s">
        <v>40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214</v>
      </c>
      <c r="B2">
        <v>7.83</v>
      </c>
      <c r="C2" t="s">
        <v>13</v>
      </c>
      <c r="D2" t="s">
        <v>14</v>
      </c>
      <c r="E2">
        <v>88018</v>
      </c>
      <c r="F2" t="s">
        <v>15</v>
      </c>
      <c r="G2" t="s">
        <v>16</v>
      </c>
      <c r="H2" t="s">
        <v>215</v>
      </c>
      <c r="I2">
        <v>0</v>
      </c>
      <c r="J2" t="s">
        <v>18</v>
      </c>
      <c r="K2" t="s">
        <v>40</v>
      </c>
    </row>
    <row r="3" spans="1:14" x14ac:dyDescent="0.2">
      <c r="A3" t="s">
        <v>214</v>
      </c>
      <c r="B3">
        <v>7.83</v>
      </c>
      <c r="C3" t="s">
        <v>13</v>
      </c>
      <c r="D3" t="s">
        <v>19</v>
      </c>
      <c r="E3">
        <v>7357190500</v>
      </c>
      <c r="F3" t="s">
        <v>15</v>
      </c>
      <c r="G3" t="s">
        <v>20</v>
      </c>
      <c r="H3" t="s">
        <v>215</v>
      </c>
      <c r="I3">
        <v>869.32299999999998</v>
      </c>
      <c r="J3">
        <v>100</v>
      </c>
      <c r="K3">
        <v>8463128</v>
      </c>
      <c r="L3">
        <f>0.2611*I3^0.8776</f>
        <v>99.1361997197817</v>
      </c>
      <c r="M3">
        <f>ABS(J3-L3)/J3*100</f>
        <v>0.86380028021829958</v>
      </c>
    </row>
    <row r="4" spans="1:14" x14ac:dyDescent="0.2">
      <c r="A4" t="s">
        <v>214</v>
      </c>
      <c r="B4">
        <v>7.83</v>
      </c>
      <c r="C4" t="s">
        <v>13</v>
      </c>
      <c r="D4" t="s">
        <v>21</v>
      </c>
      <c r="E4">
        <v>4822112791</v>
      </c>
      <c r="F4" t="s">
        <v>15</v>
      </c>
      <c r="G4" t="s">
        <v>20</v>
      </c>
      <c r="H4" t="s">
        <v>215</v>
      </c>
      <c r="I4">
        <v>455.654</v>
      </c>
      <c r="J4">
        <v>50</v>
      </c>
      <c r="K4">
        <v>10582832</v>
      </c>
      <c r="L4">
        <f t="shared" ref="L4:L17" si="0">0.2611*I4^0.8776</f>
        <v>56.237384217204244</v>
      </c>
      <c r="M4">
        <f t="shared" ref="M4:M14" si="1">ABS(J4-L4)/J4*100</f>
        <v>12.474768434408489</v>
      </c>
    </row>
    <row r="5" spans="1:14" x14ac:dyDescent="0.2">
      <c r="A5" t="s">
        <v>214</v>
      </c>
      <c r="B5">
        <v>7.83</v>
      </c>
      <c r="C5" t="s">
        <v>13</v>
      </c>
      <c r="D5" t="s">
        <v>22</v>
      </c>
      <c r="E5">
        <v>3237257357</v>
      </c>
      <c r="F5" t="s">
        <v>15</v>
      </c>
      <c r="G5" t="s">
        <v>20</v>
      </c>
      <c r="H5" t="s">
        <v>215</v>
      </c>
      <c r="I5">
        <v>226.554</v>
      </c>
      <c r="J5">
        <v>25</v>
      </c>
      <c r="K5">
        <v>14289111</v>
      </c>
      <c r="L5">
        <f t="shared" si="0"/>
        <v>30.458294809274864</v>
      </c>
      <c r="M5">
        <f t="shared" si="1"/>
        <v>21.833179237099458</v>
      </c>
    </row>
    <row r="6" spans="1:14" x14ac:dyDescent="0.2">
      <c r="A6" t="s">
        <v>214</v>
      </c>
      <c r="B6">
        <v>7.83</v>
      </c>
      <c r="C6" t="s">
        <v>13</v>
      </c>
      <c r="D6" t="s">
        <v>23</v>
      </c>
      <c r="E6">
        <v>1898883659</v>
      </c>
      <c r="F6" t="s">
        <v>15</v>
      </c>
      <c r="G6" t="s">
        <v>20</v>
      </c>
      <c r="H6" t="s">
        <v>215</v>
      </c>
      <c r="I6">
        <v>79.155000000000001</v>
      </c>
      <c r="J6">
        <v>12.5</v>
      </c>
      <c r="K6">
        <v>23989572</v>
      </c>
      <c r="L6">
        <f t="shared" si="0"/>
        <v>12.103513937403745</v>
      </c>
      <c r="M6">
        <f t="shared" si="1"/>
        <v>3.1718885007700379</v>
      </c>
    </row>
    <row r="7" spans="1:14" x14ac:dyDescent="0.2">
      <c r="A7" t="s">
        <v>214</v>
      </c>
      <c r="B7">
        <v>7.83</v>
      </c>
      <c r="C7" t="s">
        <v>13</v>
      </c>
      <c r="D7" t="s">
        <v>24</v>
      </c>
      <c r="E7">
        <v>1192402607</v>
      </c>
      <c r="F7" t="s">
        <v>15</v>
      </c>
      <c r="G7" t="s">
        <v>20</v>
      </c>
      <c r="H7" t="s">
        <v>215</v>
      </c>
      <c r="I7">
        <v>32.417999999999999</v>
      </c>
      <c r="J7">
        <v>6.25</v>
      </c>
      <c r="K7">
        <v>36782551</v>
      </c>
      <c r="L7">
        <f t="shared" si="0"/>
        <v>5.5293344117098666</v>
      </c>
      <c r="M7">
        <f t="shared" si="1"/>
        <v>11.530649412642134</v>
      </c>
    </row>
    <row r="8" spans="1:14" x14ac:dyDescent="0.2">
      <c r="A8" t="s">
        <v>214</v>
      </c>
      <c r="B8">
        <v>7.83</v>
      </c>
      <c r="C8" t="s">
        <v>13</v>
      </c>
      <c r="D8" t="s">
        <v>25</v>
      </c>
      <c r="E8">
        <v>636239159</v>
      </c>
      <c r="F8" t="s">
        <v>15</v>
      </c>
      <c r="G8" t="s">
        <v>20</v>
      </c>
      <c r="H8" t="s">
        <v>215</v>
      </c>
      <c r="I8">
        <v>14.103</v>
      </c>
      <c r="J8">
        <v>3.125</v>
      </c>
      <c r="K8">
        <v>45114724</v>
      </c>
      <c r="L8">
        <f t="shared" si="0"/>
        <v>2.6634383542062348</v>
      </c>
      <c r="M8">
        <f t="shared" si="1"/>
        <v>14.769972665400488</v>
      </c>
    </row>
    <row r="9" spans="1:14" x14ac:dyDescent="0.2">
      <c r="A9" t="s">
        <v>214</v>
      </c>
      <c r="B9">
        <v>7.83</v>
      </c>
      <c r="C9" t="s">
        <v>13</v>
      </c>
      <c r="D9" t="s">
        <v>26</v>
      </c>
      <c r="E9">
        <v>269322022</v>
      </c>
      <c r="F9" t="s">
        <v>15</v>
      </c>
      <c r="G9" t="s">
        <v>20</v>
      </c>
      <c r="H9" t="s">
        <v>215</v>
      </c>
      <c r="I9">
        <v>5.9649999999999999</v>
      </c>
      <c r="J9">
        <v>1.5629999999999999</v>
      </c>
      <c r="K9">
        <v>45150085</v>
      </c>
      <c r="L9">
        <f t="shared" si="0"/>
        <v>1.2516491275920092</v>
      </c>
      <c r="M9">
        <f t="shared" si="1"/>
        <v>19.920081408060831</v>
      </c>
    </row>
    <row r="10" spans="1:14" x14ac:dyDescent="0.2">
      <c r="A10" t="s">
        <v>214</v>
      </c>
      <c r="B10">
        <v>7.83</v>
      </c>
      <c r="C10" t="s">
        <v>13</v>
      </c>
      <c r="D10" t="s">
        <v>27</v>
      </c>
      <c r="E10">
        <v>154773656</v>
      </c>
      <c r="F10" t="s">
        <v>15</v>
      </c>
      <c r="G10" t="s">
        <v>20</v>
      </c>
      <c r="H10" t="s">
        <v>215</v>
      </c>
      <c r="I10">
        <v>3.3719999999999999</v>
      </c>
      <c r="J10">
        <v>0.78100000000000003</v>
      </c>
      <c r="K10">
        <v>45898929</v>
      </c>
      <c r="L10">
        <f t="shared" si="0"/>
        <v>0.7587190695477608</v>
      </c>
      <c r="M10">
        <f t="shared" si="1"/>
        <v>2.852872016932039</v>
      </c>
    </row>
    <row r="11" spans="1:14" x14ac:dyDescent="0.2">
      <c r="A11" t="s">
        <v>214</v>
      </c>
      <c r="B11">
        <v>7.83</v>
      </c>
      <c r="C11" t="s">
        <v>13</v>
      </c>
      <c r="D11" t="s">
        <v>28</v>
      </c>
      <c r="E11">
        <v>76013099</v>
      </c>
      <c r="F11" t="s">
        <v>15</v>
      </c>
      <c r="G11" t="s">
        <v>20</v>
      </c>
      <c r="H11" t="s">
        <v>215</v>
      </c>
      <c r="I11">
        <v>1.6319999999999999</v>
      </c>
      <c r="J11">
        <v>0.39100000000000001</v>
      </c>
      <c r="K11">
        <v>46572384</v>
      </c>
      <c r="L11">
        <f t="shared" si="0"/>
        <v>0.40131933075485365</v>
      </c>
      <c r="M11">
        <f t="shared" si="1"/>
        <v>2.6392150268167875</v>
      </c>
    </row>
    <row r="12" spans="1:14" x14ac:dyDescent="0.2">
      <c r="A12" t="s">
        <v>214</v>
      </c>
      <c r="B12">
        <v>7.83</v>
      </c>
      <c r="C12" t="s">
        <v>13</v>
      </c>
      <c r="D12" t="s">
        <v>29</v>
      </c>
      <c r="E12">
        <v>37071529</v>
      </c>
      <c r="F12" t="s">
        <v>15</v>
      </c>
      <c r="G12" t="s">
        <v>20</v>
      </c>
      <c r="H12" t="s">
        <v>215</v>
      </c>
      <c r="I12">
        <v>0.73799999999999999</v>
      </c>
      <c r="J12">
        <v>0.19500000000000001</v>
      </c>
      <c r="K12">
        <v>50207592</v>
      </c>
      <c r="L12">
        <f t="shared" si="0"/>
        <v>0.19999223550906173</v>
      </c>
      <c r="M12">
        <f t="shared" si="1"/>
        <v>2.5601207738778058</v>
      </c>
    </row>
    <row r="13" spans="1:14" x14ac:dyDescent="0.2">
      <c r="A13" t="s">
        <v>214</v>
      </c>
      <c r="B13">
        <v>7.83</v>
      </c>
      <c r="C13" t="s">
        <v>13</v>
      </c>
      <c r="D13" t="s">
        <v>30</v>
      </c>
      <c r="E13">
        <v>16066095</v>
      </c>
      <c r="F13" t="s">
        <v>15</v>
      </c>
      <c r="G13" t="s">
        <v>20</v>
      </c>
      <c r="H13" t="s">
        <v>215</v>
      </c>
      <c r="I13">
        <v>0.36399999999999999</v>
      </c>
      <c r="J13">
        <v>9.8000000000000004E-2</v>
      </c>
      <c r="K13">
        <v>44162872</v>
      </c>
      <c r="L13">
        <f t="shared" si="0"/>
        <v>0.10755471309425825</v>
      </c>
      <c r="M13">
        <f t="shared" si="1"/>
        <v>9.7497072390390258</v>
      </c>
    </row>
    <row r="14" spans="1:14" x14ac:dyDescent="0.2">
      <c r="A14" t="s">
        <v>214</v>
      </c>
      <c r="B14">
        <v>7.83</v>
      </c>
      <c r="C14" t="s">
        <v>13</v>
      </c>
      <c r="D14" t="s">
        <v>31</v>
      </c>
      <c r="E14">
        <v>8414503</v>
      </c>
      <c r="F14" t="s">
        <v>15</v>
      </c>
      <c r="G14" t="s">
        <v>20</v>
      </c>
      <c r="H14" t="s">
        <v>215</v>
      </c>
      <c r="I14">
        <v>0.17</v>
      </c>
      <c r="J14">
        <v>4.9000000000000002E-2</v>
      </c>
      <c r="K14">
        <v>49520833</v>
      </c>
      <c r="L14">
        <f t="shared" si="0"/>
        <v>5.5137725280960601E-2</v>
      </c>
      <c r="M14">
        <f t="shared" si="1"/>
        <v>12.525969961144078</v>
      </c>
      <c r="N14" t="s">
        <v>413</v>
      </c>
    </row>
    <row r="15" spans="1:14" x14ac:dyDescent="0.2">
      <c r="A15" t="s">
        <v>214</v>
      </c>
      <c r="B15">
        <v>7.83</v>
      </c>
      <c r="C15" t="s">
        <v>13</v>
      </c>
      <c r="D15" t="s">
        <v>32</v>
      </c>
      <c r="E15">
        <v>63371694</v>
      </c>
      <c r="F15" t="s">
        <v>33</v>
      </c>
      <c r="G15" t="s">
        <v>16</v>
      </c>
      <c r="H15" t="s">
        <v>215</v>
      </c>
      <c r="I15">
        <v>2.032</v>
      </c>
      <c r="J15" t="s">
        <v>18</v>
      </c>
      <c r="K15">
        <v>31193531</v>
      </c>
      <c r="L15">
        <f t="shared" si="0"/>
        <v>0.48645280739015495</v>
      </c>
      <c r="N15">
        <f>AVERAGE(M3:M14)</f>
        <v>9.5743520797007893</v>
      </c>
    </row>
    <row r="16" spans="1:14" x14ac:dyDescent="0.2">
      <c r="A16" t="s">
        <v>214</v>
      </c>
      <c r="B16">
        <v>7.83</v>
      </c>
      <c r="C16" t="s">
        <v>13</v>
      </c>
      <c r="D16" t="s">
        <v>34</v>
      </c>
      <c r="E16">
        <v>53146471</v>
      </c>
      <c r="F16" t="s">
        <v>35</v>
      </c>
      <c r="G16" t="s">
        <v>16</v>
      </c>
      <c r="H16" t="s">
        <v>215</v>
      </c>
      <c r="I16">
        <v>1.4339999999999999</v>
      </c>
      <c r="J16" t="s">
        <v>18</v>
      </c>
      <c r="K16">
        <v>37058276</v>
      </c>
      <c r="L16">
        <f t="shared" si="0"/>
        <v>0.35825677082121876</v>
      </c>
    </row>
    <row r="17" spans="1:13" x14ac:dyDescent="0.2">
      <c r="A17" t="s">
        <v>214</v>
      </c>
      <c r="B17">
        <v>7.83</v>
      </c>
      <c r="C17" t="s">
        <v>13</v>
      </c>
      <c r="D17" t="s">
        <v>36</v>
      </c>
      <c r="E17">
        <v>80589736</v>
      </c>
      <c r="F17" t="s">
        <v>37</v>
      </c>
      <c r="G17" t="s">
        <v>16</v>
      </c>
      <c r="H17" t="s">
        <v>215</v>
      </c>
      <c r="I17">
        <v>2.3730000000000002</v>
      </c>
      <c r="J17" t="s">
        <v>18</v>
      </c>
      <c r="K17">
        <v>33967989</v>
      </c>
      <c r="L17">
        <f t="shared" si="0"/>
        <v>0.55740154337057468</v>
      </c>
    </row>
    <row r="18" spans="1:13" x14ac:dyDescent="0.2">
      <c r="A18" t="s">
        <v>214</v>
      </c>
      <c r="B18">
        <v>7.83</v>
      </c>
      <c r="C18" t="s">
        <v>13</v>
      </c>
      <c r="D18" t="s">
        <v>38</v>
      </c>
      <c r="E18">
        <v>6726971140</v>
      </c>
      <c r="F18" t="s">
        <v>15</v>
      </c>
      <c r="G18" t="s">
        <v>16</v>
      </c>
      <c r="H18" t="s">
        <v>215</v>
      </c>
      <c r="I18">
        <v>0</v>
      </c>
      <c r="J18" t="s">
        <v>18</v>
      </c>
      <c r="K18" t="s">
        <v>40</v>
      </c>
      <c r="L18" t="s">
        <v>15</v>
      </c>
    </row>
    <row r="19" spans="1:13" x14ac:dyDescent="0.2">
      <c r="A19" t="s">
        <v>214</v>
      </c>
      <c r="B19">
        <v>7.83</v>
      </c>
      <c r="C19" t="s">
        <v>13</v>
      </c>
      <c r="D19" t="s">
        <v>39</v>
      </c>
      <c r="E19">
        <v>9143936</v>
      </c>
      <c r="F19" t="s">
        <v>15</v>
      </c>
      <c r="G19" t="s">
        <v>16</v>
      </c>
      <c r="H19" t="s">
        <v>215</v>
      </c>
      <c r="I19">
        <v>0</v>
      </c>
      <c r="J19" t="s">
        <v>18</v>
      </c>
      <c r="K19" t="s">
        <v>40</v>
      </c>
      <c r="L19" t="s">
        <v>15</v>
      </c>
    </row>
    <row r="20" spans="1:13" x14ac:dyDescent="0.2">
      <c r="A20" t="s">
        <v>214</v>
      </c>
      <c r="B20">
        <v>7.83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215</v>
      </c>
      <c r="I20" t="s">
        <v>40</v>
      </c>
      <c r="J20" t="s">
        <v>18</v>
      </c>
      <c r="K20" t="s">
        <v>40</v>
      </c>
      <c r="L20" t="s">
        <v>15</v>
      </c>
    </row>
    <row r="21" spans="1:13" x14ac:dyDescent="0.2">
      <c r="A21" t="s">
        <v>214</v>
      </c>
      <c r="B21">
        <v>7.83</v>
      </c>
      <c r="C21" t="s">
        <v>13</v>
      </c>
      <c r="D21" t="s">
        <v>42</v>
      </c>
      <c r="E21">
        <v>98698785</v>
      </c>
      <c r="F21" t="s">
        <v>15</v>
      </c>
      <c r="G21" t="s">
        <v>16</v>
      </c>
      <c r="H21" t="s">
        <v>215</v>
      </c>
      <c r="I21">
        <v>0</v>
      </c>
      <c r="J21" t="s">
        <v>18</v>
      </c>
      <c r="K21" t="s">
        <v>40</v>
      </c>
      <c r="L21" t="s">
        <v>15</v>
      </c>
    </row>
    <row r="22" spans="1:13" x14ac:dyDescent="0.2">
      <c r="M22" t="s">
        <v>419</v>
      </c>
    </row>
    <row r="23" spans="1:13" x14ac:dyDescent="0.2">
      <c r="M23">
        <f>L15/(0.9*0.5)</f>
        <v>1.0810062386447887</v>
      </c>
    </row>
    <row r="24" spans="1:13" x14ac:dyDescent="0.2">
      <c r="M24">
        <f t="shared" ref="M24" si="2">L16/(0.9*0.5)</f>
        <v>0.79612615738048609</v>
      </c>
    </row>
    <row r="25" spans="1:13" x14ac:dyDescent="0.2">
      <c r="M25">
        <f>L17/(0.9*0.5)</f>
        <v>1.2386700963790549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179</v>
      </c>
      <c r="B2">
        <v>4.84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180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179</v>
      </c>
      <c r="B3">
        <v>4.84</v>
      </c>
      <c r="C3" t="s">
        <v>44</v>
      </c>
      <c r="D3" t="s">
        <v>19</v>
      </c>
      <c r="E3">
        <v>991945</v>
      </c>
      <c r="F3" t="s">
        <v>15</v>
      </c>
      <c r="G3" t="s">
        <v>20</v>
      </c>
      <c r="H3" t="s">
        <v>180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179</v>
      </c>
      <c r="B4">
        <v>4.84</v>
      </c>
      <c r="C4" t="s">
        <v>44</v>
      </c>
      <c r="D4" t="s">
        <v>21</v>
      </c>
      <c r="E4">
        <v>956309</v>
      </c>
      <c r="F4" t="s">
        <v>15</v>
      </c>
      <c r="G4" t="s">
        <v>20</v>
      </c>
      <c r="H4" t="s">
        <v>180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179</v>
      </c>
      <c r="B5">
        <v>4.84</v>
      </c>
      <c r="C5" t="s">
        <v>44</v>
      </c>
      <c r="D5" t="s">
        <v>22</v>
      </c>
      <c r="E5">
        <v>1073757</v>
      </c>
      <c r="F5" t="s">
        <v>15</v>
      </c>
      <c r="G5" t="s">
        <v>20</v>
      </c>
      <c r="H5" t="s">
        <v>180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179</v>
      </c>
      <c r="B6">
        <v>4.84</v>
      </c>
      <c r="C6" t="s">
        <v>44</v>
      </c>
      <c r="D6" t="s">
        <v>23</v>
      </c>
      <c r="E6">
        <v>1395888</v>
      </c>
      <c r="F6" t="s">
        <v>15</v>
      </c>
      <c r="G6" t="s">
        <v>20</v>
      </c>
      <c r="H6" t="s">
        <v>180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179</v>
      </c>
      <c r="B7">
        <v>4.84</v>
      </c>
      <c r="C7" t="s">
        <v>44</v>
      </c>
      <c r="D7" t="s">
        <v>24</v>
      </c>
      <c r="E7">
        <v>1203084</v>
      </c>
      <c r="F7" t="s">
        <v>15</v>
      </c>
      <c r="G7" t="s">
        <v>20</v>
      </c>
      <c r="H7" t="s">
        <v>180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179</v>
      </c>
      <c r="B8">
        <v>4.84</v>
      </c>
      <c r="C8" t="s">
        <v>44</v>
      </c>
      <c r="D8" t="s">
        <v>25</v>
      </c>
      <c r="E8">
        <v>1344957</v>
      </c>
      <c r="F8" t="s">
        <v>15</v>
      </c>
      <c r="G8" t="s">
        <v>20</v>
      </c>
      <c r="H8" t="s">
        <v>180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179</v>
      </c>
      <c r="B9">
        <v>4.84</v>
      </c>
      <c r="C9" t="s">
        <v>44</v>
      </c>
      <c r="D9" t="s">
        <v>26</v>
      </c>
      <c r="E9">
        <v>1440931</v>
      </c>
      <c r="F9" t="s">
        <v>15</v>
      </c>
      <c r="G9" t="s">
        <v>20</v>
      </c>
      <c r="H9" t="s">
        <v>180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179</v>
      </c>
      <c r="B10">
        <v>4.84</v>
      </c>
      <c r="C10" t="s">
        <v>44</v>
      </c>
      <c r="D10" t="s">
        <v>27</v>
      </c>
      <c r="E10">
        <v>1652054</v>
      </c>
      <c r="F10" t="s">
        <v>15</v>
      </c>
      <c r="G10" t="s">
        <v>20</v>
      </c>
      <c r="H10" t="s">
        <v>180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179</v>
      </c>
      <c r="B11">
        <v>4.84</v>
      </c>
      <c r="C11" t="s">
        <v>44</v>
      </c>
      <c r="D11" t="s">
        <v>28</v>
      </c>
      <c r="E11">
        <v>1133689</v>
      </c>
      <c r="F11" t="s">
        <v>15</v>
      </c>
      <c r="G11" t="s">
        <v>20</v>
      </c>
      <c r="H11" t="s">
        <v>180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179</v>
      </c>
      <c r="B12">
        <v>4.84</v>
      </c>
      <c r="C12" t="s">
        <v>44</v>
      </c>
      <c r="D12" t="s">
        <v>29</v>
      </c>
      <c r="E12">
        <v>1093492</v>
      </c>
      <c r="F12" t="s">
        <v>15</v>
      </c>
      <c r="G12" t="s">
        <v>20</v>
      </c>
      <c r="H12" t="s">
        <v>180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179</v>
      </c>
      <c r="B13">
        <v>4.84</v>
      </c>
      <c r="C13" t="s">
        <v>44</v>
      </c>
      <c r="D13" t="s">
        <v>30</v>
      </c>
      <c r="E13">
        <v>1417340</v>
      </c>
      <c r="F13" t="s">
        <v>15</v>
      </c>
      <c r="G13" t="s">
        <v>20</v>
      </c>
      <c r="H13" t="s">
        <v>180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179</v>
      </c>
      <c r="B14">
        <v>4.84</v>
      </c>
      <c r="C14" t="s">
        <v>44</v>
      </c>
      <c r="D14" t="s">
        <v>31</v>
      </c>
      <c r="E14">
        <v>1420262</v>
      </c>
      <c r="F14" t="s">
        <v>15</v>
      </c>
      <c r="G14" t="s">
        <v>20</v>
      </c>
      <c r="H14" t="s">
        <v>180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179</v>
      </c>
      <c r="B15">
        <v>4.84</v>
      </c>
      <c r="C15" t="s">
        <v>44</v>
      </c>
      <c r="D15" t="s">
        <v>32</v>
      </c>
      <c r="E15">
        <v>1388219</v>
      </c>
      <c r="F15" t="s">
        <v>33</v>
      </c>
      <c r="G15" t="s">
        <v>16</v>
      </c>
      <c r="H15" t="s">
        <v>180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179</v>
      </c>
      <c r="B16">
        <v>4.84</v>
      </c>
      <c r="C16" t="s">
        <v>44</v>
      </c>
      <c r="D16" t="s">
        <v>34</v>
      </c>
      <c r="E16">
        <v>1378654</v>
      </c>
      <c r="F16" t="s">
        <v>35</v>
      </c>
      <c r="G16" t="s">
        <v>16</v>
      </c>
      <c r="H16" t="s">
        <v>180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179</v>
      </c>
      <c r="B17">
        <v>4.84</v>
      </c>
      <c r="C17" t="s">
        <v>44</v>
      </c>
      <c r="D17" t="s">
        <v>36</v>
      </c>
      <c r="E17">
        <v>1287883</v>
      </c>
      <c r="F17" t="s">
        <v>37</v>
      </c>
      <c r="G17" t="s">
        <v>16</v>
      </c>
      <c r="H17" t="s">
        <v>180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179</v>
      </c>
      <c r="B18">
        <v>4.84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180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179</v>
      </c>
      <c r="B19">
        <v>4.84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180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179</v>
      </c>
      <c r="B20">
        <v>4.84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180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179</v>
      </c>
      <c r="B21">
        <v>4.84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180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181</v>
      </c>
      <c r="B2">
        <v>10.07</v>
      </c>
      <c r="C2" t="s">
        <v>13</v>
      </c>
      <c r="D2" t="s">
        <v>14</v>
      </c>
      <c r="E2">
        <v>621845914</v>
      </c>
      <c r="F2" t="s">
        <v>15</v>
      </c>
      <c r="G2" t="s">
        <v>16</v>
      </c>
      <c r="H2" t="s">
        <v>182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181</v>
      </c>
      <c r="B3">
        <v>10.07</v>
      </c>
      <c r="C3" t="s">
        <v>13</v>
      </c>
      <c r="D3" t="s">
        <v>19</v>
      </c>
      <c r="E3">
        <v>571766567</v>
      </c>
      <c r="F3" t="s">
        <v>15</v>
      </c>
      <c r="G3" t="s">
        <v>20</v>
      </c>
      <c r="H3" t="s">
        <v>182</v>
      </c>
      <c r="I3">
        <v>0.36199999999999999</v>
      </c>
      <c r="J3">
        <v>100</v>
      </c>
      <c r="K3">
        <v>1580772420</v>
      </c>
      <c r="L3" t="s">
        <v>15</v>
      </c>
    </row>
    <row r="4" spans="1:12" x14ac:dyDescent="0.2">
      <c r="A4" t="s">
        <v>181</v>
      </c>
      <c r="B4">
        <v>10.07</v>
      </c>
      <c r="C4" t="s">
        <v>13</v>
      </c>
      <c r="D4" t="s">
        <v>21</v>
      </c>
      <c r="E4">
        <v>270542524</v>
      </c>
      <c r="F4" t="s">
        <v>15</v>
      </c>
      <c r="G4" t="s">
        <v>20</v>
      </c>
      <c r="H4" t="s">
        <v>182</v>
      </c>
      <c r="I4">
        <v>0.17899999999999999</v>
      </c>
      <c r="J4">
        <v>50</v>
      </c>
      <c r="K4">
        <v>1509775170</v>
      </c>
      <c r="L4" t="s">
        <v>15</v>
      </c>
    </row>
    <row r="5" spans="1:12" x14ac:dyDescent="0.2">
      <c r="A5" t="s">
        <v>181</v>
      </c>
      <c r="B5">
        <v>10.07</v>
      </c>
      <c r="C5" t="s">
        <v>13</v>
      </c>
      <c r="D5" t="s">
        <v>22</v>
      </c>
      <c r="E5">
        <v>165802200</v>
      </c>
      <c r="F5" t="s">
        <v>15</v>
      </c>
      <c r="G5" t="s">
        <v>20</v>
      </c>
      <c r="H5" t="s">
        <v>182</v>
      </c>
      <c r="I5">
        <v>0.10100000000000001</v>
      </c>
      <c r="J5">
        <v>25</v>
      </c>
      <c r="K5">
        <v>1643595884</v>
      </c>
      <c r="L5" t="s">
        <v>15</v>
      </c>
    </row>
    <row r="6" spans="1:12" x14ac:dyDescent="0.2">
      <c r="A6" t="s">
        <v>181</v>
      </c>
      <c r="B6">
        <v>10.07</v>
      </c>
      <c r="C6" t="s">
        <v>13</v>
      </c>
      <c r="D6" t="s">
        <v>23</v>
      </c>
      <c r="E6">
        <v>83252823</v>
      </c>
      <c r="F6" t="s">
        <v>15</v>
      </c>
      <c r="G6" t="s">
        <v>20</v>
      </c>
      <c r="H6" t="s">
        <v>182</v>
      </c>
      <c r="I6">
        <v>4.8000000000000001E-2</v>
      </c>
      <c r="J6">
        <v>12.5</v>
      </c>
      <c r="K6">
        <v>1720306795</v>
      </c>
      <c r="L6" t="s">
        <v>15</v>
      </c>
    </row>
    <row r="7" spans="1:12" x14ac:dyDescent="0.2">
      <c r="A7" t="s">
        <v>181</v>
      </c>
      <c r="B7">
        <v>10.07</v>
      </c>
      <c r="C7" t="s">
        <v>13</v>
      </c>
      <c r="D7" t="s">
        <v>24</v>
      </c>
      <c r="E7">
        <v>44451154</v>
      </c>
      <c r="F7" t="s">
        <v>15</v>
      </c>
      <c r="G7" t="s">
        <v>20</v>
      </c>
      <c r="H7" t="s">
        <v>182</v>
      </c>
      <c r="I7">
        <v>2.4E-2</v>
      </c>
      <c r="J7">
        <v>6.25</v>
      </c>
      <c r="K7">
        <v>1823110292</v>
      </c>
      <c r="L7" t="s">
        <v>15</v>
      </c>
    </row>
    <row r="8" spans="1:12" x14ac:dyDescent="0.2">
      <c r="A8" t="s">
        <v>181</v>
      </c>
      <c r="B8">
        <v>10.07</v>
      </c>
      <c r="C8" t="s">
        <v>13</v>
      </c>
      <c r="D8" t="s">
        <v>25</v>
      </c>
      <c r="E8">
        <v>21878850</v>
      </c>
      <c r="F8" t="s">
        <v>15</v>
      </c>
      <c r="G8" t="s">
        <v>20</v>
      </c>
      <c r="H8" t="s">
        <v>182</v>
      </c>
      <c r="I8">
        <v>1.2E-2</v>
      </c>
      <c r="J8">
        <v>3.125</v>
      </c>
      <c r="K8">
        <v>1810362502</v>
      </c>
      <c r="L8" t="s">
        <v>15</v>
      </c>
    </row>
    <row r="9" spans="1:12" x14ac:dyDescent="0.2">
      <c r="A9" t="s">
        <v>181</v>
      </c>
      <c r="B9">
        <v>10.07</v>
      </c>
      <c r="C9" t="s">
        <v>13</v>
      </c>
      <c r="D9" t="s">
        <v>26</v>
      </c>
      <c r="E9">
        <v>10962062</v>
      </c>
      <c r="F9" t="s">
        <v>15</v>
      </c>
      <c r="G9" t="s">
        <v>20</v>
      </c>
      <c r="H9" t="s">
        <v>182</v>
      </c>
      <c r="I9">
        <v>5.0000000000000001E-3</v>
      </c>
      <c r="J9">
        <v>1.5629999999999999</v>
      </c>
      <c r="K9">
        <v>1999873231</v>
      </c>
      <c r="L9" t="s">
        <v>15</v>
      </c>
    </row>
    <row r="10" spans="1:12" x14ac:dyDescent="0.2">
      <c r="A10" t="s">
        <v>181</v>
      </c>
      <c r="B10">
        <v>10.07</v>
      </c>
      <c r="C10" t="s">
        <v>13</v>
      </c>
      <c r="D10" t="s">
        <v>27</v>
      </c>
      <c r="E10">
        <v>5263382</v>
      </c>
      <c r="F10" t="s">
        <v>15</v>
      </c>
      <c r="G10" t="s">
        <v>20</v>
      </c>
      <c r="H10" t="s">
        <v>182</v>
      </c>
      <c r="I10">
        <v>3.0000000000000001E-3</v>
      </c>
      <c r="J10">
        <v>0.78100000000000003</v>
      </c>
      <c r="K10">
        <v>1894014824</v>
      </c>
      <c r="L10" t="s">
        <v>15</v>
      </c>
    </row>
    <row r="11" spans="1:12" x14ac:dyDescent="0.2">
      <c r="A11" t="s">
        <v>181</v>
      </c>
      <c r="B11">
        <v>10.07</v>
      </c>
      <c r="C11" t="s">
        <v>13</v>
      </c>
      <c r="D11" t="s">
        <v>28</v>
      </c>
      <c r="E11">
        <v>2474279</v>
      </c>
      <c r="F11" t="s">
        <v>15</v>
      </c>
      <c r="G11" t="s">
        <v>20</v>
      </c>
      <c r="H11" t="s">
        <v>182</v>
      </c>
      <c r="I11">
        <v>1E-3</v>
      </c>
      <c r="J11">
        <v>0.39100000000000001</v>
      </c>
      <c r="K11">
        <v>1928807377</v>
      </c>
      <c r="L11" t="s">
        <v>15</v>
      </c>
    </row>
    <row r="12" spans="1:12" x14ac:dyDescent="0.2">
      <c r="A12" t="s">
        <v>181</v>
      </c>
      <c r="B12">
        <v>10.07</v>
      </c>
      <c r="C12" t="s">
        <v>13</v>
      </c>
      <c r="D12" t="s">
        <v>29</v>
      </c>
      <c r="E12">
        <v>1139043</v>
      </c>
      <c r="F12" t="s">
        <v>15</v>
      </c>
      <c r="G12" t="s">
        <v>20</v>
      </c>
      <c r="H12" t="s">
        <v>182</v>
      </c>
      <c r="I12">
        <v>1E-3</v>
      </c>
      <c r="J12">
        <v>0.19500000000000001</v>
      </c>
      <c r="K12">
        <v>1843345301</v>
      </c>
      <c r="L12" t="s">
        <v>15</v>
      </c>
    </row>
    <row r="13" spans="1:12" x14ac:dyDescent="0.2">
      <c r="A13" t="s">
        <v>181</v>
      </c>
      <c r="B13">
        <v>10.07</v>
      </c>
      <c r="C13" t="s">
        <v>13</v>
      </c>
      <c r="D13" t="s">
        <v>30</v>
      </c>
      <c r="E13">
        <v>699779</v>
      </c>
      <c r="F13" t="s">
        <v>15</v>
      </c>
      <c r="G13" t="s">
        <v>20</v>
      </c>
      <c r="H13" t="s">
        <v>182</v>
      </c>
      <c r="I13">
        <v>0</v>
      </c>
      <c r="J13">
        <v>9.8000000000000004E-2</v>
      </c>
      <c r="K13">
        <v>1797927824</v>
      </c>
      <c r="L13" t="s">
        <v>15</v>
      </c>
    </row>
    <row r="14" spans="1:12" x14ac:dyDescent="0.2">
      <c r="A14" t="s">
        <v>181</v>
      </c>
      <c r="B14">
        <v>10.07</v>
      </c>
      <c r="C14" t="s">
        <v>13</v>
      </c>
      <c r="D14" t="s">
        <v>31</v>
      </c>
      <c r="E14">
        <v>561218</v>
      </c>
      <c r="F14" t="s">
        <v>15</v>
      </c>
      <c r="G14" t="s">
        <v>20</v>
      </c>
      <c r="H14" t="s">
        <v>182</v>
      </c>
      <c r="I14">
        <v>0</v>
      </c>
      <c r="J14">
        <v>4.9000000000000002E-2</v>
      </c>
      <c r="K14">
        <v>1871831336</v>
      </c>
      <c r="L14" t="s">
        <v>183</v>
      </c>
    </row>
    <row r="15" spans="1:12" x14ac:dyDescent="0.2">
      <c r="A15" t="s">
        <v>181</v>
      </c>
      <c r="B15">
        <v>10.07</v>
      </c>
      <c r="C15" t="s">
        <v>13</v>
      </c>
      <c r="D15" t="s">
        <v>32</v>
      </c>
      <c r="E15">
        <v>609540446</v>
      </c>
      <c r="F15" t="s">
        <v>33</v>
      </c>
      <c r="G15" t="s">
        <v>16</v>
      </c>
      <c r="H15" t="s">
        <v>182</v>
      </c>
      <c r="I15">
        <v>0.3</v>
      </c>
      <c r="J15" t="s">
        <v>18</v>
      </c>
      <c r="K15">
        <v>2029572357</v>
      </c>
      <c r="L15" t="s">
        <v>15</v>
      </c>
    </row>
    <row r="16" spans="1:12" x14ac:dyDescent="0.2">
      <c r="A16" t="s">
        <v>181</v>
      </c>
      <c r="B16">
        <v>10.07</v>
      </c>
      <c r="C16" t="s">
        <v>13</v>
      </c>
      <c r="D16" t="s">
        <v>34</v>
      </c>
      <c r="E16">
        <v>422339966</v>
      </c>
      <c r="F16" t="s">
        <v>35</v>
      </c>
      <c r="G16" t="s">
        <v>16</v>
      </c>
      <c r="H16" t="s">
        <v>182</v>
      </c>
      <c r="I16">
        <v>0.223</v>
      </c>
      <c r="J16" t="s">
        <v>18</v>
      </c>
      <c r="K16">
        <v>1891884346</v>
      </c>
      <c r="L16" t="s">
        <v>15</v>
      </c>
    </row>
    <row r="17" spans="1:12" x14ac:dyDescent="0.2">
      <c r="A17" t="s">
        <v>181</v>
      </c>
      <c r="B17">
        <v>10.07</v>
      </c>
      <c r="C17" t="s">
        <v>13</v>
      </c>
      <c r="D17" t="s">
        <v>36</v>
      </c>
      <c r="E17">
        <v>508822461</v>
      </c>
      <c r="F17" t="s">
        <v>37</v>
      </c>
      <c r="G17" t="s">
        <v>16</v>
      </c>
      <c r="H17" t="s">
        <v>182</v>
      </c>
      <c r="I17">
        <v>0.24299999999999999</v>
      </c>
      <c r="J17" t="s">
        <v>18</v>
      </c>
      <c r="K17">
        <v>2095228732</v>
      </c>
      <c r="L17" t="s">
        <v>15</v>
      </c>
    </row>
    <row r="18" spans="1:12" x14ac:dyDescent="0.2">
      <c r="A18" t="s">
        <v>181</v>
      </c>
      <c r="B18">
        <v>10.07</v>
      </c>
      <c r="C18" t="s">
        <v>13</v>
      </c>
      <c r="D18" t="s">
        <v>38</v>
      </c>
      <c r="E18">
        <v>124338</v>
      </c>
      <c r="F18" t="s">
        <v>15</v>
      </c>
      <c r="G18" t="s">
        <v>16</v>
      </c>
      <c r="H18" t="s">
        <v>182</v>
      </c>
      <c r="I18">
        <v>28.783999999999999</v>
      </c>
      <c r="J18" t="s">
        <v>18</v>
      </c>
      <c r="K18">
        <v>4320</v>
      </c>
      <c r="L18" t="s">
        <v>15</v>
      </c>
    </row>
    <row r="19" spans="1:12" x14ac:dyDescent="0.2">
      <c r="A19" t="s">
        <v>181</v>
      </c>
      <c r="B19">
        <v>10.07</v>
      </c>
      <c r="C19" t="s">
        <v>13</v>
      </c>
      <c r="D19" t="s">
        <v>39</v>
      </c>
      <c r="E19">
        <v>55331</v>
      </c>
      <c r="F19" t="s">
        <v>15</v>
      </c>
      <c r="G19" t="s">
        <v>16</v>
      </c>
      <c r="H19" t="s">
        <v>182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181</v>
      </c>
      <c r="B20">
        <v>10.07</v>
      </c>
      <c r="C20" t="s">
        <v>13</v>
      </c>
      <c r="D20" t="s">
        <v>41</v>
      </c>
      <c r="E20">
        <v>37268</v>
      </c>
      <c r="F20" t="s">
        <v>15</v>
      </c>
      <c r="G20" t="s">
        <v>16</v>
      </c>
      <c r="H20" t="s">
        <v>182</v>
      </c>
      <c r="I20">
        <v>10.462</v>
      </c>
      <c r="J20" t="s">
        <v>18</v>
      </c>
      <c r="K20">
        <v>3562</v>
      </c>
      <c r="L20" t="s">
        <v>15</v>
      </c>
    </row>
    <row r="21" spans="1:12" x14ac:dyDescent="0.2">
      <c r="A21" t="s">
        <v>181</v>
      </c>
      <c r="B21">
        <v>10.07</v>
      </c>
      <c r="C21" t="s">
        <v>13</v>
      </c>
      <c r="D21" t="s">
        <v>42</v>
      </c>
      <c r="E21">
        <v>111517</v>
      </c>
      <c r="F21" t="s">
        <v>15</v>
      </c>
      <c r="G21" t="s">
        <v>16</v>
      </c>
      <c r="H21" t="s">
        <v>182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184</v>
      </c>
      <c r="B2">
        <v>10.07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185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184</v>
      </c>
      <c r="B3">
        <v>10.07</v>
      </c>
      <c r="C3" t="s">
        <v>44</v>
      </c>
      <c r="D3" t="s">
        <v>19</v>
      </c>
      <c r="E3">
        <v>1580772420</v>
      </c>
      <c r="F3" t="s">
        <v>15</v>
      </c>
      <c r="G3" t="s">
        <v>20</v>
      </c>
      <c r="H3" t="s">
        <v>185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184</v>
      </c>
      <c r="B4">
        <v>10.07</v>
      </c>
      <c r="C4" t="s">
        <v>44</v>
      </c>
      <c r="D4" t="s">
        <v>21</v>
      </c>
      <c r="E4">
        <v>1509775170</v>
      </c>
      <c r="F4" t="s">
        <v>15</v>
      </c>
      <c r="G4" t="s">
        <v>20</v>
      </c>
      <c r="H4" t="s">
        <v>185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184</v>
      </c>
      <c r="B5">
        <v>10.07</v>
      </c>
      <c r="C5" t="s">
        <v>44</v>
      </c>
      <c r="D5" t="s">
        <v>22</v>
      </c>
      <c r="E5">
        <v>1643595884</v>
      </c>
      <c r="F5" t="s">
        <v>15</v>
      </c>
      <c r="G5" t="s">
        <v>20</v>
      </c>
      <c r="H5" t="s">
        <v>185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184</v>
      </c>
      <c r="B6">
        <v>10.07</v>
      </c>
      <c r="C6" t="s">
        <v>44</v>
      </c>
      <c r="D6" t="s">
        <v>23</v>
      </c>
      <c r="E6">
        <v>1720306795</v>
      </c>
      <c r="F6" t="s">
        <v>15</v>
      </c>
      <c r="G6" t="s">
        <v>20</v>
      </c>
      <c r="H6" t="s">
        <v>185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184</v>
      </c>
      <c r="B7">
        <v>10.07</v>
      </c>
      <c r="C7" t="s">
        <v>44</v>
      </c>
      <c r="D7" t="s">
        <v>24</v>
      </c>
      <c r="E7">
        <v>1823110292</v>
      </c>
      <c r="F7" t="s">
        <v>15</v>
      </c>
      <c r="G7" t="s">
        <v>20</v>
      </c>
      <c r="H7" t="s">
        <v>185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184</v>
      </c>
      <c r="B8">
        <v>10.07</v>
      </c>
      <c r="C8" t="s">
        <v>44</v>
      </c>
      <c r="D8" t="s">
        <v>25</v>
      </c>
      <c r="E8">
        <v>1810362502</v>
      </c>
      <c r="F8" t="s">
        <v>15</v>
      </c>
      <c r="G8" t="s">
        <v>20</v>
      </c>
      <c r="H8" t="s">
        <v>185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184</v>
      </c>
      <c r="B9">
        <v>10.07</v>
      </c>
      <c r="C9" t="s">
        <v>44</v>
      </c>
      <c r="D9" t="s">
        <v>26</v>
      </c>
      <c r="E9">
        <v>1999873231</v>
      </c>
      <c r="F9" t="s">
        <v>15</v>
      </c>
      <c r="G9" t="s">
        <v>20</v>
      </c>
      <c r="H9" t="s">
        <v>185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184</v>
      </c>
      <c r="B10">
        <v>10.07</v>
      </c>
      <c r="C10" t="s">
        <v>44</v>
      </c>
      <c r="D10" t="s">
        <v>27</v>
      </c>
      <c r="E10">
        <v>1894014824</v>
      </c>
      <c r="F10" t="s">
        <v>15</v>
      </c>
      <c r="G10" t="s">
        <v>20</v>
      </c>
      <c r="H10" t="s">
        <v>185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184</v>
      </c>
      <c r="B11">
        <v>10.07</v>
      </c>
      <c r="C11" t="s">
        <v>44</v>
      </c>
      <c r="D11" t="s">
        <v>28</v>
      </c>
      <c r="E11">
        <v>1928807377</v>
      </c>
      <c r="F11" t="s">
        <v>15</v>
      </c>
      <c r="G11" t="s">
        <v>20</v>
      </c>
      <c r="H11" t="s">
        <v>185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184</v>
      </c>
      <c r="B12">
        <v>10.07</v>
      </c>
      <c r="C12" t="s">
        <v>44</v>
      </c>
      <c r="D12" t="s">
        <v>29</v>
      </c>
      <c r="E12">
        <v>1843345301</v>
      </c>
      <c r="F12" t="s">
        <v>15</v>
      </c>
      <c r="G12" t="s">
        <v>20</v>
      </c>
      <c r="H12" t="s">
        <v>185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184</v>
      </c>
      <c r="B13">
        <v>10.07</v>
      </c>
      <c r="C13" t="s">
        <v>44</v>
      </c>
      <c r="D13" t="s">
        <v>30</v>
      </c>
      <c r="E13">
        <v>1797927824</v>
      </c>
      <c r="F13" t="s">
        <v>15</v>
      </c>
      <c r="G13" t="s">
        <v>20</v>
      </c>
      <c r="H13" t="s">
        <v>185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184</v>
      </c>
      <c r="B14">
        <v>10.07</v>
      </c>
      <c r="C14" t="s">
        <v>44</v>
      </c>
      <c r="D14" t="s">
        <v>31</v>
      </c>
      <c r="E14">
        <v>1871831336</v>
      </c>
      <c r="F14" t="s">
        <v>15</v>
      </c>
      <c r="G14" t="s">
        <v>20</v>
      </c>
      <c r="H14" t="s">
        <v>185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184</v>
      </c>
      <c r="B15">
        <v>10.07</v>
      </c>
      <c r="C15" t="s">
        <v>44</v>
      </c>
      <c r="D15" t="s">
        <v>32</v>
      </c>
      <c r="E15">
        <v>2029572357</v>
      </c>
      <c r="F15" t="s">
        <v>33</v>
      </c>
      <c r="G15" t="s">
        <v>16</v>
      </c>
      <c r="H15" t="s">
        <v>185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184</v>
      </c>
      <c r="B16">
        <v>10.07</v>
      </c>
      <c r="C16" t="s">
        <v>44</v>
      </c>
      <c r="D16" t="s">
        <v>34</v>
      </c>
      <c r="E16">
        <v>1891884346</v>
      </c>
      <c r="F16" t="s">
        <v>35</v>
      </c>
      <c r="G16" t="s">
        <v>16</v>
      </c>
      <c r="H16" t="s">
        <v>185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184</v>
      </c>
      <c r="B17">
        <v>10.07</v>
      </c>
      <c r="C17" t="s">
        <v>44</v>
      </c>
      <c r="D17" t="s">
        <v>36</v>
      </c>
      <c r="E17">
        <v>2095228732</v>
      </c>
      <c r="F17" t="s">
        <v>37</v>
      </c>
      <c r="G17" t="s">
        <v>16</v>
      </c>
      <c r="H17" t="s">
        <v>185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184</v>
      </c>
      <c r="B18">
        <v>10.07</v>
      </c>
      <c r="C18" t="s">
        <v>44</v>
      </c>
      <c r="D18" t="s">
        <v>38</v>
      </c>
      <c r="E18">
        <v>4320</v>
      </c>
      <c r="F18" t="s">
        <v>15</v>
      </c>
      <c r="G18" t="s">
        <v>16</v>
      </c>
      <c r="H18" t="s">
        <v>185</v>
      </c>
      <c r="I18" t="s">
        <v>18</v>
      </c>
      <c r="J18">
        <v>1</v>
      </c>
      <c r="K18" t="s">
        <v>18</v>
      </c>
      <c r="L18" t="s">
        <v>186</v>
      </c>
    </row>
    <row r="19" spans="1:12" x14ac:dyDescent="0.2">
      <c r="A19" t="s">
        <v>184</v>
      </c>
      <c r="B19">
        <v>10.07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185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184</v>
      </c>
      <c r="B20">
        <v>10.07</v>
      </c>
      <c r="C20" t="s">
        <v>44</v>
      </c>
      <c r="D20" t="s">
        <v>41</v>
      </c>
      <c r="E20">
        <v>3562</v>
      </c>
      <c r="F20" t="s">
        <v>15</v>
      </c>
      <c r="G20" t="s">
        <v>16</v>
      </c>
      <c r="H20" t="s">
        <v>185</v>
      </c>
      <c r="I20" t="s">
        <v>18</v>
      </c>
      <c r="J20">
        <v>1</v>
      </c>
      <c r="K20" t="s">
        <v>18</v>
      </c>
      <c r="L20" t="s">
        <v>187</v>
      </c>
    </row>
    <row r="21" spans="1:12" x14ac:dyDescent="0.2">
      <c r="A21" t="s">
        <v>184</v>
      </c>
      <c r="B21">
        <v>10.07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185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188</v>
      </c>
      <c r="B2">
        <v>9.76</v>
      </c>
      <c r="C2" t="s">
        <v>13</v>
      </c>
      <c r="D2" t="s">
        <v>14</v>
      </c>
      <c r="E2">
        <v>7001950857</v>
      </c>
      <c r="F2" t="s">
        <v>15</v>
      </c>
      <c r="G2" t="s">
        <v>16</v>
      </c>
      <c r="H2" t="s">
        <v>189</v>
      </c>
      <c r="I2">
        <v>135658.55499999999</v>
      </c>
      <c r="J2" t="s">
        <v>18</v>
      </c>
      <c r="K2">
        <v>51615</v>
      </c>
      <c r="L2" t="s">
        <v>15</v>
      </c>
    </row>
    <row r="3" spans="1:12" x14ac:dyDescent="0.2">
      <c r="A3" t="s">
        <v>188</v>
      </c>
      <c r="B3">
        <v>9.76</v>
      </c>
      <c r="C3" t="s">
        <v>13</v>
      </c>
      <c r="D3" t="s">
        <v>19</v>
      </c>
      <c r="E3">
        <v>6314344815</v>
      </c>
      <c r="F3" t="s">
        <v>15</v>
      </c>
      <c r="G3" t="s">
        <v>20</v>
      </c>
      <c r="H3" t="s">
        <v>189</v>
      </c>
      <c r="I3">
        <v>62.427999999999997</v>
      </c>
      <c r="J3">
        <v>100</v>
      </c>
      <c r="K3">
        <v>101146775</v>
      </c>
      <c r="L3" t="s">
        <v>15</v>
      </c>
    </row>
    <row r="4" spans="1:12" x14ac:dyDescent="0.2">
      <c r="A4" t="s">
        <v>188</v>
      </c>
      <c r="B4">
        <v>9.76</v>
      </c>
      <c r="C4" t="s">
        <v>13</v>
      </c>
      <c r="D4" t="s">
        <v>21</v>
      </c>
      <c r="E4">
        <v>3921170851</v>
      </c>
      <c r="F4" t="s">
        <v>15</v>
      </c>
      <c r="G4" t="s">
        <v>20</v>
      </c>
      <c r="H4" t="s">
        <v>189</v>
      </c>
      <c r="I4">
        <v>28.908000000000001</v>
      </c>
      <c r="J4">
        <v>50</v>
      </c>
      <c r="K4">
        <v>135644865</v>
      </c>
      <c r="L4" t="s">
        <v>15</v>
      </c>
    </row>
    <row r="5" spans="1:12" x14ac:dyDescent="0.2">
      <c r="A5" t="s">
        <v>188</v>
      </c>
      <c r="B5">
        <v>9.76</v>
      </c>
      <c r="C5" t="s">
        <v>13</v>
      </c>
      <c r="D5" t="s">
        <v>22</v>
      </c>
      <c r="E5">
        <v>2540796651</v>
      </c>
      <c r="F5" t="s">
        <v>15</v>
      </c>
      <c r="G5" t="s">
        <v>20</v>
      </c>
      <c r="H5" t="s">
        <v>189</v>
      </c>
      <c r="I5">
        <v>15.967000000000001</v>
      </c>
      <c r="J5">
        <v>25</v>
      </c>
      <c r="K5">
        <v>159124599</v>
      </c>
      <c r="L5" t="s">
        <v>15</v>
      </c>
    </row>
    <row r="6" spans="1:12" x14ac:dyDescent="0.2">
      <c r="A6" t="s">
        <v>188</v>
      </c>
      <c r="B6">
        <v>9.76</v>
      </c>
      <c r="C6" t="s">
        <v>13</v>
      </c>
      <c r="D6" t="s">
        <v>23</v>
      </c>
      <c r="E6">
        <v>1343084877</v>
      </c>
      <c r="F6" t="s">
        <v>15</v>
      </c>
      <c r="G6" t="s">
        <v>20</v>
      </c>
      <c r="H6" t="s">
        <v>189</v>
      </c>
      <c r="I6">
        <v>7.8170000000000002</v>
      </c>
      <c r="J6">
        <v>12.5</v>
      </c>
      <c r="K6">
        <v>171812143</v>
      </c>
      <c r="L6" t="s">
        <v>15</v>
      </c>
    </row>
    <row r="7" spans="1:12" x14ac:dyDescent="0.2">
      <c r="A7" t="s">
        <v>188</v>
      </c>
      <c r="B7">
        <v>9.76</v>
      </c>
      <c r="C7" t="s">
        <v>13</v>
      </c>
      <c r="D7" t="s">
        <v>24</v>
      </c>
      <c r="E7">
        <v>776715883</v>
      </c>
      <c r="F7" t="s">
        <v>15</v>
      </c>
      <c r="G7" t="s">
        <v>20</v>
      </c>
      <c r="H7" t="s">
        <v>189</v>
      </c>
      <c r="I7">
        <v>4.0410000000000004</v>
      </c>
      <c r="J7">
        <v>6.25</v>
      </c>
      <c r="K7">
        <v>192208520</v>
      </c>
      <c r="L7" t="s">
        <v>15</v>
      </c>
    </row>
    <row r="8" spans="1:12" x14ac:dyDescent="0.2">
      <c r="A8" t="s">
        <v>188</v>
      </c>
      <c r="B8">
        <v>9.76</v>
      </c>
      <c r="C8" t="s">
        <v>13</v>
      </c>
      <c r="D8" t="s">
        <v>25</v>
      </c>
      <c r="E8">
        <v>410215843</v>
      </c>
      <c r="F8" t="s">
        <v>15</v>
      </c>
      <c r="G8" t="s">
        <v>20</v>
      </c>
      <c r="H8" t="s">
        <v>189</v>
      </c>
      <c r="I8">
        <v>2.113</v>
      </c>
      <c r="J8">
        <v>3.125</v>
      </c>
      <c r="K8">
        <v>194179415</v>
      </c>
      <c r="L8" t="s">
        <v>15</v>
      </c>
    </row>
    <row r="9" spans="1:12" x14ac:dyDescent="0.2">
      <c r="A9" t="s">
        <v>188</v>
      </c>
      <c r="B9">
        <v>9.76</v>
      </c>
      <c r="C9" t="s">
        <v>13</v>
      </c>
      <c r="D9" t="s">
        <v>26</v>
      </c>
      <c r="E9">
        <v>195777685</v>
      </c>
      <c r="F9" t="s">
        <v>15</v>
      </c>
      <c r="G9" t="s">
        <v>20</v>
      </c>
      <c r="H9" t="s">
        <v>189</v>
      </c>
      <c r="I9">
        <v>1.0289999999999999</v>
      </c>
      <c r="J9">
        <v>1.5629999999999999</v>
      </c>
      <c r="K9">
        <v>190272073</v>
      </c>
      <c r="L9" t="s">
        <v>15</v>
      </c>
    </row>
    <row r="10" spans="1:12" x14ac:dyDescent="0.2">
      <c r="A10" t="s">
        <v>188</v>
      </c>
      <c r="B10">
        <v>9.76</v>
      </c>
      <c r="C10" t="s">
        <v>13</v>
      </c>
      <c r="D10" t="s">
        <v>27</v>
      </c>
      <c r="E10">
        <v>115173260</v>
      </c>
      <c r="F10" t="s">
        <v>15</v>
      </c>
      <c r="G10" t="s">
        <v>20</v>
      </c>
      <c r="H10" t="s">
        <v>189</v>
      </c>
      <c r="I10">
        <v>0.59599999999999997</v>
      </c>
      <c r="J10">
        <v>0.78100000000000003</v>
      </c>
      <c r="K10">
        <v>193119491</v>
      </c>
      <c r="L10" t="s">
        <v>190</v>
      </c>
    </row>
    <row r="11" spans="1:12" x14ac:dyDescent="0.2">
      <c r="A11" t="s">
        <v>188</v>
      </c>
      <c r="B11">
        <v>9.76</v>
      </c>
      <c r="C11" t="s">
        <v>13</v>
      </c>
      <c r="D11" t="s">
        <v>28</v>
      </c>
      <c r="E11">
        <v>53594112</v>
      </c>
      <c r="F11" t="s">
        <v>15</v>
      </c>
      <c r="G11" t="s">
        <v>20</v>
      </c>
      <c r="H11" t="s">
        <v>189</v>
      </c>
      <c r="I11">
        <v>0.27700000000000002</v>
      </c>
      <c r="J11">
        <v>0.39100000000000001</v>
      </c>
      <c r="K11">
        <v>193200023</v>
      </c>
      <c r="L11" t="s">
        <v>15</v>
      </c>
    </row>
    <row r="12" spans="1:12" x14ac:dyDescent="0.2">
      <c r="A12" t="s">
        <v>188</v>
      </c>
      <c r="B12">
        <v>9.76</v>
      </c>
      <c r="C12" t="s">
        <v>13</v>
      </c>
      <c r="D12" t="s">
        <v>29</v>
      </c>
      <c r="E12">
        <v>24888009</v>
      </c>
      <c r="F12" t="s">
        <v>15</v>
      </c>
      <c r="G12" t="s">
        <v>20</v>
      </c>
      <c r="H12" t="s">
        <v>189</v>
      </c>
      <c r="I12">
        <v>0.13500000000000001</v>
      </c>
      <c r="J12">
        <v>0.19500000000000001</v>
      </c>
      <c r="K12">
        <v>184664335</v>
      </c>
      <c r="L12" t="s">
        <v>15</v>
      </c>
    </row>
    <row r="13" spans="1:12" x14ac:dyDescent="0.2">
      <c r="A13" t="s">
        <v>188</v>
      </c>
      <c r="B13">
        <v>9.76</v>
      </c>
      <c r="C13" t="s">
        <v>13</v>
      </c>
      <c r="D13" t="s">
        <v>30</v>
      </c>
      <c r="E13">
        <v>11779371</v>
      </c>
      <c r="F13" t="s">
        <v>15</v>
      </c>
      <c r="G13" t="s">
        <v>20</v>
      </c>
      <c r="H13" t="s">
        <v>189</v>
      </c>
      <c r="I13">
        <v>6.5000000000000002E-2</v>
      </c>
      <c r="J13">
        <v>9.8000000000000004E-2</v>
      </c>
      <c r="K13">
        <v>181906494</v>
      </c>
      <c r="L13" t="s">
        <v>15</v>
      </c>
    </row>
    <row r="14" spans="1:12" x14ac:dyDescent="0.2">
      <c r="A14" t="s">
        <v>188</v>
      </c>
      <c r="B14">
        <v>9.76</v>
      </c>
      <c r="C14" t="s">
        <v>13</v>
      </c>
      <c r="D14" t="s">
        <v>31</v>
      </c>
      <c r="E14">
        <v>5932269</v>
      </c>
      <c r="F14" t="s">
        <v>15</v>
      </c>
      <c r="G14" t="s">
        <v>20</v>
      </c>
      <c r="H14" t="s">
        <v>189</v>
      </c>
      <c r="I14">
        <v>0.03</v>
      </c>
      <c r="J14">
        <v>4.9000000000000002E-2</v>
      </c>
      <c r="K14">
        <v>195587954</v>
      </c>
      <c r="L14" t="s">
        <v>15</v>
      </c>
    </row>
    <row r="15" spans="1:12" x14ac:dyDescent="0.2">
      <c r="A15" t="s">
        <v>188</v>
      </c>
      <c r="B15">
        <v>9.76</v>
      </c>
      <c r="C15" t="s">
        <v>13</v>
      </c>
      <c r="D15" t="s">
        <v>32</v>
      </c>
      <c r="E15">
        <v>7828583032</v>
      </c>
      <c r="F15" t="s">
        <v>33</v>
      </c>
      <c r="G15" t="s">
        <v>16</v>
      </c>
      <c r="H15" t="s">
        <v>189</v>
      </c>
      <c r="I15">
        <v>97.016999999999996</v>
      </c>
      <c r="J15" t="s">
        <v>18</v>
      </c>
      <c r="K15">
        <v>80692719</v>
      </c>
      <c r="L15" t="s">
        <v>15</v>
      </c>
    </row>
    <row r="16" spans="1:12" x14ac:dyDescent="0.2">
      <c r="A16" t="s">
        <v>188</v>
      </c>
      <c r="B16">
        <v>9.76</v>
      </c>
      <c r="C16" t="s">
        <v>13</v>
      </c>
      <c r="D16" t="s">
        <v>34</v>
      </c>
      <c r="E16">
        <v>7552565485</v>
      </c>
      <c r="F16" t="s">
        <v>35</v>
      </c>
      <c r="G16" t="s">
        <v>16</v>
      </c>
      <c r="H16" t="s">
        <v>189</v>
      </c>
      <c r="I16">
        <v>70.183999999999997</v>
      </c>
      <c r="J16" t="s">
        <v>18</v>
      </c>
      <c r="K16">
        <v>107610908</v>
      </c>
      <c r="L16" t="s">
        <v>15</v>
      </c>
    </row>
    <row r="17" spans="1:12" x14ac:dyDescent="0.2">
      <c r="A17" t="s">
        <v>188</v>
      </c>
      <c r="B17">
        <v>9.76</v>
      </c>
      <c r="C17" t="s">
        <v>13</v>
      </c>
      <c r="D17" t="s">
        <v>36</v>
      </c>
      <c r="E17">
        <v>6459559168</v>
      </c>
      <c r="F17" t="s">
        <v>37</v>
      </c>
      <c r="G17" t="s">
        <v>16</v>
      </c>
      <c r="H17" t="s">
        <v>189</v>
      </c>
      <c r="I17">
        <v>74.194999999999993</v>
      </c>
      <c r="J17" t="s">
        <v>18</v>
      </c>
      <c r="K17">
        <v>87061589</v>
      </c>
      <c r="L17" t="s">
        <v>15</v>
      </c>
    </row>
    <row r="18" spans="1:12" x14ac:dyDescent="0.2">
      <c r="A18" t="s">
        <v>188</v>
      </c>
      <c r="B18">
        <v>9.76</v>
      </c>
      <c r="C18" t="s">
        <v>13</v>
      </c>
      <c r="D18" t="s">
        <v>38</v>
      </c>
      <c r="E18">
        <v>363411</v>
      </c>
      <c r="F18" t="s">
        <v>15</v>
      </c>
      <c r="G18" t="s">
        <v>16</v>
      </c>
      <c r="H18" t="s">
        <v>189</v>
      </c>
      <c r="I18">
        <v>30.704000000000001</v>
      </c>
      <c r="J18" t="s">
        <v>18</v>
      </c>
      <c r="K18">
        <v>11836</v>
      </c>
      <c r="L18" t="s">
        <v>15</v>
      </c>
    </row>
    <row r="19" spans="1:12" x14ac:dyDescent="0.2">
      <c r="A19" t="s">
        <v>188</v>
      </c>
      <c r="B19">
        <v>9.76</v>
      </c>
      <c r="C19" t="s">
        <v>13</v>
      </c>
      <c r="D19" t="s">
        <v>39</v>
      </c>
      <c r="E19">
        <v>1417182</v>
      </c>
      <c r="F19" t="s">
        <v>15</v>
      </c>
      <c r="G19" t="s">
        <v>16</v>
      </c>
      <c r="H19" t="s">
        <v>189</v>
      </c>
      <c r="I19">
        <v>454.25799999999998</v>
      </c>
      <c r="J19" t="s">
        <v>18</v>
      </c>
      <c r="K19">
        <v>3120</v>
      </c>
      <c r="L19" t="s">
        <v>15</v>
      </c>
    </row>
    <row r="20" spans="1:12" x14ac:dyDescent="0.2">
      <c r="A20" t="s">
        <v>188</v>
      </c>
      <c r="B20">
        <v>9.76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189</v>
      </c>
      <c r="I20" t="s">
        <v>40</v>
      </c>
      <c r="J20" t="s">
        <v>18</v>
      </c>
      <c r="K20">
        <v>11090</v>
      </c>
      <c r="L20" t="s">
        <v>15</v>
      </c>
    </row>
    <row r="21" spans="1:12" x14ac:dyDescent="0.2">
      <c r="A21" t="s">
        <v>188</v>
      </c>
      <c r="B21">
        <v>9.76</v>
      </c>
      <c r="C21" t="s">
        <v>13</v>
      </c>
      <c r="D21" t="s">
        <v>42</v>
      </c>
      <c r="E21" t="s">
        <v>40</v>
      </c>
      <c r="F21" t="s">
        <v>15</v>
      </c>
      <c r="G21" t="s">
        <v>16</v>
      </c>
      <c r="H21" t="s">
        <v>189</v>
      </c>
      <c r="I21" t="s">
        <v>40</v>
      </c>
      <c r="J21" t="s">
        <v>18</v>
      </c>
      <c r="K21">
        <v>14396</v>
      </c>
      <c r="L21" t="s">
        <v>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191</v>
      </c>
      <c r="B2">
        <v>9.76</v>
      </c>
      <c r="C2" t="s">
        <v>44</v>
      </c>
      <c r="D2" t="s">
        <v>14</v>
      </c>
      <c r="E2">
        <v>51615</v>
      </c>
      <c r="F2" t="s">
        <v>15</v>
      </c>
      <c r="G2" t="s">
        <v>16</v>
      </c>
      <c r="H2" t="s">
        <v>192</v>
      </c>
      <c r="I2" t="s">
        <v>18</v>
      </c>
      <c r="J2">
        <v>1</v>
      </c>
      <c r="K2" t="s">
        <v>18</v>
      </c>
      <c r="L2" t="s">
        <v>193</v>
      </c>
    </row>
    <row r="3" spans="1:12" x14ac:dyDescent="0.2">
      <c r="A3" t="s">
        <v>191</v>
      </c>
      <c r="B3">
        <v>9.76</v>
      </c>
      <c r="C3" t="s">
        <v>44</v>
      </c>
      <c r="D3" t="s">
        <v>19</v>
      </c>
      <c r="E3">
        <v>101146775</v>
      </c>
      <c r="F3" t="s">
        <v>15</v>
      </c>
      <c r="G3" t="s">
        <v>20</v>
      </c>
      <c r="H3" t="s">
        <v>192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191</v>
      </c>
      <c r="B4">
        <v>9.76</v>
      </c>
      <c r="C4" t="s">
        <v>44</v>
      </c>
      <c r="D4" t="s">
        <v>21</v>
      </c>
      <c r="E4">
        <v>135644865</v>
      </c>
      <c r="F4" t="s">
        <v>15</v>
      </c>
      <c r="G4" t="s">
        <v>20</v>
      </c>
      <c r="H4" t="s">
        <v>192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191</v>
      </c>
      <c r="B5">
        <v>9.76</v>
      </c>
      <c r="C5" t="s">
        <v>44</v>
      </c>
      <c r="D5" t="s">
        <v>22</v>
      </c>
      <c r="E5">
        <v>159124599</v>
      </c>
      <c r="F5" t="s">
        <v>15</v>
      </c>
      <c r="G5" t="s">
        <v>20</v>
      </c>
      <c r="H5" t="s">
        <v>192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191</v>
      </c>
      <c r="B6">
        <v>9.76</v>
      </c>
      <c r="C6" t="s">
        <v>44</v>
      </c>
      <c r="D6" t="s">
        <v>23</v>
      </c>
      <c r="E6">
        <v>171812143</v>
      </c>
      <c r="F6" t="s">
        <v>15</v>
      </c>
      <c r="G6" t="s">
        <v>20</v>
      </c>
      <c r="H6" t="s">
        <v>192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191</v>
      </c>
      <c r="B7">
        <v>9.76</v>
      </c>
      <c r="C7" t="s">
        <v>44</v>
      </c>
      <c r="D7" t="s">
        <v>24</v>
      </c>
      <c r="E7">
        <v>192208520</v>
      </c>
      <c r="F7" t="s">
        <v>15</v>
      </c>
      <c r="G7" t="s">
        <v>20</v>
      </c>
      <c r="H7" t="s">
        <v>192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191</v>
      </c>
      <c r="B8">
        <v>9.76</v>
      </c>
      <c r="C8" t="s">
        <v>44</v>
      </c>
      <c r="D8" t="s">
        <v>25</v>
      </c>
      <c r="E8">
        <v>194179415</v>
      </c>
      <c r="F8" t="s">
        <v>15</v>
      </c>
      <c r="G8" t="s">
        <v>20</v>
      </c>
      <c r="H8" t="s">
        <v>192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191</v>
      </c>
      <c r="B9">
        <v>9.76</v>
      </c>
      <c r="C9" t="s">
        <v>44</v>
      </c>
      <c r="D9" t="s">
        <v>26</v>
      </c>
      <c r="E9">
        <v>190272073</v>
      </c>
      <c r="F9" t="s">
        <v>15</v>
      </c>
      <c r="G9" t="s">
        <v>20</v>
      </c>
      <c r="H9" t="s">
        <v>192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191</v>
      </c>
      <c r="B10">
        <v>9.76</v>
      </c>
      <c r="C10" t="s">
        <v>44</v>
      </c>
      <c r="D10" t="s">
        <v>27</v>
      </c>
      <c r="E10">
        <v>193119491</v>
      </c>
      <c r="F10" t="s">
        <v>15</v>
      </c>
      <c r="G10" t="s">
        <v>20</v>
      </c>
      <c r="H10" t="s">
        <v>192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191</v>
      </c>
      <c r="B11">
        <v>9.76</v>
      </c>
      <c r="C11" t="s">
        <v>44</v>
      </c>
      <c r="D11" t="s">
        <v>28</v>
      </c>
      <c r="E11">
        <v>193200023</v>
      </c>
      <c r="F11" t="s">
        <v>15</v>
      </c>
      <c r="G11" t="s">
        <v>20</v>
      </c>
      <c r="H11" t="s">
        <v>192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191</v>
      </c>
      <c r="B12">
        <v>9.76</v>
      </c>
      <c r="C12" t="s">
        <v>44</v>
      </c>
      <c r="D12" t="s">
        <v>29</v>
      </c>
      <c r="E12">
        <v>184664335</v>
      </c>
      <c r="F12" t="s">
        <v>15</v>
      </c>
      <c r="G12" t="s">
        <v>20</v>
      </c>
      <c r="H12" t="s">
        <v>192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191</v>
      </c>
      <c r="B13">
        <v>9.76</v>
      </c>
      <c r="C13" t="s">
        <v>44</v>
      </c>
      <c r="D13" t="s">
        <v>30</v>
      </c>
      <c r="E13">
        <v>181906494</v>
      </c>
      <c r="F13" t="s">
        <v>15</v>
      </c>
      <c r="G13" t="s">
        <v>20</v>
      </c>
      <c r="H13" t="s">
        <v>192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191</v>
      </c>
      <c r="B14">
        <v>9.76</v>
      </c>
      <c r="C14" t="s">
        <v>44</v>
      </c>
      <c r="D14" t="s">
        <v>31</v>
      </c>
      <c r="E14">
        <v>195587954</v>
      </c>
      <c r="F14" t="s">
        <v>15</v>
      </c>
      <c r="G14" t="s">
        <v>20</v>
      </c>
      <c r="H14" t="s">
        <v>192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191</v>
      </c>
      <c r="B15">
        <v>9.76</v>
      </c>
      <c r="C15" t="s">
        <v>44</v>
      </c>
      <c r="D15" t="s">
        <v>32</v>
      </c>
      <c r="E15">
        <v>80692719</v>
      </c>
      <c r="F15" t="s">
        <v>33</v>
      </c>
      <c r="G15" t="s">
        <v>16</v>
      </c>
      <c r="H15" t="s">
        <v>192</v>
      </c>
      <c r="I15" t="s">
        <v>18</v>
      </c>
      <c r="J15">
        <v>1</v>
      </c>
      <c r="K15" t="s">
        <v>18</v>
      </c>
      <c r="L15" t="s">
        <v>194</v>
      </c>
    </row>
    <row r="16" spans="1:12" x14ac:dyDescent="0.2">
      <c r="A16" t="s">
        <v>191</v>
      </c>
      <c r="B16">
        <v>9.76</v>
      </c>
      <c r="C16" t="s">
        <v>44</v>
      </c>
      <c r="D16" t="s">
        <v>34</v>
      </c>
      <c r="E16">
        <v>107610908</v>
      </c>
      <c r="F16" t="s">
        <v>35</v>
      </c>
      <c r="G16" t="s">
        <v>16</v>
      </c>
      <c r="H16" t="s">
        <v>192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191</v>
      </c>
      <c r="B17">
        <v>9.76</v>
      </c>
      <c r="C17" t="s">
        <v>44</v>
      </c>
      <c r="D17" t="s">
        <v>36</v>
      </c>
      <c r="E17">
        <v>87061589</v>
      </c>
      <c r="F17" t="s">
        <v>37</v>
      </c>
      <c r="G17" t="s">
        <v>16</v>
      </c>
      <c r="H17" t="s">
        <v>192</v>
      </c>
      <c r="I17" t="s">
        <v>18</v>
      </c>
      <c r="J17">
        <v>1</v>
      </c>
      <c r="K17" t="s">
        <v>18</v>
      </c>
      <c r="L17" t="s">
        <v>195</v>
      </c>
    </row>
    <row r="18" spans="1:12" x14ac:dyDescent="0.2">
      <c r="A18" t="s">
        <v>191</v>
      </c>
      <c r="B18">
        <v>9.76</v>
      </c>
      <c r="C18" t="s">
        <v>44</v>
      </c>
      <c r="D18" t="s">
        <v>38</v>
      </c>
      <c r="E18">
        <v>11836</v>
      </c>
      <c r="F18" t="s">
        <v>15</v>
      </c>
      <c r="G18" t="s">
        <v>16</v>
      </c>
      <c r="H18" t="s">
        <v>192</v>
      </c>
      <c r="I18" t="s">
        <v>18</v>
      </c>
      <c r="J18">
        <v>1</v>
      </c>
      <c r="K18" t="s">
        <v>18</v>
      </c>
      <c r="L18" t="s">
        <v>196</v>
      </c>
    </row>
    <row r="19" spans="1:12" x14ac:dyDescent="0.2">
      <c r="A19" t="s">
        <v>191</v>
      </c>
      <c r="B19">
        <v>9.76</v>
      </c>
      <c r="C19" t="s">
        <v>44</v>
      </c>
      <c r="D19" t="s">
        <v>39</v>
      </c>
      <c r="E19">
        <v>3120</v>
      </c>
      <c r="F19" t="s">
        <v>15</v>
      </c>
      <c r="G19" t="s">
        <v>16</v>
      </c>
      <c r="H19" t="s">
        <v>192</v>
      </c>
      <c r="I19" t="s">
        <v>18</v>
      </c>
      <c r="J19">
        <v>1</v>
      </c>
      <c r="K19" t="s">
        <v>18</v>
      </c>
      <c r="L19" t="s">
        <v>197</v>
      </c>
    </row>
    <row r="20" spans="1:12" x14ac:dyDescent="0.2">
      <c r="A20" t="s">
        <v>191</v>
      </c>
      <c r="B20">
        <v>9.76</v>
      </c>
      <c r="C20" t="s">
        <v>44</v>
      </c>
      <c r="D20" t="s">
        <v>41</v>
      </c>
      <c r="E20">
        <v>11090</v>
      </c>
      <c r="F20" t="s">
        <v>15</v>
      </c>
      <c r="G20" t="s">
        <v>16</v>
      </c>
      <c r="H20" t="s">
        <v>192</v>
      </c>
      <c r="I20" t="s">
        <v>18</v>
      </c>
      <c r="J20">
        <v>1</v>
      </c>
      <c r="K20" t="s">
        <v>18</v>
      </c>
      <c r="L20" t="s">
        <v>198</v>
      </c>
    </row>
    <row r="21" spans="1:12" x14ac:dyDescent="0.2">
      <c r="A21" t="s">
        <v>191</v>
      </c>
      <c r="B21">
        <v>9.76</v>
      </c>
      <c r="C21" t="s">
        <v>44</v>
      </c>
      <c r="D21" t="s">
        <v>42</v>
      </c>
      <c r="E21">
        <v>14396</v>
      </c>
      <c r="F21" t="s">
        <v>15</v>
      </c>
      <c r="G21" t="s">
        <v>16</v>
      </c>
      <c r="H21" t="s">
        <v>192</v>
      </c>
      <c r="I21" t="s">
        <v>18</v>
      </c>
      <c r="J21">
        <v>1</v>
      </c>
      <c r="K21" t="s">
        <v>18</v>
      </c>
      <c r="L21" t="s">
        <v>199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200</v>
      </c>
      <c r="B2">
        <v>10.210000000000001</v>
      </c>
      <c r="C2" t="s">
        <v>13</v>
      </c>
      <c r="D2" t="s">
        <v>14</v>
      </c>
      <c r="E2">
        <v>19146949</v>
      </c>
      <c r="F2" t="s">
        <v>15</v>
      </c>
      <c r="G2" t="s">
        <v>16</v>
      </c>
      <c r="H2" t="s">
        <v>201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200</v>
      </c>
      <c r="B3">
        <v>10.210000000000001</v>
      </c>
      <c r="C3" t="s">
        <v>13</v>
      </c>
      <c r="D3" t="s">
        <v>19</v>
      </c>
      <c r="E3">
        <v>16614572</v>
      </c>
      <c r="F3" t="s">
        <v>15</v>
      </c>
      <c r="G3" t="s">
        <v>20</v>
      </c>
      <c r="H3" t="s">
        <v>201</v>
      </c>
      <c r="I3">
        <v>98.215999999999994</v>
      </c>
      <c r="J3">
        <v>100</v>
      </c>
      <c r="K3">
        <v>169164</v>
      </c>
      <c r="L3" t="s">
        <v>202</v>
      </c>
    </row>
    <row r="4" spans="1:12" x14ac:dyDescent="0.2">
      <c r="A4" t="s">
        <v>200</v>
      </c>
      <c r="B4">
        <v>10.210000000000001</v>
      </c>
      <c r="C4" t="s">
        <v>13</v>
      </c>
      <c r="D4" t="s">
        <v>21</v>
      </c>
      <c r="E4">
        <v>8644357</v>
      </c>
      <c r="F4" t="s">
        <v>15</v>
      </c>
      <c r="G4" t="s">
        <v>20</v>
      </c>
      <c r="H4" t="s">
        <v>201</v>
      </c>
      <c r="I4">
        <v>19.122</v>
      </c>
      <c r="J4">
        <v>50</v>
      </c>
      <c r="K4">
        <v>452075</v>
      </c>
      <c r="L4" t="s">
        <v>202</v>
      </c>
    </row>
    <row r="5" spans="1:12" x14ac:dyDescent="0.2">
      <c r="A5" t="s">
        <v>200</v>
      </c>
      <c r="B5">
        <v>10.210000000000001</v>
      </c>
      <c r="C5" t="s">
        <v>13</v>
      </c>
      <c r="D5" t="s">
        <v>22</v>
      </c>
      <c r="E5">
        <v>4812341</v>
      </c>
      <c r="F5" t="s">
        <v>15</v>
      </c>
      <c r="G5" t="s">
        <v>20</v>
      </c>
      <c r="H5" t="s">
        <v>201</v>
      </c>
      <c r="I5">
        <v>6.218</v>
      </c>
      <c r="J5">
        <v>25</v>
      </c>
      <c r="K5">
        <v>773995</v>
      </c>
      <c r="L5" t="s">
        <v>202</v>
      </c>
    </row>
    <row r="6" spans="1:12" x14ac:dyDescent="0.2">
      <c r="A6" t="s">
        <v>200</v>
      </c>
      <c r="B6">
        <v>10.210000000000001</v>
      </c>
      <c r="C6" t="s">
        <v>13</v>
      </c>
      <c r="D6" t="s">
        <v>23</v>
      </c>
      <c r="E6">
        <v>2306996</v>
      </c>
      <c r="F6" t="s">
        <v>15</v>
      </c>
      <c r="G6" t="s">
        <v>20</v>
      </c>
      <c r="H6" t="s">
        <v>201</v>
      </c>
      <c r="I6">
        <v>3.5219999999999998</v>
      </c>
      <c r="J6">
        <v>12.5</v>
      </c>
      <c r="K6">
        <v>655012</v>
      </c>
      <c r="L6" t="s">
        <v>203</v>
      </c>
    </row>
    <row r="7" spans="1:12" x14ac:dyDescent="0.2">
      <c r="A7" t="s">
        <v>200</v>
      </c>
      <c r="B7">
        <v>10.210000000000001</v>
      </c>
      <c r="C7" t="s">
        <v>13</v>
      </c>
      <c r="D7" t="s">
        <v>24</v>
      </c>
      <c r="E7">
        <v>1320092</v>
      </c>
      <c r="F7" t="s">
        <v>15</v>
      </c>
      <c r="G7" t="s">
        <v>20</v>
      </c>
      <c r="H7" t="s">
        <v>201</v>
      </c>
      <c r="I7">
        <v>1.415</v>
      </c>
      <c r="J7">
        <v>6.25</v>
      </c>
      <c r="K7">
        <v>932930</v>
      </c>
      <c r="L7" t="s">
        <v>204</v>
      </c>
    </row>
    <row r="8" spans="1:12" x14ac:dyDescent="0.2">
      <c r="A8" t="s">
        <v>200</v>
      </c>
      <c r="B8">
        <v>10.210000000000001</v>
      </c>
      <c r="C8" t="s">
        <v>13</v>
      </c>
      <c r="D8" t="s">
        <v>25</v>
      </c>
      <c r="E8">
        <v>595633</v>
      </c>
      <c r="F8" t="s">
        <v>15</v>
      </c>
      <c r="G8" t="s">
        <v>20</v>
      </c>
      <c r="H8" t="s">
        <v>201</v>
      </c>
      <c r="I8">
        <v>0.67100000000000004</v>
      </c>
      <c r="J8">
        <v>3.125</v>
      </c>
      <c r="K8">
        <v>887221</v>
      </c>
      <c r="L8" t="s">
        <v>205</v>
      </c>
    </row>
    <row r="9" spans="1:12" x14ac:dyDescent="0.2">
      <c r="A9" t="s">
        <v>200</v>
      </c>
      <c r="B9">
        <v>10.210000000000001</v>
      </c>
      <c r="C9" t="s">
        <v>13</v>
      </c>
      <c r="D9" t="s">
        <v>26</v>
      </c>
      <c r="E9">
        <v>250049</v>
      </c>
      <c r="F9" t="s">
        <v>15</v>
      </c>
      <c r="G9" t="s">
        <v>20</v>
      </c>
      <c r="H9" t="s">
        <v>201</v>
      </c>
      <c r="I9">
        <v>0.26600000000000001</v>
      </c>
      <c r="J9">
        <v>1.5629999999999999</v>
      </c>
      <c r="K9">
        <v>939255</v>
      </c>
      <c r="L9" t="s">
        <v>206</v>
      </c>
    </row>
    <row r="10" spans="1:12" x14ac:dyDescent="0.2">
      <c r="A10" t="s">
        <v>200</v>
      </c>
      <c r="B10">
        <v>10.210000000000001</v>
      </c>
      <c r="C10" t="s">
        <v>13</v>
      </c>
      <c r="D10" t="s">
        <v>27</v>
      </c>
      <c r="E10">
        <v>152793</v>
      </c>
      <c r="F10" t="s">
        <v>15</v>
      </c>
      <c r="G10" t="s">
        <v>20</v>
      </c>
      <c r="H10" t="s">
        <v>201</v>
      </c>
      <c r="I10">
        <v>0.14199999999999999</v>
      </c>
      <c r="J10">
        <v>0.78100000000000003</v>
      </c>
      <c r="K10">
        <v>1077933</v>
      </c>
      <c r="L10" t="s">
        <v>207</v>
      </c>
    </row>
    <row r="11" spans="1:12" x14ac:dyDescent="0.2">
      <c r="A11" t="s">
        <v>200</v>
      </c>
      <c r="B11">
        <v>10.210000000000001</v>
      </c>
      <c r="C11" t="s">
        <v>13</v>
      </c>
      <c r="D11" t="s">
        <v>28</v>
      </c>
      <c r="E11">
        <v>36271</v>
      </c>
      <c r="F11" t="s">
        <v>15</v>
      </c>
      <c r="G11" t="s">
        <v>20</v>
      </c>
      <c r="H11" t="s">
        <v>201</v>
      </c>
      <c r="I11">
        <v>3.7999999999999999E-2</v>
      </c>
      <c r="J11">
        <v>0.39100000000000001</v>
      </c>
      <c r="K11">
        <v>962960</v>
      </c>
      <c r="L11" t="s">
        <v>208</v>
      </c>
    </row>
    <row r="12" spans="1:12" x14ac:dyDescent="0.2">
      <c r="A12" t="s">
        <v>200</v>
      </c>
      <c r="B12">
        <v>10.210000000000001</v>
      </c>
      <c r="C12" t="s">
        <v>13</v>
      </c>
      <c r="D12" t="s">
        <v>29</v>
      </c>
      <c r="E12">
        <v>13982</v>
      </c>
      <c r="F12" t="s">
        <v>15</v>
      </c>
      <c r="G12" t="s">
        <v>20</v>
      </c>
      <c r="H12" t="s">
        <v>201</v>
      </c>
      <c r="I12">
        <v>1.4E-2</v>
      </c>
      <c r="J12">
        <v>0.19500000000000001</v>
      </c>
      <c r="K12">
        <v>1028527</v>
      </c>
      <c r="L12" t="s">
        <v>209</v>
      </c>
    </row>
    <row r="13" spans="1:12" x14ac:dyDescent="0.2">
      <c r="A13" t="s">
        <v>200</v>
      </c>
      <c r="B13">
        <v>10.210000000000001</v>
      </c>
      <c r="C13" t="s">
        <v>13</v>
      </c>
      <c r="D13" t="s">
        <v>30</v>
      </c>
      <c r="E13" t="s">
        <v>40</v>
      </c>
      <c r="F13" t="s">
        <v>15</v>
      </c>
      <c r="G13" t="s">
        <v>20</v>
      </c>
      <c r="H13" t="s">
        <v>201</v>
      </c>
      <c r="I13" t="s">
        <v>40</v>
      </c>
      <c r="J13">
        <v>9.8000000000000004E-2</v>
      </c>
      <c r="K13">
        <v>883621</v>
      </c>
      <c r="L13" t="s">
        <v>202</v>
      </c>
    </row>
    <row r="14" spans="1:12" x14ac:dyDescent="0.2">
      <c r="A14" t="s">
        <v>200</v>
      </c>
      <c r="B14">
        <v>10.210000000000001</v>
      </c>
      <c r="C14" t="s">
        <v>13</v>
      </c>
      <c r="D14" t="s">
        <v>31</v>
      </c>
      <c r="E14">
        <v>16092</v>
      </c>
      <c r="F14" t="s">
        <v>15</v>
      </c>
      <c r="G14" t="s">
        <v>20</v>
      </c>
      <c r="H14" t="s">
        <v>201</v>
      </c>
      <c r="I14">
        <v>0.02</v>
      </c>
      <c r="J14">
        <v>4.9000000000000002E-2</v>
      </c>
      <c r="K14">
        <v>801805</v>
      </c>
      <c r="L14" t="s">
        <v>210</v>
      </c>
    </row>
    <row r="15" spans="1:12" x14ac:dyDescent="0.2">
      <c r="A15" t="s">
        <v>200</v>
      </c>
      <c r="B15">
        <v>10.210000000000001</v>
      </c>
      <c r="C15" t="s">
        <v>13</v>
      </c>
      <c r="D15" t="s">
        <v>32</v>
      </c>
      <c r="E15">
        <v>128035101</v>
      </c>
      <c r="F15" t="s">
        <v>33</v>
      </c>
      <c r="G15" t="s">
        <v>16</v>
      </c>
      <c r="H15" t="s">
        <v>201</v>
      </c>
      <c r="I15">
        <v>316.56299999999999</v>
      </c>
      <c r="J15" t="s">
        <v>18</v>
      </c>
      <c r="K15">
        <v>404454</v>
      </c>
      <c r="L15" t="s">
        <v>15</v>
      </c>
    </row>
    <row r="16" spans="1:12" x14ac:dyDescent="0.2">
      <c r="A16" t="s">
        <v>200</v>
      </c>
      <c r="B16">
        <v>10.210000000000001</v>
      </c>
      <c r="C16" t="s">
        <v>13</v>
      </c>
      <c r="D16" t="s">
        <v>34</v>
      </c>
      <c r="E16">
        <v>118899528</v>
      </c>
      <c r="F16" t="s">
        <v>35</v>
      </c>
      <c r="G16" t="s">
        <v>16</v>
      </c>
      <c r="H16" t="s">
        <v>201</v>
      </c>
      <c r="I16">
        <v>185.262</v>
      </c>
      <c r="J16" t="s">
        <v>18</v>
      </c>
      <c r="K16">
        <v>641791</v>
      </c>
      <c r="L16" t="s">
        <v>15</v>
      </c>
    </row>
    <row r="17" spans="1:12" x14ac:dyDescent="0.2">
      <c r="A17" t="s">
        <v>200</v>
      </c>
      <c r="B17">
        <v>10.210000000000001</v>
      </c>
      <c r="C17" t="s">
        <v>13</v>
      </c>
      <c r="D17" t="s">
        <v>36</v>
      </c>
      <c r="E17">
        <v>158545298</v>
      </c>
      <c r="F17" t="s">
        <v>37</v>
      </c>
      <c r="G17" t="s">
        <v>16</v>
      </c>
      <c r="H17" t="s">
        <v>201</v>
      </c>
      <c r="I17">
        <v>237.70500000000001</v>
      </c>
      <c r="J17" t="s">
        <v>18</v>
      </c>
      <c r="K17">
        <v>666984</v>
      </c>
      <c r="L17" t="s">
        <v>15</v>
      </c>
    </row>
    <row r="18" spans="1:12" x14ac:dyDescent="0.2">
      <c r="A18" t="s">
        <v>200</v>
      </c>
      <c r="B18">
        <v>10.210000000000001</v>
      </c>
      <c r="C18" t="s">
        <v>13</v>
      </c>
      <c r="D18" t="s">
        <v>38</v>
      </c>
      <c r="E18">
        <v>135768</v>
      </c>
      <c r="F18" t="s">
        <v>15</v>
      </c>
      <c r="G18" t="s">
        <v>16</v>
      </c>
      <c r="H18" t="s">
        <v>201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200</v>
      </c>
      <c r="B19">
        <v>10.210000000000001</v>
      </c>
      <c r="C19" t="s">
        <v>13</v>
      </c>
      <c r="D19" t="s">
        <v>39</v>
      </c>
      <c r="E19">
        <v>13708</v>
      </c>
      <c r="F19" t="s">
        <v>15</v>
      </c>
      <c r="G19" t="s">
        <v>16</v>
      </c>
      <c r="H19" t="s">
        <v>201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200</v>
      </c>
      <c r="B20">
        <v>10.210000000000001</v>
      </c>
      <c r="C20" t="s">
        <v>13</v>
      </c>
      <c r="D20" t="s">
        <v>41</v>
      </c>
      <c r="E20">
        <v>17819</v>
      </c>
      <c r="F20" t="s">
        <v>15</v>
      </c>
      <c r="G20" t="s">
        <v>16</v>
      </c>
      <c r="H20" t="s">
        <v>201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200</v>
      </c>
      <c r="B21">
        <v>10.210000000000001</v>
      </c>
      <c r="C21" t="s">
        <v>13</v>
      </c>
      <c r="D21" t="s">
        <v>42</v>
      </c>
      <c r="E21">
        <v>17427</v>
      </c>
      <c r="F21" t="s">
        <v>15</v>
      </c>
      <c r="G21" t="s">
        <v>16</v>
      </c>
      <c r="H21" t="s">
        <v>201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211</v>
      </c>
      <c r="B2">
        <v>10.210000000000001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212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211</v>
      </c>
      <c r="B3">
        <v>10.210000000000001</v>
      </c>
      <c r="C3" t="s">
        <v>44</v>
      </c>
      <c r="D3" t="s">
        <v>19</v>
      </c>
      <c r="E3">
        <v>169164</v>
      </c>
      <c r="F3" t="s">
        <v>15</v>
      </c>
      <c r="G3" t="s">
        <v>20</v>
      </c>
      <c r="H3" t="s">
        <v>212</v>
      </c>
      <c r="I3" t="s">
        <v>18</v>
      </c>
      <c r="J3">
        <v>1</v>
      </c>
      <c r="K3" t="s">
        <v>18</v>
      </c>
      <c r="L3" t="s">
        <v>213</v>
      </c>
    </row>
    <row r="4" spans="1:12" x14ac:dyDescent="0.2">
      <c r="A4" t="s">
        <v>211</v>
      </c>
      <c r="B4">
        <v>10.210000000000001</v>
      </c>
      <c r="C4" t="s">
        <v>44</v>
      </c>
      <c r="D4" t="s">
        <v>21</v>
      </c>
      <c r="E4">
        <v>452075</v>
      </c>
      <c r="F4" t="s">
        <v>15</v>
      </c>
      <c r="G4" t="s">
        <v>20</v>
      </c>
      <c r="H4" t="s">
        <v>212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211</v>
      </c>
      <c r="B5">
        <v>10.210000000000001</v>
      </c>
      <c r="C5" t="s">
        <v>44</v>
      </c>
      <c r="D5" t="s">
        <v>22</v>
      </c>
      <c r="E5">
        <v>773995</v>
      </c>
      <c r="F5" t="s">
        <v>15</v>
      </c>
      <c r="G5" t="s">
        <v>20</v>
      </c>
      <c r="H5" t="s">
        <v>212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211</v>
      </c>
      <c r="B6">
        <v>10.210000000000001</v>
      </c>
      <c r="C6" t="s">
        <v>44</v>
      </c>
      <c r="D6" t="s">
        <v>23</v>
      </c>
      <c r="E6">
        <v>655012</v>
      </c>
      <c r="F6" t="s">
        <v>15</v>
      </c>
      <c r="G6" t="s">
        <v>20</v>
      </c>
      <c r="H6" t="s">
        <v>212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211</v>
      </c>
      <c r="B7">
        <v>10.210000000000001</v>
      </c>
      <c r="C7" t="s">
        <v>44</v>
      </c>
      <c r="D7" t="s">
        <v>24</v>
      </c>
      <c r="E7">
        <v>932930</v>
      </c>
      <c r="F7" t="s">
        <v>15</v>
      </c>
      <c r="G7" t="s">
        <v>20</v>
      </c>
      <c r="H7" t="s">
        <v>212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211</v>
      </c>
      <c r="B8">
        <v>10.210000000000001</v>
      </c>
      <c r="C8" t="s">
        <v>44</v>
      </c>
      <c r="D8" t="s">
        <v>25</v>
      </c>
      <c r="E8">
        <v>887221</v>
      </c>
      <c r="F8" t="s">
        <v>15</v>
      </c>
      <c r="G8" t="s">
        <v>20</v>
      </c>
      <c r="H8" t="s">
        <v>212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211</v>
      </c>
      <c r="B9">
        <v>10.210000000000001</v>
      </c>
      <c r="C9" t="s">
        <v>44</v>
      </c>
      <c r="D9" t="s">
        <v>26</v>
      </c>
      <c r="E9">
        <v>939255</v>
      </c>
      <c r="F9" t="s">
        <v>15</v>
      </c>
      <c r="G9" t="s">
        <v>20</v>
      </c>
      <c r="H9" t="s">
        <v>212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211</v>
      </c>
      <c r="B10">
        <v>10.210000000000001</v>
      </c>
      <c r="C10" t="s">
        <v>44</v>
      </c>
      <c r="D10" t="s">
        <v>27</v>
      </c>
      <c r="E10">
        <v>1077933</v>
      </c>
      <c r="F10" t="s">
        <v>15</v>
      </c>
      <c r="G10" t="s">
        <v>20</v>
      </c>
      <c r="H10" t="s">
        <v>212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211</v>
      </c>
      <c r="B11">
        <v>10.210000000000001</v>
      </c>
      <c r="C11" t="s">
        <v>44</v>
      </c>
      <c r="D11" t="s">
        <v>28</v>
      </c>
      <c r="E11">
        <v>962960</v>
      </c>
      <c r="F11" t="s">
        <v>15</v>
      </c>
      <c r="G11" t="s">
        <v>20</v>
      </c>
      <c r="H11" t="s">
        <v>212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211</v>
      </c>
      <c r="B12">
        <v>10.210000000000001</v>
      </c>
      <c r="C12" t="s">
        <v>44</v>
      </c>
      <c r="D12" t="s">
        <v>29</v>
      </c>
      <c r="E12">
        <v>1028527</v>
      </c>
      <c r="F12" t="s">
        <v>15</v>
      </c>
      <c r="G12" t="s">
        <v>20</v>
      </c>
      <c r="H12" t="s">
        <v>212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211</v>
      </c>
      <c r="B13">
        <v>10.210000000000001</v>
      </c>
      <c r="C13" t="s">
        <v>44</v>
      </c>
      <c r="D13" t="s">
        <v>30</v>
      </c>
      <c r="E13">
        <v>883621</v>
      </c>
      <c r="F13" t="s">
        <v>15</v>
      </c>
      <c r="G13" t="s">
        <v>20</v>
      </c>
      <c r="H13" t="s">
        <v>212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211</v>
      </c>
      <c r="B14">
        <v>10.210000000000001</v>
      </c>
      <c r="C14" t="s">
        <v>44</v>
      </c>
      <c r="D14" t="s">
        <v>31</v>
      </c>
      <c r="E14">
        <v>801805</v>
      </c>
      <c r="F14" t="s">
        <v>15</v>
      </c>
      <c r="G14" t="s">
        <v>20</v>
      </c>
      <c r="H14" t="s">
        <v>212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211</v>
      </c>
      <c r="B15">
        <v>10.210000000000001</v>
      </c>
      <c r="C15" t="s">
        <v>44</v>
      </c>
      <c r="D15" t="s">
        <v>32</v>
      </c>
      <c r="E15">
        <v>404454</v>
      </c>
      <c r="F15" t="s">
        <v>33</v>
      </c>
      <c r="G15" t="s">
        <v>16</v>
      </c>
      <c r="H15" t="s">
        <v>212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211</v>
      </c>
      <c r="B16">
        <v>10.210000000000001</v>
      </c>
      <c r="C16" t="s">
        <v>44</v>
      </c>
      <c r="D16" t="s">
        <v>34</v>
      </c>
      <c r="E16">
        <v>641791</v>
      </c>
      <c r="F16" t="s">
        <v>35</v>
      </c>
      <c r="G16" t="s">
        <v>16</v>
      </c>
      <c r="H16" t="s">
        <v>212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211</v>
      </c>
      <c r="B17">
        <v>10.210000000000001</v>
      </c>
      <c r="C17" t="s">
        <v>44</v>
      </c>
      <c r="D17" t="s">
        <v>36</v>
      </c>
      <c r="E17">
        <v>666984</v>
      </c>
      <c r="F17" t="s">
        <v>37</v>
      </c>
      <c r="G17" t="s">
        <v>16</v>
      </c>
      <c r="H17" t="s">
        <v>212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211</v>
      </c>
      <c r="B18">
        <v>10.210000000000001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212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211</v>
      </c>
      <c r="B19">
        <v>10.210000000000001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212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211</v>
      </c>
      <c r="B20">
        <v>10.210000000000001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212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211</v>
      </c>
      <c r="B21">
        <v>10.210000000000001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212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216</v>
      </c>
      <c r="B2">
        <v>7.83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217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216</v>
      </c>
      <c r="B3">
        <v>7.83</v>
      </c>
      <c r="C3" t="s">
        <v>44</v>
      </c>
      <c r="D3" t="s">
        <v>19</v>
      </c>
      <c r="E3">
        <v>8463128</v>
      </c>
      <c r="F3" t="s">
        <v>15</v>
      </c>
      <c r="G3" t="s">
        <v>20</v>
      </c>
      <c r="H3" t="s">
        <v>217</v>
      </c>
      <c r="I3" t="s">
        <v>18</v>
      </c>
      <c r="J3">
        <v>1</v>
      </c>
      <c r="K3" t="s">
        <v>18</v>
      </c>
      <c r="L3" t="s">
        <v>218</v>
      </c>
    </row>
    <row r="4" spans="1:12" x14ac:dyDescent="0.2">
      <c r="A4" t="s">
        <v>216</v>
      </c>
      <c r="B4">
        <v>7.83</v>
      </c>
      <c r="C4" t="s">
        <v>44</v>
      </c>
      <c r="D4" t="s">
        <v>21</v>
      </c>
      <c r="E4">
        <v>10582832</v>
      </c>
      <c r="F4" t="s">
        <v>15</v>
      </c>
      <c r="G4" t="s">
        <v>20</v>
      </c>
      <c r="H4" t="s">
        <v>217</v>
      </c>
      <c r="I4" t="s">
        <v>18</v>
      </c>
      <c r="J4">
        <v>1</v>
      </c>
      <c r="K4" t="s">
        <v>18</v>
      </c>
      <c r="L4" t="s">
        <v>219</v>
      </c>
    </row>
    <row r="5" spans="1:12" x14ac:dyDescent="0.2">
      <c r="A5" t="s">
        <v>216</v>
      </c>
      <c r="B5">
        <v>7.83</v>
      </c>
      <c r="C5" t="s">
        <v>44</v>
      </c>
      <c r="D5" t="s">
        <v>22</v>
      </c>
      <c r="E5">
        <v>14289111</v>
      </c>
      <c r="F5" t="s">
        <v>15</v>
      </c>
      <c r="G5" t="s">
        <v>20</v>
      </c>
      <c r="H5" t="s">
        <v>217</v>
      </c>
      <c r="I5" t="s">
        <v>18</v>
      </c>
      <c r="J5">
        <v>1</v>
      </c>
      <c r="K5" t="s">
        <v>18</v>
      </c>
      <c r="L5" t="s">
        <v>220</v>
      </c>
    </row>
    <row r="6" spans="1:12" x14ac:dyDescent="0.2">
      <c r="A6" t="s">
        <v>216</v>
      </c>
      <c r="B6">
        <v>7.83</v>
      </c>
      <c r="C6" t="s">
        <v>44</v>
      </c>
      <c r="D6" t="s">
        <v>23</v>
      </c>
      <c r="E6">
        <v>23989572</v>
      </c>
      <c r="F6" t="s">
        <v>15</v>
      </c>
      <c r="G6" t="s">
        <v>20</v>
      </c>
      <c r="H6" t="s">
        <v>217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216</v>
      </c>
      <c r="B7">
        <v>7.83</v>
      </c>
      <c r="C7" t="s">
        <v>44</v>
      </c>
      <c r="D7" t="s">
        <v>24</v>
      </c>
      <c r="E7">
        <v>36782551</v>
      </c>
      <c r="F7" t="s">
        <v>15</v>
      </c>
      <c r="G7" t="s">
        <v>20</v>
      </c>
      <c r="H7" t="s">
        <v>217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216</v>
      </c>
      <c r="B8">
        <v>7.83</v>
      </c>
      <c r="C8" t="s">
        <v>44</v>
      </c>
      <c r="D8" t="s">
        <v>25</v>
      </c>
      <c r="E8">
        <v>45114724</v>
      </c>
      <c r="F8" t="s">
        <v>15</v>
      </c>
      <c r="G8" t="s">
        <v>20</v>
      </c>
      <c r="H8" t="s">
        <v>217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216</v>
      </c>
      <c r="B9">
        <v>7.83</v>
      </c>
      <c r="C9" t="s">
        <v>44</v>
      </c>
      <c r="D9" t="s">
        <v>26</v>
      </c>
      <c r="E9">
        <v>45150085</v>
      </c>
      <c r="F9" t="s">
        <v>15</v>
      </c>
      <c r="G9" t="s">
        <v>20</v>
      </c>
      <c r="H9" t="s">
        <v>217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216</v>
      </c>
      <c r="B10">
        <v>7.83</v>
      </c>
      <c r="C10" t="s">
        <v>44</v>
      </c>
      <c r="D10" t="s">
        <v>27</v>
      </c>
      <c r="E10">
        <v>45898929</v>
      </c>
      <c r="F10" t="s">
        <v>15</v>
      </c>
      <c r="G10" t="s">
        <v>20</v>
      </c>
      <c r="H10" t="s">
        <v>217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216</v>
      </c>
      <c r="B11">
        <v>7.83</v>
      </c>
      <c r="C11" t="s">
        <v>44</v>
      </c>
      <c r="D11" t="s">
        <v>28</v>
      </c>
      <c r="E11">
        <v>46572384</v>
      </c>
      <c r="F11" t="s">
        <v>15</v>
      </c>
      <c r="G11" t="s">
        <v>20</v>
      </c>
      <c r="H11" t="s">
        <v>217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216</v>
      </c>
      <c r="B12">
        <v>7.83</v>
      </c>
      <c r="C12" t="s">
        <v>44</v>
      </c>
      <c r="D12" t="s">
        <v>29</v>
      </c>
      <c r="E12">
        <v>50207592</v>
      </c>
      <c r="F12" t="s">
        <v>15</v>
      </c>
      <c r="G12" t="s">
        <v>20</v>
      </c>
      <c r="H12" t="s">
        <v>217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216</v>
      </c>
      <c r="B13">
        <v>7.83</v>
      </c>
      <c r="C13" t="s">
        <v>44</v>
      </c>
      <c r="D13" t="s">
        <v>30</v>
      </c>
      <c r="E13">
        <v>44162872</v>
      </c>
      <c r="F13" t="s">
        <v>15</v>
      </c>
      <c r="G13" t="s">
        <v>20</v>
      </c>
      <c r="H13" t="s">
        <v>217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216</v>
      </c>
      <c r="B14">
        <v>7.83</v>
      </c>
      <c r="C14" t="s">
        <v>44</v>
      </c>
      <c r="D14" t="s">
        <v>31</v>
      </c>
      <c r="E14">
        <v>49520833</v>
      </c>
      <c r="F14" t="s">
        <v>15</v>
      </c>
      <c r="G14" t="s">
        <v>20</v>
      </c>
      <c r="H14" t="s">
        <v>217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216</v>
      </c>
      <c r="B15">
        <v>7.83</v>
      </c>
      <c r="C15" t="s">
        <v>44</v>
      </c>
      <c r="D15" t="s">
        <v>32</v>
      </c>
      <c r="E15">
        <v>31193531</v>
      </c>
      <c r="F15" t="s">
        <v>33</v>
      </c>
      <c r="G15" t="s">
        <v>16</v>
      </c>
      <c r="H15" t="s">
        <v>217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216</v>
      </c>
      <c r="B16">
        <v>7.83</v>
      </c>
      <c r="C16" t="s">
        <v>44</v>
      </c>
      <c r="D16" t="s">
        <v>34</v>
      </c>
      <c r="E16">
        <v>37058276</v>
      </c>
      <c r="F16" t="s">
        <v>35</v>
      </c>
      <c r="G16" t="s">
        <v>16</v>
      </c>
      <c r="H16" t="s">
        <v>217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216</v>
      </c>
      <c r="B17">
        <v>7.83</v>
      </c>
      <c r="C17" t="s">
        <v>44</v>
      </c>
      <c r="D17" t="s">
        <v>36</v>
      </c>
      <c r="E17">
        <v>33967989</v>
      </c>
      <c r="F17" t="s">
        <v>37</v>
      </c>
      <c r="G17" t="s">
        <v>16</v>
      </c>
      <c r="H17" t="s">
        <v>217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216</v>
      </c>
      <c r="B18">
        <v>7.83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217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216</v>
      </c>
      <c r="B19">
        <v>7.83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217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216</v>
      </c>
      <c r="B20">
        <v>7.83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217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216</v>
      </c>
      <c r="B21">
        <v>7.83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217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223</v>
      </c>
      <c r="B2">
        <v>8.1999999999999993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224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223</v>
      </c>
      <c r="B3">
        <v>8.1999999999999993</v>
      </c>
      <c r="C3" t="s">
        <v>44</v>
      </c>
      <c r="D3" t="s">
        <v>19</v>
      </c>
      <c r="E3">
        <v>11659583</v>
      </c>
      <c r="F3" t="s">
        <v>15</v>
      </c>
      <c r="G3" t="s">
        <v>20</v>
      </c>
      <c r="H3" t="s">
        <v>224</v>
      </c>
      <c r="I3" t="s">
        <v>18</v>
      </c>
      <c r="J3">
        <v>1</v>
      </c>
      <c r="K3" t="s">
        <v>18</v>
      </c>
      <c r="L3" t="s">
        <v>225</v>
      </c>
    </row>
    <row r="4" spans="1:12" x14ac:dyDescent="0.2">
      <c r="A4" t="s">
        <v>223</v>
      </c>
      <c r="B4">
        <v>8.1999999999999993</v>
      </c>
      <c r="C4" t="s">
        <v>44</v>
      </c>
      <c r="D4" t="s">
        <v>21</v>
      </c>
      <c r="E4">
        <v>15991577</v>
      </c>
      <c r="F4" t="s">
        <v>15</v>
      </c>
      <c r="G4" t="s">
        <v>20</v>
      </c>
      <c r="H4" t="s">
        <v>224</v>
      </c>
      <c r="I4" t="s">
        <v>18</v>
      </c>
      <c r="J4">
        <v>1</v>
      </c>
      <c r="K4" t="s">
        <v>18</v>
      </c>
      <c r="L4" t="s">
        <v>226</v>
      </c>
    </row>
    <row r="5" spans="1:12" x14ac:dyDescent="0.2">
      <c r="A5" t="s">
        <v>223</v>
      </c>
      <c r="B5">
        <v>8.1999999999999993</v>
      </c>
      <c r="C5" t="s">
        <v>44</v>
      </c>
      <c r="D5" t="s">
        <v>22</v>
      </c>
      <c r="E5">
        <v>18684371</v>
      </c>
      <c r="F5" t="s">
        <v>15</v>
      </c>
      <c r="G5" t="s">
        <v>20</v>
      </c>
      <c r="H5" t="s">
        <v>224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223</v>
      </c>
      <c r="B6">
        <v>8.1999999999999993</v>
      </c>
      <c r="C6" t="s">
        <v>44</v>
      </c>
      <c r="D6" t="s">
        <v>23</v>
      </c>
      <c r="E6">
        <v>28902243</v>
      </c>
      <c r="F6" t="s">
        <v>15</v>
      </c>
      <c r="G6" t="s">
        <v>20</v>
      </c>
      <c r="H6" t="s">
        <v>224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223</v>
      </c>
      <c r="B7">
        <v>8.1999999999999993</v>
      </c>
      <c r="C7" t="s">
        <v>44</v>
      </c>
      <c r="D7" t="s">
        <v>24</v>
      </c>
      <c r="E7">
        <v>33891535</v>
      </c>
      <c r="F7" t="s">
        <v>15</v>
      </c>
      <c r="G7" t="s">
        <v>20</v>
      </c>
      <c r="H7" t="s">
        <v>224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223</v>
      </c>
      <c r="B8">
        <v>8.1999999999999993</v>
      </c>
      <c r="C8" t="s">
        <v>44</v>
      </c>
      <c r="D8" t="s">
        <v>25</v>
      </c>
      <c r="E8">
        <v>37686719</v>
      </c>
      <c r="F8" t="s">
        <v>15</v>
      </c>
      <c r="G8" t="s">
        <v>20</v>
      </c>
      <c r="H8" t="s">
        <v>224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223</v>
      </c>
      <c r="B9">
        <v>8.1999999999999993</v>
      </c>
      <c r="C9" t="s">
        <v>44</v>
      </c>
      <c r="D9" t="s">
        <v>26</v>
      </c>
      <c r="E9">
        <v>46202140</v>
      </c>
      <c r="F9" t="s">
        <v>15</v>
      </c>
      <c r="G9" t="s">
        <v>20</v>
      </c>
      <c r="H9" t="s">
        <v>224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223</v>
      </c>
      <c r="B10">
        <v>8.1999999999999993</v>
      </c>
      <c r="C10" t="s">
        <v>44</v>
      </c>
      <c r="D10" t="s">
        <v>27</v>
      </c>
      <c r="E10">
        <v>45508000</v>
      </c>
      <c r="F10" t="s">
        <v>15</v>
      </c>
      <c r="G10" t="s">
        <v>20</v>
      </c>
      <c r="H10" t="s">
        <v>224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223</v>
      </c>
      <c r="B11">
        <v>8.1999999999999993</v>
      </c>
      <c r="C11" t="s">
        <v>44</v>
      </c>
      <c r="D11" t="s">
        <v>28</v>
      </c>
      <c r="E11">
        <v>46167001</v>
      </c>
      <c r="F11" t="s">
        <v>15</v>
      </c>
      <c r="G11" t="s">
        <v>20</v>
      </c>
      <c r="H11" t="s">
        <v>224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223</v>
      </c>
      <c r="B12">
        <v>8.1999999999999993</v>
      </c>
      <c r="C12" t="s">
        <v>44</v>
      </c>
      <c r="D12" t="s">
        <v>29</v>
      </c>
      <c r="E12">
        <v>51152551</v>
      </c>
      <c r="F12" t="s">
        <v>15</v>
      </c>
      <c r="G12" t="s">
        <v>20</v>
      </c>
      <c r="H12" t="s">
        <v>224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223</v>
      </c>
      <c r="B13">
        <v>8.1999999999999993</v>
      </c>
      <c r="C13" t="s">
        <v>44</v>
      </c>
      <c r="D13" t="s">
        <v>30</v>
      </c>
      <c r="E13">
        <v>49636706</v>
      </c>
      <c r="F13" t="s">
        <v>15</v>
      </c>
      <c r="G13" t="s">
        <v>20</v>
      </c>
      <c r="H13" t="s">
        <v>224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223</v>
      </c>
      <c r="B14">
        <v>8.1999999999999993</v>
      </c>
      <c r="C14" t="s">
        <v>44</v>
      </c>
      <c r="D14" t="s">
        <v>31</v>
      </c>
      <c r="E14">
        <v>47988847</v>
      </c>
      <c r="F14" t="s">
        <v>15</v>
      </c>
      <c r="G14" t="s">
        <v>20</v>
      </c>
      <c r="H14" t="s">
        <v>224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223</v>
      </c>
      <c r="B15">
        <v>8.1999999999999993</v>
      </c>
      <c r="C15" t="s">
        <v>44</v>
      </c>
      <c r="D15" t="s">
        <v>32</v>
      </c>
      <c r="E15">
        <v>20797881</v>
      </c>
      <c r="F15" t="s">
        <v>33</v>
      </c>
      <c r="G15" t="s">
        <v>16</v>
      </c>
      <c r="H15" t="s">
        <v>224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223</v>
      </c>
      <c r="B16">
        <v>8.1999999999999993</v>
      </c>
      <c r="C16" t="s">
        <v>44</v>
      </c>
      <c r="D16" t="s">
        <v>34</v>
      </c>
      <c r="E16">
        <v>20714674</v>
      </c>
      <c r="F16" t="s">
        <v>35</v>
      </c>
      <c r="G16" t="s">
        <v>16</v>
      </c>
      <c r="H16" t="s">
        <v>224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223</v>
      </c>
      <c r="B17">
        <v>8.1999999999999993</v>
      </c>
      <c r="C17" t="s">
        <v>44</v>
      </c>
      <c r="D17" t="s">
        <v>36</v>
      </c>
      <c r="E17">
        <v>18132545</v>
      </c>
      <c r="F17" t="s">
        <v>37</v>
      </c>
      <c r="G17" t="s">
        <v>16</v>
      </c>
      <c r="H17" t="s">
        <v>224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223</v>
      </c>
      <c r="B18">
        <v>8.1999999999999993</v>
      </c>
      <c r="C18" t="s">
        <v>44</v>
      </c>
      <c r="D18" t="s">
        <v>38</v>
      </c>
      <c r="E18">
        <v>4180</v>
      </c>
      <c r="F18" t="s">
        <v>15</v>
      </c>
      <c r="G18" t="s">
        <v>16</v>
      </c>
      <c r="H18" t="s">
        <v>224</v>
      </c>
      <c r="I18" t="s">
        <v>18</v>
      </c>
      <c r="J18">
        <v>1</v>
      </c>
      <c r="K18" t="s">
        <v>18</v>
      </c>
      <c r="L18" t="s">
        <v>227</v>
      </c>
    </row>
    <row r="19" spans="1:12" x14ac:dyDescent="0.2">
      <c r="A19" t="s">
        <v>223</v>
      </c>
      <c r="B19">
        <v>8.1999999999999993</v>
      </c>
      <c r="C19" t="s">
        <v>44</v>
      </c>
      <c r="D19" t="s">
        <v>39</v>
      </c>
      <c r="E19">
        <v>3076</v>
      </c>
      <c r="F19" t="s">
        <v>15</v>
      </c>
      <c r="G19" t="s">
        <v>16</v>
      </c>
      <c r="H19" t="s">
        <v>224</v>
      </c>
      <c r="I19" t="s">
        <v>18</v>
      </c>
      <c r="J19">
        <v>1</v>
      </c>
      <c r="K19" t="s">
        <v>18</v>
      </c>
      <c r="L19" t="s">
        <v>228</v>
      </c>
    </row>
    <row r="20" spans="1:12" x14ac:dyDescent="0.2">
      <c r="A20" t="s">
        <v>223</v>
      </c>
      <c r="B20">
        <v>8.1999999999999993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224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223</v>
      </c>
      <c r="B21">
        <v>8.1999999999999993</v>
      </c>
      <c r="C21" t="s">
        <v>44</v>
      </c>
      <c r="D21" t="s">
        <v>42</v>
      </c>
      <c r="E21">
        <v>4670</v>
      </c>
      <c r="F21" t="s">
        <v>15</v>
      </c>
      <c r="G21" t="s">
        <v>16</v>
      </c>
      <c r="H21" t="s">
        <v>224</v>
      </c>
      <c r="I21" t="s">
        <v>18</v>
      </c>
      <c r="J21">
        <v>1</v>
      </c>
      <c r="K21" t="s">
        <v>18</v>
      </c>
      <c r="L21" t="s">
        <v>229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232</v>
      </c>
      <c r="B2">
        <v>6.45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233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232</v>
      </c>
      <c r="B3">
        <v>6.45</v>
      </c>
      <c r="C3" t="s">
        <v>44</v>
      </c>
      <c r="D3" t="s">
        <v>19</v>
      </c>
      <c r="E3">
        <v>19167200</v>
      </c>
      <c r="F3" t="s">
        <v>15</v>
      </c>
      <c r="G3" t="s">
        <v>20</v>
      </c>
      <c r="H3" t="s">
        <v>233</v>
      </c>
      <c r="I3" t="s">
        <v>18</v>
      </c>
      <c r="J3">
        <v>1</v>
      </c>
      <c r="K3" t="s">
        <v>18</v>
      </c>
      <c r="L3" t="s">
        <v>234</v>
      </c>
    </row>
    <row r="4" spans="1:12" x14ac:dyDescent="0.2">
      <c r="A4" t="s">
        <v>232</v>
      </c>
      <c r="B4">
        <v>6.45</v>
      </c>
      <c r="C4" t="s">
        <v>44</v>
      </c>
      <c r="D4" t="s">
        <v>21</v>
      </c>
      <c r="E4">
        <v>28625191</v>
      </c>
      <c r="F4" t="s">
        <v>15</v>
      </c>
      <c r="G4" t="s">
        <v>20</v>
      </c>
      <c r="H4" t="s">
        <v>233</v>
      </c>
      <c r="I4" t="s">
        <v>18</v>
      </c>
      <c r="J4">
        <v>1</v>
      </c>
      <c r="K4" t="s">
        <v>18</v>
      </c>
      <c r="L4" t="s">
        <v>235</v>
      </c>
    </row>
    <row r="5" spans="1:12" x14ac:dyDescent="0.2">
      <c r="A5" t="s">
        <v>232</v>
      </c>
      <c r="B5">
        <v>6.45</v>
      </c>
      <c r="C5" t="s">
        <v>44</v>
      </c>
      <c r="D5" t="s">
        <v>22</v>
      </c>
      <c r="E5">
        <v>44208171</v>
      </c>
      <c r="F5" t="s">
        <v>15</v>
      </c>
      <c r="G5" t="s">
        <v>20</v>
      </c>
      <c r="H5" t="s">
        <v>233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232</v>
      </c>
      <c r="B6">
        <v>6.45</v>
      </c>
      <c r="C6" t="s">
        <v>44</v>
      </c>
      <c r="D6" t="s">
        <v>23</v>
      </c>
      <c r="E6">
        <v>53858203</v>
      </c>
      <c r="F6" t="s">
        <v>15</v>
      </c>
      <c r="G6" t="s">
        <v>20</v>
      </c>
      <c r="H6" t="s">
        <v>233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232</v>
      </c>
      <c r="B7">
        <v>6.45</v>
      </c>
      <c r="C7" t="s">
        <v>44</v>
      </c>
      <c r="D7" t="s">
        <v>24</v>
      </c>
      <c r="E7">
        <v>67485777</v>
      </c>
      <c r="F7" t="s">
        <v>15</v>
      </c>
      <c r="G7" t="s">
        <v>20</v>
      </c>
      <c r="H7" t="s">
        <v>233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232</v>
      </c>
      <c r="B8">
        <v>6.45</v>
      </c>
      <c r="C8" t="s">
        <v>44</v>
      </c>
      <c r="D8" t="s">
        <v>25</v>
      </c>
      <c r="E8">
        <v>70891206</v>
      </c>
      <c r="F8" t="s">
        <v>15</v>
      </c>
      <c r="G8" t="s">
        <v>20</v>
      </c>
      <c r="H8" t="s">
        <v>233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232</v>
      </c>
      <c r="B9">
        <v>6.45</v>
      </c>
      <c r="C9" t="s">
        <v>44</v>
      </c>
      <c r="D9" t="s">
        <v>26</v>
      </c>
      <c r="E9">
        <v>72667147</v>
      </c>
      <c r="F9" t="s">
        <v>15</v>
      </c>
      <c r="G9" t="s">
        <v>20</v>
      </c>
      <c r="H9" t="s">
        <v>233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232</v>
      </c>
      <c r="B10">
        <v>6.45</v>
      </c>
      <c r="C10" t="s">
        <v>44</v>
      </c>
      <c r="D10" t="s">
        <v>27</v>
      </c>
      <c r="E10">
        <v>72319163</v>
      </c>
      <c r="F10" t="s">
        <v>15</v>
      </c>
      <c r="G10" t="s">
        <v>20</v>
      </c>
      <c r="H10" t="s">
        <v>233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232</v>
      </c>
      <c r="B11">
        <v>6.45</v>
      </c>
      <c r="C11" t="s">
        <v>44</v>
      </c>
      <c r="D11" t="s">
        <v>28</v>
      </c>
      <c r="E11">
        <v>77401720</v>
      </c>
      <c r="F11" t="s">
        <v>15</v>
      </c>
      <c r="G11" t="s">
        <v>20</v>
      </c>
      <c r="H11" t="s">
        <v>233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232</v>
      </c>
      <c r="B12">
        <v>6.45</v>
      </c>
      <c r="C12" t="s">
        <v>44</v>
      </c>
      <c r="D12" t="s">
        <v>29</v>
      </c>
      <c r="E12">
        <v>81392962</v>
      </c>
      <c r="F12" t="s">
        <v>15</v>
      </c>
      <c r="G12" t="s">
        <v>20</v>
      </c>
      <c r="H12" t="s">
        <v>233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232</v>
      </c>
      <c r="B13">
        <v>6.45</v>
      </c>
      <c r="C13" t="s">
        <v>44</v>
      </c>
      <c r="D13" t="s">
        <v>30</v>
      </c>
      <c r="E13">
        <v>71602971</v>
      </c>
      <c r="F13" t="s">
        <v>15</v>
      </c>
      <c r="G13" t="s">
        <v>20</v>
      </c>
      <c r="H13" t="s">
        <v>233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232</v>
      </c>
      <c r="B14">
        <v>6.45</v>
      </c>
      <c r="C14" t="s">
        <v>44</v>
      </c>
      <c r="D14" t="s">
        <v>31</v>
      </c>
      <c r="E14">
        <v>78878951</v>
      </c>
      <c r="F14" t="s">
        <v>15</v>
      </c>
      <c r="G14" t="s">
        <v>20</v>
      </c>
      <c r="H14" t="s">
        <v>233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232</v>
      </c>
      <c r="B15">
        <v>6.45</v>
      </c>
      <c r="C15" t="s">
        <v>44</v>
      </c>
      <c r="D15" t="s">
        <v>32</v>
      </c>
      <c r="E15">
        <v>22026832</v>
      </c>
      <c r="F15" t="s">
        <v>33</v>
      </c>
      <c r="G15" t="s">
        <v>16</v>
      </c>
      <c r="H15" t="s">
        <v>233</v>
      </c>
      <c r="I15" t="s">
        <v>18</v>
      </c>
      <c r="J15">
        <v>1</v>
      </c>
      <c r="K15" t="s">
        <v>18</v>
      </c>
      <c r="L15" t="s">
        <v>236</v>
      </c>
    </row>
    <row r="16" spans="1:12" x14ac:dyDescent="0.2">
      <c r="A16" t="s">
        <v>232</v>
      </c>
      <c r="B16">
        <v>6.45</v>
      </c>
      <c r="C16" t="s">
        <v>44</v>
      </c>
      <c r="D16" t="s">
        <v>34</v>
      </c>
      <c r="E16">
        <v>25727210</v>
      </c>
      <c r="F16" t="s">
        <v>35</v>
      </c>
      <c r="G16" t="s">
        <v>16</v>
      </c>
      <c r="H16" t="s">
        <v>233</v>
      </c>
      <c r="I16" t="s">
        <v>18</v>
      </c>
      <c r="J16">
        <v>1</v>
      </c>
      <c r="K16" t="s">
        <v>18</v>
      </c>
      <c r="L16" t="s">
        <v>237</v>
      </c>
    </row>
    <row r="17" spans="1:12" x14ac:dyDescent="0.2">
      <c r="A17" t="s">
        <v>232</v>
      </c>
      <c r="B17">
        <v>6.45</v>
      </c>
      <c r="C17" t="s">
        <v>44</v>
      </c>
      <c r="D17" t="s">
        <v>36</v>
      </c>
      <c r="E17">
        <v>21984259</v>
      </c>
      <c r="F17" t="s">
        <v>37</v>
      </c>
      <c r="G17" t="s">
        <v>16</v>
      </c>
      <c r="H17" t="s">
        <v>233</v>
      </c>
      <c r="I17" t="s">
        <v>18</v>
      </c>
      <c r="J17">
        <v>1</v>
      </c>
      <c r="K17" t="s">
        <v>18</v>
      </c>
      <c r="L17" t="s">
        <v>238</v>
      </c>
    </row>
    <row r="18" spans="1:12" x14ac:dyDescent="0.2">
      <c r="A18" t="s">
        <v>232</v>
      </c>
      <c r="B18">
        <v>6.45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233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232</v>
      </c>
      <c r="B19">
        <v>6.45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233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232</v>
      </c>
      <c r="B20">
        <v>6.45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233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232</v>
      </c>
      <c r="B21">
        <v>6.45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233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331</v>
      </c>
      <c r="B2">
        <v>4.04</v>
      </c>
      <c r="C2" t="s">
        <v>13</v>
      </c>
      <c r="D2" t="s">
        <v>14</v>
      </c>
      <c r="E2">
        <v>3442414</v>
      </c>
      <c r="F2" t="s">
        <v>15</v>
      </c>
      <c r="G2" t="s">
        <v>16</v>
      </c>
      <c r="H2" t="s">
        <v>332</v>
      </c>
      <c r="I2">
        <v>148.32599999999999</v>
      </c>
      <c r="J2" t="s">
        <v>18</v>
      </c>
      <c r="K2">
        <v>23208</v>
      </c>
    </row>
    <row r="3" spans="1:14" x14ac:dyDescent="0.2">
      <c r="A3" t="s">
        <v>331</v>
      </c>
      <c r="B3">
        <v>4.04</v>
      </c>
      <c r="C3" t="s">
        <v>13</v>
      </c>
      <c r="D3" t="s">
        <v>19</v>
      </c>
      <c r="E3">
        <v>5865324996</v>
      </c>
      <c r="F3" t="s">
        <v>15</v>
      </c>
      <c r="G3" t="s">
        <v>20</v>
      </c>
      <c r="H3" t="s">
        <v>332</v>
      </c>
      <c r="I3">
        <v>175.20099999999999</v>
      </c>
      <c r="J3">
        <v>100</v>
      </c>
      <c r="K3">
        <v>33477645</v>
      </c>
      <c r="L3">
        <f>0.3735*I3^1.0922</f>
        <v>105.3613337308</v>
      </c>
      <c r="M3">
        <f>ABS(J3-L3)/J3*100</f>
        <v>5.3613337307999984</v>
      </c>
    </row>
    <row r="4" spans="1:14" x14ac:dyDescent="0.2">
      <c r="A4" t="s">
        <v>331</v>
      </c>
      <c r="B4">
        <v>4.04</v>
      </c>
      <c r="C4" t="s">
        <v>13</v>
      </c>
      <c r="D4" t="s">
        <v>21</v>
      </c>
      <c r="E4">
        <v>3072965206</v>
      </c>
      <c r="F4" t="s">
        <v>15</v>
      </c>
      <c r="G4" t="s">
        <v>20</v>
      </c>
      <c r="H4" t="s">
        <v>332</v>
      </c>
      <c r="I4">
        <v>83.206999999999994</v>
      </c>
      <c r="J4">
        <v>50</v>
      </c>
      <c r="K4">
        <v>36931732</v>
      </c>
      <c r="L4">
        <f t="shared" ref="L4:L17" si="0">0.3735*I4^1.0922</f>
        <v>46.718534338525281</v>
      </c>
      <c r="M4">
        <f t="shared" ref="M4:M14" si="1">ABS(J4-L4)/J4*100</f>
        <v>6.5629313229494386</v>
      </c>
    </row>
    <row r="5" spans="1:14" x14ac:dyDescent="0.2">
      <c r="A5" t="s">
        <v>331</v>
      </c>
      <c r="B5">
        <v>4.04</v>
      </c>
      <c r="C5" t="s">
        <v>13</v>
      </c>
      <c r="D5" t="s">
        <v>22</v>
      </c>
      <c r="E5">
        <v>1809549906</v>
      </c>
      <c r="F5" t="s">
        <v>15</v>
      </c>
      <c r="G5" t="s">
        <v>20</v>
      </c>
      <c r="H5" t="s">
        <v>332</v>
      </c>
      <c r="I5">
        <v>49.453000000000003</v>
      </c>
      <c r="J5">
        <v>25</v>
      </c>
      <c r="K5">
        <v>36591525</v>
      </c>
      <c r="L5">
        <f t="shared" si="0"/>
        <v>26.465969667923549</v>
      </c>
      <c r="M5">
        <f t="shared" si="1"/>
        <v>5.8638786716941951</v>
      </c>
    </row>
    <row r="6" spans="1:14" x14ac:dyDescent="0.2">
      <c r="A6" t="s">
        <v>331</v>
      </c>
      <c r="B6">
        <v>4.04</v>
      </c>
      <c r="C6" t="s">
        <v>13</v>
      </c>
      <c r="D6" t="s">
        <v>23</v>
      </c>
      <c r="E6">
        <v>904714652</v>
      </c>
      <c r="F6" t="s">
        <v>15</v>
      </c>
      <c r="G6" t="s">
        <v>20</v>
      </c>
      <c r="H6" t="s">
        <v>332</v>
      </c>
      <c r="I6">
        <v>25.568000000000001</v>
      </c>
      <c r="J6">
        <v>12.5</v>
      </c>
      <c r="K6">
        <v>35384600</v>
      </c>
      <c r="L6">
        <f t="shared" si="0"/>
        <v>12.87588250000158</v>
      </c>
      <c r="M6">
        <f t="shared" si="1"/>
        <v>3.0070600000126433</v>
      </c>
    </row>
    <row r="7" spans="1:14" x14ac:dyDescent="0.2">
      <c r="A7" t="s">
        <v>331</v>
      </c>
      <c r="B7">
        <v>4.04</v>
      </c>
      <c r="C7" t="s">
        <v>13</v>
      </c>
      <c r="D7" t="s">
        <v>24</v>
      </c>
      <c r="E7">
        <v>511141419</v>
      </c>
      <c r="F7" t="s">
        <v>15</v>
      </c>
      <c r="G7" t="s">
        <v>20</v>
      </c>
      <c r="H7" t="s">
        <v>332</v>
      </c>
      <c r="I7">
        <v>12.920999999999999</v>
      </c>
      <c r="J7">
        <v>6.25</v>
      </c>
      <c r="K7">
        <v>39557929</v>
      </c>
      <c r="L7">
        <f t="shared" si="0"/>
        <v>6.110098837640165</v>
      </c>
      <c r="M7">
        <f t="shared" si="1"/>
        <v>2.2384185977573594</v>
      </c>
    </row>
    <row r="8" spans="1:14" x14ac:dyDescent="0.2">
      <c r="A8" t="s">
        <v>331</v>
      </c>
      <c r="B8">
        <v>4.04</v>
      </c>
      <c r="C8" t="s">
        <v>13</v>
      </c>
      <c r="D8" t="s">
        <v>25</v>
      </c>
      <c r="E8">
        <v>271470892</v>
      </c>
      <c r="F8" t="s">
        <v>15</v>
      </c>
      <c r="G8" t="s">
        <v>20</v>
      </c>
      <c r="H8" t="s">
        <v>332</v>
      </c>
      <c r="I8">
        <v>6.5279999999999996</v>
      </c>
      <c r="J8">
        <v>3.125</v>
      </c>
      <c r="K8">
        <v>41582467</v>
      </c>
      <c r="L8">
        <f t="shared" si="0"/>
        <v>2.8986346628100765</v>
      </c>
      <c r="M8">
        <f t="shared" si="1"/>
        <v>7.2436907900775509</v>
      </c>
    </row>
    <row r="9" spans="1:14" x14ac:dyDescent="0.2">
      <c r="A9" t="s">
        <v>331</v>
      </c>
      <c r="B9">
        <v>4.04</v>
      </c>
      <c r="C9" t="s">
        <v>13</v>
      </c>
      <c r="D9" t="s">
        <v>26</v>
      </c>
      <c r="E9">
        <v>148081642</v>
      </c>
      <c r="F9" t="s">
        <v>15</v>
      </c>
      <c r="G9" t="s">
        <v>20</v>
      </c>
      <c r="H9" t="s">
        <v>332</v>
      </c>
      <c r="I9">
        <v>3.4729999999999999</v>
      </c>
      <c r="J9">
        <v>1.5629999999999999</v>
      </c>
      <c r="K9">
        <v>42635242</v>
      </c>
      <c r="L9">
        <f t="shared" si="0"/>
        <v>1.4549510104946981</v>
      </c>
      <c r="M9">
        <f t="shared" si="1"/>
        <v>6.9129231929175843</v>
      </c>
    </row>
    <row r="10" spans="1:14" x14ac:dyDescent="0.2">
      <c r="A10" t="s">
        <v>331</v>
      </c>
      <c r="B10">
        <v>4.04</v>
      </c>
      <c r="C10" t="s">
        <v>13</v>
      </c>
      <c r="D10" t="s">
        <v>27</v>
      </c>
      <c r="E10">
        <v>90564690</v>
      </c>
      <c r="F10" t="s">
        <v>15</v>
      </c>
      <c r="G10" t="s">
        <v>20</v>
      </c>
      <c r="H10" t="s">
        <v>332</v>
      </c>
      <c r="I10">
        <v>2.1749999999999998</v>
      </c>
      <c r="J10">
        <v>0.78100000000000003</v>
      </c>
      <c r="K10">
        <v>41646380</v>
      </c>
      <c r="L10">
        <f t="shared" si="0"/>
        <v>0.87269725781937268</v>
      </c>
      <c r="M10">
        <f t="shared" si="1"/>
        <v>11.741006122839009</v>
      </c>
    </row>
    <row r="11" spans="1:14" x14ac:dyDescent="0.2">
      <c r="A11" t="s">
        <v>331</v>
      </c>
      <c r="B11">
        <v>4.04</v>
      </c>
      <c r="C11" t="s">
        <v>13</v>
      </c>
      <c r="D11" t="s">
        <v>28</v>
      </c>
      <c r="E11">
        <v>42498860</v>
      </c>
      <c r="F11" t="s">
        <v>15</v>
      </c>
      <c r="G11" t="s">
        <v>20</v>
      </c>
      <c r="H11" t="s">
        <v>332</v>
      </c>
      <c r="I11">
        <v>1.0629999999999999</v>
      </c>
      <c r="J11">
        <v>0.39100000000000001</v>
      </c>
      <c r="K11">
        <v>39984582</v>
      </c>
      <c r="L11">
        <f t="shared" si="0"/>
        <v>0.39927327096383275</v>
      </c>
      <c r="M11">
        <f t="shared" si="1"/>
        <v>2.1159260777065816</v>
      </c>
    </row>
    <row r="12" spans="1:14" x14ac:dyDescent="0.2">
      <c r="A12" t="s">
        <v>331</v>
      </c>
      <c r="B12">
        <v>4.04</v>
      </c>
      <c r="C12" t="s">
        <v>13</v>
      </c>
      <c r="D12" t="s">
        <v>29</v>
      </c>
      <c r="E12">
        <v>20539499</v>
      </c>
      <c r="F12" t="s">
        <v>15</v>
      </c>
      <c r="G12" t="s">
        <v>20</v>
      </c>
      <c r="H12" t="s">
        <v>332</v>
      </c>
      <c r="I12">
        <v>0.49099999999999999</v>
      </c>
      <c r="J12">
        <v>0.19500000000000001</v>
      </c>
      <c r="K12">
        <v>41817295</v>
      </c>
      <c r="L12">
        <f t="shared" si="0"/>
        <v>0.17174725788600168</v>
      </c>
      <c r="M12">
        <f t="shared" si="1"/>
        <v>11.92448313538376</v>
      </c>
    </row>
    <row r="13" spans="1:14" x14ac:dyDescent="0.2">
      <c r="A13" t="s">
        <v>331</v>
      </c>
      <c r="B13">
        <v>4.04</v>
      </c>
      <c r="C13" t="s">
        <v>13</v>
      </c>
      <c r="D13" t="s">
        <v>30</v>
      </c>
      <c r="E13">
        <v>12482047</v>
      </c>
      <c r="F13" t="s">
        <v>15</v>
      </c>
      <c r="G13" t="s">
        <v>20</v>
      </c>
      <c r="H13" t="s">
        <v>332</v>
      </c>
      <c r="I13">
        <v>0.28999999999999998</v>
      </c>
      <c r="J13">
        <v>9.8000000000000004E-2</v>
      </c>
      <c r="K13">
        <v>42975669</v>
      </c>
      <c r="L13">
        <f t="shared" si="0"/>
        <v>9.6632162694113663E-2</v>
      </c>
      <c r="M13">
        <f t="shared" si="1"/>
        <v>1.3957523529452458</v>
      </c>
    </row>
    <row r="14" spans="1:14" x14ac:dyDescent="0.2">
      <c r="A14" t="s">
        <v>331</v>
      </c>
      <c r="B14">
        <v>4.04</v>
      </c>
      <c r="C14" t="s">
        <v>13</v>
      </c>
      <c r="D14" t="s">
        <v>31</v>
      </c>
      <c r="E14">
        <v>6803666</v>
      </c>
      <c r="F14" t="s">
        <v>15</v>
      </c>
      <c r="G14" t="s">
        <v>20</v>
      </c>
      <c r="H14" t="s">
        <v>332</v>
      </c>
      <c r="I14">
        <v>0.17199999999999999</v>
      </c>
      <c r="J14">
        <v>4.9000000000000002E-2</v>
      </c>
      <c r="K14">
        <v>39467864</v>
      </c>
      <c r="L14">
        <f t="shared" si="0"/>
        <v>5.4617872068027658E-2</v>
      </c>
      <c r="M14">
        <f t="shared" si="1"/>
        <v>11.465045036791134</v>
      </c>
      <c r="N14" t="s">
        <v>413</v>
      </c>
    </row>
    <row r="15" spans="1:14" x14ac:dyDescent="0.2">
      <c r="A15" t="s">
        <v>331</v>
      </c>
      <c r="B15">
        <v>4.04</v>
      </c>
      <c r="C15" t="s">
        <v>13</v>
      </c>
      <c r="D15" t="s">
        <v>32</v>
      </c>
      <c r="E15">
        <v>30513859</v>
      </c>
      <c r="F15" t="s">
        <v>33</v>
      </c>
      <c r="G15" t="s">
        <v>16</v>
      </c>
      <c r="H15" t="s">
        <v>332</v>
      </c>
      <c r="I15">
        <v>0.73599999999999999</v>
      </c>
      <c r="J15" t="s">
        <v>18</v>
      </c>
      <c r="K15">
        <v>41455958</v>
      </c>
      <c r="L15">
        <f>0.3735*I15^1.0922</f>
        <v>0.26723574917726955</v>
      </c>
      <c r="N15">
        <f>AVERAGE(M3:M14)</f>
        <v>6.3193707526562086</v>
      </c>
    </row>
    <row r="16" spans="1:14" x14ac:dyDescent="0.2">
      <c r="A16" t="s">
        <v>331</v>
      </c>
      <c r="B16">
        <v>4.04</v>
      </c>
      <c r="C16" t="s">
        <v>13</v>
      </c>
      <c r="D16" t="s">
        <v>34</v>
      </c>
      <c r="E16">
        <v>18890701</v>
      </c>
      <c r="F16" t="s">
        <v>35</v>
      </c>
      <c r="G16" t="s">
        <v>16</v>
      </c>
      <c r="H16" t="s">
        <v>332</v>
      </c>
      <c r="I16">
        <v>0.47699999999999998</v>
      </c>
      <c r="J16" t="s">
        <v>18</v>
      </c>
      <c r="K16">
        <v>39589999</v>
      </c>
      <c r="L16">
        <f t="shared" si="0"/>
        <v>0.16640576949248426</v>
      </c>
    </row>
    <row r="17" spans="1:13" x14ac:dyDescent="0.2">
      <c r="A17" t="s">
        <v>331</v>
      </c>
      <c r="B17">
        <v>4.04</v>
      </c>
      <c r="C17" t="s">
        <v>13</v>
      </c>
      <c r="D17" t="s">
        <v>36</v>
      </c>
      <c r="E17">
        <v>17685847</v>
      </c>
      <c r="F17" t="s">
        <v>37</v>
      </c>
      <c r="G17" t="s">
        <v>16</v>
      </c>
      <c r="H17" t="s">
        <v>332</v>
      </c>
      <c r="I17">
        <v>0.45</v>
      </c>
      <c r="J17" t="s">
        <v>18</v>
      </c>
      <c r="K17">
        <v>39333750</v>
      </c>
      <c r="L17">
        <f t="shared" si="0"/>
        <v>0.15614544283417442</v>
      </c>
    </row>
    <row r="18" spans="1:13" x14ac:dyDescent="0.2">
      <c r="A18" t="s">
        <v>331</v>
      </c>
      <c r="B18">
        <v>4.04</v>
      </c>
      <c r="C18" t="s">
        <v>13</v>
      </c>
      <c r="D18" t="s">
        <v>38</v>
      </c>
      <c r="E18" t="s">
        <v>40</v>
      </c>
      <c r="F18" t="s">
        <v>15</v>
      </c>
      <c r="G18" t="s">
        <v>16</v>
      </c>
      <c r="H18" t="s">
        <v>332</v>
      </c>
      <c r="I18" t="s">
        <v>40</v>
      </c>
      <c r="J18" t="s">
        <v>18</v>
      </c>
      <c r="K18">
        <v>66980</v>
      </c>
      <c r="L18" t="s">
        <v>15</v>
      </c>
    </row>
    <row r="19" spans="1:13" x14ac:dyDescent="0.2">
      <c r="A19" t="s">
        <v>331</v>
      </c>
      <c r="B19">
        <v>4.04</v>
      </c>
      <c r="C19" t="s">
        <v>13</v>
      </c>
      <c r="D19" t="s">
        <v>39</v>
      </c>
      <c r="E19">
        <v>2529123934</v>
      </c>
      <c r="F19" t="s">
        <v>15</v>
      </c>
      <c r="G19" t="s">
        <v>16</v>
      </c>
      <c r="H19" t="s">
        <v>332</v>
      </c>
      <c r="I19">
        <v>0</v>
      </c>
      <c r="J19" t="s">
        <v>18</v>
      </c>
      <c r="K19" t="s">
        <v>40</v>
      </c>
      <c r="L19" t="s">
        <v>15</v>
      </c>
    </row>
    <row r="20" spans="1:13" x14ac:dyDescent="0.2">
      <c r="A20" t="s">
        <v>331</v>
      </c>
      <c r="B20">
        <v>4.04</v>
      </c>
      <c r="C20" t="s">
        <v>13</v>
      </c>
      <c r="D20" t="s">
        <v>41</v>
      </c>
      <c r="E20">
        <v>3870516893</v>
      </c>
      <c r="F20" t="s">
        <v>15</v>
      </c>
      <c r="G20" t="s">
        <v>16</v>
      </c>
      <c r="H20" t="s">
        <v>332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331</v>
      </c>
      <c r="B21">
        <v>4.04</v>
      </c>
      <c r="C21" t="s">
        <v>13</v>
      </c>
      <c r="D21" t="s">
        <v>42</v>
      </c>
      <c r="E21">
        <v>6651455</v>
      </c>
      <c r="F21" t="s">
        <v>15</v>
      </c>
      <c r="G21" t="s">
        <v>16</v>
      </c>
      <c r="H21" t="s">
        <v>332</v>
      </c>
      <c r="I21">
        <v>304.851</v>
      </c>
      <c r="J21" t="s">
        <v>18</v>
      </c>
      <c r="K21">
        <v>21819</v>
      </c>
      <c r="L21" t="s">
        <v>15</v>
      </c>
    </row>
    <row r="22" spans="1:13" x14ac:dyDescent="0.2">
      <c r="M22" t="s">
        <v>420</v>
      </c>
    </row>
    <row r="23" spans="1:13" x14ac:dyDescent="0.2">
      <c r="M23">
        <f>L15/(0.9*0.5)</f>
        <v>0.59385722039393229</v>
      </c>
    </row>
    <row r="24" spans="1:13" x14ac:dyDescent="0.2">
      <c r="M24">
        <f t="shared" ref="M24" si="2">L16/(0.9*0.5)</f>
        <v>0.36979059887218724</v>
      </c>
    </row>
    <row r="25" spans="1:13" x14ac:dyDescent="0.2">
      <c r="M25">
        <f>L17/(0.9*0.5)</f>
        <v>0.34698987296483202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241</v>
      </c>
      <c r="B2">
        <v>7.15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242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241</v>
      </c>
      <c r="B3">
        <v>7.15</v>
      </c>
      <c r="C3" t="s">
        <v>44</v>
      </c>
      <c r="D3" t="s">
        <v>19</v>
      </c>
      <c r="E3">
        <v>274277</v>
      </c>
      <c r="F3" t="s">
        <v>15</v>
      </c>
      <c r="G3" t="s">
        <v>20</v>
      </c>
      <c r="H3" t="s">
        <v>242</v>
      </c>
      <c r="I3" t="s">
        <v>18</v>
      </c>
      <c r="J3">
        <v>1</v>
      </c>
      <c r="K3" t="s">
        <v>18</v>
      </c>
      <c r="L3" t="s">
        <v>243</v>
      </c>
    </row>
    <row r="4" spans="1:12" x14ac:dyDescent="0.2">
      <c r="A4" t="s">
        <v>241</v>
      </c>
      <c r="B4">
        <v>7.15</v>
      </c>
      <c r="C4" t="s">
        <v>44</v>
      </c>
      <c r="D4" t="s">
        <v>21</v>
      </c>
      <c r="E4">
        <v>360792</v>
      </c>
      <c r="F4" t="s">
        <v>15</v>
      </c>
      <c r="G4" t="s">
        <v>20</v>
      </c>
      <c r="H4" t="s">
        <v>242</v>
      </c>
      <c r="I4" t="s">
        <v>18</v>
      </c>
      <c r="J4">
        <v>1</v>
      </c>
      <c r="K4" t="s">
        <v>18</v>
      </c>
      <c r="L4" t="s">
        <v>244</v>
      </c>
    </row>
    <row r="5" spans="1:12" x14ac:dyDescent="0.2">
      <c r="A5" t="s">
        <v>241</v>
      </c>
      <c r="B5">
        <v>7.15</v>
      </c>
      <c r="C5" t="s">
        <v>44</v>
      </c>
      <c r="D5" t="s">
        <v>22</v>
      </c>
      <c r="E5">
        <v>824022</v>
      </c>
      <c r="F5" t="s">
        <v>15</v>
      </c>
      <c r="G5" t="s">
        <v>20</v>
      </c>
      <c r="H5" t="s">
        <v>242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241</v>
      </c>
      <c r="B6">
        <v>7.15</v>
      </c>
      <c r="C6" t="s">
        <v>44</v>
      </c>
      <c r="D6" t="s">
        <v>23</v>
      </c>
      <c r="E6">
        <v>1084168</v>
      </c>
      <c r="F6" t="s">
        <v>15</v>
      </c>
      <c r="G6" t="s">
        <v>20</v>
      </c>
      <c r="H6" t="s">
        <v>242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241</v>
      </c>
      <c r="B7">
        <v>7.15</v>
      </c>
      <c r="C7" t="s">
        <v>44</v>
      </c>
      <c r="D7" t="s">
        <v>24</v>
      </c>
      <c r="E7">
        <v>1099877</v>
      </c>
      <c r="F7" t="s">
        <v>15</v>
      </c>
      <c r="G7" t="s">
        <v>20</v>
      </c>
      <c r="H7" t="s">
        <v>242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241</v>
      </c>
      <c r="B8">
        <v>7.15</v>
      </c>
      <c r="C8" t="s">
        <v>44</v>
      </c>
      <c r="D8" t="s">
        <v>25</v>
      </c>
      <c r="E8">
        <v>1086098</v>
      </c>
      <c r="F8" t="s">
        <v>15</v>
      </c>
      <c r="G8" t="s">
        <v>20</v>
      </c>
      <c r="H8" t="s">
        <v>242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241</v>
      </c>
      <c r="B9">
        <v>7.15</v>
      </c>
      <c r="C9" t="s">
        <v>44</v>
      </c>
      <c r="D9" t="s">
        <v>26</v>
      </c>
      <c r="E9">
        <v>1197574</v>
      </c>
      <c r="F9" t="s">
        <v>15</v>
      </c>
      <c r="G9" t="s">
        <v>20</v>
      </c>
      <c r="H9" t="s">
        <v>242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241</v>
      </c>
      <c r="B10">
        <v>7.15</v>
      </c>
      <c r="C10" t="s">
        <v>44</v>
      </c>
      <c r="D10" t="s">
        <v>27</v>
      </c>
      <c r="E10">
        <v>1158843</v>
      </c>
      <c r="F10" t="s">
        <v>15</v>
      </c>
      <c r="G10" t="s">
        <v>20</v>
      </c>
      <c r="H10" t="s">
        <v>242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241</v>
      </c>
      <c r="B11">
        <v>7.15</v>
      </c>
      <c r="C11" t="s">
        <v>44</v>
      </c>
      <c r="D11" t="s">
        <v>28</v>
      </c>
      <c r="E11">
        <v>1054431</v>
      </c>
      <c r="F11" t="s">
        <v>15</v>
      </c>
      <c r="G11" t="s">
        <v>20</v>
      </c>
      <c r="H11" t="s">
        <v>242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241</v>
      </c>
      <c r="B12">
        <v>7.15</v>
      </c>
      <c r="C12" t="s">
        <v>44</v>
      </c>
      <c r="D12" t="s">
        <v>29</v>
      </c>
      <c r="E12">
        <v>882675</v>
      </c>
      <c r="F12" t="s">
        <v>15</v>
      </c>
      <c r="G12" t="s">
        <v>20</v>
      </c>
      <c r="H12" t="s">
        <v>242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241</v>
      </c>
      <c r="B13">
        <v>7.15</v>
      </c>
      <c r="C13" t="s">
        <v>44</v>
      </c>
      <c r="D13" t="s">
        <v>30</v>
      </c>
      <c r="E13">
        <v>1158367</v>
      </c>
      <c r="F13" t="s">
        <v>15</v>
      </c>
      <c r="G13" t="s">
        <v>20</v>
      </c>
      <c r="H13" t="s">
        <v>242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241</v>
      </c>
      <c r="B14">
        <v>7.15</v>
      </c>
      <c r="C14" t="s">
        <v>44</v>
      </c>
      <c r="D14" t="s">
        <v>31</v>
      </c>
      <c r="E14">
        <v>831654</v>
      </c>
      <c r="F14" t="s">
        <v>15</v>
      </c>
      <c r="G14" t="s">
        <v>20</v>
      </c>
      <c r="H14" t="s">
        <v>242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241</v>
      </c>
      <c r="B15">
        <v>7.15</v>
      </c>
      <c r="C15" t="s">
        <v>44</v>
      </c>
      <c r="D15" t="s">
        <v>32</v>
      </c>
      <c r="E15">
        <v>1013039</v>
      </c>
      <c r="F15" t="s">
        <v>33</v>
      </c>
      <c r="G15" t="s">
        <v>16</v>
      </c>
      <c r="H15" t="s">
        <v>242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241</v>
      </c>
      <c r="B16">
        <v>7.15</v>
      </c>
      <c r="C16" t="s">
        <v>44</v>
      </c>
      <c r="D16" t="s">
        <v>34</v>
      </c>
      <c r="E16">
        <v>893074</v>
      </c>
      <c r="F16" t="s">
        <v>35</v>
      </c>
      <c r="G16" t="s">
        <v>16</v>
      </c>
      <c r="H16" t="s">
        <v>242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241</v>
      </c>
      <c r="B17">
        <v>7.15</v>
      </c>
      <c r="C17" t="s">
        <v>44</v>
      </c>
      <c r="D17" t="s">
        <v>36</v>
      </c>
      <c r="E17">
        <v>235159</v>
      </c>
      <c r="F17" t="s">
        <v>37</v>
      </c>
      <c r="G17" t="s">
        <v>16</v>
      </c>
      <c r="H17" t="s">
        <v>242</v>
      </c>
      <c r="I17" t="s">
        <v>18</v>
      </c>
      <c r="J17">
        <v>1</v>
      </c>
      <c r="K17" t="s">
        <v>18</v>
      </c>
      <c r="L17" t="s">
        <v>245</v>
      </c>
    </row>
    <row r="18" spans="1:12" x14ac:dyDescent="0.2">
      <c r="A18" t="s">
        <v>241</v>
      </c>
      <c r="B18">
        <v>7.15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242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241</v>
      </c>
      <c r="B19">
        <v>7.15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242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241</v>
      </c>
      <c r="B20">
        <v>7.15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242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241</v>
      </c>
      <c r="B21">
        <v>7.15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242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246</v>
      </c>
      <c r="B2">
        <v>7.15</v>
      </c>
      <c r="C2" t="s">
        <v>13</v>
      </c>
      <c r="D2" t="s">
        <v>14</v>
      </c>
      <c r="E2">
        <v>5534802033</v>
      </c>
      <c r="F2" t="s">
        <v>15</v>
      </c>
      <c r="G2" t="s">
        <v>16</v>
      </c>
      <c r="H2" t="s">
        <v>247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246</v>
      </c>
      <c r="B3">
        <v>7.15</v>
      </c>
      <c r="C3" t="s">
        <v>13</v>
      </c>
      <c r="D3" t="s">
        <v>19</v>
      </c>
      <c r="E3">
        <v>4648657610</v>
      </c>
      <c r="F3" t="s">
        <v>15</v>
      </c>
      <c r="G3" t="s">
        <v>20</v>
      </c>
      <c r="H3" t="s">
        <v>247</v>
      </c>
      <c r="I3">
        <v>38.551000000000002</v>
      </c>
      <c r="J3">
        <v>100</v>
      </c>
      <c r="K3">
        <v>120583155</v>
      </c>
      <c r="L3" t="s">
        <v>15</v>
      </c>
    </row>
    <row r="4" spans="1:12" x14ac:dyDescent="0.2">
      <c r="A4" t="s">
        <v>246</v>
      </c>
      <c r="B4">
        <v>7.15</v>
      </c>
      <c r="C4" t="s">
        <v>13</v>
      </c>
      <c r="D4" t="s">
        <v>21</v>
      </c>
      <c r="E4">
        <v>2670299517</v>
      </c>
      <c r="F4" t="s">
        <v>15</v>
      </c>
      <c r="G4" t="s">
        <v>20</v>
      </c>
      <c r="H4" t="s">
        <v>247</v>
      </c>
      <c r="I4">
        <v>17.942</v>
      </c>
      <c r="J4">
        <v>50</v>
      </c>
      <c r="K4">
        <v>148831810</v>
      </c>
      <c r="L4" t="s">
        <v>15</v>
      </c>
    </row>
    <row r="5" spans="1:12" x14ac:dyDescent="0.2">
      <c r="A5" t="s">
        <v>246</v>
      </c>
      <c r="B5">
        <v>7.15</v>
      </c>
      <c r="C5" t="s">
        <v>13</v>
      </c>
      <c r="D5" t="s">
        <v>22</v>
      </c>
      <c r="E5">
        <v>1643354230</v>
      </c>
      <c r="F5" t="s">
        <v>15</v>
      </c>
      <c r="G5" t="s">
        <v>20</v>
      </c>
      <c r="H5" t="s">
        <v>247</v>
      </c>
      <c r="I5">
        <v>9.3209999999999997</v>
      </c>
      <c r="J5">
        <v>25</v>
      </c>
      <c r="K5">
        <v>176297586</v>
      </c>
      <c r="L5" t="s">
        <v>15</v>
      </c>
    </row>
    <row r="6" spans="1:12" x14ac:dyDescent="0.2">
      <c r="A6" t="s">
        <v>246</v>
      </c>
      <c r="B6">
        <v>7.15</v>
      </c>
      <c r="C6" t="s">
        <v>13</v>
      </c>
      <c r="D6" t="s">
        <v>23</v>
      </c>
      <c r="E6">
        <v>889072814</v>
      </c>
      <c r="F6" t="s">
        <v>15</v>
      </c>
      <c r="G6" t="s">
        <v>20</v>
      </c>
      <c r="H6" t="s">
        <v>247</v>
      </c>
      <c r="I6">
        <v>4.3810000000000002</v>
      </c>
      <c r="J6">
        <v>12.5</v>
      </c>
      <c r="K6">
        <v>202942695</v>
      </c>
      <c r="L6" t="s">
        <v>15</v>
      </c>
    </row>
    <row r="7" spans="1:12" x14ac:dyDescent="0.2">
      <c r="A7" t="s">
        <v>246</v>
      </c>
      <c r="B7">
        <v>7.15</v>
      </c>
      <c r="C7" t="s">
        <v>13</v>
      </c>
      <c r="D7" t="s">
        <v>24</v>
      </c>
      <c r="E7">
        <v>485458479</v>
      </c>
      <c r="F7" t="s">
        <v>15</v>
      </c>
      <c r="G7" t="s">
        <v>20</v>
      </c>
      <c r="H7" t="s">
        <v>247</v>
      </c>
      <c r="I7">
        <v>2.2320000000000002</v>
      </c>
      <c r="J7">
        <v>6.25</v>
      </c>
      <c r="K7">
        <v>217451895</v>
      </c>
      <c r="L7" t="s">
        <v>15</v>
      </c>
    </row>
    <row r="8" spans="1:12" x14ac:dyDescent="0.2">
      <c r="A8" t="s">
        <v>246</v>
      </c>
      <c r="B8">
        <v>7.15</v>
      </c>
      <c r="C8" t="s">
        <v>13</v>
      </c>
      <c r="D8" t="s">
        <v>25</v>
      </c>
      <c r="E8">
        <v>262318043</v>
      </c>
      <c r="F8" t="s">
        <v>15</v>
      </c>
      <c r="G8" t="s">
        <v>20</v>
      </c>
      <c r="H8" t="s">
        <v>247</v>
      </c>
      <c r="I8">
        <v>1.1579999999999999</v>
      </c>
      <c r="J8">
        <v>3.125</v>
      </c>
      <c r="K8">
        <v>226519450</v>
      </c>
      <c r="L8" t="s">
        <v>15</v>
      </c>
    </row>
    <row r="9" spans="1:12" x14ac:dyDescent="0.2">
      <c r="A9" t="s">
        <v>246</v>
      </c>
      <c r="B9">
        <v>7.15</v>
      </c>
      <c r="C9" t="s">
        <v>13</v>
      </c>
      <c r="D9" t="s">
        <v>26</v>
      </c>
      <c r="E9">
        <v>133861750</v>
      </c>
      <c r="F9" t="s">
        <v>15</v>
      </c>
      <c r="G9" t="s">
        <v>20</v>
      </c>
      <c r="H9" t="s">
        <v>247</v>
      </c>
      <c r="I9">
        <v>0.55200000000000005</v>
      </c>
      <c r="J9">
        <v>1.5629999999999999</v>
      </c>
      <c r="K9">
        <v>242431443</v>
      </c>
      <c r="L9" t="s">
        <v>15</v>
      </c>
    </row>
    <row r="10" spans="1:12" x14ac:dyDescent="0.2">
      <c r="A10" t="s">
        <v>246</v>
      </c>
      <c r="B10">
        <v>7.15</v>
      </c>
      <c r="C10" t="s">
        <v>13</v>
      </c>
      <c r="D10" t="s">
        <v>27</v>
      </c>
      <c r="E10">
        <v>74451015</v>
      </c>
      <c r="F10" t="s">
        <v>15</v>
      </c>
      <c r="G10" t="s">
        <v>20</v>
      </c>
      <c r="H10" t="s">
        <v>247</v>
      </c>
      <c r="I10">
        <v>0.317</v>
      </c>
      <c r="J10">
        <v>0.78100000000000003</v>
      </c>
      <c r="K10">
        <v>234977349</v>
      </c>
      <c r="L10" t="s">
        <v>15</v>
      </c>
    </row>
    <row r="11" spans="1:12" x14ac:dyDescent="0.2">
      <c r="A11" t="s">
        <v>246</v>
      </c>
      <c r="B11">
        <v>7.15</v>
      </c>
      <c r="C11" t="s">
        <v>13</v>
      </c>
      <c r="D11" t="s">
        <v>28</v>
      </c>
      <c r="E11">
        <v>34090027</v>
      </c>
      <c r="F11" t="s">
        <v>15</v>
      </c>
      <c r="G11" t="s">
        <v>20</v>
      </c>
      <c r="H11" t="s">
        <v>247</v>
      </c>
      <c r="I11">
        <v>0.14499999999999999</v>
      </c>
      <c r="J11">
        <v>0.39100000000000001</v>
      </c>
      <c r="K11">
        <v>235771538</v>
      </c>
      <c r="L11" t="s">
        <v>15</v>
      </c>
    </row>
    <row r="12" spans="1:12" x14ac:dyDescent="0.2">
      <c r="A12" t="s">
        <v>246</v>
      </c>
      <c r="B12">
        <v>7.15</v>
      </c>
      <c r="C12" t="s">
        <v>13</v>
      </c>
      <c r="D12" t="s">
        <v>29</v>
      </c>
      <c r="E12">
        <v>14643054</v>
      </c>
      <c r="F12" t="s">
        <v>15</v>
      </c>
      <c r="G12" t="s">
        <v>20</v>
      </c>
      <c r="H12" t="s">
        <v>247</v>
      </c>
      <c r="I12">
        <v>6.7000000000000004E-2</v>
      </c>
      <c r="J12">
        <v>0.19500000000000001</v>
      </c>
      <c r="K12">
        <v>218599138</v>
      </c>
      <c r="L12" t="s">
        <v>15</v>
      </c>
    </row>
    <row r="13" spans="1:12" x14ac:dyDescent="0.2">
      <c r="A13" t="s">
        <v>246</v>
      </c>
      <c r="B13">
        <v>7.15</v>
      </c>
      <c r="C13" t="s">
        <v>13</v>
      </c>
      <c r="D13" t="s">
        <v>30</v>
      </c>
      <c r="E13">
        <v>7478552</v>
      </c>
      <c r="F13" t="s">
        <v>15</v>
      </c>
      <c r="G13" t="s">
        <v>20</v>
      </c>
      <c r="H13" t="s">
        <v>247</v>
      </c>
      <c r="I13">
        <v>3.3000000000000002E-2</v>
      </c>
      <c r="J13">
        <v>9.8000000000000004E-2</v>
      </c>
      <c r="K13">
        <v>229144820</v>
      </c>
      <c r="L13" t="s">
        <v>15</v>
      </c>
    </row>
    <row r="14" spans="1:12" x14ac:dyDescent="0.2">
      <c r="A14" t="s">
        <v>246</v>
      </c>
      <c r="B14">
        <v>7.15</v>
      </c>
      <c r="C14" t="s">
        <v>13</v>
      </c>
      <c r="D14" t="s">
        <v>31</v>
      </c>
      <c r="E14">
        <v>3262041</v>
      </c>
      <c r="F14" t="s">
        <v>15</v>
      </c>
      <c r="G14" t="s">
        <v>20</v>
      </c>
      <c r="H14" t="s">
        <v>247</v>
      </c>
      <c r="I14">
        <v>1.4E-2</v>
      </c>
      <c r="J14">
        <v>4.9000000000000002E-2</v>
      </c>
      <c r="K14">
        <v>230396666</v>
      </c>
      <c r="L14" t="s">
        <v>15</v>
      </c>
    </row>
    <row r="15" spans="1:12" x14ac:dyDescent="0.2">
      <c r="A15" t="s">
        <v>246</v>
      </c>
      <c r="B15">
        <v>7.15</v>
      </c>
      <c r="C15" t="s">
        <v>13</v>
      </c>
      <c r="D15" t="s">
        <v>32</v>
      </c>
      <c r="E15">
        <v>2338939739</v>
      </c>
      <c r="F15" t="s">
        <v>33</v>
      </c>
      <c r="G15" t="s">
        <v>16</v>
      </c>
      <c r="H15" t="s">
        <v>247</v>
      </c>
      <c r="I15">
        <v>26.173999999999999</v>
      </c>
      <c r="J15" t="s">
        <v>18</v>
      </c>
      <c r="K15">
        <v>89360627</v>
      </c>
      <c r="L15" t="s">
        <v>15</v>
      </c>
    </row>
    <row r="16" spans="1:12" x14ac:dyDescent="0.2">
      <c r="A16" t="s">
        <v>246</v>
      </c>
      <c r="B16">
        <v>7.15</v>
      </c>
      <c r="C16" t="s">
        <v>13</v>
      </c>
      <c r="D16" t="s">
        <v>34</v>
      </c>
      <c r="E16">
        <v>2098697596</v>
      </c>
      <c r="F16" t="s">
        <v>35</v>
      </c>
      <c r="G16" t="s">
        <v>16</v>
      </c>
      <c r="H16" t="s">
        <v>247</v>
      </c>
      <c r="I16">
        <v>16.96</v>
      </c>
      <c r="J16" t="s">
        <v>18</v>
      </c>
      <c r="K16">
        <v>123742294</v>
      </c>
      <c r="L16" t="s">
        <v>15</v>
      </c>
    </row>
    <row r="17" spans="1:12" x14ac:dyDescent="0.2">
      <c r="A17" t="s">
        <v>246</v>
      </c>
      <c r="B17">
        <v>7.15</v>
      </c>
      <c r="C17" t="s">
        <v>13</v>
      </c>
      <c r="D17" t="s">
        <v>36</v>
      </c>
      <c r="E17">
        <v>1966029057</v>
      </c>
      <c r="F17" t="s">
        <v>37</v>
      </c>
      <c r="G17" t="s">
        <v>16</v>
      </c>
      <c r="H17" t="s">
        <v>247</v>
      </c>
      <c r="I17">
        <v>0</v>
      </c>
      <c r="J17" t="s">
        <v>18</v>
      </c>
      <c r="K17" t="s">
        <v>40</v>
      </c>
      <c r="L17" t="s">
        <v>15</v>
      </c>
    </row>
    <row r="18" spans="1:12" x14ac:dyDescent="0.2">
      <c r="A18" t="s">
        <v>246</v>
      </c>
      <c r="B18">
        <v>7.15</v>
      </c>
      <c r="C18" t="s">
        <v>13</v>
      </c>
      <c r="D18" t="s">
        <v>38</v>
      </c>
      <c r="E18">
        <v>650509</v>
      </c>
      <c r="F18" t="s">
        <v>15</v>
      </c>
      <c r="G18" t="s">
        <v>16</v>
      </c>
      <c r="H18" t="s">
        <v>247</v>
      </c>
      <c r="I18">
        <v>33.619999999999997</v>
      </c>
      <c r="J18" t="s">
        <v>18</v>
      </c>
      <c r="K18">
        <v>19349</v>
      </c>
      <c r="L18" t="s">
        <v>15</v>
      </c>
    </row>
    <row r="19" spans="1:12" x14ac:dyDescent="0.2">
      <c r="A19" t="s">
        <v>246</v>
      </c>
      <c r="B19">
        <v>7.15</v>
      </c>
      <c r="C19" t="s">
        <v>13</v>
      </c>
      <c r="D19" t="s">
        <v>39</v>
      </c>
      <c r="E19">
        <v>286555</v>
      </c>
      <c r="F19" t="s">
        <v>15</v>
      </c>
      <c r="G19" t="s">
        <v>16</v>
      </c>
      <c r="H19" t="s">
        <v>247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246</v>
      </c>
      <c r="B20">
        <v>7.15</v>
      </c>
      <c r="C20" t="s">
        <v>13</v>
      </c>
      <c r="D20" t="s">
        <v>41</v>
      </c>
      <c r="E20">
        <v>254710</v>
      </c>
      <c r="F20" t="s">
        <v>15</v>
      </c>
      <c r="G20" t="s">
        <v>16</v>
      </c>
      <c r="H20" t="s">
        <v>247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246</v>
      </c>
      <c r="B21">
        <v>7.15</v>
      </c>
      <c r="C21" t="s">
        <v>13</v>
      </c>
      <c r="D21" t="s">
        <v>42</v>
      </c>
      <c r="E21">
        <v>69509</v>
      </c>
      <c r="F21" t="s">
        <v>15</v>
      </c>
      <c r="G21" t="s">
        <v>16</v>
      </c>
      <c r="H21" t="s">
        <v>247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248</v>
      </c>
      <c r="B2">
        <v>7.15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249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248</v>
      </c>
      <c r="B3">
        <v>7.15</v>
      </c>
      <c r="C3" t="s">
        <v>44</v>
      </c>
      <c r="D3" t="s">
        <v>19</v>
      </c>
      <c r="E3">
        <v>120583155</v>
      </c>
      <c r="F3" t="s">
        <v>15</v>
      </c>
      <c r="G3" t="s">
        <v>20</v>
      </c>
      <c r="H3" t="s">
        <v>249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248</v>
      </c>
      <c r="B4">
        <v>7.15</v>
      </c>
      <c r="C4" t="s">
        <v>44</v>
      </c>
      <c r="D4" t="s">
        <v>21</v>
      </c>
      <c r="E4">
        <v>148831810</v>
      </c>
      <c r="F4" t="s">
        <v>15</v>
      </c>
      <c r="G4" t="s">
        <v>20</v>
      </c>
      <c r="H4" t="s">
        <v>249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248</v>
      </c>
      <c r="B5">
        <v>7.15</v>
      </c>
      <c r="C5" t="s">
        <v>44</v>
      </c>
      <c r="D5" t="s">
        <v>22</v>
      </c>
      <c r="E5">
        <v>176297586</v>
      </c>
      <c r="F5" t="s">
        <v>15</v>
      </c>
      <c r="G5" t="s">
        <v>20</v>
      </c>
      <c r="H5" t="s">
        <v>249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248</v>
      </c>
      <c r="B6">
        <v>7.15</v>
      </c>
      <c r="C6" t="s">
        <v>44</v>
      </c>
      <c r="D6" t="s">
        <v>23</v>
      </c>
      <c r="E6">
        <v>202942695</v>
      </c>
      <c r="F6" t="s">
        <v>15</v>
      </c>
      <c r="G6" t="s">
        <v>20</v>
      </c>
      <c r="H6" t="s">
        <v>249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248</v>
      </c>
      <c r="B7">
        <v>7.15</v>
      </c>
      <c r="C7" t="s">
        <v>44</v>
      </c>
      <c r="D7" t="s">
        <v>24</v>
      </c>
      <c r="E7">
        <v>217451895</v>
      </c>
      <c r="F7" t="s">
        <v>15</v>
      </c>
      <c r="G7" t="s">
        <v>20</v>
      </c>
      <c r="H7" t="s">
        <v>249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248</v>
      </c>
      <c r="B8">
        <v>7.15</v>
      </c>
      <c r="C8" t="s">
        <v>44</v>
      </c>
      <c r="D8" t="s">
        <v>25</v>
      </c>
      <c r="E8">
        <v>226519450</v>
      </c>
      <c r="F8" t="s">
        <v>15</v>
      </c>
      <c r="G8" t="s">
        <v>20</v>
      </c>
      <c r="H8" t="s">
        <v>249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248</v>
      </c>
      <c r="B9">
        <v>7.15</v>
      </c>
      <c r="C9" t="s">
        <v>44</v>
      </c>
      <c r="D9" t="s">
        <v>26</v>
      </c>
      <c r="E9">
        <v>242431443</v>
      </c>
      <c r="F9" t="s">
        <v>15</v>
      </c>
      <c r="G9" t="s">
        <v>20</v>
      </c>
      <c r="H9" t="s">
        <v>249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248</v>
      </c>
      <c r="B10">
        <v>7.15</v>
      </c>
      <c r="C10" t="s">
        <v>44</v>
      </c>
      <c r="D10" t="s">
        <v>27</v>
      </c>
      <c r="E10">
        <v>234977349</v>
      </c>
      <c r="F10" t="s">
        <v>15</v>
      </c>
      <c r="G10" t="s">
        <v>20</v>
      </c>
      <c r="H10" t="s">
        <v>249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248</v>
      </c>
      <c r="B11">
        <v>7.15</v>
      </c>
      <c r="C11" t="s">
        <v>44</v>
      </c>
      <c r="D11" t="s">
        <v>28</v>
      </c>
      <c r="E11">
        <v>235771538</v>
      </c>
      <c r="F11" t="s">
        <v>15</v>
      </c>
      <c r="G11" t="s">
        <v>20</v>
      </c>
      <c r="H11" t="s">
        <v>249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248</v>
      </c>
      <c r="B12">
        <v>7.15</v>
      </c>
      <c r="C12" t="s">
        <v>44</v>
      </c>
      <c r="D12" t="s">
        <v>29</v>
      </c>
      <c r="E12">
        <v>218599138</v>
      </c>
      <c r="F12" t="s">
        <v>15</v>
      </c>
      <c r="G12" t="s">
        <v>20</v>
      </c>
      <c r="H12" t="s">
        <v>249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248</v>
      </c>
      <c r="B13">
        <v>7.15</v>
      </c>
      <c r="C13" t="s">
        <v>44</v>
      </c>
      <c r="D13" t="s">
        <v>30</v>
      </c>
      <c r="E13">
        <v>229144820</v>
      </c>
      <c r="F13" t="s">
        <v>15</v>
      </c>
      <c r="G13" t="s">
        <v>20</v>
      </c>
      <c r="H13" t="s">
        <v>249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248</v>
      </c>
      <c r="B14">
        <v>7.15</v>
      </c>
      <c r="C14" t="s">
        <v>44</v>
      </c>
      <c r="D14" t="s">
        <v>31</v>
      </c>
      <c r="E14">
        <v>230396666</v>
      </c>
      <c r="F14" t="s">
        <v>15</v>
      </c>
      <c r="G14" t="s">
        <v>20</v>
      </c>
      <c r="H14" t="s">
        <v>249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248</v>
      </c>
      <c r="B15">
        <v>7.15</v>
      </c>
      <c r="C15" t="s">
        <v>44</v>
      </c>
      <c r="D15" t="s">
        <v>32</v>
      </c>
      <c r="E15">
        <v>89360627</v>
      </c>
      <c r="F15" t="s">
        <v>33</v>
      </c>
      <c r="G15" t="s">
        <v>16</v>
      </c>
      <c r="H15" t="s">
        <v>249</v>
      </c>
      <c r="I15" t="s">
        <v>18</v>
      </c>
      <c r="J15">
        <v>1</v>
      </c>
      <c r="K15" t="s">
        <v>18</v>
      </c>
      <c r="L15" t="s">
        <v>250</v>
      </c>
    </row>
    <row r="16" spans="1:12" x14ac:dyDescent="0.2">
      <c r="A16" t="s">
        <v>248</v>
      </c>
      <c r="B16">
        <v>7.15</v>
      </c>
      <c r="C16" t="s">
        <v>44</v>
      </c>
      <c r="D16" t="s">
        <v>34</v>
      </c>
      <c r="E16">
        <v>123742294</v>
      </c>
      <c r="F16" t="s">
        <v>35</v>
      </c>
      <c r="G16" t="s">
        <v>16</v>
      </c>
      <c r="H16" t="s">
        <v>249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248</v>
      </c>
      <c r="B17">
        <v>7.15</v>
      </c>
      <c r="C17" t="s">
        <v>44</v>
      </c>
      <c r="D17" t="s">
        <v>36</v>
      </c>
      <c r="E17" t="s">
        <v>40</v>
      </c>
      <c r="F17" t="s">
        <v>37</v>
      </c>
      <c r="G17" t="s">
        <v>16</v>
      </c>
      <c r="H17" t="s">
        <v>249</v>
      </c>
      <c r="I17" t="s">
        <v>40</v>
      </c>
      <c r="J17">
        <v>1</v>
      </c>
      <c r="K17" t="s">
        <v>18</v>
      </c>
      <c r="L17" t="s">
        <v>49</v>
      </c>
    </row>
    <row r="18" spans="1:12" x14ac:dyDescent="0.2">
      <c r="A18" t="s">
        <v>248</v>
      </c>
      <c r="B18">
        <v>7.15</v>
      </c>
      <c r="C18" t="s">
        <v>44</v>
      </c>
      <c r="D18" t="s">
        <v>38</v>
      </c>
      <c r="E18">
        <v>19349</v>
      </c>
      <c r="F18" t="s">
        <v>15</v>
      </c>
      <c r="G18" t="s">
        <v>16</v>
      </c>
      <c r="H18" t="s">
        <v>249</v>
      </c>
      <c r="I18" t="s">
        <v>18</v>
      </c>
      <c r="J18">
        <v>1</v>
      </c>
      <c r="K18" t="s">
        <v>18</v>
      </c>
      <c r="L18" t="s">
        <v>251</v>
      </c>
    </row>
    <row r="19" spans="1:12" x14ac:dyDescent="0.2">
      <c r="A19" t="s">
        <v>248</v>
      </c>
      <c r="B19">
        <v>7.15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249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248</v>
      </c>
      <c r="B20">
        <v>7.15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249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248</v>
      </c>
      <c r="B21">
        <v>7.15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249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252</v>
      </c>
      <c r="B2">
        <v>6.84</v>
      </c>
      <c r="C2" t="s">
        <v>13</v>
      </c>
      <c r="D2" t="s">
        <v>14</v>
      </c>
      <c r="E2">
        <v>4220867953</v>
      </c>
      <c r="F2" t="s">
        <v>15</v>
      </c>
      <c r="G2" t="s">
        <v>16</v>
      </c>
      <c r="H2" t="s">
        <v>247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252</v>
      </c>
      <c r="B3">
        <v>6.84</v>
      </c>
      <c r="C3" t="s">
        <v>13</v>
      </c>
      <c r="D3" t="s">
        <v>19</v>
      </c>
      <c r="E3">
        <v>3966230745</v>
      </c>
      <c r="F3" t="s">
        <v>15</v>
      </c>
      <c r="G3" t="s">
        <v>20</v>
      </c>
      <c r="H3" t="s">
        <v>247</v>
      </c>
      <c r="I3">
        <v>19.254000000000001</v>
      </c>
      <c r="J3">
        <v>100</v>
      </c>
      <c r="K3">
        <v>205991105</v>
      </c>
      <c r="L3" t="s">
        <v>15</v>
      </c>
    </row>
    <row r="4" spans="1:12" x14ac:dyDescent="0.2">
      <c r="A4" t="s">
        <v>252</v>
      </c>
      <c r="B4">
        <v>6.84</v>
      </c>
      <c r="C4" t="s">
        <v>13</v>
      </c>
      <c r="D4" t="s">
        <v>21</v>
      </c>
      <c r="E4">
        <v>2240892878</v>
      </c>
      <c r="F4" t="s">
        <v>15</v>
      </c>
      <c r="G4" t="s">
        <v>20</v>
      </c>
      <c r="H4" t="s">
        <v>247</v>
      </c>
      <c r="I4">
        <v>9.5589999999999993</v>
      </c>
      <c r="J4">
        <v>50</v>
      </c>
      <c r="K4">
        <v>234429857</v>
      </c>
      <c r="L4" t="s">
        <v>15</v>
      </c>
    </row>
    <row r="5" spans="1:12" x14ac:dyDescent="0.2">
      <c r="A5" t="s">
        <v>252</v>
      </c>
      <c r="B5">
        <v>6.84</v>
      </c>
      <c r="C5" t="s">
        <v>13</v>
      </c>
      <c r="D5" t="s">
        <v>22</v>
      </c>
      <c r="E5">
        <v>1357910023</v>
      </c>
      <c r="F5" t="s">
        <v>15</v>
      </c>
      <c r="G5" t="s">
        <v>20</v>
      </c>
      <c r="H5" t="s">
        <v>247</v>
      </c>
      <c r="I5">
        <v>5.4009999999999998</v>
      </c>
      <c r="J5">
        <v>25</v>
      </c>
      <c r="K5">
        <v>251401790</v>
      </c>
      <c r="L5" t="s">
        <v>15</v>
      </c>
    </row>
    <row r="6" spans="1:12" x14ac:dyDescent="0.2">
      <c r="A6" t="s">
        <v>252</v>
      </c>
      <c r="B6">
        <v>6.84</v>
      </c>
      <c r="C6" t="s">
        <v>13</v>
      </c>
      <c r="D6" t="s">
        <v>23</v>
      </c>
      <c r="E6">
        <v>704302921</v>
      </c>
      <c r="F6" t="s">
        <v>15</v>
      </c>
      <c r="G6" t="s">
        <v>20</v>
      </c>
      <c r="H6" t="s">
        <v>247</v>
      </c>
      <c r="I6">
        <v>2.597</v>
      </c>
      <c r="J6">
        <v>12.5</v>
      </c>
      <c r="K6">
        <v>271225290</v>
      </c>
      <c r="L6" t="s">
        <v>15</v>
      </c>
    </row>
    <row r="7" spans="1:12" x14ac:dyDescent="0.2">
      <c r="A7" t="s">
        <v>252</v>
      </c>
      <c r="B7">
        <v>6.84</v>
      </c>
      <c r="C7" t="s">
        <v>13</v>
      </c>
      <c r="D7" t="s">
        <v>24</v>
      </c>
      <c r="E7">
        <v>406860385</v>
      </c>
      <c r="F7" t="s">
        <v>15</v>
      </c>
      <c r="G7" t="s">
        <v>20</v>
      </c>
      <c r="H7" t="s">
        <v>247</v>
      </c>
      <c r="I7">
        <v>1.3360000000000001</v>
      </c>
      <c r="J7">
        <v>6.25</v>
      </c>
      <c r="K7">
        <v>304464961</v>
      </c>
      <c r="L7" t="s">
        <v>15</v>
      </c>
    </row>
    <row r="8" spans="1:12" x14ac:dyDescent="0.2">
      <c r="A8" t="s">
        <v>252</v>
      </c>
      <c r="B8">
        <v>6.84</v>
      </c>
      <c r="C8" t="s">
        <v>13</v>
      </c>
      <c r="D8" t="s">
        <v>25</v>
      </c>
      <c r="E8">
        <v>205591663</v>
      </c>
      <c r="F8" t="s">
        <v>15</v>
      </c>
      <c r="G8" t="s">
        <v>20</v>
      </c>
      <c r="H8" t="s">
        <v>247</v>
      </c>
      <c r="I8">
        <v>0.66600000000000004</v>
      </c>
      <c r="J8">
        <v>3.125</v>
      </c>
      <c r="K8">
        <v>308866174</v>
      </c>
      <c r="L8" t="s">
        <v>15</v>
      </c>
    </row>
    <row r="9" spans="1:12" x14ac:dyDescent="0.2">
      <c r="A9" t="s">
        <v>252</v>
      </c>
      <c r="B9">
        <v>6.84</v>
      </c>
      <c r="C9" t="s">
        <v>13</v>
      </c>
      <c r="D9" t="s">
        <v>26</v>
      </c>
      <c r="E9">
        <v>108835073</v>
      </c>
      <c r="F9" t="s">
        <v>15</v>
      </c>
      <c r="G9" t="s">
        <v>20</v>
      </c>
      <c r="H9" t="s">
        <v>247</v>
      </c>
      <c r="I9">
        <v>0.34100000000000003</v>
      </c>
      <c r="J9">
        <v>1.5629999999999999</v>
      </c>
      <c r="K9">
        <v>319091768</v>
      </c>
      <c r="L9" t="s">
        <v>15</v>
      </c>
    </row>
    <row r="10" spans="1:12" x14ac:dyDescent="0.2">
      <c r="A10" t="s">
        <v>252</v>
      </c>
      <c r="B10">
        <v>6.84</v>
      </c>
      <c r="C10" t="s">
        <v>13</v>
      </c>
      <c r="D10" t="s">
        <v>27</v>
      </c>
      <c r="E10">
        <v>59851955</v>
      </c>
      <c r="F10" t="s">
        <v>15</v>
      </c>
      <c r="G10" t="s">
        <v>20</v>
      </c>
      <c r="H10" t="s">
        <v>247</v>
      </c>
      <c r="I10">
        <v>0.191</v>
      </c>
      <c r="J10">
        <v>0.78100000000000003</v>
      </c>
      <c r="K10">
        <v>314018202</v>
      </c>
      <c r="L10" t="s">
        <v>15</v>
      </c>
    </row>
    <row r="11" spans="1:12" x14ac:dyDescent="0.2">
      <c r="A11" t="s">
        <v>252</v>
      </c>
      <c r="B11">
        <v>6.84</v>
      </c>
      <c r="C11" t="s">
        <v>13</v>
      </c>
      <c r="D11" t="s">
        <v>28</v>
      </c>
      <c r="E11">
        <v>28911225</v>
      </c>
      <c r="F11" t="s">
        <v>15</v>
      </c>
      <c r="G11" t="s">
        <v>20</v>
      </c>
      <c r="H11" t="s">
        <v>247</v>
      </c>
      <c r="I11">
        <v>0.09</v>
      </c>
      <c r="J11">
        <v>0.39100000000000001</v>
      </c>
      <c r="K11">
        <v>321488322</v>
      </c>
      <c r="L11" t="s">
        <v>15</v>
      </c>
    </row>
    <row r="12" spans="1:12" x14ac:dyDescent="0.2">
      <c r="A12" t="s">
        <v>252</v>
      </c>
      <c r="B12">
        <v>6.84</v>
      </c>
      <c r="C12" t="s">
        <v>13</v>
      </c>
      <c r="D12" t="s">
        <v>29</v>
      </c>
      <c r="E12">
        <v>14947896</v>
      </c>
      <c r="F12" t="s">
        <v>15</v>
      </c>
      <c r="G12" t="s">
        <v>20</v>
      </c>
      <c r="H12" t="s">
        <v>247</v>
      </c>
      <c r="I12">
        <v>4.7E-2</v>
      </c>
      <c r="J12">
        <v>0.19500000000000001</v>
      </c>
      <c r="K12">
        <v>319029968</v>
      </c>
      <c r="L12" t="s">
        <v>15</v>
      </c>
    </row>
    <row r="13" spans="1:12" x14ac:dyDescent="0.2">
      <c r="A13" t="s">
        <v>252</v>
      </c>
      <c r="B13">
        <v>6.84</v>
      </c>
      <c r="C13" t="s">
        <v>13</v>
      </c>
      <c r="D13" t="s">
        <v>30</v>
      </c>
      <c r="E13">
        <v>6704293</v>
      </c>
      <c r="F13" t="s">
        <v>15</v>
      </c>
      <c r="G13" t="s">
        <v>20</v>
      </c>
      <c r="H13" t="s">
        <v>247</v>
      </c>
      <c r="I13">
        <v>2.1999999999999999E-2</v>
      </c>
      <c r="J13">
        <v>9.8000000000000004E-2</v>
      </c>
      <c r="K13">
        <v>298596872</v>
      </c>
      <c r="L13" t="s">
        <v>15</v>
      </c>
    </row>
    <row r="14" spans="1:12" x14ac:dyDescent="0.2">
      <c r="A14" t="s">
        <v>252</v>
      </c>
      <c r="B14">
        <v>6.84</v>
      </c>
      <c r="C14" t="s">
        <v>13</v>
      </c>
      <c r="D14" t="s">
        <v>31</v>
      </c>
      <c r="E14">
        <v>2736286</v>
      </c>
      <c r="F14" t="s">
        <v>15</v>
      </c>
      <c r="G14" t="s">
        <v>20</v>
      </c>
      <c r="H14" t="s">
        <v>247</v>
      </c>
      <c r="I14">
        <v>8.9999999999999993E-3</v>
      </c>
      <c r="J14">
        <v>4.9000000000000002E-2</v>
      </c>
      <c r="K14">
        <v>291789631</v>
      </c>
      <c r="L14" t="s">
        <v>15</v>
      </c>
    </row>
    <row r="15" spans="1:12" x14ac:dyDescent="0.2">
      <c r="A15" t="s">
        <v>252</v>
      </c>
      <c r="B15">
        <v>6.84</v>
      </c>
      <c r="C15" t="s">
        <v>13</v>
      </c>
      <c r="D15" t="s">
        <v>32</v>
      </c>
      <c r="E15">
        <v>4267083534</v>
      </c>
      <c r="F15" t="s">
        <v>33</v>
      </c>
      <c r="G15" t="s">
        <v>16</v>
      </c>
      <c r="H15" t="s">
        <v>247</v>
      </c>
      <c r="I15">
        <v>14.768000000000001</v>
      </c>
      <c r="J15" t="s">
        <v>18</v>
      </c>
      <c r="K15">
        <v>288948876</v>
      </c>
      <c r="L15" t="s">
        <v>15</v>
      </c>
    </row>
    <row r="16" spans="1:12" x14ac:dyDescent="0.2">
      <c r="A16" t="s">
        <v>252</v>
      </c>
      <c r="B16">
        <v>6.84</v>
      </c>
      <c r="C16" t="s">
        <v>13</v>
      </c>
      <c r="D16" t="s">
        <v>34</v>
      </c>
      <c r="E16">
        <v>3483445985</v>
      </c>
      <c r="F16" t="s">
        <v>35</v>
      </c>
      <c r="G16" t="s">
        <v>16</v>
      </c>
      <c r="H16" t="s">
        <v>247</v>
      </c>
      <c r="I16">
        <v>12.715999999999999</v>
      </c>
      <c r="J16" t="s">
        <v>18</v>
      </c>
      <c r="K16">
        <v>273947715</v>
      </c>
      <c r="L16" t="s">
        <v>15</v>
      </c>
    </row>
    <row r="17" spans="1:12" x14ac:dyDescent="0.2">
      <c r="A17" t="s">
        <v>252</v>
      </c>
      <c r="B17">
        <v>6.84</v>
      </c>
      <c r="C17" t="s">
        <v>13</v>
      </c>
      <c r="D17" t="s">
        <v>36</v>
      </c>
      <c r="E17">
        <v>4186424303</v>
      </c>
      <c r="F17" t="s">
        <v>37</v>
      </c>
      <c r="G17" t="s">
        <v>16</v>
      </c>
      <c r="H17" t="s">
        <v>247</v>
      </c>
      <c r="I17">
        <v>11.287000000000001</v>
      </c>
      <c r="J17" t="s">
        <v>18</v>
      </c>
      <c r="K17">
        <v>370898386</v>
      </c>
      <c r="L17" t="s">
        <v>15</v>
      </c>
    </row>
    <row r="18" spans="1:12" x14ac:dyDescent="0.2">
      <c r="A18" t="s">
        <v>252</v>
      </c>
      <c r="B18">
        <v>6.84</v>
      </c>
      <c r="C18" t="s">
        <v>13</v>
      </c>
      <c r="D18" t="s">
        <v>38</v>
      </c>
      <c r="E18">
        <v>526628</v>
      </c>
      <c r="F18" t="s">
        <v>15</v>
      </c>
      <c r="G18" t="s">
        <v>16</v>
      </c>
      <c r="H18" t="s">
        <v>247</v>
      </c>
      <c r="I18">
        <v>17.422000000000001</v>
      </c>
      <c r="J18" t="s">
        <v>18</v>
      </c>
      <c r="K18">
        <v>30227</v>
      </c>
      <c r="L18" t="s">
        <v>15</v>
      </c>
    </row>
    <row r="19" spans="1:12" x14ac:dyDescent="0.2">
      <c r="A19" t="s">
        <v>252</v>
      </c>
      <c r="B19">
        <v>6.84</v>
      </c>
      <c r="C19" t="s">
        <v>13</v>
      </c>
      <c r="D19" t="s">
        <v>39</v>
      </c>
      <c r="E19">
        <v>306374</v>
      </c>
      <c r="F19" t="s">
        <v>15</v>
      </c>
      <c r="G19" t="s">
        <v>16</v>
      </c>
      <c r="H19" t="s">
        <v>247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252</v>
      </c>
      <c r="B20">
        <v>6.84</v>
      </c>
      <c r="C20" t="s">
        <v>13</v>
      </c>
      <c r="D20" t="s">
        <v>41</v>
      </c>
      <c r="E20">
        <v>255518</v>
      </c>
      <c r="F20" t="s">
        <v>15</v>
      </c>
      <c r="G20" t="s">
        <v>16</v>
      </c>
      <c r="H20" t="s">
        <v>247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252</v>
      </c>
      <c r="B21">
        <v>6.84</v>
      </c>
      <c r="C21" t="s">
        <v>13</v>
      </c>
      <c r="D21" t="s">
        <v>42</v>
      </c>
      <c r="E21">
        <v>757245</v>
      </c>
      <c r="F21" t="s">
        <v>15</v>
      </c>
      <c r="G21" t="s">
        <v>16</v>
      </c>
      <c r="H21" t="s">
        <v>247</v>
      </c>
      <c r="I21">
        <v>11.372</v>
      </c>
      <c r="J21" t="s">
        <v>18</v>
      </c>
      <c r="K21">
        <v>66587</v>
      </c>
      <c r="L21" t="s">
        <v>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253</v>
      </c>
      <c r="B2">
        <v>6.84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249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253</v>
      </c>
      <c r="B3">
        <v>6.84</v>
      </c>
      <c r="C3" t="s">
        <v>44</v>
      </c>
      <c r="D3" t="s">
        <v>19</v>
      </c>
      <c r="E3">
        <v>205991105</v>
      </c>
      <c r="F3" t="s">
        <v>15</v>
      </c>
      <c r="G3" t="s">
        <v>20</v>
      </c>
      <c r="H3" t="s">
        <v>249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253</v>
      </c>
      <c r="B4">
        <v>6.84</v>
      </c>
      <c r="C4" t="s">
        <v>44</v>
      </c>
      <c r="D4" t="s">
        <v>21</v>
      </c>
      <c r="E4">
        <v>234429857</v>
      </c>
      <c r="F4" t="s">
        <v>15</v>
      </c>
      <c r="G4" t="s">
        <v>20</v>
      </c>
      <c r="H4" t="s">
        <v>249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253</v>
      </c>
      <c r="B5">
        <v>6.84</v>
      </c>
      <c r="C5" t="s">
        <v>44</v>
      </c>
      <c r="D5" t="s">
        <v>22</v>
      </c>
      <c r="E5">
        <v>251401790</v>
      </c>
      <c r="F5" t="s">
        <v>15</v>
      </c>
      <c r="G5" t="s">
        <v>20</v>
      </c>
      <c r="H5" t="s">
        <v>249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253</v>
      </c>
      <c r="B6">
        <v>6.84</v>
      </c>
      <c r="C6" t="s">
        <v>44</v>
      </c>
      <c r="D6" t="s">
        <v>23</v>
      </c>
      <c r="E6">
        <v>271225290</v>
      </c>
      <c r="F6" t="s">
        <v>15</v>
      </c>
      <c r="G6" t="s">
        <v>20</v>
      </c>
      <c r="H6" t="s">
        <v>249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253</v>
      </c>
      <c r="B7">
        <v>6.84</v>
      </c>
      <c r="C7" t="s">
        <v>44</v>
      </c>
      <c r="D7" t="s">
        <v>24</v>
      </c>
      <c r="E7">
        <v>304464961</v>
      </c>
      <c r="F7" t="s">
        <v>15</v>
      </c>
      <c r="G7" t="s">
        <v>20</v>
      </c>
      <c r="H7" t="s">
        <v>249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253</v>
      </c>
      <c r="B8">
        <v>6.84</v>
      </c>
      <c r="C8" t="s">
        <v>44</v>
      </c>
      <c r="D8" t="s">
        <v>25</v>
      </c>
      <c r="E8">
        <v>308866174</v>
      </c>
      <c r="F8" t="s">
        <v>15</v>
      </c>
      <c r="G8" t="s">
        <v>20</v>
      </c>
      <c r="H8" t="s">
        <v>249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253</v>
      </c>
      <c r="B9">
        <v>6.84</v>
      </c>
      <c r="C9" t="s">
        <v>44</v>
      </c>
      <c r="D9" t="s">
        <v>26</v>
      </c>
      <c r="E9">
        <v>319091768</v>
      </c>
      <c r="F9" t="s">
        <v>15</v>
      </c>
      <c r="G9" t="s">
        <v>20</v>
      </c>
      <c r="H9" t="s">
        <v>249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253</v>
      </c>
      <c r="B10">
        <v>6.84</v>
      </c>
      <c r="C10" t="s">
        <v>44</v>
      </c>
      <c r="D10" t="s">
        <v>27</v>
      </c>
      <c r="E10">
        <v>314018202</v>
      </c>
      <c r="F10" t="s">
        <v>15</v>
      </c>
      <c r="G10" t="s">
        <v>20</v>
      </c>
      <c r="H10" t="s">
        <v>249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253</v>
      </c>
      <c r="B11">
        <v>6.84</v>
      </c>
      <c r="C11" t="s">
        <v>44</v>
      </c>
      <c r="D11" t="s">
        <v>28</v>
      </c>
      <c r="E11">
        <v>321488322</v>
      </c>
      <c r="F11" t="s">
        <v>15</v>
      </c>
      <c r="G11" t="s">
        <v>20</v>
      </c>
      <c r="H11" t="s">
        <v>249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253</v>
      </c>
      <c r="B12">
        <v>6.84</v>
      </c>
      <c r="C12" t="s">
        <v>44</v>
      </c>
      <c r="D12" t="s">
        <v>29</v>
      </c>
      <c r="E12">
        <v>319029968</v>
      </c>
      <c r="F12" t="s">
        <v>15</v>
      </c>
      <c r="G12" t="s">
        <v>20</v>
      </c>
      <c r="H12" t="s">
        <v>249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253</v>
      </c>
      <c r="B13">
        <v>6.84</v>
      </c>
      <c r="C13" t="s">
        <v>44</v>
      </c>
      <c r="D13" t="s">
        <v>30</v>
      </c>
      <c r="E13">
        <v>298596872</v>
      </c>
      <c r="F13" t="s">
        <v>15</v>
      </c>
      <c r="G13" t="s">
        <v>20</v>
      </c>
      <c r="H13" t="s">
        <v>249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253</v>
      </c>
      <c r="B14">
        <v>6.84</v>
      </c>
      <c r="C14" t="s">
        <v>44</v>
      </c>
      <c r="D14" t="s">
        <v>31</v>
      </c>
      <c r="E14">
        <v>291789631</v>
      </c>
      <c r="F14" t="s">
        <v>15</v>
      </c>
      <c r="G14" t="s">
        <v>20</v>
      </c>
      <c r="H14" t="s">
        <v>249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253</v>
      </c>
      <c r="B15">
        <v>6.84</v>
      </c>
      <c r="C15" t="s">
        <v>44</v>
      </c>
      <c r="D15" t="s">
        <v>32</v>
      </c>
      <c r="E15">
        <v>288948876</v>
      </c>
      <c r="F15" t="s">
        <v>33</v>
      </c>
      <c r="G15" t="s">
        <v>16</v>
      </c>
      <c r="H15" t="s">
        <v>249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253</v>
      </c>
      <c r="B16">
        <v>6.84</v>
      </c>
      <c r="C16" t="s">
        <v>44</v>
      </c>
      <c r="D16" t="s">
        <v>34</v>
      </c>
      <c r="E16">
        <v>273947715</v>
      </c>
      <c r="F16" t="s">
        <v>35</v>
      </c>
      <c r="G16" t="s">
        <v>16</v>
      </c>
      <c r="H16" t="s">
        <v>249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253</v>
      </c>
      <c r="B17">
        <v>6.84</v>
      </c>
      <c r="C17" t="s">
        <v>44</v>
      </c>
      <c r="D17" t="s">
        <v>36</v>
      </c>
      <c r="E17">
        <v>370898386</v>
      </c>
      <c r="F17" t="s">
        <v>37</v>
      </c>
      <c r="G17" t="s">
        <v>16</v>
      </c>
      <c r="H17" t="s">
        <v>249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253</v>
      </c>
      <c r="B18">
        <v>6.84</v>
      </c>
      <c r="C18" t="s">
        <v>44</v>
      </c>
      <c r="D18" t="s">
        <v>38</v>
      </c>
      <c r="E18">
        <v>30227</v>
      </c>
      <c r="F18" t="s">
        <v>15</v>
      </c>
      <c r="G18" t="s">
        <v>16</v>
      </c>
      <c r="H18" t="s">
        <v>249</v>
      </c>
      <c r="I18" t="s">
        <v>18</v>
      </c>
      <c r="J18">
        <v>1</v>
      </c>
      <c r="K18" t="s">
        <v>18</v>
      </c>
      <c r="L18" t="s">
        <v>254</v>
      </c>
    </row>
    <row r="19" spans="1:12" x14ac:dyDescent="0.2">
      <c r="A19" t="s">
        <v>253</v>
      </c>
      <c r="B19">
        <v>6.84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249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253</v>
      </c>
      <c r="B20">
        <v>6.84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249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253</v>
      </c>
      <c r="B21">
        <v>6.84</v>
      </c>
      <c r="C21" t="s">
        <v>44</v>
      </c>
      <c r="D21" t="s">
        <v>42</v>
      </c>
      <c r="E21">
        <v>66587</v>
      </c>
      <c r="F21" t="s">
        <v>15</v>
      </c>
      <c r="G21" t="s">
        <v>16</v>
      </c>
      <c r="H21" t="s">
        <v>249</v>
      </c>
      <c r="I21" t="s">
        <v>18</v>
      </c>
      <c r="J21">
        <v>1</v>
      </c>
      <c r="K21" t="s">
        <v>18</v>
      </c>
      <c r="L21" t="s">
        <v>255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256</v>
      </c>
      <c r="B2">
        <v>14.07</v>
      </c>
      <c r="C2" t="s">
        <v>13</v>
      </c>
      <c r="D2" t="s">
        <v>14</v>
      </c>
      <c r="E2">
        <v>1465891966</v>
      </c>
      <c r="F2" t="s">
        <v>15</v>
      </c>
      <c r="G2" t="s">
        <v>16</v>
      </c>
      <c r="H2" t="s">
        <v>257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256</v>
      </c>
      <c r="B3">
        <v>14.07</v>
      </c>
      <c r="C3" t="s">
        <v>13</v>
      </c>
      <c r="D3" t="s">
        <v>19</v>
      </c>
      <c r="E3">
        <v>1562092591</v>
      </c>
      <c r="F3" t="s">
        <v>15</v>
      </c>
      <c r="G3" t="s">
        <v>20</v>
      </c>
      <c r="H3" t="s">
        <v>257</v>
      </c>
      <c r="I3">
        <v>22.582000000000001</v>
      </c>
      <c r="J3">
        <v>100</v>
      </c>
      <c r="K3">
        <v>69173603</v>
      </c>
      <c r="L3" t="s">
        <v>15</v>
      </c>
    </row>
    <row r="4" spans="1:12" x14ac:dyDescent="0.2">
      <c r="A4" t="s">
        <v>256</v>
      </c>
      <c r="B4">
        <v>14.07</v>
      </c>
      <c r="C4" t="s">
        <v>13</v>
      </c>
      <c r="D4" t="s">
        <v>21</v>
      </c>
      <c r="E4">
        <v>767145613</v>
      </c>
      <c r="F4" t="s">
        <v>15</v>
      </c>
      <c r="G4" t="s">
        <v>20</v>
      </c>
      <c r="H4" t="s">
        <v>257</v>
      </c>
      <c r="I4">
        <v>11.319000000000001</v>
      </c>
      <c r="J4">
        <v>50</v>
      </c>
      <c r="K4">
        <v>67777188</v>
      </c>
      <c r="L4" t="s">
        <v>15</v>
      </c>
    </row>
    <row r="5" spans="1:12" x14ac:dyDescent="0.2">
      <c r="A5" t="s">
        <v>256</v>
      </c>
      <c r="B5">
        <v>14.07</v>
      </c>
      <c r="C5" t="s">
        <v>13</v>
      </c>
      <c r="D5" t="s">
        <v>22</v>
      </c>
      <c r="E5">
        <v>419329369</v>
      </c>
      <c r="F5" t="s">
        <v>15</v>
      </c>
      <c r="G5" t="s">
        <v>20</v>
      </c>
      <c r="H5" t="s">
        <v>257</v>
      </c>
      <c r="I5">
        <v>6.4790000000000001</v>
      </c>
      <c r="J5">
        <v>25</v>
      </c>
      <c r="K5">
        <v>64725209</v>
      </c>
      <c r="L5" t="s">
        <v>15</v>
      </c>
    </row>
    <row r="6" spans="1:12" x14ac:dyDescent="0.2">
      <c r="A6" t="s">
        <v>256</v>
      </c>
      <c r="B6">
        <v>14.07</v>
      </c>
      <c r="C6" t="s">
        <v>13</v>
      </c>
      <c r="D6" t="s">
        <v>23</v>
      </c>
      <c r="E6">
        <v>168688816</v>
      </c>
      <c r="F6" t="s">
        <v>15</v>
      </c>
      <c r="G6" t="s">
        <v>20</v>
      </c>
      <c r="H6" t="s">
        <v>257</v>
      </c>
      <c r="I6">
        <v>3.22</v>
      </c>
      <c r="J6">
        <v>12.5</v>
      </c>
      <c r="K6">
        <v>52380136</v>
      </c>
      <c r="L6" t="s">
        <v>15</v>
      </c>
    </row>
    <row r="7" spans="1:12" x14ac:dyDescent="0.2">
      <c r="A7" t="s">
        <v>256</v>
      </c>
      <c r="B7">
        <v>14.07</v>
      </c>
      <c r="C7" t="s">
        <v>13</v>
      </c>
      <c r="D7" t="s">
        <v>24</v>
      </c>
      <c r="E7">
        <v>71277762</v>
      </c>
      <c r="F7" t="s">
        <v>15</v>
      </c>
      <c r="G7" t="s">
        <v>20</v>
      </c>
      <c r="H7" t="s">
        <v>257</v>
      </c>
      <c r="I7">
        <v>1.677</v>
      </c>
      <c r="J7">
        <v>6.25</v>
      </c>
      <c r="K7">
        <v>42497239</v>
      </c>
      <c r="L7" t="s">
        <v>15</v>
      </c>
    </row>
    <row r="8" spans="1:12" x14ac:dyDescent="0.2">
      <c r="A8" t="s">
        <v>256</v>
      </c>
      <c r="B8">
        <v>14.07</v>
      </c>
      <c r="C8" t="s">
        <v>13</v>
      </c>
      <c r="D8" t="s">
        <v>25</v>
      </c>
      <c r="E8">
        <v>31171427</v>
      </c>
      <c r="F8" t="s">
        <v>15</v>
      </c>
      <c r="G8" t="s">
        <v>20</v>
      </c>
      <c r="H8" t="s">
        <v>257</v>
      </c>
      <c r="I8">
        <v>0.85</v>
      </c>
      <c r="J8">
        <v>3.125</v>
      </c>
      <c r="K8">
        <v>36690912</v>
      </c>
      <c r="L8" t="s">
        <v>15</v>
      </c>
    </row>
    <row r="9" spans="1:12" x14ac:dyDescent="0.2">
      <c r="A9" t="s">
        <v>256</v>
      </c>
      <c r="B9">
        <v>14.07</v>
      </c>
      <c r="C9" t="s">
        <v>13</v>
      </c>
      <c r="D9" t="s">
        <v>26</v>
      </c>
      <c r="E9">
        <v>14736559</v>
      </c>
      <c r="F9" t="s">
        <v>15</v>
      </c>
      <c r="G9" t="s">
        <v>20</v>
      </c>
      <c r="H9" t="s">
        <v>257</v>
      </c>
      <c r="I9">
        <v>0.41299999999999998</v>
      </c>
      <c r="J9">
        <v>1.5629999999999999</v>
      </c>
      <c r="K9">
        <v>35643048</v>
      </c>
      <c r="L9" t="s">
        <v>15</v>
      </c>
    </row>
    <row r="10" spans="1:12" x14ac:dyDescent="0.2">
      <c r="A10" t="s">
        <v>256</v>
      </c>
      <c r="B10">
        <v>14.07</v>
      </c>
      <c r="C10" t="s">
        <v>13</v>
      </c>
      <c r="D10" t="s">
        <v>27</v>
      </c>
      <c r="E10">
        <v>7372711</v>
      </c>
      <c r="F10" t="s">
        <v>15</v>
      </c>
      <c r="G10" t="s">
        <v>20</v>
      </c>
      <c r="H10" t="s">
        <v>257</v>
      </c>
      <c r="I10">
        <v>0.22900000000000001</v>
      </c>
      <c r="J10">
        <v>0.78100000000000003</v>
      </c>
      <c r="K10">
        <v>32226004</v>
      </c>
      <c r="L10" t="s">
        <v>15</v>
      </c>
    </row>
    <row r="11" spans="1:12" x14ac:dyDescent="0.2">
      <c r="A11" t="s">
        <v>256</v>
      </c>
      <c r="B11">
        <v>14.07</v>
      </c>
      <c r="C11" t="s">
        <v>13</v>
      </c>
      <c r="D11" t="s">
        <v>28</v>
      </c>
      <c r="E11">
        <v>3255845</v>
      </c>
      <c r="F11" t="s">
        <v>15</v>
      </c>
      <c r="G11" t="s">
        <v>20</v>
      </c>
      <c r="H11" t="s">
        <v>257</v>
      </c>
      <c r="I11">
        <v>0.10100000000000001</v>
      </c>
      <c r="J11">
        <v>0.39100000000000001</v>
      </c>
      <c r="K11">
        <v>32243604</v>
      </c>
      <c r="L11" t="s">
        <v>15</v>
      </c>
    </row>
    <row r="12" spans="1:12" x14ac:dyDescent="0.2">
      <c r="A12" t="s">
        <v>256</v>
      </c>
      <c r="B12">
        <v>14.07</v>
      </c>
      <c r="C12" t="s">
        <v>13</v>
      </c>
      <c r="D12" t="s">
        <v>29</v>
      </c>
      <c r="E12">
        <v>1393289</v>
      </c>
      <c r="F12" t="s">
        <v>15</v>
      </c>
      <c r="G12" t="s">
        <v>20</v>
      </c>
      <c r="H12" t="s">
        <v>257</v>
      </c>
      <c r="I12">
        <v>4.5999999999999999E-2</v>
      </c>
      <c r="J12">
        <v>0.19500000000000001</v>
      </c>
      <c r="K12">
        <v>30345366</v>
      </c>
      <c r="L12" t="s">
        <v>15</v>
      </c>
    </row>
    <row r="13" spans="1:12" x14ac:dyDescent="0.2">
      <c r="A13" t="s">
        <v>256</v>
      </c>
      <c r="B13">
        <v>14.07</v>
      </c>
      <c r="C13" t="s">
        <v>13</v>
      </c>
      <c r="D13" t="s">
        <v>30</v>
      </c>
      <c r="E13">
        <v>633646</v>
      </c>
      <c r="F13" t="s">
        <v>15</v>
      </c>
      <c r="G13" t="s">
        <v>20</v>
      </c>
      <c r="H13" t="s">
        <v>257</v>
      </c>
      <c r="I13">
        <v>2.1999999999999999E-2</v>
      </c>
      <c r="J13">
        <v>9.8000000000000004E-2</v>
      </c>
      <c r="K13">
        <v>28206679</v>
      </c>
      <c r="L13" t="s">
        <v>15</v>
      </c>
    </row>
    <row r="14" spans="1:12" x14ac:dyDescent="0.2">
      <c r="A14" t="s">
        <v>256</v>
      </c>
      <c r="B14">
        <v>14.07</v>
      </c>
      <c r="C14" t="s">
        <v>13</v>
      </c>
      <c r="D14" t="s">
        <v>31</v>
      </c>
      <c r="E14">
        <v>495167</v>
      </c>
      <c r="F14" t="s">
        <v>15</v>
      </c>
      <c r="G14" t="s">
        <v>20</v>
      </c>
      <c r="H14" t="s">
        <v>257</v>
      </c>
      <c r="I14">
        <v>1.6E-2</v>
      </c>
      <c r="J14">
        <v>4.9000000000000002E-2</v>
      </c>
      <c r="K14">
        <v>31021430</v>
      </c>
      <c r="L14" t="s">
        <v>258</v>
      </c>
    </row>
    <row r="15" spans="1:12" x14ac:dyDescent="0.2">
      <c r="A15" t="s">
        <v>256</v>
      </c>
      <c r="B15">
        <v>14.07</v>
      </c>
      <c r="C15" t="s">
        <v>13</v>
      </c>
      <c r="D15" t="s">
        <v>32</v>
      </c>
      <c r="E15">
        <v>997747562</v>
      </c>
      <c r="F15" t="s">
        <v>33</v>
      </c>
      <c r="G15" t="s">
        <v>16</v>
      </c>
      <c r="H15" t="s">
        <v>257</v>
      </c>
      <c r="I15">
        <v>15.375</v>
      </c>
      <c r="J15" t="s">
        <v>18</v>
      </c>
      <c r="K15">
        <v>64895545</v>
      </c>
      <c r="L15" t="s">
        <v>15</v>
      </c>
    </row>
    <row r="16" spans="1:12" x14ac:dyDescent="0.2">
      <c r="A16" t="s">
        <v>256</v>
      </c>
      <c r="B16">
        <v>14.07</v>
      </c>
      <c r="C16" t="s">
        <v>13</v>
      </c>
      <c r="D16" t="s">
        <v>34</v>
      </c>
      <c r="E16">
        <v>556509238</v>
      </c>
      <c r="F16" t="s">
        <v>35</v>
      </c>
      <c r="G16" t="s">
        <v>16</v>
      </c>
      <c r="H16" t="s">
        <v>257</v>
      </c>
      <c r="I16">
        <v>8.9580000000000002</v>
      </c>
      <c r="J16" t="s">
        <v>18</v>
      </c>
      <c r="K16">
        <v>62124925</v>
      </c>
      <c r="L16" t="s">
        <v>15</v>
      </c>
    </row>
    <row r="17" spans="1:12" x14ac:dyDescent="0.2">
      <c r="A17" t="s">
        <v>256</v>
      </c>
      <c r="B17">
        <v>14.07</v>
      </c>
      <c r="C17" t="s">
        <v>13</v>
      </c>
      <c r="D17" t="s">
        <v>36</v>
      </c>
      <c r="E17">
        <v>888030015</v>
      </c>
      <c r="F17" t="s">
        <v>37</v>
      </c>
      <c r="G17" t="s">
        <v>16</v>
      </c>
      <c r="H17" t="s">
        <v>257</v>
      </c>
      <c r="I17">
        <v>13.516999999999999</v>
      </c>
      <c r="J17" t="s">
        <v>18</v>
      </c>
      <c r="K17">
        <v>65695907</v>
      </c>
      <c r="L17" t="s">
        <v>15</v>
      </c>
    </row>
    <row r="18" spans="1:12" x14ac:dyDescent="0.2">
      <c r="A18" t="s">
        <v>256</v>
      </c>
      <c r="B18">
        <v>14.07</v>
      </c>
      <c r="C18" t="s">
        <v>13</v>
      </c>
      <c r="D18" t="s">
        <v>38</v>
      </c>
      <c r="E18">
        <v>315439</v>
      </c>
      <c r="F18" t="s">
        <v>15</v>
      </c>
      <c r="G18" t="s">
        <v>16</v>
      </c>
      <c r="H18" t="s">
        <v>257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256</v>
      </c>
      <c r="B19">
        <v>14.07</v>
      </c>
      <c r="C19" t="s">
        <v>13</v>
      </c>
      <c r="D19" t="s">
        <v>39</v>
      </c>
      <c r="E19">
        <v>222108</v>
      </c>
      <c r="F19" t="s">
        <v>15</v>
      </c>
      <c r="G19" t="s">
        <v>16</v>
      </c>
      <c r="H19" t="s">
        <v>257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256</v>
      </c>
      <c r="B20">
        <v>14.07</v>
      </c>
      <c r="C20" t="s">
        <v>13</v>
      </c>
      <c r="D20" t="s">
        <v>41</v>
      </c>
      <c r="E20">
        <v>273987</v>
      </c>
      <c r="F20" t="s">
        <v>15</v>
      </c>
      <c r="G20" t="s">
        <v>16</v>
      </c>
      <c r="H20" t="s">
        <v>257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256</v>
      </c>
      <c r="B21">
        <v>14.07</v>
      </c>
      <c r="C21" t="s">
        <v>13</v>
      </c>
      <c r="D21" t="s">
        <v>42</v>
      </c>
      <c r="E21">
        <v>490544</v>
      </c>
      <c r="F21" t="s">
        <v>15</v>
      </c>
      <c r="G21" t="s">
        <v>16</v>
      </c>
      <c r="H21" t="s">
        <v>257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259</v>
      </c>
      <c r="B2">
        <v>14.07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260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259</v>
      </c>
      <c r="B3">
        <v>14.07</v>
      </c>
      <c r="C3" t="s">
        <v>44</v>
      </c>
      <c r="D3" t="s">
        <v>19</v>
      </c>
      <c r="E3">
        <v>69173603</v>
      </c>
      <c r="F3" t="s">
        <v>15</v>
      </c>
      <c r="G3" t="s">
        <v>20</v>
      </c>
      <c r="H3" t="s">
        <v>260</v>
      </c>
      <c r="I3" t="s">
        <v>18</v>
      </c>
      <c r="J3">
        <v>1</v>
      </c>
      <c r="K3" t="s">
        <v>18</v>
      </c>
      <c r="L3" t="s">
        <v>261</v>
      </c>
    </row>
    <row r="4" spans="1:12" x14ac:dyDescent="0.2">
      <c r="A4" t="s">
        <v>259</v>
      </c>
      <c r="B4">
        <v>14.07</v>
      </c>
      <c r="C4" t="s">
        <v>44</v>
      </c>
      <c r="D4" t="s">
        <v>21</v>
      </c>
      <c r="E4">
        <v>67777188</v>
      </c>
      <c r="F4" t="s">
        <v>15</v>
      </c>
      <c r="G4" t="s">
        <v>20</v>
      </c>
      <c r="H4" t="s">
        <v>260</v>
      </c>
      <c r="I4" t="s">
        <v>18</v>
      </c>
      <c r="J4">
        <v>1</v>
      </c>
      <c r="K4" t="s">
        <v>18</v>
      </c>
      <c r="L4" t="s">
        <v>262</v>
      </c>
    </row>
    <row r="5" spans="1:12" x14ac:dyDescent="0.2">
      <c r="A5" t="s">
        <v>259</v>
      </c>
      <c r="B5">
        <v>14.07</v>
      </c>
      <c r="C5" t="s">
        <v>44</v>
      </c>
      <c r="D5" t="s">
        <v>22</v>
      </c>
      <c r="E5">
        <v>64725209</v>
      </c>
      <c r="F5" t="s">
        <v>15</v>
      </c>
      <c r="G5" t="s">
        <v>20</v>
      </c>
      <c r="H5" t="s">
        <v>260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259</v>
      </c>
      <c r="B6">
        <v>14.07</v>
      </c>
      <c r="C6" t="s">
        <v>44</v>
      </c>
      <c r="D6" t="s">
        <v>23</v>
      </c>
      <c r="E6">
        <v>52380136</v>
      </c>
      <c r="F6" t="s">
        <v>15</v>
      </c>
      <c r="G6" t="s">
        <v>20</v>
      </c>
      <c r="H6" t="s">
        <v>260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259</v>
      </c>
      <c r="B7">
        <v>14.07</v>
      </c>
      <c r="C7" t="s">
        <v>44</v>
      </c>
      <c r="D7" t="s">
        <v>24</v>
      </c>
      <c r="E7">
        <v>42497239</v>
      </c>
      <c r="F7" t="s">
        <v>15</v>
      </c>
      <c r="G7" t="s">
        <v>20</v>
      </c>
      <c r="H7" t="s">
        <v>260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259</v>
      </c>
      <c r="B8">
        <v>14.07</v>
      </c>
      <c r="C8" t="s">
        <v>44</v>
      </c>
      <c r="D8" t="s">
        <v>25</v>
      </c>
      <c r="E8">
        <v>36690912</v>
      </c>
      <c r="F8" t="s">
        <v>15</v>
      </c>
      <c r="G8" t="s">
        <v>20</v>
      </c>
      <c r="H8" t="s">
        <v>260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259</v>
      </c>
      <c r="B9">
        <v>14.07</v>
      </c>
      <c r="C9" t="s">
        <v>44</v>
      </c>
      <c r="D9" t="s">
        <v>26</v>
      </c>
      <c r="E9">
        <v>35643048</v>
      </c>
      <c r="F9" t="s">
        <v>15</v>
      </c>
      <c r="G9" t="s">
        <v>20</v>
      </c>
      <c r="H9" t="s">
        <v>260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259</v>
      </c>
      <c r="B10">
        <v>14.07</v>
      </c>
      <c r="C10" t="s">
        <v>44</v>
      </c>
      <c r="D10" t="s">
        <v>27</v>
      </c>
      <c r="E10">
        <v>32226004</v>
      </c>
      <c r="F10" t="s">
        <v>15</v>
      </c>
      <c r="G10" t="s">
        <v>20</v>
      </c>
      <c r="H10" t="s">
        <v>260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259</v>
      </c>
      <c r="B11">
        <v>14.07</v>
      </c>
      <c r="C11" t="s">
        <v>44</v>
      </c>
      <c r="D11" t="s">
        <v>28</v>
      </c>
      <c r="E11">
        <v>32243604</v>
      </c>
      <c r="F11" t="s">
        <v>15</v>
      </c>
      <c r="G11" t="s">
        <v>20</v>
      </c>
      <c r="H11" t="s">
        <v>260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259</v>
      </c>
      <c r="B12">
        <v>14.07</v>
      </c>
      <c r="C12" t="s">
        <v>44</v>
      </c>
      <c r="D12" t="s">
        <v>29</v>
      </c>
      <c r="E12">
        <v>30345366</v>
      </c>
      <c r="F12" t="s">
        <v>15</v>
      </c>
      <c r="G12" t="s">
        <v>20</v>
      </c>
      <c r="H12" t="s">
        <v>260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259</v>
      </c>
      <c r="B13">
        <v>14.07</v>
      </c>
      <c r="C13" t="s">
        <v>44</v>
      </c>
      <c r="D13" t="s">
        <v>30</v>
      </c>
      <c r="E13">
        <v>28206679</v>
      </c>
      <c r="F13" t="s">
        <v>15</v>
      </c>
      <c r="G13" t="s">
        <v>20</v>
      </c>
      <c r="H13" t="s">
        <v>260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259</v>
      </c>
      <c r="B14">
        <v>14.07</v>
      </c>
      <c r="C14" t="s">
        <v>44</v>
      </c>
      <c r="D14" t="s">
        <v>31</v>
      </c>
      <c r="E14">
        <v>31021430</v>
      </c>
      <c r="F14" t="s">
        <v>15</v>
      </c>
      <c r="G14" t="s">
        <v>20</v>
      </c>
      <c r="H14" t="s">
        <v>260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259</v>
      </c>
      <c r="B15">
        <v>14.07</v>
      </c>
      <c r="C15" t="s">
        <v>44</v>
      </c>
      <c r="D15" t="s">
        <v>32</v>
      </c>
      <c r="E15">
        <v>64895545</v>
      </c>
      <c r="F15" t="s">
        <v>33</v>
      </c>
      <c r="G15" t="s">
        <v>16</v>
      </c>
      <c r="H15" t="s">
        <v>260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259</v>
      </c>
      <c r="B16">
        <v>14.07</v>
      </c>
      <c r="C16" t="s">
        <v>44</v>
      </c>
      <c r="D16" t="s">
        <v>34</v>
      </c>
      <c r="E16">
        <v>62124925</v>
      </c>
      <c r="F16" t="s">
        <v>35</v>
      </c>
      <c r="G16" t="s">
        <v>16</v>
      </c>
      <c r="H16" t="s">
        <v>260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259</v>
      </c>
      <c r="B17">
        <v>14.07</v>
      </c>
      <c r="C17" t="s">
        <v>44</v>
      </c>
      <c r="D17" t="s">
        <v>36</v>
      </c>
      <c r="E17">
        <v>65695907</v>
      </c>
      <c r="F17" t="s">
        <v>37</v>
      </c>
      <c r="G17" t="s">
        <v>16</v>
      </c>
      <c r="H17" t="s">
        <v>260</v>
      </c>
      <c r="I17" t="s">
        <v>18</v>
      </c>
      <c r="J17">
        <v>1</v>
      </c>
      <c r="K17" t="s">
        <v>18</v>
      </c>
      <c r="L17" t="s">
        <v>263</v>
      </c>
    </row>
    <row r="18" spans="1:12" x14ac:dyDescent="0.2">
      <c r="A18" t="s">
        <v>259</v>
      </c>
      <c r="B18">
        <v>14.07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260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259</v>
      </c>
      <c r="B19">
        <v>14.07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260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259</v>
      </c>
      <c r="B20">
        <v>14.07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260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259</v>
      </c>
      <c r="B21">
        <v>14.07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260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264</v>
      </c>
      <c r="B2">
        <v>10.92</v>
      </c>
      <c r="C2" t="s">
        <v>13</v>
      </c>
      <c r="D2" t="s">
        <v>14</v>
      </c>
      <c r="E2">
        <v>47852424</v>
      </c>
      <c r="F2" t="s">
        <v>15</v>
      </c>
      <c r="G2" t="s">
        <v>16</v>
      </c>
      <c r="H2" t="s">
        <v>265</v>
      </c>
      <c r="I2">
        <v>1957.722</v>
      </c>
      <c r="J2" t="s">
        <v>18</v>
      </c>
      <c r="K2">
        <v>24443</v>
      </c>
      <c r="L2" t="s">
        <v>15</v>
      </c>
    </row>
    <row r="3" spans="1:12" x14ac:dyDescent="0.2">
      <c r="A3" t="s">
        <v>264</v>
      </c>
      <c r="B3">
        <v>10.92</v>
      </c>
      <c r="C3" t="s">
        <v>13</v>
      </c>
      <c r="D3" t="s">
        <v>19</v>
      </c>
      <c r="E3">
        <v>3407518882</v>
      </c>
      <c r="F3" t="s">
        <v>15</v>
      </c>
      <c r="G3" t="s">
        <v>20</v>
      </c>
      <c r="H3" t="s">
        <v>265</v>
      </c>
      <c r="I3">
        <v>64.731999999999999</v>
      </c>
      <c r="J3">
        <v>100</v>
      </c>
      <c r="K3">
        <v>52640004</v>
      </c>
      <c r="L3" t="s">
        <v>15</v>
      </c>
    </row>
    <row r="4" spans="1:12" x14ac:dyDescent="0.2">
      <c r="A4" t="s">
        <v>264</v>
      </c>
      <c r="B4">
        <v>10.92</v>
      </c>
      <c r="C4" t="s">
        <v>13</v>
      </c>
      <c r="D4" t="s">
        <v>21</v>
      </c>
      <c r="E4">
        <v>2155580436</v>
      </c>
      <c r="F4" t="s">
        <v>15</v>
      </c>
      <c r="G4" t="s">
        <v>20</v>
      </c>
      <c r="H4" t="s">
        <v>265</v>
      </c>
      <c r="I4">
        <v>30.689</v>
      </c>
      <c r="J4">
        <v>50</v>
      </c>
      <c r="K4">
        <v>70239189</v>
      </c>
      <c r="L4" t="s">
        <v>15</v>
      </c>
    </row>
    <row r="5" spans="1:12" x14ac:dyDescent="0.2">
      <c r="A5" t="s">
        <v>264</v>
      </c>
      <c r="B5">
        <v>10.92</v>
      </c>
      <c r="C5" t="s">
        <v>13</v>
      </c>
      <c r="D5" t="s">
        <v>22</v>
      </c>
      <c r="E5">
        <v>1354712068</v>
      </c>
      <c r="F5" t="s">
        <v>15</v>
      </c>
      <c r="G5" t="s">
        <v>20</v>
      </c>
      <c r="H5" t="s">
        <v>265</v>
      </c>
      <c r="I5">
        <v>17.193999999999999</v>
      </c>
      <c r="J5">
        <v>25</v>
      </c>
      <c r="K5">
        <v>78790153</v>
      </c>
      <c r="L5" t="s">
        <v>15</v>
      </c>
    </row>
    <row r="6" spans="1:12" x14ac:dyDescent="0.2">
      <c r="A6" t="s">
        <v>264</v>
      </c>
      <c r="B6">
        <v>10.92</v>
      </c>
      <c r="C6" t="s">
        <v>13</v>
      </c>
      <c r="D6" t="s">
        <v>23</v>
      </c>
      <c r="E6">
        <v>837139504</v>
      </c>
      <c r="F6" t="s">
        <v>15</v>
      </c>
      <c r="G6" t="s">
        <v>20</v>
      </c>
      <c r="H6" t="s">
        <v>265</v>
      </c>
      <c r="I6">
        <v>8.3030000000000008</v>
      </c>
      <c r="J6">
        <v>12.5</v>
      </c>
      <c r="K6">
        <v>100826164</v>
      </c>
      <c r="L6" t="s">
        <v>15</v>
      </c>
    </row>
    <row r="7" spans="1:12" x14ac:dyDescent="0.2">
      <c r="A7" t="s">
        <v>264</v>
      </c>
      <c r="B7">
        <v>10.92</v>
      </c>
      <c r="C7" t="s">
        <v>13</v>
      </c>
      <c r="D7" t="s">
        <v>24</v>
      </c>
      <c r="E7">
        <v>421464387</v>
      </c>
      <c r="F7" t="s">
        <v>15</v>
      </c>
      <c r="G7" t="s">
        <v>20</v>
      </c>
      <c r="H7" t="s">
        <v>265</v>
      </c>
      <c r="I7">
        <v>4.5110000000000001</v>
      </c>
      <c r="J7">
        <v>6.25</v>
      </c>
      <c r="K7">
        <v>93431543</v>
      </c>
      <c r="L7" t="s">
        <v>15</v>
      </c>
    </row>
    <row r="8" spans="1:12" x14ac:dyDescent="0.2">
      <c r="A8" t="s">
        <v>264</v>
      </c>
      <c r="B8">
        <v>10.92</v>
      </c>
      <c r="C8" t="s">
        <v>13</v>
      </c>
      <c r="D8" t="s">
        <v>25</v>
      </c>
      <c r="E8">
        <v>244073461</v>
      </c>
      <c r="F8" t="s">
        <v>15</v>
      </c>
      <c r="G8" t="s">
        <v>20</v>
      </c>
      <c r="H8" t="s">
        <v>265</v>
      </c>
      <c r="I8">
        <v>2.3010000000000002</v>
      </c>
      <c r="J8">
        <v>3.125</v>
      </c>
      <c r="K8">
        <v>106079771</v>
      </c>
      <c r="L8" t="s">
        <v>15</v>
      </c>
    </row>
    <row r="9" spans="1:12" x14ac:dyDescent="0.2">
      <c r="A9" t="s">
        <v>264</v>
      </c>
      <c r="B9">
        <v>10.92</v>
      </c>
      <c r="C9" t="s">
        <v>13</v>
      </c>
      <c r="D9" t="s">
        <v>26</v>
      </c>
      <c r="E9">
        <v>122361405</v>
      </c>
      <c r="F9" t="s">
        <v>15</v>
      </c>
      <c r="G9" t="s">
        <v>20</v>
      </c>
      <c r="H9" t="s">
        <v>265</v>
      </c>
      <c r="I9">
        <v>1.165</v>
      </c>
      <c r="J9">
        <v>1.5629999999999999</v>
      </c>
      <c r="K9">
        <v>105001918</v>
      </c>
      <c r="L9" t="s">
        <v>15</v>
      </c>
    </row>
    <row r="10" spans="1:12" x14ac:dyDescent="0.2">
      <c r="A10" t="s">
        <v>264</v>
      </c>
      <c r="B10">
        <v>10.92</v>
      </c>
      <c r="C10" t="s">
        <v>13</v>
      </c>
      <c r="D10" t="s">
        <v>27</v>
      </c>
      <c r="E10">
        <v>72185051</v>
      </c>
      <c r="F10" t="s">
        <v>15</v>
      </c>
      <c r="G10" t="s">
        <v>20</v>
      </c>
      <c r="H10" t="s">
        <v>265</v>
      </c>
      <c r="I10">
        <v>0.68500000000000005</v>
      </c>
      <c r="J10">
        <v>0.78100000000000003</v>
      </c>
      <c r="K10">
        <v>105408238</v>
      </c>
      <c r="L10" t="s">
        <v>266</v>
      </c>
    </row>
    <row r="11" spans="1:12" x14ac:dyDescent="0.2">
      <c r="A11" t="s">
        <v>264</v>
      </c>
      <c r="B11">
        <v>10.92</v>
      </c>
      <c r="C11" t="s">
        <v>13</v>
      </c>
      <c r="D11" t="s">
        <v>28</v>
      </c>
      <c r="E11">
        <v>33890752</v>
      </c>
      <c r="F11" t="s">
        <v>15</v>
      </c>
      <c r="G11" t="s">
        <v>20</v>
      </c>
      <c r="H11" t="s">
        <v>265</v>
      </c>
      <c r="I11">
        <v>0.33300000000000002</v>
      </c>
      <c r="J11">
        <v>0.39100000000000001</v>
      </c>
      <c r="K11">
        <v>101647360</v>
      </c>
      <c r="L11" t="s">
        <v>267</v>
      </c>
    </row>
    <row r="12" spans="1:12" x14ac:dyDescent="0.2">
      <c r="A12" t="s">
        <v>264</v>
      </c>
      <c r="B12">
        <v>10.92</v>
      </c>
      <c r="C12" t="s">
        <v>13</v>
      </c>
      <c r="D12" t="s">
        <v>29</v>
      </c>
      <c r="E12">
        <v>22486734</v>
      </c>
      <c r="F12" t="s">
        <v>15</v>
      </c>
      <c r="G12" t="s">
        <v>20</v>
      </c>
      <c r="H12" t="s">
        <v>265</v>
      </c>
      <c r="I12">
        <v>0.21199999999999999</v>
      </c>
      <c r="J12">
        <v>0.19500000000000001</v>
      </c>
      <c r="K12">
        <v>105998848</v>
      </c>
      <c r="L12" t="s">
        <v>268</v>
      </c>
    </row>
    <row r="13" spans="1:12" x14ac:dyDescent="0.2">
      <c r="A13" t="s">
        <v>264</v>
      </c>
      <c r="B13">
        <v>10.92</v>
      </c>
      <c r="C13" t="s">
        <v>13</v>
      </c>
      <c r="D13" t="s">
        <v>30</v>
      </c>
      <c r="E13">
        <v>12577944</v>
      </c>
      <c r="F13" t="s">
        <v>15</v>
      </c>
      <c r="G13" t="s">
        <v>20</v>
      </c>
      <c r="H13" t="s">
        <v>265</v>
      </c>
      <c r="I13">
        <v>0.126</v>
      </c>
      <c r="J13">
        <v>9.8000000000000004E-2</v>
      </c>
      <c r="K13">
        <v>100069965</v>
      </c>
      <c r="L13" t="s">
        <v>269</v>
      </c>
    </row>
    <row r="14" spans="1:12" x14ac:dyDescent="0.2">
      <c r="A14" t="s">
        <v>264</v>
      </c>
      <c r="B14">
        <v>10.92</v>
      </c>
      <c r="C14" t="s">
        <v>13</v>
      </c>
      <c r="D14" t="s">
        <v>31</v>
      </c>
      <c r="E14">
        <v>6862911</v>
      </c>
      <c r="F14" t="s">
        <v>15</v>
      </c>
      <c r="G14" t="s">
        <v>20</v>
      </c>
      <c r="H14" t="s">
        <v>265</v>
      </c>
      <c r="I14">
        <v>7.0999999999999994E-2</v>
      </c>
      <c r="J14">
        <v>4.9000000000000002E-2</v>
      </c>
      <c r="K14">
        <v>96188876</v>
      </c>
      <c r="L14" t="s">
        <v>270</v>
      </c>
    </row>
    <row r="15" spans="1:12" x14ac:dyDescent="0.2">
      <c r="A15" t="s">
        <v>264</v>
      </c>
      <c r="B15">
        <v>10.92</v>
      </c>
      <c r="C15" t="s">
        <v>13</v>
      </c>
      <c r="D15" t="s">
        <v>32</v>
      </c>
      <c r="E15">
        <v>298225746</v>
      </c>
      <c r="F15" t="s">
        <v>33</v>
      </c>
      <c r="G15" t="s">
        <v>16</v>
      </c>
      <c r="H15" t="s">
        <v>265</v>
      </c>
      <c r="I15">
        <v>2.0310000000000001</v>
      </c>
      <c r="J15" t="s">
        <v>18</v>
      </c>
      <c r="K15">
        <v>146869853</v>
      </c>
      <c r="L15" t="s">
        <v>15</v>
      </c>
    </row>
    <row r="16" spans="1:12" x14ac:dyDescent="0.2">
      <c r="A16" t="s">
        <v>264</v>
      </c>
      <c r="B16">
        <v>10.92</v>
      </c>
      <c r="C16" t="s">
        <v>13</v>
      </c>
      <c r="D16" t="s">
        <v>34</v>
      </c>
      <c r="E16">
        <v>261024446</v>
      </c>
      <c r="F16" t="s">
        <v>35</v>
      </c>
      <c r="G16" t="s">
        <v>16</v>
      </c>
      <c r="H16" t="s">
        <v>265</v>
      </c>
      <c r="I16">
        <v>1.946</v>
      </c>
      <c r="J16" t="s">
        <v>18</v>
      </c>
      <c r="K16">
        <v>134167788</v>
      </c>
      <c r="L16" t="s">
        <v>15</v>
      </c>
    </row>
    <row r="17" spans="1:12" x14ac:dyDescent="0.2">
      <c r="A17" t="s">
        <v>264</v>
      </c>
      <c r="B17">
        <v>10.92</v>
      </c>
      <c r="C17" t="s">
        <v>13</v>
      </c>
      <c r="D17" t="s">
        <v>36</v>
      </c>
      <c r="E17">
        <v>338917560</v>
      </c>
      <c r="F17" t="s">
        <v>37</v>
      </c>
      <c r="G17" t="s">
        <v>16</v>
      </c>
      <c r="H17" t="s">
        <v>265</v>
      </c>
      <c r="I17">
        <v>2.58</v>
      </c>
      <c r="J17" t="s">
        <v>18</v>
      </c>
      <c r="K17">
        <v>131369589</v>
      </c>
      <c r="L17" t="s">
        <v>15</v>
      </c>
    </row>
    <row r="18" spans="1:12" x14ac:dyDescent="0.2">
      <c r="A18" t="s">
        <v>264</v>
      </c>
      <c r="B18">
        <v>10.92</v>
      </c>
      <c r="C18" t="s">
        <v>13</v>
      </c>
      <c r="D18" t="s">
        <v>38</v>
      </c>
      <c r="E18">
        <v>558119</v>
      </c>
      <c r="F18" t="s">
        <v>15</v>
      </c>
      <c r="G18" t="s">
        <v>16</v>
      </c>
      <c r="H18" t="s">
        <v>265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264</v>
      </c>
      <c r="B19">
        <v>10.92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265</v>
      </c>
      <c r="I19" t="s">
        <v>40</v>
      </c>
      <c r="J19" t="s">
        <v>18</v>
      </c>
      <c r="K19" t="s">
        <v>40</v>
      </c>
      <c r="L19" t="s">
        <v>15</v>
      </c>
    </row>
    <row r="20" spans="1:12" x14ac:dyDescent="0.2">
      <c r="A20" t="s">
        <v>264</v>
      </c>
      <c r="B20">
        <v>10.92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265</v>
      </c>
      <c r="I20" t="s">
        <v>40</v>
      </c>
      <c r="J20" t="s">
        <v>18</v>
      </c>
      <c r="K20" t="s">
        <v>40</v>
      </c>
      <c r="L20" t="s">
        <v>15</v>
      </c>
    </row>
    <row r="21" spans="1:12" x14ac:dyDescent="0.2">
      <c r="A21" t="s">
        <v>264</v>
      </c>
      <c r="B21">
        <v>10.92</v>
      </c>
      <c r="C21" t="s">
        <v>13</v>
      </c>
      <c r="D21" t="s">
        <v>42</v>
      </c>
      <c r="E21">
        <v>3446075040</v>
      </c>
      <c r="F21" t="s">
        <v>15</v>
      </c>
      <c r="G21" t="s">
        <v>16</v>
      </c>
      <c r="H21" t="s">
        <v>265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271</v>
      </c>
      <c r="B2">
        <v>10.92</v>
      </c>
      <c r="C2" t="s">
        <v>44</v>
      </c>
      <c r="D2" t="s">
        <v>14</v>
      </c>
      <c r="E2">
        <v>24443</v>
      </c>
      <c r="F2" t="s">
        <v>15</v>
      </c>
      <c r="G2" t="s">
        <v>16</v>
      </c>
      <c r="H2" t="s">
        <v>272</v>
      </c>
      <c r="I2" t="s">
        <v>18</v>
      </c>
      <c r="J2">
        <v>1</v>
      </c>
      <c r="K2" t="s">
        <v>18</v>
      </c>
      <c r="L2" t="s">
        <v>273</v>
      </c>
    </row>
    <row r="3" spans="1:12" x14ac:dyDescent="0.2">
      <c r="A3" t="s">
        <v>271</v>
      </c>
      <c r="B3">
        <v>10.92</v>
      </c>
      <c r="C3" t="s">
        <v>44</v>
      </c>
      <c r="D3" t="s">
        <v>19</v>
      </c>
      <c r="E3">
        <v>52640004</v>
      </c>
      <c r="F3" t="s">
        <v>15</v>
      </c>
      <c r="G3" t="s">
        <v>20</v>
      </c>
      <c r="H3" t="s">
        <v>272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271</v>
      </c>
      <c r="B4">
        <v>10.92</v>
      </c>
      <c r="C4" t="s">
        <v>44</v>
      </c>
      <c r="D4" t="s">
        <v>21</v>
      </c>
      <c r="E4">
        <v>70239189</v>
      </c>
      <c r="F4" t="s">
        <v>15</v>
      </c>
      <c r="G4" t="s">
        <v>20</v>
      </c>
      <c r="H4" t="s">
        <v>272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271</v>
      </c>
      <c r="B5">
        <v>10.92</v>
      </c>
      <c r="C5" t="s">
        <v>44</v>
      </c>
      <c r="D5" t="s">
        <v>22</v>
      </c>
      <c r="E5">
        <v>78790153</v>
      </c>
      <c r="F5" t="s">
        <v>15</v>
      </c>
      <c r="G5" t="s">
        <v>20</v>
      </c>
      <c r="H5" t="s">
        <v>272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271</v>
      </c>
      <c r="B6">
        <v>10.92</v>
      </c>
      <c r="C6" t="s">
        <v>44</v>
      </c>
      <c r="D6" t="s">
        <v>23</v>
      </c>
      <c r="E6">
        <v>100826164</v>
      </c>
      <c r="F6" t="s">
        <v>15</v>
      </c>
      <c r="G6" t="s">
        <v>20</v>
      </c>
      <c r="H6" t="s">
        <v>272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271</v>
      </c>
      <c r="B7">
        <v>10.92</v>
      </c>
      <c r="C7" t="s">
        <v>44</v>
      </c>
      <c r="D7" t="s">
        <v>24</v>
      </c>
      <c r="E7">
        <v>93431543</v>
      </c>
      <c r="F7" t="s">
        <v>15</v>
      </c>
      <c r="G7" t="s">
        <v>20</v>
      </c>
      <c r="H7" t="s">
        <v>272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271</v>
      </c>
      <c r="B8">
        <v>10.92</v>
      </c>
      <c r="C8" t="s">
        <v>44</v>
      </c>
      <c r="D8" t="s">
        <v>25</v>
      </c>
      <c r="E8">
        <v>106079771</v>
      </c>
      <c r="F8" t="s">
        <v>15</v>
      </c>
      <c r="G8" t="s">
        <v>20</v>
      </c>
      <c r="H8" t="s">
        <v>272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271</v>
      </c>
      <c r="B9">
        <v>10.92</v>
      </c>
      <c r="C9" t="s">
        <v>44</v>
      </c>
      <c r="D9" t="s">
        <v>26</v>
      </c>
      <c r="E9">
        <v>105001918</v>
      </c>
      <c r="F9" t="s">
        <v>15</v>
      </c>
      <c r="G9" t="s">
        <v>20</v>
      </c>
      <c r="H9" t="s">
        <v>272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271</v>
      </c>
      <c r="B10">
        <v>10.92</v>
      </c>
      <c r="C10" t="s">
        <v>44</v>
      </c>
      <c r="D10" t="s">
        <v>27</v>
      </c>
      <c r="E10">
        <v>105408238</v>
      </c>
      <c r="F10" t="s">
        <v>15</v>
      </c>
      <c r="G10" t="s">
        <v>20</v>
      </c>
      <c r="H10" t="s">
        <v>272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271</v>
      </c>
      <c r="B11">
        <v>10.92</v>
      </c>
      <c r="C11" t="s">
        <v>44</v>
      </c>
      <c r="D11" t="s">
        <v>28</v>
      </c>
      <c r="E11">
        <v>101647360</v>
      </c>
      <c r="F11" t="s">
        <v>15</v>
      </c>
      <c r="G11" t="s">
        <v>20</v>
      </c>
      <c r="H11" t="s">
        <v>272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271</v>
      </c>
      <c r="B12">
        <v>10.92</v>
      </c>
      <c r="C12" t="s">
        <v>44</v>
      </c>
      <c r="D12" t="s">
        <v>29</v>
      </c>
      <c r="E12">
        <v>105998848</v>
      </c>
      <c r="F12" t="s">
        <v>15</v>
      </c>
      <c r="G12" t="s">
        <v>20</v>
      </c>
      <c r="H12" t="s">
        <v>272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271</v>
      </c>
      <c r="B13">
        <v>10.92</v>
      </c>
      <c r="C13" t="s">
        <v>44</v>
      </c>
      <c r="D13" t="s">
        <v>30</v>
      </c>
      <c r="E13">
        <v>100069965</v>
      </c>
      <c r="F13" t="s">
        <v>15</v>
      </c>
      <c r="G13" t="s">
        <v>20</v>
      </c>
      <c r="H13" t="s">
        <v>272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271</v>
      </c>
      <c r="B14">
        <v>10.92</v>
      </c>
      <c r="C14" t="s">
        <v>44</v>
      </c>
      <c r="D14" t="s">
        <v>31</v>
      </c>
      <c r="E14">
        <v>96188876</v>
      </c>
      <c r="F14" t="s">
        <v>15</v>
      </c>
      <c r="G14" t="s">
        <v>20</v>
      </c>
      <c r="H14" t="s">
        <v>272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271</v>
      </c>
      <c r="B15">
        <v>10.92</v>
      </c>
      <c r="C15" t="s">
        <v>44</v>
      </c>
      <c r="D15" t="s">
        <v>32</v>
      </c>
      <c r="E15">
        <v>146869853</v>
      </c>
      <c r="F15" t="s">
        <v>33</v>
      </c>
      <c r="G15" t="s">
        <v>16</v>
      </c>
      <c r="H15" t="s">
        <v>272</v>
      </c>
      <c r="I15" t="s">
        <v>18</v>
      </c>
      <c r="J15">
        <v>1</v>
      </c>
      <c r="K15" t="s">
        <v>18</v>
      </c>
      <c r="L15" t="s">
        <v>274</v>
      </c>
    </row>
    <row r="16" spans="1:12" x14ac:dyDescent="0.2">
      <c r="A16" t="s">
        <v>271</v>
      </c>
      <c r="B16">
        <v>10.92</v>
      </c>
      <c r="C16" t="s">
        <v>44</v>
      </c>
      <c r="D16" t="s">
        <v>34</v>
      </c>
      <c r="E16">
        <v>134167788</v>
      </c>
      <c r="F16" t="s">
        <v>35</v>
      </c>
      <c r="G16" t="s">
        <v>16</v>
      </c>
      <c r="H16" t="s">
        <v>272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271</v>
      </c>
      <c r="B17">
        <v>10.92</v>
      </c>
      <c r="C17" t="s">
        <v>44</v>
      </c>
      <c r="D17" t="s">
        <v>36</v>
      </c>
      <c r="E17">
        <v>131369589</v>
      </c>
      <c r="F17" t="s">
        <v>37</v>
      </c>
      <c r="G17" t="s">
        <v>16</v>
      </c>
      <c r="H17" t="s">
        <v>272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271</v>
      </c>
      <c r="B18">
        <v>10.92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272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271</v>
      </c>
      <c r="B19">
        <v>10.92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272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271</v>
      </c>
      <c r="B20">
        <v>10.92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272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271</v>
      </c>
      <c r="B21">
        <v>10.92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272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275</v>
      </c>
      <c r="B2">
        <v>7.22</v>
      </c>
      <c r="C2" t="s">
        <v>13</v>
      </c>
      <c r="D2" t="s">
        <v>14</v>
      </c>
      <c r="E2">
        <v>7613375136</v>
      </c>
      <c r="F2" t="s">
        <v>15</v>
      </c>
      <c r="G2" t="s">
        <v>16</v>
      </c>
      <c r="H2" t="s">
        <v>276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275</v>
      </c>
      <c r="B3">
        <v>7.22</v>
      </c>
      <c r="C3" t="s">
        <v>13</v>
      </c>
      <c r="D3" t="s">
        <v>19</v>
      </c>
      <c r="E3">
        <v>6219053854</v>
      </c>
      <c r="F3" t="s">
        <v>15</v>
      </c>
      <c r="G3" t="s">
        <v>20</v>
      </c>
      <c r="H3" t="s">
        <v>276</v>
      </c>
      <c r="I3">
        <v>126.991</v>
      </c>
      <c r="J3">
        <v>100</v>
      </c>
      <c r="K3">
        <v>48972445</v>
      </c>
      <c r="L3" t="s">
        <v>15</v>
      </c>
    </row>
    <row r="4" spans="1:12" x14ac:dyDescent="0.2">
      <c r="A4" t="s">
        <v>275</v>
      </c>
      <c r="B4">
        <v>7.22</v>
      </c>
      <c r="C4" t="s">
        <v>13</v>
      </c>
      <c r="D4" t="s">
        <v>21</v>
      </c>
      <c r="E4">
        <v>3549996955</v>
      </c>
      <c r="F4" t="s">
        <v>15</v>
      </c>
      <c r="G4" t="s">
        <v>20</v>
      </c>
      <c r="H4" t="s">
        <v>276</v>
      </c>
      <c r="I4">
        <v>59.433</v>
      </c>
      <c r="J4">
        <v>50</v>
      </c>
      <c r="K4">
        <v>59730639</v>
      </c>
      <c r="L4" t="s">
        <v>15</v>
      </c>
    </row>
    <row r="5" spans="1:12" x14ac:dyDescent="0.2">
      <c r="A5" t="s">
        <v>275</v>
      </c>
      <c r="B5">
        <v>7.22</v>
      </c>
      <c r="C5" t="s">
        <v>13</v>
      </c>
      <c r="D5" t="s">
        <v>22</v>
      </c>
      <c r="E5">
        <v>2228593718</v>
      </c>
      <c r="F5" t="s">
        <v>15</v>
      </c>
      <c r="G5" t="s">
        <v>20</v>
      </c>
      <c r="H5" t="s">
        <v>276</v>
      </c>
      <c r="I5">
        <v>29.029</v>
      </c>
      <c r="J5">
        <v>25</v>
      </c>
      <c r="K5">
        <v>76770288</v>
      </c>
      <c r="L5" t="s">
        <v>15</v>
      </c>
    </row>
    <row r="6" spans="1:12" x14ac:dyDescent="0.2">
      <c r="A6" t="s">
        <v>275</v>
      </c>
      <c r="B6">
        <v>7.22</v>
      </c>
      <c r="C6" t="s">
        <v>13</v>
      </c>
      <c r="D6" t="s">
        <v>23</v>
      </c>
      <c r="E6">
        <v>1189017324</v>
      </c>
      <c r="F6" t="s">
        <v>15</v>
      </c>
      <c r="G6" t="s">
        <v>20</v>
      </c>
      <c r="H6" t="s">
        <v>276</v>
      </c>
      <c r="I6">
        <v>13.388999999999999</v>
      </c>
      <c r="J6">
        <v>12.5</v>
      </c>
      <c r="K6">
        <v>88805621</v>
      </c>
      <c r="L6" t="s">
        <v>15</v>
      </c>
    </row>
    <row r="7" spans="1:12" x14ac:dyDescent="0.2">
      <c r="A7" t="s">
        <v>275</v>
      </c>
      <c r="B7">
        <v>7.22</v>
      </c>
      <c r="C7" t="s">
        <v>13</v>
      </c>
      <c r="D7" t="s">
        <v>24</v>
      </c>
      <c r="E7">
        <v>618499902</v>
      </c>
      <c r="F7" t="s">
        <v>15</v>
      </c>
      <c r="G7" t="s">
        <v>20</v>
      </c>
      <c r="H7" t="s">
        <v>276</v>
      </c>
      <c r="I7">
        <v>6.9480000000000004</v>
      </c>
      <c r="J7">
        <v>6.25</v>
      </c>
      <c r="K7">
        <v>89021688</v>
      </c>
      <c r="L7" t="s">
        <v>15</v>
      </c>
    </row>
    <row r="8" spans="1:12" x14ac:dyDescent="0.2">
      <c r="A8" t="s">
        <v>275</v>
      </c>
      <c r="B8">
        <v>7.22</v>
      </c>
      <c r="C8" t="s">
        <v>13</v>
      </c>
      <c r="D8" t="s">
        <v>25</v>
      </c>
      <c r="E8">
        <v>323234942</v>
      </c>
      <c r="F8" t="s">
        <v>15</v>
      </c>
      <c r="G8" t="s">
        <v>20</v>
      </c>
      <c r="H8" t="s">
        <v>276</v>
      </c>
      <c r="I8">
        <v>3.4529999999999998</v>
      </c>
      <c r="J8">
        <v>3.125</v>
      </c>
      <c r="K8">
        <v>93623001</v>
      </c>
      <c r="L8" t="s">
        <v>15</v>
      </c>
    </row>
    <row r="9" spans="1:12" x14ac:dyDescent="0.2">
      <c r="A9" t="s">
        <v>275</v>
      </c>
      <c r="B9">
        <v>7.22</v>
      </c>
      <c r="C9" t="s">
        <v>13</v>
      </c>
      <c r="D9" t="s">
        <v>26</v>
      </c>
      <c r="E9">
        <v>171117022</v>
      </c>
      <c r="F9" t="s">
        <v>15</v>
      </c>
      <c r="G9" t="s">
        <v>20</v>
      </c>
      <c r="H9" t="s">
        <v>276</v>
      </c>
      <c r="I9">
        <v>1.6919999999999999</v>
      </c>
      <c r="J9">
        <v>1.5629999999999999</v>
      </c>
      <c r="K9">
        <v>101154527</v>
      </c>
      <c r="L9" t="s">
        <v>15</v>
      </c>
    </row>
    <row r="10" spans="1:12" x14ac:dyDescent="0.2">
      <c r="A10" t="s">
        <v>275</v>
      </c>
      <c r="B10">
        <v>7.22</v>
      </c>
      <c r="C10" t="s">
        <v>13</v>
      </c>
      <c r="D10" t="s">
        <v>27</v>
      </c>
      <c r="E10">
        <v>91742647</v>
      </c>
      <c r="F10" t="s">
        <v>15</v>
      </c>
      <c r="G10" t="s">
        <v>20</v>
      </c>
      <c r="H10" t="s">
        <v>276</v>
      </c>
      <c r="I10">
        <v>0.95799999999999996</v>
      </c>
      <c r="J10">
        <v>0.78100000000000003</v>
      </c>
      <c r="K10">
        <v>95736810</v>
      </c>
      <c r="L10" t="s">
        <v>15</v>
      </c>
    </row>
    <row r="11" spans="1:12" x14ac:dyDescent="0.2">
      <c r="A11" t="s">
        <v>275</v>
      </c>
      <c r="B11">
        <v>7.22</v>
      </c>
      <c r="C11" t="s">
        <v>13</v>
      </c>
      <c r="D11" t="s">
        <v>28</v>
      </c>
      <c r="E11">
        <v>43260340</v>
      </c>
      <c r="F11" t="s">
        <v>15</v>
      </c>
      <c r="G11" t="s">
        <v>20</v>
      </c>
      <c r="H11" t="s">
        <v>276</v>
      </c>
      <c r="I11">
        <v>0.44800000000000001</v>
      </c>
      <c r="J11">
        <v>0.39100000000000001</v>
      </c>
      <c r="K11">
        <v>96494583</v>
      </c>
      <c r="L11" t="s">
        <v>15</v>
      </c>
    </row>
    <row r="12" spans="1:12" x14ac:dyDescent="0.2">
      <c r="A12" t="s">
        <v>275</v>
      </c>
      <c r="B12">
        <v>7.22</v>
      </c>
      <c r="C12" t="s">
        <v>13</v>
      </c>
      <c r="D12" t="s">
        <v>29</v>
      </c>
      <c r="E12">
        <v>18962660</v>
      </c>
      <c r="F12" t="s">
        <v>15</v>
      </c>
      <c r="G12" t="s">
        <v>20</v>
      </c>
      <c r="H12" t="s">
        <v>276</v>
      </c>
      <c r="I12">
        <v>0.217</v>
      </c>
      <c r="J12">
        <v>0.19500000000000001</v>
      </c>
      <c r="K12">
        <v>87193535</v>
      </c>
      <c r="L12" t="s">
        <v>15</v>
      </c>
    </row>
    <row r="13" spans="1:12" x14ac:dyDescent="0.2">
      <c r="A13" t="s">
        <v>275</v>
      </c>
      <c r="B13">
        <v>7.22</v>
      </c>
      <c r="C13" t="s">
        <v>13</v>
      </c>
      <c r="D13" t="s">
        <v>30</v>
      </c>
      <c r="E13">
        <v>8966739</v>
      </c>
      <c r="F13" t="s">
        <v>15</v>
      </c>
      <c r="G13" t="s">
        <v>20</v>
      </c>
      <c r="H13" t="s">
        <v>276</v>
      </c>
      <c r="I13">
        <v>9.9000000000000005E-2</v>
      </c>
      <c r="J13">
        <v>9.8000000000000004E-2</v>
      </c>
      <c r="K13">
        <v>90190156</v>
      </c>
      <c r="L13" t="s">
        <v>15</v>
      </c>
    </row>
    <row r="14" spans="1:12" x14ac:dyDescent="0.2">
      <c r="A14" t="s">
        <v>275</v>
      </c>
      <c r="B14">
        <v>7.22</v>
      </c>
      <c r="C14" t="s">
        <v>13</v>
      </c>
      <c r="D14" t="s">
        <v>31</v>
      </c>
      <c r="E14">
        <v>3682841</v>
      </c>
      <c r="F14" t="s">
        <v>15</v>
      </c>
      <c r="G14" t="s">
        <v>20</v>
      </c>
      <c r="H14" t="s">
        <v>276</v>
      </c>
      <c r="I14">
        <v>4.1000000000000002E-2</v>
      </c>
      <c r="J14">
        <v>4.9000000000000002E-2</v>
      </c>
      <c r="K14">
        <v>90002882</v>
      </c>
      <c r="L14" t="s">
        <v>277</v>
      </c>
    </row>
    <row r="15" spans="1:12" x14ac:dyDescent="0.2">
      <c r="A15" t="s">
        <v>275</v>
      </c>
      <c r="B15">
        <v>7.22</v>
      </c>
      <c r="C15" t="s">
        <v>13</v>
      </c>
      <c r="D15" t="s">
        <v>32</v>
      </c>
      <c r="E15">
        <v>1348427304</v>
      </c>
      <c r="F15" t="s">
        <v>33</v>
      </c>
      <c r="G15" t="s">
        <v>16</v>
      </c>
      <c r="H15" t="s">
        <v>276</v>
      </c>
      <c r="I15">
        <v>34.521000000000001</v>
      </c>
      <c r="J15" t="s">
        <v>18</v>
      </c>
      <c r="K15">
        <v>39060619</v>
      </c>
      <c r="L15" t="s">
        <v>15</v>
      </c>
    </row>
    <row r="16" spans="1:12" x14ac:dyDescent="0.2">
      <c r="A16" t="s">
        <v>275</v>
      </c>
      <c r="B16">
        <v>7.22</v>
      </c>
      <c r="C16" t="s">
        <v>13</v>
      </c>
      <c r="D16" t="s">
        <v>34</v>
      </c>
      <c r="E16">
        <v>629119971</v>
      </c>
      <c r="F16" t="s">
        <v>35</v>
      </c>
      <c r="G16" t="s">
        <v>16</v>
      </c>
      <c r="H16" t="s">
        <v>276</v>
      </c>
      <c r="I16">
        <v>13.451000000000001</v>
      </c>
      <c r="J16" t="s">
        <v>18</v>
      </c>
      <c r="K16">
        <v>46770861</v>
      </c>
      <c r="L16" t="s">
        <v>15</v>
      </c>
    </row>
    <row r="17" spans="1:12" x14ac:dyDescent="0.2">
      <c r="A17" t="s">
        <v>275</v>
      </c>
      <c r="B17">
        <v>7.22</v>
      </c>
      <c r="C17" t="s">
        <v>13</v>
      </c>
      <c r="D17" t="s">
        <v>36</v>
      </c>
      <c r="E17">
        <v>1001602352</v>
      </c>
      <c r="F17" t="s">
        <v>37</v>
      </c>
      <c r="G17" t="s">
        <v>16</v>
      </c>
      <c r="H17" t="s">
        <v>276</v>
      </c>
      <c r="I17">
        <v>28.48</v>
      </c>
      <c r="J17" t="s">
        <v>18</v>
      </c>
      <c r="K17">
        <v>35169064</v>
      </c>
      <c r="L17" t="s">
        <v>15</v>
      </c>
    </row>
    <row r="18" spans="1:12" x14ac:dyDescent="0.2">
      <c r="A18" t="s">
        <v>275</v>
      </c>
      <c r="B18">
        <v>7.22</v>
      </c>
      <c r="C18" t="s">
        <v>13</v>
      </c>
      <c r="D18" t="s">
        <v>38</v>
      </c>
      <c r="E18">
        <v>24171</v>
      </c>
      <c r="F18" t="s">
        <v>15</v>
      </c>
      <c r="G18" t="s">
        <v>16</v>
      </c>
      <c r="H18" t="s">
        <v>276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275</v>
      </c>
      <c r="B19">
        <v>7.22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276</v>
      </c>
      <c r="I19" t="s">
        <v>40</v>
      </c>
      <c r="J19" t="s">
        <v>18</v>
      </c>
      <c r="K19" t="s">
        <v>40</v>
      </c>
      <c r="L19" t="s">
        <v>15</v>
      </c>
    </row>
    <row r="20" spans="1:12" x14ac:dyDescent="0.2">
      <c r="A20" t="s">
        <v>275</v>
      </c>
      <c r="B20">
        <v>7.22</v>
      </c>
      <c r="C20" t="s">
        <v>13</v>
      </c>
      <c r="D20" t="s">
        <v>41</v>
      </c>
      <c r="E20">
        <v>5521</v>
      </c>
      <c r="F20" t="s">
        <v>15</v>
      </c>
      <c r="G20" t="s">
        <v>16</v>
      </c>
      <c r="H20" t="s">
        <v>276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275</v>
      </c>
      <c r="B21">
        <v>7.22</v>
      </c>
      <c r="C21" t="s">
        <v>13</v>
      </c>
      <c r="D21" t="s">
        <v>42</v>
      </c>
      <c r="E21" t="s">
        <v>40</v>
      </c>
      <c r="F21" t="s">
        <v>15</v>
      </c>
      <c r="G21" t="s">
        <v>16</v>
      </c>
      <c r="H21" t="s">
        <v>276</v>
      </c>
      <c r="I21" t="s">
        <v>40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25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357</v>
      </c>
      <c r="B2">
        <v>4.8899999999999997</v>
      </c>
      <c r="C2" t="s">
        <v>13</v>
      </c>
      <c r="D2" t="s">
        <v>14</v>
      </c>
      <c r="E2" t="s">
        <v>40</v>
      </c>
      <c r="F2" t="s">
        <v>15</v>
      </c>
      <c r="G2" t="s">
        <v>16</v>
      </c>
      <c r="H2" t="s">
        <v>358</v>
      </c>
      <c r="I2" t="s">
        <v>40</v>
      </c>
      <c r="J2" t="s">
        <v>18</v>
      </c>
      <c r="K2">
        <v>50092</v>
      </c>
    </row>
    <row r="3" spans="1:14" x14ac:dyDescent="0.2">
      <c r="A3" t="s">
        <v>357</v>
      </c>
      <c r="B3">
        <v>4.8899999999999997</v>
      </c>
      <c r="C3" t="s">
        <v>13</v>
      </c>
      <c r="D3" t="s">
        <v>19</v>
      </c>
      <c r="E3">
        <v>4253330132</v>
      </c>
      <c r="F3" t="s">
        <v>15</v>
      </c>
      <c r="G3" t="s">
        <v>20</v>
      </c>
      <c r="H3" t="s">
        <v>358</v>
      </c>
      <c r="I3">
        <v>52.677</v>
      </c>
      <c r="J3">
        <v>100</v>
      </c>
      <c r="K3">
        <v>80743963</v>
      </c>
      <c r="L3">
        <f>1.4346*I3^1.0515</f>
        <v>92.686256812318277</v>
      </c>
      <c r="M3">
        <f>ABS(J3-L3)/J3*100</f>
        <v>7.3137431876817232</v>
      </c>
    </row>
    <row r="4" spans="1:14" x14ac:dyDescent="0.2">
      <c r="A4" t="s">
        <v>357</v>
      </c>
      <c r="B4">
        <v>4.8899999999999997</v>
      </c>
      <c r="C4" t="s">
        <v>13</v>
      </c>
      <c r="D4" t="s">
        <v>21</v>
      </c>
      <c r="E4">
        <v>2322851394</v>
      </c>
      <c r="F4" t="s">
        <v>15</v>
      </c>
      <c r="G4" t="s">
        <v>20</v>
      </c>
      <c r="H4" t="s">
        <v>358</v>
      </c>
      <c r="I4">
        <v>27.372</v>
      </c>
      <c r="J4">
        <v>50</v>
      </c>
      <c r="K4">
        <v>84861217</v>
      </c>
      <c r="L4">
        <f t="shared" ref="L4:L17" si="0">1.4346*I4^1.0515</f>
        <v>46.564896736218969</v>
      </c>
      <c r="M4">
        <f t="shared" ref="M4:M14" si="1">ABS(J4-L4)/J4*100</f>
        <v>6.8702065275620612</v>
      </c>
    </row>
    <row r="5" spans="1:14" x14ac:dyDescent="0.2">
      <c r="A5" t="s">
        <v>357</v>
      </c>
      <c r="B5">
        <v>4.8899999999999997</v>
      </c>
      <c r="C5" t="s">
        <v>13</v>
      </c>
      <c r="D5" t="s">
        <v>22</v>
      </c>
      <c r="E5">
        <v>1514253909</v>
      </c>
      <c r="F5" t="s">
        <v>15</v>
      </c>
      <c r="G5" t="s">
        <v>20</v>
      </c>
      <c r="H5" t="s">
        <v>358</v>
      </c>
      <c r="I5">
        <v>15.637</v>
      </c>
      <c r="J5">
        <v>25</v>
      </c>
      <c r="K5">
        <v>96837221</v>
      </c>
      <c r="L5">
        <f t="shared" si="0"/>
        <v>25.845394444694335</v>
      </c>
      <c r="M5">
        <f t="shared" si="1"/>
        <v>3.3815777787773413</v>
      </c>
    </row>
    <row r="6" spans="1:14" x14ac:dyDescent="0.2">
      <c r="A6" t="s">
        <v>357</v>
      </c>
      <c r="B6">
        <v>4.8899999999999997</v>
      </c>
      <c r="C6" t="s">
        <v>13</v>
      </c>
      <c r="D6" t="s">
        <v>23</v>
      </c>
      <c r="E6">
        <v>792296055</v>
      </c>
      <c r="F6" t="s">
        <v>15</v>
      </c>
      <c r="G6" t="s">
        <v>20</v>
      </c>
      <c r="H6" t="s">
        <v>358</v>
      </c>
      <c r="I6">
        <v>7.6360000000000001</v>
      </c>
      <c r="J6">
        <v>12.5</v>
      </c>
      <c r="K6">
        <v>103756768</v>
      </c>
      <c r="L6">
        <f t="shared" si="0"/>
        <v>12.163661929557968</v>
      </c>
      <c r="M6">
        <f t="shared" si="1"/>
        <v>2.6907045635362579</v>
      </c>
    </row>
    <row r="7" spans="1:14" x14ac:dyDescent="0.2">
      <c r="A7" t="s">
        <v>357</v>
      </c>
      <c r="B7">
        <v>4.8899999999999997</v>
      </c>
      <c r="C7" t="s">
        <v>13</v>
      </c>
      <c r="D7" t="s">
        <v>24</v>
      </c>
      <c r="E7">
        <v>427230220</v>
      </c>
      <c r="F7" t="s">
        <v>15</v>
      </c>
      <c r="G7" t="s">
        <v>20</v>
      </c>
      <c r="H7" t="s">
        <v>358</v>
      </c>
      <c r="I7">
        <v>4.125</v>
      </c>
      <c r="J7">
        <v>6.25</v>
      </c>
      <c r="K7">
        <v>103569123</v>
      </c>
      <c r="L7">
        <f t="shared" si="0"/>
        <v>6.365743173086587</v>
      </c>
      <c r="M7">
        <f t="shared" si="1"/>
        <v>1.8518907693853919</v>
      </c>
    </row>
    <row r="8" spans="1:14" x14ac:dyDescent="0.2">
      <c r="A8" t="s">
        <v>357</v>
      </c>
      <c r="B8">
        <v>4.8899999999999997</v>
      </c>
      <c r="C8" t="s">
        <v>13</v>
      </c>
      <c r="D8" t="s">
        <v>25</v>
      </c>
      <c r="E8">
        <v>264073631</v>
      </c>
      <c r="F8" t="s">
        <v>15</v>
      </c>
      <c r="G8" t="s">
        <v>20</v>
      </c>
      <c r="H8" t="s">
        <v>358</v>
      </c>
      <c r="I8">
        <v>2.2429999999999999</v>
      </c>
      <c r="J8">
        <v>3.125</v>
      </c>
      <c r="K8">
        <v>117732561</v>
      </c>
      <c r="L8">
        <f t="shared" si="0"/>
        <v>3.3545000885174514</v>
      </c>
      <c r="M8">
        <f t="shared" si="1"/>
        <v>7.344002832558445</v>
      </c>
    </row>
    <row r="9" spans="1:14" x14ac:dyDescent="0.2">
      <c r="A9" t="s">
        <v>357</v>
      </c>
      <c r="B9">
        <v>4.8899999999999997</v>
      </c>
      <c r="C9" t="s">
        <v>13</v>
      </c>
      <c r="D9" t="s">
        <v>26</v>
      </c>
      <c r="E9">
        <v>130832754</v>
      </c>
      <c r="F9" t="s">
        <v>15</v>
      </c>
      <c r="G9" t="s">
        <v>20</v>
      </c>
      <c r="H9" t="s">
        <v>358</v>
      </c>
      <c r="I9">
        <v>1.119</v>
      </c>
      <c r="J9">
        <v>1.5629999999999999</v>
      </c>
      <c r="K9">
        <v>116918319</v>
      </c>
      <c r="L9">
        <f t="shared" si="0"/>
        <v>1.6146398337578733</v>
      </c>
      <c r="M9">
        <f t="shared" si="1"/>
        <v>3.303892115027089</v>
      </c>
    </row>
    <row r="10" spans="1:14" x14ac:dyDescent="0.2">
      <c r="A10" t="s">
        <v>357</v>
      </c>
      <c r="B10">
        <v>4.8899999999999997</v>
      </c>
      <c r="C10" t="s">
        <v>13</v>
      </c>
      <c r="D10" t="s">
        <v>27</v>
      </c>
      <c r="E10">
        <v>77427826</v>
      </c>
      <c r="F10" t="s">
        <v>15</v>
      </c>
      <c r="G10" t="s">
        <v>20</v>
      </c>
      <c r="H10" t="s">
        <v>358</v>
      </c>
      <c r="I10">
        <v>0.67</v>
      </c>
      <c r="J10">
        <v>0.78100000000000003</v>
      </c>
      <c r="K10">
        <v>115627748</v>
      </c>
      <c r="L10">
        <f t="shared" si="0"/>
        <v>0.94156104348946734</v>
      </c>
      <c r="M10">
        <f t="shared" si="1"/>
        <v>20.55839225217251</v>
      </c>
    </row>
    <row r="11" spans="1:14" x14ac:dyDescent="0.2">
      <c r="A11" t="s">
        <v>357</v>
      </c>
      <c r="B11">
        <v>4.8899999999999997</v>
      </c>
      <c r="C11" t="s">
        <v>13</v>
      </c>
      <c r="D11" t="s">
        <v>28</v>
      </c>
      <c r="E11">
        <v>38044914</v>
      </c>
      <c r="F11" t="s">
        <v>15</v>
      </c>
      <c r="G11" t="s">
        <v>20</v>
      </c>
      <c r="H11" t="s">
        <v>358</v>
      </c>
      <c r="I11">
        <v>0.312</v>
      </c>
      <c r="J11">
        <v>0.39100000000000001</v>
      </c>
      <c r="K11">
        <v>121931647</v>
      </c>
      <c r="L11">
        <f t="shared" si="0"/>
        <v>0.42153572042766779</v>
      </c>
      <c r="M11">
        <f t="shared" si="1"/>
        <v>7.8096471682014776</v>
      </c>
    </row>
    <row r="12" spans="1:14" x14ac:dyDescent="0.2">
      <c r="A12" t="s">
        <v>357</v>
      </c>
      <c r="B12">
        <v>4.8899999999999997</v>
      </c>
      <c r="C12" t="s">
        <v>13</v>
      </c>
      <c r="D12" t="s">
        <v>29</v>
      </c>
      <c r="E12">
        <v>12373075</v>
      </c>
      <c r="F12" t="s">
        <v>15</v>
      </c>
      <c r="G12" t="s">
        <v>20</v>
      </c>
      <c r="H12" t="s">
        <v>358</v>
      </c>
      <c r="I12">
        <v>0.13600000000000001</v>
      </c>
      <c r="J12">
        <v>0.19500000000000001</v>
      </c>
      <c r="K12">
        <v>91086627</v>
      </c>
      <c r="L12">
        <f t="shared" si="0"/>
        <v>0.17605444260615358</v>
      </c>
      <c r="M12">
        <f t="shared" si="1"/>
        <v>9.7156704583827835</v>
      </c>
    </row>
    <row r="13" spans="1:14" x14ac:dyDescent="0.2">
      <c r="A13" t="s">
        <v>357</v>
      </c>
      <c r="B13">
        <v>4.8899999999999997</v>
      </c>
      <c r="C13" t="s">
        <v>13</v>
      </c>
      <c r="D13" t="s">
        <v>30</v>
      </c>
      <c r="E13">
        <v>7037513</v>
      </c>
      <c r="F13" t="s">
        <v>15</v>
      </c>
      <c r="G13" t="s">
        <v>20</v>
      </c>
      <c r="H13" t="s">
        <v>358</v>
      </c>
      <c r="I13">
        <v>6.7000000000000004E-2</v>
      </c>
      <c r="J13">
        <v>9.8000000000000004E-2</v>
      </c>
      <c r="K13">
        <v>105568825</v>
      </c>
      <c r="L13">
        <f t="shared" si="0"/>
        <v>8.3627378218751394E-2</v>
      </c>
      <c r="M13">
        <f t="shared" si="1"/>
        <v>14.665940593110827</v>
      </c>
    </row>
    <row r="14" spans="1:14" x14ac:dyDescent="0.2">
      <c r="A14" t="s">
        <v>357</v>
      </c>
      <c r="B14">
        <v>4.8899999999999997</v>
      </c>
      <c r="C14" t="s">
        <v>13</v>
      </c>
      <c r="D14" t="s">
        <v>31</v>
      </c>
      <c r="E14">
        <v>4463441</v>
      </c>
      <c r="F14" t="s">
        <v>15</v>
      </c>
      <c r="G14" t="s">
        <v>20</v>
      </c>
      <c r="H14" t="s">
        <v>358</v>
      </c>
      <c r="I14">
        <v>4.1000000000000002E-2</v>
      </c>
      <c r="J14">
        <v>4.9000000000000002E-2</v>
      </c>
      <c r="K14">
        <v>107820162</v>
      </c>
      <c r="L14">
        <f t="shared" si="0"/>
        <v>4.9896841091904877E-2</v>
      </c>
      <c r="M14">
        <f t="shared" si="1"/>
        <v>1.8302879426630101</v>
      </c>
      <c r="N14" t="s">
        <v>413</v>
      </c>
    </row>
    <row r="15" spans="1:14" x14ac:dyDescent="0.2">
      <c r="A15" t="s">
        <v>357</v>
      </c>
      <c r="B15">
        <v>4.8899999999999997</v>
      </c>
      <c r="C15" t="s">
        <v>13</v>
      </c>
      <c r="D15" t="s">
        <v>32</v>
      </c>
      <c r="E15">
        <v>20336396</v>
      </c>
      <c r="F15" t="s">
        <v>33</v>
      </c>
      <c r="G15" t="s">
        <v>16</v>
      </c>
      <c r="H15" t="s">
        <v>358</v>
      </c>
      <c r="I15">
        <v>0.17699999999999999</v>
      </c>
      <c r="J15" t="s">
        <v>18</v>
      </c>
      <c r="K15">
        <v>114931325</v>
      </c>
      <c r="L15">
        <f t="shared" si="0"/>
        <v>0.23226015743200987</v>
      </c>
      <c r="N15">
        <f>AVERAGE(M3:M14)</f>
        <v>7.2779963490882436</v>
      </c>
    </row>
    <row r="16" spans="1:14" x14ac:dyDescent="0.2">
      <c r="A16" t="s">
        <v>357</v>
      </c>
      <c r="B16">
        <v>4.8899999999999997</v>
      </c>
      <c r="C16" t="s">
        <v>13</v>
      </c>
      <c r="D16" t="s">
        <v>34</v>
      </c>
      <c r="E16">
        <v>12834819</v>
      </c>
      <c r="F16" t="s">
        <v>35</v>
      </c>
      <c r="G16" t="s">
        <v>16</v>
      </c>
      <c r="H16" t="s">
        <v>358</v>
      </c>
      <c r="I16">
        <v>0.114</v>
      </c>
      <c r="J16" t="s">
        <v>18</v>
      </c>
      <c r="K16">
        <v>112202632</v>
      </c>
      <c r="L16">
        <f t="shared" si="0"/>
        <v>0.14624003343391745</v>
      </c>
    </row>
    <row r="17" spans="1:13" x14ac:dyDescent="0.2">
      <c r="A17" t="s">
        <v>357</v>
      </c>
      <c r="B17">
        <v>4.8899999999999997</v>
      </c>
      <c r="C17" t="s">
        <v>13</v>
      </c>
      <c r="D17" t="s">
        <v>36</v>
      </c>
      <c r="E17">
        <v>14686795</v>
      </c>
      <c r="F17" t="s">
        <v>37</v>
      </c>
      <c r="G17" t="s">
        <v>16</v>
      </c>
      <c r="H17" t="s">
        <v>358</v>
      </c>
      <c r="I17">
        <v>0.128</v>
      </c>
      <c r="J17" t="s">
        <v>18</v>
      </c>
      <c r="K17">
        <v>114724554</v>
      </c>
      <c r="L17">
        <f t="shared" si="0"/>
        <v>0.16518176776111543</v>
      </c>
    </row>
    <row r="18" spans="1:13" x14ac:dyDescent="0.2">
      <c r="A18" t="s">
        <v>357</v>
      </c>
      <c r="B18">
        <v>4.8899999999999997</v>
      </c>
      <c r="C18" t="s">
        <v>13</v>
      </c>
      <c r="D18" t="s">
        <v>38</v>
      </c>
      <c r="E18">
        <v>566019</v>
      </c>
      <c r="F18" t="s">
        <v>15</v>
      </c>
      <c r="G18" t="s">
        <v>16</v>
      </c>
      <c r="H18" t="s">
        <v>358</v>
      </c>
      <c r="I18">
        <v>4.5259999999999998</v>
      </c>
      <c r="J18" t="s">
        <v>18</v>
      </c>
      <c r="K18">
        <v>125055</v>
      </c>
      <c r="L18" t="s">
        <v>15</v>
      </c>
    </row>
    <row r="19" spans="1:13" x14ac:dyDescent="0.2">
      <c r="A19" t="s">
        <v>357</v>
      </c>
      <c r="B19">
        <v>4.8899999999999997</v>
      </c>
      <c r="C19" t="s">
        <v>13</v>
      </c>
      <c r="D19" t="s">
        <v>39</v>
      </c>
      <c r="E19">
        <v>2237059793</v>
      </c>
      <c r="F19" t="s">
        <v>15</v>
      </c>
      <c r="G19" t="s">
        <v>16</v>
      </c>
      <c r="H19" t="s">
        <v>358</v>
      </c>
      <c r="I19">
        <v>0</v>
      </c>
      <c r="J19" t="s">
        <v>18</v>
      </c>
      <c r="K19" t="s">
        <v>40</v>
      </c>
      <c r="L19" t="s">
        <v>15</v>
      </c>
    </row>
    <row r="20" spans="1:13" x14ac:dyDescent="0.2">
      <c r="A20" t="s">
        <v>357</v>
      </c>
      <c r="B20">
        <v>4.8899999999999997</v>
      </c>
      <c r="C20" t="s">
        <v>13</v>
      </c>
      <c r="D20" t="s">
        <v>41</v>
      </c>
      <c r="E20">
        <v>3211184693</v>
      </c>
      <c r="F20" t="s">
        <v>15</v>
      </c>
      <c r="G20" t="s">
        <v>16</v>
      </c>
      <c r="H20" t="s">
        <v>358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357</v>
      </c>
      <c r="B21">
        <v>4.8899999999999997</v>
      </c>
      <c r="C21" t="s">
        <v>13</v>
      </c>
      <c r="D21" t="s">
        <v>42</v>
      </c>
      <c r="E21">
        <v>1187354</v>
      </c>
      <c r="F21" t="s">
        <v>15</v>
      </c>
      <c r="G21" t="s">
        <v>16</v>
      </c>
      <c r="H21" t="s">
        <v>358</v>
      </c>
      <c r="I21">
        <v>61.253999999999998</v>
      </c>
      <c r="J21" t="s">
        <v>18</v>
      </c>
      <c r="K21">
        <v>19384</v>
      </c>
      <c r="L21" t="s">
        <v>15</v>
      </c>
    </row>
    <row r="22" spans="1:13" x14ac:dyDescent="0.2">
      <c r="M22" t="s">
        <v>421</v>
      </c>
    </row>
    <row r="23" spans="1:13" x14ac:dyDescent="0.2">
      <c r="M23">
        <f>L15/(0.9*0.5)</f>
        <v>0.51613368318224417</v>
      </c>
    </row>
    <row r="24" spans="1:13" x14ac:dyDescent="0.2">
      <c r="M24">
        <f t="shared" ref="M24" si="2">L16/(0.9*0.5)</f>
        <v>0.32497785207537211</v>
      </c>
    </row>
    <row r="25" spans="1:13" x14ac:dyDescent="0.2">
      <c r="M25">
        <f>L17/(0.9*0.5)</f>
        <v>0.36707059502470096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278</v>
      </c>
      <c r="B2">
        <v>7.22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279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278</v>
      </c>
      <c r="B3">
        <v>7.22</v>
      </c>
      <c r="C3" t="s">
        <v>44</v>
      </c>
      <c r="D3" t="s">
        <v>19</v>
      </c>
      <c r="E3">
        <v>48972445</v>
      </c>
      <c r="F3" t="s">
        <v>15</v>
      </c>
      <c r="G3" t="s">
        <v>20</v>
      </c>
      <c r="H3" t="s">
        <v>279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278</v>
      </c>
      <c r="B4">
        <v>7.22</v>
      </c>
      <c r="C4" t="s">
        <v>44</v>
      </c>
      <c r="D4" t="s">
        <v>21</v>
      </c>
      <c r="E4">
        <v>59730639</v>
      </c>
      <c r="F4" t="s">
        <v>15</v>
      </c>
      <c r="G4" t="s">
        <v>20</v>
      </c>
      <c r="H4" t="s">
        <v>279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278</v>
      </c>
      <c r="B5">
        <v>7.22</v>
      </c>
      <c r="C5" t="s">
        <v>44</v>
      </c>
      <c r="D5" t="s">
        <v>22</v>
      </c>
      <c r="E5">
        <v>76770288</v>
      </c>
      <c r="F5" t="s">
        <v>15</v>
      </c>
      <c r="G5" t="s">
        <v>20</v>
      </c>
      <c r="H5" t="s">
        <v>279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278</v>
      </c>
      <c r="B6">
        <v>7.22</v>
      </c>
      <c r="C6" t="s">
        <v>44</v>
      </c>
      <c r="D6" t="s">
        <v>23</v>
      </c>
      <c r="E6">
        <v>88805621</v>
      </c>
      <c r="F6" t="s">
        <v>15</v>
      </c>
      <c r="G6" t="s">
        <v>20</v>
      </c>
      <c r="H6" t="s">
        <v>279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278</v>
      </c>
      <c r="B7">
        <v>7.22</v>
      </c>
      <c r="C7" t="s">
        <v>44</v>
      </c>
      <c r="D7" t="s">
        <v>24</v>
      </c>
      <c r="E7">
        <v>89021688</v>
      </c>
      <c r="F7" t="s">
        <v>15</v>
      </c>
      <c r="G7" t="s">
        <v>20</v>
      </c>
      <c r="H7" t="s">
        <v>279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278</v>
      </c>
      <c r="B8">
        <v>7.22</v>
      </c>
      <c r="C8" t="s">
        <v>44</v>
      </c>
      <c r="D8" t="s">
        <v>25</v>
      </c>
      <c r="E8">
        <v>93623001</v>
      </c>
      <c r="F8" t="s">
        <v>15</v>
      </c>
      <c r="G8" t="s">
        <v>20</v>
      </c>
      <c r="H8" t="s">
        <v>279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278</v>
      </c>
      <c r="B9">
        <v>7.22</v>
      </c>
      <c r="C9" t="s">
        <v>44</v>
      </c>
      <c r="D9" t="s">
        <v>26</v>
      </c>
      <c r="E9">
        <v>101154527</v>
      </c>
      <c r="F9" t="s">
        <v>15</v>
      </c>
      <c r="G9" t="s">
        <v>20</v>
      </c>
      <c r="H9" t="s">
        <v>279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278</v>
      </c>
      <c r="B10">
        <v>7.22</v>
      </c>
      <c r="C10" t="s">
        <v>44</v>
      </c>
      <c r="D10" t="s">
        <v>27</v>
      </c>
      <c r="E10">
        <v>95736810</v>
      </c>
      <c r="F10" t="s">
        <v>15</v>
      </c>
      <c r="G10" t="s">
        <v>20</v>
      </c>
      <c r="H10" t="s">
        <v>279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278</v>
      </c>
      <c r="B11">
        <v>7.22</v>
      </c>
      <c r="C11" t="s">
        <v>44</v>
      </c>
      <c r="D11" t="s">
        <v>28</v>
      </c>
      <c r="E11">
        <v>96494583</v>
      </c>
      <c r="F11" t="s">
        <v>15</v>
      </c>
      <c r="G11" t="s">
        <v>20</v>
      </c>
      <c r="H11" t="s">
        <v>279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278</v>
      </c>
      <c r="B12">
        <v>7.22</v>
      </c>
      <c r="C12" t="s">
        <v>44</v>
      </c>
      <c r="D12" t="s">
        <v>29</v>
      </c>
      <c r="E12">
        <v>87193535</v>
      </c>
      <c r="F12" t="s">
        <v>15</v>
      </c>
      <c r="G12" t="s">
        <v>20</v>
      </c>
      <c r="H12" t="s">
        <v>279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278</v>
      </c>
      <c r="B13">
        <v>7.22</v>
      </c>
      <c r="C13" t="s">
        <v>44</v>
      </c>
      <c r="D13" t="s">
        <v>30</v>
      </c>
      <c r="E13">
        <v>90190156</v>
      </c>
      <c r="F13" t="s">
        <v>15</v>
      </c>
      <c r="G13" t="s">
        <v>20</v>
      </c>
      <c r="H13" t="s">
        <v>279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278</v>
      </c>
      <c r="B14">
        <v>7.22</v>
      </c>
      <c r="C14" t="s">
        <v>44</v>
      </c>
      <c r="D14" t="s">
        <v>31</v>
      </c>
      <c r="E14">
        <v>90002882</v>
      </c>
      <c r="F14" t="s">
        <v>15</v>
      </c>
      <c r="G14" t="s">
        <v>20</v>
      </c>
      <c r="H14" t="s">
        <v>279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278</v>
      </c>
      <c r="B15">
        <v>7.22</v>
      </c>
      <c r="C15" t="s">
        <v>44</v>
      </c>
      <c r="D15" t="s">
        <v>32</v>
      </c>
      <c r="E15">
        <v>39060619</v>
      </c>
      <c r="F15" t="s">
        <v>33</v>
      </c>
      <c r="G15" t="s">
        <v>16</v>
      </c>
      <c r="H15" t="s">
        <v>279</v>
      </c>
      <c r="I15" t="s">
        <v>18</v>
      </c>
      <c r="J15">
        <v>1</v>
      </c>
      <c r="K15" t="s">
        <v>18</v>
      </c>
      <c r="L15" t="s">
        <v>280</v>
      </c>
    </row>
    <row r="16" spans="1:12" x14ac:dyDescent="0.2">
      <c r="A16" t="s">
        <v>278</v>
      </c>
      <c r="B16">
        <v>7.22</v>
      </c>
      <c r="C16" t="s">
        <v>44</v>
      </c>
      <c r="D16" t="s">
        <v>34</v>
      </c>
      <c r="E16">
        <v>46770861</v>
      </c>
      <c r="F16" t="s">
        <v>35</v>
      </c>
      <c r="G16" t="s">
        <v>16</v>
      </c>
      <c r="H16" t="s">
        <v>279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278</v>
      </c>
      <c r="B17">
        <v>7.22</v>
      </c>
      <c r="C17" t="s">
        <v>44</v>
      </c>
      <c r="D17" t="s">
        <v>36</v>
      </c>
      <c r="E17">
        <v>35169064</v>
      </c>
      <c r="F17" t="s">
        <v>37</v>
      </c>
      <c r="G17" t="s">
        <v>16</v>
      </c>
      <c r="H17" t="s">
        <v>279</v>
      </c>
      <c r="I17" t="s">
        <v>18</v>
      </c>
      <c r="J17">
        <v>1</v>
      </c>
      <c r="K17" t="s">
        <v>18</v>
      </c>
      <c r="L17" t="s">
        <v>281</v>
      </c>
    </row>
    <row r="18" spans="1:12" x14ac:dyDescent="0.2">
      <c r="A18" t="s">
        <v>278</v>
      </c>
      <c r="B18">
        <v>7.22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279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278</v>
      </c>
      <c r="B19">
        <v>7.22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279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278</v>
      </c>
      <c r="B20">
        <v>7.22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279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278</v>
      </c>
      <c r="B21">
        <v>7.22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279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282</v>
      </c>
      <c r="B2">
        <v>13.03</v>
      </c>
      <c r="C2" t="s">
        <v>13</v>
      </c>
      <c r="D2" t="s">
        <v>14</v>
      </c>
      <c r="E2">
        <v>1755866849</v>
      </c>
      <c r="F2" t="s">
        <v>15</v>
      </c>
      <c r="G2" t="s">
        <v>16</v>
      </c>
      <c r="H2" t="s">
        <v>283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282</v>
      </c>
      <c r="B3">
        <v>13.03</v>
      </c>
      <c r="C3" t="s">
        <v>13</v>
      </c>
      <c r="D3" t="s">
        <v>19</v>
      </c>
      <c r="E3">
        <v>2581059007</v>
      </c>
      <c r="F3" t="s">
        <v>15</v>
      </c>
      <c r="G3" t="s">
        <v>20</v>
      </c>
      <c r="H3" t="s">
        <v>283</v>
      </c>
      <c r="I3">
        <v>84.284000000000006</v>
      </c>
      <c r="J3">
        <v>100</v>
      </c>
      <c r="K3">
        <v>30623473</v>
      </c>
      <c r="L3" t="s">
        <v>15</v>
      </c>
    </row>
    <row r="4" spans="1:12" x14ac:dyDescent="0.2">
      <c r="A4" t="s">
        <v>282</v>
      </c>
      <c r="B4">
        <v>13.03</v>
      </c>
      <c r="C4" t="s">
        <v>13</v>
      </c>
      <c r="D4" t="s">
        <v>21</v>
      </c>
      <c r="E4">
        <v>1624065894</v>
      </c>
      <c r="F4" t="s">
        <v>15</v>
      </c>
      <c r="G4" t="s">
        <v>20</v>
      </c>
      <c r="H4" t="s">
        <v>283</v>
      </c>
      <c r="I4">
        <v>38.774000000000001</v>
      </c>
      <c r="J4">
        <v>50</v>
      </c>
      <c r="K4">
        <v>41885313</v>
      </c>
      <c r="L4" t="s">
        <v>15</v>
      </c>
    </row>
    <row r="5" spans="1:12" x14ac:dyDescent="0.2">
      <c r="A5" t="s">
        <v>282</v>
      </c>
      <c r="B5">
        <v>13.03</v>
      </c>
      <c r="C5" t="s">
        <v>13</v>
      </c>
      <c r="D5" t="s">
        <v>22</v>
      </c>
      <c r="E5">
        <v>1089084206</v>
      </c>
      <c r="F5" t="s">
        <v>15</v>
      </c>
      <c r="G5" t="s">
        <v>20</v>
      </c>
      <c r="H5" t="s">
        <v>283</v>
      </c>
      <c r="I5">
        <v>21.463999999999999</v>
      </c>
      <c r="J5">
        <v>25</v>
      </c>
      <c r="K5">
        <v>50739171</v>
      </c>
      <c r="L5" t="s">
        <v>15</v>
      </c>
    </row>
    <row r="6" spans="1:12" x14ac:dyDescent="0.2">
      <c r="A6" t="s">
        <v>282</v>
      </c>
      <c r="B6">
        <v>13.03</v>
      </c>
      <c r="C6" t="s">
        <v>13</v>
      </c>
      <c r="D6" t="s">
        <v>23</v>
      </c>
      <c r="E6">
        <v>599273278</v>
      </c>
      <c r="F6" t="s">
        <v>15</v>
      </c>
      <c r="G6" t="s">
        <v>20</v>
      </c>
      <c r="H6" t="s">
        <v>283</v>
      </c>
      <c r="I6">
        <v>10.268000000000001</v>
      </c>
      <c r="J6">
        <v>12.5</v>
      </c>
      <c r="K6">
        <v>58364420</v>
      </c>
      <c r="L6" t="s">
        <v>15</v>
      </c>
    </row>
    <row r="7" spans="1:12" x14ac:dyDescent="0.2">
      <c r="A7" t="s">
        <v>282</v>
      </c>
      <c r="B7">
        <v>13.03</v>
      </c>
      <c r="C7" t="s">
        <v>13</v>
      </c>
      <c r="D7" t="s">
        <v>24</v>
      </c>
      <c r="E7">
        <v>343233912</v>
      </c>
      <c r="F7" t="s">
        <v>15</v>
      </c>
      <c r="G7" t="s">
        <v>20</v>
      </c>
      <c r="H7" t="s">
        <v>283</v>
      </c>
      <c r="I7">
        <v>5.3209999999999997</v>
      </c>
      <c r="J7">
        <v>6.25</v>
      </c>
      <c r="K7">
        <v>64507060</v>
      </c>
      <c r="L7" t="s">
        <v>15</v>
      </c>
    </row>
    <row r="8" spans="1:12" x14ac:dyDescent="0.2">
      <c r="A8" t="s">
        <v>282</v>
      </c>
      <c r="B8">
        <v>13.03</v>
      </c>
      <c r="C8" t="s">
        <v>13</v>
      </c>
      <c r="D8" t="s">
        <v>25</v>
      </c>
      <c r="E8">
        <v>184352697</v>
      </c>
      <c r="F8" t="s">
        <v>15</v>
      </c>
      <c r="G8" t="s">
        <v>20</v>
      </c>
      <c r="H8" t="s">
        <v>283</v>
      </c>
      <c r="I8">
        <v>2.7679999999999998</v>
      </c>
      <c r="J8">
        <v>3.125</v>
      </c>
      <c r="K8">
        <v>66591048</v>
      </c>
      <c r="L8" t="s">
        <v>15</v>
      </c>
    </row>
    <row r="9" spans="1:12" x14ac:dyDescent="0.2">
      <c r="A9" t="s">
        <v>282</v>
      </c>
      <c r="B9">
        <v>13.03</v>
      </c>
      <c r="C9" t="s">
        <v>13</v>
      </c>
      <c r="D9" t="s">
        <v>26</v>
      </c>
      <c r="E9">
        <v>96424740</v>
      </c>
      <c r="F9" t="s">
        <v>15</v>
      </c>
      <c r="G9" t="s">
        <v>20</v>
      </c>
      <c r="H9" t="s">
        <v>283</v>
      </c>
      <c r="I9">
        <v>1.3919999999999999</v>
      </c>
      <c r="J9">
        <v>1.5629999999999999</v>
      </c>
      <c r="K9">
        <v>69294148</v>
      </c>
      <c r="L9" t="s">
        <v>15</v>
      </c>
    </row>
    <row r="10" spans="1:12" x14ac:dyDescent="0.2">
      <c r="A10" t="s">
        <v>282</v>
      </c>
      <c r="B10">
        <v>13.03</v>
      </c>
      <c r="C10" t="s">
        <v>13</v>
      </c>
      <c r="D10" t="s">
        <v>27</v>
      </c>
      <c r="E10">
        <v>50300017</v>
      </c>
      <c r="F10" t="s">
        <v>15</v>
      </c>
      <c r="G10" t="s">
        <v>20</v>
      </c>
      <c r="H10" t="s">
        <v>283</v>
      </c>
      <c r="I10">
        <v>0.79700000000000004</v>
      </c>
      <c r="J10">
        <v>0.78100000000000003</v>
      </c>
      <c r="K10">
        <v>63094227</v>
      </c>
      <c r="L10" t="s">
        <v>284</v>
      </c>
    </row>
    <row r="11" spans="1:12" x14ac:dyDescent="0.2">
      <c r="A11" t="s">
        <v>282</v>
      </c>
      <c r="B11">
        <v>13.03</v>
      </c>
      <c r="C11" t="s">
        <v>13</v>
      </c>
      <c r="D11" t="s">
        <v>28</v>
      </c>
      <c r="E11">
        <v>19975400</v>
      </c>
      <c r="F11" t="s">
        <v>15</v>
      </c>
      <c r="G11" t="s">
        <v>20</v>
      </c>
      <c r="H11" t="s">
        <v>283</v>
      </c>
      <c r="I11">
        <v>0.377</v>
      </c>
      <c r="J11">
        <v>0.39100000000000001</v>
      </c>
      <c r="K11">
        <v>53054152</v>
      </c>
      <c r="L11" t="s">
        <v>15</v>
      </c>
    </row>
    <row r="12" spans="1:12" x14ac:dyDescent="0.2">
      <c r="A12" t="s">
        <v>282</v>
      </c>
      <c r="B12">
        <v>13.03</v>
      </c>
      <c r="C12" t="s">
        <v>13</v>
      </c>
      <c r="D12" t="s">
        <v>29</v>
      </c>
      <c r="E12">
        <v>10029377</v>
      </c>
      <c r="F12" t="s">
        <v>15</v>
      </c>
      <c r="G12" t="s">
        <v>20</v>
      </c>
      <c r="H12" t="s">
        <v>283</v>
      </c>
      <c r="I12">
        <v>0.183</v>
      </c>
      <c r="J12">
        <v>0.19500000000000001</v>
      </c>
      <c r="K12">
        <v>54710733</v>
      </c>
      <c r="L12" t="s">
        <v>15</v>
      </c>
    </row>
    <row r="13" spans="1:12" x14ac:dyDescent="0.2">
      <c r="A13" t="s">
        <v>282</v>
      </c>
      <c r="B13">
        <v>13.03</v>
      </c>
      <c r="C13" t="s">
        <v>13</v>
      </c>
      <c r="D13" t="s">
        <v>30</v>
      </c>
      <c r="E13">
        <v>4240701</v>
      </c>
      <c r="F13" t="s">
        <v>15</v>
      </c>
      <c r="G13" t="s">
        <v>20</v>
      </c>
      <c r="H13" t="s">
        <v>283</v>
      </c>
      <c r="I13">
        <v>8.5999999999999993E-2</v>
      </c>
      <c r="J13">
        <v>9.8000000000000004E-2</v>
      </c>
      <c r="K13">
        <v>49575853</v>
      </c>
      <c r="L13" t="s">
        <v>15</v>
      </c>
    </row>
    <row r="14" spans="1:12" x14ac:dyDescent="0.2">
      <c r="A14" t="s">
        <v>282</v>
      </c>
      <c r="B14">
        <v>13.03</v>
      </c>
      <c r="C14" t="s">
        <v>13</v>
      </c>
      <c r="D14" t="s">
        <v>31</v>
      </c>
      <c r="E14">
        <v>1984412</v>
      </c>
      <c r="F14" t="s">
        <v>15</v>
      </c>
      <c r="G14" t="s">
        <v>20</v>
      </c>
      <c r="H14" t="s">
        <v>283</v>
      </c>
      <c r="I14">
        <v>3.7999999999999999E-2</v>
      </c>
      <c r="J14">
        <v>4.9000000000000002E-2</v>
      </c>
      <c r="K14">
        <v>52524429</v>
      </c>
      <c r="L14" t="s">
        <v>15</v>
      </c>
    </row>
    <row r="15" spans="1:12" x14ac:dyDescent="0.2">
      <c r="A15" t="s">
        <v>282</v>
      </c>
      <c r="B15">
        <v>13.03</v>
      </c>
      <c r="C15" t="s">
        <v>13</v>
      </c>
      <c r="D15" t="s">
        <v>32</v>
      </c>
      <c r="E15">
        <v>322692208</v>
      </c>
      <c r="F15" t="s">
        <v>33</v>
      </c>
      <c r="G15" t="s">
        <v>16</v>
      </c>
      <c r="H15" t="s">
        <v>283</v>
      </c>
      <c r="I15">
        <v>6.3220000000000001</v>
      </c>
      <c r="J15" t="s">
        <v>18</v>
      </c>
      <c r="K15">
        <v>51044774</v>
      </c>
      <c r="L15" t="s">
        <v>15</v>
      </c>
    </row>
    <row r="16" spans="1:12" x14ac:dyDescent="0.2">
      <c r="A16" t="s">
        <v>282</v>
      </c>
      <c r="B16">
        <v>13.03</v>
      </c>
      <c r="C16" t="s">
        <v>13</v>
      </c>
      <c r="D16" t="s">
        <v>34</v>
      </c>
      <c r="E16">
        <v>297717331</v>
      </c>
      <c r="F16" t="s">
        <v>35</v>
      </c>
      <c r="G16" t="s">
        <v>16</v>
      </c>
      <c r="H16" t="s">
        <v>283</v>
      </c>
      <c r="I16">
        <v>5.9649999999999999</v>
      </c>
      <c r="J16" t="s">
        <v>18</v>
      </c>
      <c r="K16">
        <v>49914041</v>
      </c>
      <c r="L16" t="s">
        <v>15</v>
      </c>
    </row>
    <row r="17" spans="1:12" x14ac:dyDescent="0.2">
      <c r="A17" t="s">
        <v>282</v>
      </c>
      <c r="B17">
        <v>13.03</v>
      </c>
      <c r="C17" t="s">
        <v>13</v>
      </c>
      <c r="D17" t="s">
        <v>36</v>
      </c>
      <c r="E17">
        <v>397018423</v>
      </c>
      <c r="F17" t="s">
        <v>37</v>
      </c>
      <c r="G17" t="s">
        <v>16</v>
      </c>
      <c r="H17" t="s">
        <v>283</v>
      </c>
      <c r="I17">
        <v>7.6859999999999999</v>
      </c>
      <c r="J17" t="s">
        <v>18</v>
      </c>
      <c r="K17">
        <v>51651839</v>
      </c>
      <c r="L17" t="s">
        <v>15</v>
      </c>
    </row>
    <row r="18" spans="1:12" x14ac:dyDescent="0.2">
      <c r="A18" t="s">
        <v>282</v>
      </c>
      <c r="B18">
        <v>13.03</v>
      </c>
      <c r="C18" t="s">
        <v>13</v>
      </c>
      <c r="D18" t="s">
        <v>38</v>
      </c>
      <c r="E18">
        <v>233987</v>
      </c>
      <c r="F18" t="s">
        <v>15</v>
      </c>
      <c r="G18" t="s">
        <v>16</v>
      </c>
      <c r="H18" t="s">
        <v>283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282</v>
      </c>
      <c r="B19">
        <v>13.03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283</v>
      </c>
      <c r="I19" t="s">
        <v>40</v>
      </c>
      <c r="J19" t="s">
        <v>18</v>
      </c>
      <c r="K19" t="s">
        <v>40</v>
      </c>
      <c r="L19" t="s">
        <v>15</v>
      </c>
    </row>
    <row r="20" spans="1:12" x14ac:dyDescent="0.2">
      <c r="A20" t="s">
        <v>282</v>
      </c>
      <c r="B20">
        <v>13.03</v>
      </c>
      <c r="C20" t="s">
        <v>13</v>
      </c>
      <c r="D20" t="s">
        <v>41</v>
      </c>
      <c r="E20">
        <v>49836</v>
      </c>
      <c r="F20" t="s">
        <v>15</v>
      </c>
      <c r="G20" t="s">
        <v>16</v>
      </c>
      <c r="H20" t="s">
        <v>283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282</v>
      </c>
      <c r="B21">
        <v>13.03</v>
      </c>
      <c r="C21" t="s">
        <v>13</v>
      </c>
      <c r="D21" t="s">
        <v>42</v>
      </c>
      <c r="E21">
        <v>1507775982</v>
      </c>
      <c r="F21" t="s">
        <v>15</v>
      </c>
      <c r="G21" t="s">
        <v>16</v>
      </c>
      <c r="H21" t="s">
        <v>283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285</v>
      </c>
      <c r="B2">
        <v>13.03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286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285</v>
      </c>
      <c r="B3">
        <v>13.03</v>
      </c>
      <c r="C3" t="s">
        <v>44</v>
      </c>
      <c r="D3" t="s">
        <v>19</v>
      </c>
      <c r="E3">
        <v>30623473</v>
      </c>
      <c r="F3" t="s">
        <v>15</v>
      </c>
      <c r="G3" t="s">
        <v>20</v>
      </c>
      <c r="H3" t="s">
        <v>286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285</v>
      </c>
      <c r="B4">
        <v>13.03</v>
      </c>
      <c r="C4" t="s">
        <v>44</v>
      </c>
      <c r="D4" t="s">
        <v>21</v>
      </c>
      <c r="E4">
        <v>41885313</v>
      </c>
      <c r="F4" t="s">
        <v>15</v>
      </c>
      <c r="G4" t="s">
        <v>20</v>
      </c>
      <c r="H4" t="s">
        <v>286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285</v>
      </c>
      <c r="B5">
        <v>13.03</v>
      </c>
      <c r="C5" t="s">
        <v>44</v>
      </c>
      <c r="D5" t="s">
        <v>22</v>
      </c>
      <c r="E5">
        <v>50739171</v>
      </c>
      <c r="F5" t="s">
        <v>15</v>
      </c>
      <c r="G5" t="s">
        <v>20</v>
      </c>
      <c r="H5" t="s">
        <v>286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285</v>
      </c>
      <c r="B6">
        <v>13.03</v>
      </c>
      <c r="C6" t="s">
        <v>44</v>
      </c>
      <c r="D6" t="s">
        <v>23</v>
      </c>
      <c r="E6">
        <v>58364420</v>
      </c>
      <c r="F6" t="s">
        <v>15</v>
      </c>
      <c r="G6" t="s">
        <v>20</v>
      </c>
      <c r="H6" t="s">
        <v>286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285</v>
      </c>
      <c r="B7">
        <v>13.03</v>
      </c>
      <c r="C7" t="s">
        <v>44</v>
      </c>
      <c r="D7" t="s">
        <v>24</v>
      </c>
      <c r="E7">
        <v>64507060</v>
      </c>
      <c r="F7" t="s">
        <v>15</v>
      </c>
      <c r="G7" t="s">
        <v>20</v>
      </c>
      <c r="H7" t="s">
        <v>286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285</v>
      </c>
      <c r="B8">
        <v>13.03</v>
      </c>
      <c r="C8" t="s">
        <v>44</v>
      </c>
      <c r="D8" t="s">
        <v>25</v>
      </c>
      <c r="E8">
        <v>66591048</v>
      </c>
      <c r="F8" t="s">
        <v>15</v>
      </c>
      <c r="G8" t="s">
        <v>20</v>
      </c>
      <c r="H8" t="s">
        <v>286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285</v>
      </c>
      <c r="B9">
        <v>13.03</v>
      </c>
      <c r="C9" t="s">
        <v>44</v>
      </c>
      <c r="D9" t="s">
        <v>26</v>
      </c>
      <c r="E9">
        <v>69294148</v>
      </c>
      <c r="F9" t="s">
        <v>15</v>
      </c>
      <c r="G9" t="s">
        <v>20</v>
      </c>
      <c r="H9" t="s">
        <v>286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285</v>
      </c>
      <c r="B10">
        <v>13.03</v>
      </c>
      <c r="C10" t="s">
        <v>44</v>
      </c>
      <c r="D10" t="s">
        <v>27</v>
      </c>
      <c r="E10">
        <v>63094227</v>
      </c>
      <c r="F10" t="s">
        <v>15</v>
      </c>
      <c r="G10" t="s">
        <v>20</v>
      </c>
      <c r="H10" t="s">
        <v>286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285</v>
      </c>
      <c r="B11">
        <v>13.03</v>
      </c>
      <c r="C11" t="s">
        <v>44</v>
      </c>
      <c r="D11" t="s">
        <v>28</v>
      </c>
      <c r="E11">
        <v>53054152</v>
      </c>
      <c r="F11" t="s">
        <v>15</v>
      </c>
      <c r="G11" t="s">
        <v>20</v>
      </c>
      <c r="H11" t="s">
        <v>286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285</v>
      </c>
      <c r="B12">
        <v>13.03</v>
      </c>
      <c r="C12" t="s">
        <v>44</v>
      </c>
      <c r="D12" t="s">
        <v>29</v>
      </c>
      <c r="E12">
        <v>54710733</v>
      </c>
      <c r="F12" t="s">
        <v>15</v>
      </c>
      <c r="G12" t="s">
        <v>20</v>
      </c>
      <c r="H12" t="s">
        <v>286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285</v>
      </c>
      <c r="B13">
        <v>13.03</v>
      </c>
      <c r="C13" t="s">
        <v>44</v>
      </c>
      <c r="D13" t="s">
        <v>30</v>
      </c>
      <c r="E13">
        <v>49575853</v>
      </c>
      <c r="F13" t="s">
        <v>15</v>
      </c>
      <c r="G13" t="s">
        <v>20</v>
      </c>
      <c r="H13" t="s">
        <v>286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285</v>
      </c>
      <c r="B14">
        <v>13.03</v>
      </c>
      <c r="C14" t="s">
        <v>44</v>
      </c>
      <c r="D14" t="s">
        <v>31</v>
      </c>
      <c r="E14">
        <v>52524429</v>
      </c>
      <c r="F14" t="s">
        <v>15</v>
      </c>
      <c r="G14" t="s">
        <v>20</v>
      </c>
      <c r="H14" t="s">
        <v>286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285</v>
      </c>
      <c r="B15">
        <v>13.03</v>
      </c>
      <c r="C15" t="s">
        <v>44</v>
      </c>
      <c r="D15" t="s">
        <v>32</v>
      </c>
      <c r="E15">
        <v>51044774</v>
      </c>
      <c r="F15" t="s">
        <v>33</v>
      </c>
      <c r="G15" t="s">
        <v>16</v>
      </c>
      <c r="H15" t="s">
        <v>286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285</v>
      </c>
      <c r="B16">
        <v>13.03</v>
      </c>
      <c r="C16" t="s">
        <v>44</v>
      </c>
      <c r="D16" t="s">
        <v>34</v>
      </c>
      <c r="E16">
        <v>49914041</v>
      </c>
      <c r="F16" t="s">
        <v>35</v>
      </c>
      <c r="G16" t="s">
        <v>16</v>
      </c>
      <c r="H16" t="s">
        <v>286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285</v>
      </c>
      <c r="B17">
        <v>13.03</v>
      </c>
      <c r="C17" t="s">
        <v>44</v>
      </c>
      <c r="D17" t="s">
        <v>36</v>
      </c>
      <c r="E17">
        <v>51651839</v>
      </c>
      <c r="F17" t="s">
        <v>37</v>
      </c>
      <c r="G17" t="s">
        <v>16</v>
      </c>
      <c r="H17" t="s">
        <v>286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285</v>
      </c>
      <c r="B18">
        <v>13.03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286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285</v>
      </c>
      <c r="B19">
        <v>13.03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286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285</v>
      </c>
      <c r="B20">
        <v>13.03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286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285</v>
      </c>
      <c r="B21">
        <v>13.03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286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287</v>
      </c>
      <c r="B2">
        <v>6.24</v>
      </c>
      <c r="C2" t="s">
        <v>13</v>
      </c>
      <c r="D2" t="s">
        <v>14</v>
      </c>
      <c r="E2">
        <v>8352374292</v>
      </c>
      <c r="F2" t="s">
        <v>15</v>
      </c>
      <c r="G2" t="s">
        <v>16</v>
      </c>
      <c r="H2" t="s">
        <v>288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287</v>
      </c>
      <c r="B3">
        <v>6.24</v>
      </c>
      <c r="C3" t="s">
        <v>13</v>
      </c>
      <c r="D3" t="s">
        <v>19</v>
      </c>
      <c r="E3">
        <v>8215263877</v>
      </c>
      <c r="F3" t="s">
        <v>15</v>
      </c>
      <c r="G3" t="s">
        <v>20</v>
      </c>
      <c r="H3" t="s">
        <v>288</v>
      </c>
      <c r="I3">
        <v>37.49</v>
      </c>
      <c r="J3">
        <v>100</v>
      </c>
      <c r="K3">
        <v>219133720</v>
      </c>
      <c r="L3" t="s">
        <v>15</v>
      </c>
    </row>
    <row r="4" spans="1:12" x14ac:dyDescent="0.2">
      <c r="A4" t="s">
        <v>287</v>
      </c>
      <c r="B4">
        <v>6.24</v>
      </c>
      <c r="C4" t="s">
        <v>13</v>
      </c>
      <c r="D4" t="s">
        <v>21</v>
      </c>
      <c r="E4">
        <v>4297177287</v>
      </c>
      <c r="F4" t="s">
        <v>15</v>
      </c>
      <c r="G4" t="s">
        <v>20</v>
      </c>
      <c r="H4" t="s">
        <v>288</v>
      </c>
      <c r="I4">
        <v>18.408999999999999</v>
      </c>
      <c r="J4">
        <v>50</v>
      </c>
      <c r="K4">
        <v>233426677</v>
      </c>
      <c r="L4" t="s">
        <v>15</v>
      </c>
    </row>
    <row r="5" spans="1:12" x14ac:dyDescent="0.2">
      <c r="A5" t="s">
        <v>287</v>
      </c>
      <c r="B5">
        <v>6.24</v>
      </c>
      <c r="C5" t="s">
        <v>13</v>
      </c>
      <c r="D5" t="s">
        <v>22</v>
      </c>
      <c r="E5">
        <v>2542035449</v>
      </c>
      <c r="F5" t="s">
        <v>15</v>
      </c>
      <c r="G5" t="s">
        <v>20</v>
      </c>
      <c r="H5" t="s">
        <v>288</v>
      </c>
      <c r="I5">
        <v>10.009</v>
      </c>
      <c r="J5">
        <v>25</v>
      </c>
      <c r="K5">
        <v>253971928</v>
      </c>
      <c r="L5" t="s">
        <v>15</v>
      </c>
    </row>
    <row r="6" spans="1:12" x14ac:dyDescent="0.2">
      <c r="A6" t="s">
        <v>287</v>
      </c>
      <c r="B6">
        <v>6.24</v>
      </c>
      <c r="C6" t="s">
        <v>13</v>
      </c>
      <c r="D6" t="s">
        <v>23</v>
      </c>
      <c r="E6">
        <v>1239847113</v>
      </c>
      <c r="F6" t="s">
        <v>15</v>
      </c>
      <c r="G6" t="s">
        <v>20</v>
      </c>
      <c r="H6" t="s">
        <v>288</v>
      </c>
      <c r="I6">
        <v>4.851</v>
      </c>
      <c r="J6">
        <v>12.5</v>
      </c>
      <c r="K6">
        <v>255609140</v>
      </c>
      <c r="L6" t="s">
        <v>15</v>
      </c>
    </row>
    <row r="7" spans="1:12" x14ac:dyDescent="0.2">
      <c r="A7" t="s">
        <v>287</v>
      </c>
      <c r="B7">
        <v>6.24</v>
      </c>
      <c r="C7" t="s">
        <v>13</v>
      </c>
      <c r="D7" t="s">
        <v>24</v>
      </c>
      <c r="E7">
        <v>630633362</v>
      </c>
      <c r="F7" t="s">
        <v>15</v>
      </c>
      <c r="G7" t="s">
        <v>20</v>
      </c>
      <c r="H7" t="s">
        <v>288</v>
      </c>
      <c r="I7">
        <v>2.5299999999999998</v>
      </c>
      <c r="J7">
        <v>6.25</v>
      </c>
      <c r="K7">
        <v>249218111</v>
      </c>
      <c r="L7" t="s">
        <v>15</v>
      </c>
    </row>
    <row r="8" spans="1:12" x14ac:dyDescent="0.2">
      <c r="A8" t="s">
        <v>287</v>
      </c>
      <c r="B8">
        <v>6.24</v>
      </c>
      <c r="C8" t="s">
        <v>13</v>
      </c>
      <c r="D8" t="s">
        <v>25</v>
      </c>
      <c r="E8">
        <v>327422750</v>
      </c>
      <c r="F8" t="s">
        <v>15</v>
      </c>
      <c r="G8" t="s">
        <v>20</v>
      </c>
      <c r="H8" t="s">
        <v>288</v>
      </c>
      <c r="I8">
        <v>1.3280000000000001</v>
      </c>
      <c r="J8">
        <v>3.125</v>
      </c>
      <c r="K8">
        <v>246555453</v>
      </c>
      <c r="L8" t="s">
        <v>15</v>
      </c>
    </row>
    <row r="9" spans="1:12" x14ac:dyDescent="0.2">
      <c r="A9" t="s">
        <v>287</v>
      </c>
      <c r="B9">
        <v>6.24</v>
      </c>
      <c r="C9" t="s">
        <v>13</v>
      </c>
      <c r="D9" t="s">
        <v>26</v>
      </c>
      <c r="E9">
        <v>160781838</v>
      </c>
      <c r="F9" t="s">
        <v>15</v>
      </c>
      <c r="G9" t="s">
        <v>20</v>
      </c>
      <c r="H9" t="s">
        <v>288</v>
      </c>
      <c r="I9">
        <v>0.65700000000000003</v>
      </c>
      <c r="J9">
        <v>1.5629999999999999</v>
      </c>
      <c r="K9">
        <v>244558966</v>
      </c>
      <c r="L9" t="s">
        <v>15</v>
      </c>
    </row>
    <row r="10" spans="1:12" x14ac:dyDescent="0.2">
      <c r="A10" t="s">
        <v>287</v>
      </c>
      <c r="B10">
        <v>6.24</v>
      </c>
      <c r="C10" t="s">
        <v>13</v>
      </c>
      <c r="D10" t="s">
        <v>27</v>
      </c>
      <c r="E10">
        <v>85217156</v>
      </c>
      <c r="F10" t="s">
        <v>15</v>
      </c>
      <c r="G10" t="s">
        <v>20</v>
      </c>
      <c r="H10" t="s">
        <v>288</v>
      </c>
      <c r="I10">
        <v>0.38500000000000001</v>
      </c>
      <c r="J10">
        <v>0.78100000000000003</v>
      </c>
      <c r="K10">
        <v>221462271</v>
      </c>
      <c r="L10" t="s">
        <v>289</v>
      </c>
    </row>
    <row r="11" spans="1:12" x14ac:dyDescent="0.2">
      <c r="A11" t="s">
        <v>287</v>
      </c>
      <c r="B11">
        <v>6.24</v>
      </c>
      <c r="C11" t="s">
        <v>13</v>
      </c>
      <c r="D11" t="s">
        <v>28</v>
      </c>
      <c r="E11">
        <v>39868401</v>
      </c>
      <c r="F11" t="s">
        <v>15</v>
      </c>
      <c r="G11" t="s">
        <v>20</v>
      </c>
      <c r="H11" t="s">
        <v>288</v>
      </c>
      <c r="I11">
        <v>0.17499999999999999</v>
      </c>
      <c r="J11">
        <v>0.39100000000000001</v>
      </c>
      <c r="K11">
        <v>227263614</v>
      </c>
      <c r="L11" t="s">
        <v>15</v>
      </c>
    </row>
    <row r="12" spans="1:12" x14ac:dyDescent="0.2">
      <c r="A12" t="s">
        <v>287</v>
      </c>
      <c r="B12">
        <v>6.24</v>
      </c>
      <c r="C12" t="s">
        <v>13</v>
      </c>
      <c r="D12" t="s">
        <v>29</v>
      </c>
      <c r="E12">
        <v>19901912</v>
      </c>
      <c r="F12" t="s">
        <v>15</v>
      </c>
      <c r="G12" t="s">
        <v>20</v>
      </c>
      <c r="H12" t="s">
        <v>288</v>
      </c>
      <c r="I12">
        <v>8.7999999999999995E-2</v>
      </c>
      <c r="J12">
        <v>0.19500000000000001</v>
      </c>
      <c r="K12">
        <v>227041163</v>
      </c>
      <c r="L12" t="s">
        <v>15</v>
      </c>
    </row>
    <row r="13" spans="1:12" x14ac:dyDescent="0.2">
      <c r="A13" t="s">
        <v>287</v>
      </c>
      <c r="B13">
        <v>6.24</v>
      </c>
      <c r="C13" t="s">
        <v>13</v>
      </c>
      <c r="D13" t="s">
        <v>30</v>
      </c>
      <c r="E13">
        <v>9440203</v>
      </c>
      <c r="F13" t="s">
        <v>15</v>
      </c>
      <c r="G13" t="s">
        <v>20</v>
      </c>
      <c r="H13" t="s">
        <v>288</v>
      </c>
      <c r="I13">
        <v>4.3999999999999997E-2</v>
      </c>
      <c r="J13">
        <v>9.8000000000000004E-2</v>
      </c>
      <c r="K13">
        <v>216483493</v>
      </c>
      <c r="L13" t="s">
        <v>15</v>
      </c>
    </row>
    <row r="14" spans="1:12" x14ac:dyDescent="0.2">
      <c r="A14" t="s">
        <v>287</v>
      </c>
      <c r="B14">
        <v>6.24</v>
      </c>
      <c r="C14" t="s">
        <v>13</v>
      </c>
      <c r="D14" t="s">
        <v>31</v>
      </c>
      <c r="E14">
        <v>4240238</v>
      </c>
      <c r="F14" t="s">
        <v>15</v>
      </c>
      <c r="G14" t="s">
        <v>20</v>
      </c>
      <c r="H14" t="s">
        <v>288</v>
      </c>
      <c r="I14">
        <v>1.9E-2</v>
      </c>
      <c r="J14">
        <v>4.9000000000000002E-2</v>
      </c>
      <c r="K14">
        <v>227375756</v>
      </c>
      <c r="L14" t="s">
        <v>15</v>
      </c>
    </row>
    <row r="15" spans="1:12" x14ac:dyDescent="0.2">
      <c r="A15" t="s">
        <v>287</v>
      </c>
      <c r="B15">
        <v>6.24</v>
      </c>
      <c r="C15" t="s">
        <v>13</v>
      </c>
      <c r="D15" t="s">
        <v>32</v>
      </c>
      <c r="E15">
        <v>2341150833</v>
      </c>
      <c r="F15" t="s">
        <v>33</v>
      </c>
      <c r="G15" t="s">
        <v>16</v>
      </c>
      <c r="H15" t="s">
        <v>288</v>
      </c>
      <c r="I15">
        <v>9.8970000000000002</v>
      </c>
      <c r="J15" t="s">
        <v>18</v>
      </c>
      <c r="K15">
        <v>236550061</v>
      </c>
      <c r="L15" t="s">
        <v>15</v>
      </c>
    </row>
    <row r="16" spans="1:12" x14ac:dyDescent="0.2">
      <c r="A16" t="s">
        <v>287</v>
      </c>
      <c r="B16">
        <v>6.24</v>
      </c>
      <c r="C16" t="s">
        <v>13</v>
      </c>
      <c r="D16" t="s">
        <v>34</v>
      </c>
      <c r="E16">
        <v>2094697083</v>
      </c>
      <c r="F16" t="s">
        <v>35</v>
      </c>
      <c r="G16" t="s">
        <v>16</v>
      </c>
      <c r="H16" t="s">
        <v>288</v>
      </c>
      <c r="I16">
        <v>8.6449999999999996</v>
      </c>
      <c r="J16" t="s">
        <v>18</v>
      </c>
      <c r="K16">
        <v>242304933</v>
      </c>
      <c r="L16" t="s">
        <v>15</v>
      </c>
    </row>
    <row r="17" spans="1:12" x14ac:dyDescent="0.2">
      <c r="A17" t="s">
        <v>287</v>
      </c>
      <c r="B17">
        <v>6.24</v>
      </c>
      <c r="C17" t="s">
        <v>13</v>
      </c>
      <c r="D17" t="s">
        <v>36</v>
      </c>
      <c r="E17">
        <v>2696092310</v>
      </c>
      <c r="F17" t="s">
        <v>37</v>
      </c>
      <c r="G17" t="s">
        <v>16</v>
      </c>
      <c r="H17" t="s">
        <v>288</v>
      </c>
      <c r="I17">
        <v>10.898</v>
      </c>
      <c r="J17" t="s">
        <v>18</v>
      </c>
      <c r="K17">
        <v>247402458</v>
      </c>
      <c r="L17" t="s">
        <v>15</v>
      </c>
    </row>
    <row r="18" spans="1:12" x14ac:dyDescent="0.2">
      <c r="A18" t="s">
        <v>287</v>
      </c>
      <c r="B18">
        <v>6.24</v>
      </c>
      <c r="C18" t="s">
        <v>13</v>
      </c>
      <c r="D18" t="s">
        <v>38</v>
      </c>
      <c r="E18">
        <v>438837</v>
      </c>
      <c r="F18" t="s">
        <v>15</v>
      </c>
      <c r="G18" t="s">
        <v>16</v>
      </c>
      <c r="H18" t="s">
        <v>288</v>
      </c>
      <c r="I18">
        <v>59.162999999999997</v>
      </c>
      <c r="J18" t="s">
        <v>18</v>
      </c>
      <c r="K18">
        <v>7417</v>
      </c>
      <c r="L18" t="s">
        <v>15</v>
      </c>
    </row>
    <row r="19" spans="1:12" x14ac:dyDescent="0.2">
      <c r="A19" t="s">
        <v>287</v>
      </c>
      <c r="B19">
        <v>6.24</v>
      </c>
      <c r="C19" t="s">
        <v>13</v>
      </c>
      <c r="D19" t="s">
        <v>39</v>
      </c>
      <c r="E19">
        <v>75256</v>
      </c>
      <c r="F19" t="s">
        <v>15</v>
      </c>
      <c r="G19" t="s">
        <v>16</v>
      </c>
      <c r="H19" t="s">
        <v>288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287</v>
      </c>
      <c r="B20">
        <v>6.24</v>
      </c>
      <c r="C20" t="s">
        <v>13</v>
      </c>
      <c r="D20" t="s">
        <v>41</v>
      </c>
      <c r="E20">
        <v>684366</v>
      </c>
      <c r="F20" t="s">
        <v>15</v>
      </c>
      <c r="G20" t="s">
        <v>16</v>
      </c>
      <c r="H20" t="s">
        <v>288</v>
      </c>
      <c r="I20">
        <v>78.019000000000005</v>
      </c>
      <c r="J20" t="s">
        <v>18</v>
      </c>
      <c r="K20">
        <v>8772</v>
      </c>
      <c r="L20" t="s">
        <v>15</v>
      </c>
    </row>
    <row r="21" spans="1:12" x14ac:dyDescent="0.2">
      <c r="A21" t="s">
        <v>287</v>
      </c>
      <c r="B21">
        <v>6.24</v>
      </c>
      <c r="C21" t="s">
        <v>13</v>
      </c>
      <c r="D21" t="s">
        <v>42</v>
      </c>
      <c r="E21">
        <v>286091</v>
      </c>
      <c r="F21" t="s">
        <v>15</v>
      </c>
      <c r="G21" t="s">
        <v>16</v>
      </c>
      <c r="H21" t="s">
        <v>288</v>
      </c>
      <c r="I21">
        <v>93.042000000000002</v>
      </c>
      <c r="J21" t="s">
        <v>18</v>
      </c>
      <c r="K21">
        <v>3075</v>
      </c>
      <c r="L21" t="s">
        <v>15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290</v>
      </c>
      <c r="B2">
        <v>6.24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291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290</v>
      </c>
      <c r="B3">
        <v>6.24</v>
      </c>
      <c r="C3" t="s">
        <v>44</v>
      </c>
      <c r="D3" t="s">
        <v>19</v>
      </c>
      <c r="E3">
        <v>219133720</v>
      </c>
      <c r="F3" t="s">
        <v>15</v>
      </c>
      <c r="G3" t="s">
        <v>20</v>
      </c>
      <c r="H3" t="s">
        <v>291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290</v>
      </c>
      <c r="B4">
        <v>6.24</v>
      </c>
      <c r="C4" t="s">
        <v>44</v>
      </c>
      <c r="D4" t="s">
        <v>21</v>
      </c>
      <c r="E4">
        <v>233426677</v>
      </c>
      <c r="F4" t="s">
        <v>15</v>
      </c>
      <c r="G4" t="s">
        <v>20</v>
      </c>
      <c r="H4" t="s">
        <v>291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290</v>
      </c>
      <c r="B5">
        <v>6.24</v>
      </c>
      <c r="C5" t="s">
        <v>44</v>
      </c>
      <c r="D5" t="s">
        <v>22</v>
      </c>
      <c r="E5">
        <v>253971928</v>
      </c>
      <c r="F5" t="s">
        <v>15</v>
      </c>
      <c r="G5" t="s">
        <v>20</v>
      </c>
      <c r="H5" t="s">
        <v>291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290</v>
      </c>
      <c r="B6">
        <v>6.24</v>
      </c>
      <c r="C6" t="s">
        <v>44</v>
      </c>
      <c r="D6" t="s">
        <v>23</v>
      </c>
      <c r="E6">
        <v>255609140</v>
      </c>
      <c r="F6" t="s">
        <v>15</v>
      </c>
      <c r="G6" t="s">
        <v>20</v>
      </c>
      <c r="H6" t="s">
        <v>291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290</v>
      </c>
      <c r="B7">
        <v>6.24</v>
      </c>
      <c r="C7" t="s">
        <v>44</v>
      </c>
      <c r="D7" t="s">
        <v>24</v>
      </c>
      <c r="E7">
        <v>249218111</v>
      </c>
      <c r="F7" t="s">
        <v>15</v>
      </c>
      <c r="G7" t="s">
        <v>20</v>
      </c>
      <c r="H7" t="s">
        <v>291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290</v>
      </c>
      <c r="B8">
        <v>6.24</v>
      </c>
      <c r="C8" t="s">
        <v>44</v>
      </c>
      <c r="D8" t="s">
        <v>25</v>
      </c>
      <c r="E8">
        <v>246555453</v>
      </c>
      <c r="F8" t="s">
        <v>15</v>
      </c>
      <c r="G8" t="s">
        <v>20</v>
      </c>
      <c r="H8" t="s">
        <v>291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290</v>
      </c>
      <c r="B9">
        <v>6.24</v>
      </c>
      <c r="C9" t="s">
        <v>44</v>
      </c>
      <c r="D9" t="s">
        <v>26</v>
      </c>
      <c r="E9">
        <v>244558966</v>
      </c>
      <c r="F9" t="s">
        <v>15</v>
      </c>
      <c r="G9" t="s">
        <v>20</v>
      </c>
      <c r="H9" t="s">
        <v>291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290</v>
      </c>
      <c r="B10">
        <v>6.24</v>
      </c>
      <c r="C10" t="s">
        <v>44</v>
      </c>
      <c r="D10" t="s">
        <v>27</v>
      </c>
      <c r="E10">
        <v>221462271</v>
      </c>
      <c r="F10" t="s">
        <v>15</v>
      </c>
      <c r="G10" t="s">
        <v>20</v>
      </c>
      <c r="H10" t="s">
        <v>291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290</v>
      </c>
      <c r="B11">
        <v>6.24</v>
      </c>
      <c r="C11" t="s">
        <v>44</v>
      </c>
      <c r="D11" t="s">
        <v>28</v>
      </c>
      <c r="E11">
        <v>227263614</v>
      </c>
      <c r="F11" t="s">
        <v>15</v>
      </c>
      <c r="G11" t="s">
        <v>20</v>
      </c>
      <c r="H11" t="s">
        <v>291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290</v>
      </c>
      <c r="B12">
        <v>6.24</v>
      </c>
      <c r="C12" t="s">
        <v>44</v>
      </c>
      <c r="D12" t="s">
        <v>29</v>
      </c>
      <c r="E12">
        <v>227041163</v>
      </c>
      <c r="F12" t="s">
        <v>15</v>
      </c>
      <c r="G12" t="s">
        <v>20</v>
      </c>
      <c r="H12" t="s">
        <v>291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290</v>
      </c>
      <c r="B13">
        <v>6.24</v>
      </c>
      <c r="C13" t="s">
        <v>44</v>
      </c>
      <c r="D13" t="s">
        <v>30</v>
      </c>
      <c r="E13">
        <v>216483493</v>
      </c>
      <c r="F13" t="s">
        <v>15</v>
      </c>
      <c r="G13" t="s">
        <v>20</v>
      </c>
      <c r="H13" t="s">
        <v>291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290</v>
      </c>
      <c r="B14">
        <v>6.24</v>
      </c>
      <c r="C14" t="s">
        <v>44</v>
      </c>
      <c r="D14" t="s">
        <v>31</v>
      </c>
      <c r="E14">
        <v>227375756</v>
      </c>
      <c r="F14" t="s">
        <v>15</v>
      </c>
      <c r="G14" t="s">
        <v>20</v>
      </c>
      <c r="H14" t="s">
        <v>291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290</v>
      </c>
      <c r="B15">
        <v>6.24</v>
      </c>
      <c r="C15" t="s">
        <v>44</v>
      </c>
      <c r="D15" t="s">
        <v>32</v>
      </c>
      <c r="E15">
        <v>236550061</v>
      </c>
      <c r="F15" t="s">
        <v>33</v>
      </c>
      <c r="G15" t="s">
        <v>16</v>
      </c>
      <c r="H15" t="s">
        <v>291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290</v>
      </c>
      <c r="B16">
        <v>6.24</v>
      </c>
      <c r="C16" t="s">
        <v>44</v>
      </c>
      <c r="D16" t="s">
        <v>34</v>
      </c>
      <c r="E16">
        <v>242304933</v>
      </c>
      <c r="F16" t="s">
        <v>35</v>
      </c>
      <c r="G16" t="s">
        <v>16</v>
      </c>
      <c r="H16" t="s">
        <v>291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290</v>
      </c>
      <c r="B17">
        <v>6.24</v>
      </c>
      <c r="C17" t="s">
        <v>44</v>
      </c>
      <c r="D17" t="s">
        <v>36</v>
      </c>
      <c r="E17">
        <v>247402458</v>
      </c>
      <c r="F17" t="s">
        <v>37</v>
      </c>
      <c r="G17" t="s">
        <v>16</v>
      </c>
      <c r="H17" t="s">
        <v>291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290</v>
      </c>
      <c r="B18">
        <v>6.24</v>
      </c>
      <c r="C18" t="s">
        <v>44</v>
      </c>
      <c r="D18" t="s">
        <v>38</v>
      </c>
      <c r="E18">
        <v>7417</v>
      </c>
      <c r="F18" t="s">
        <v>15</v>
      </c>
      <c r="G18" t="s">
        <v>16</v>
      </c>
      <c r="H18" t="s">
        <v>291</v>
      </c>
      <c r="I18" t="s">
        <v>18</v>
      </c>
      <c r="J18">
        <v>1</v>
      </c>
      <c r="K18" t="s">
        <v>18</v>
      </c>
      <c r="L18" t="s">
        <v>292</v>
      </c>
    </row>
    <row r="19" spans="1:12" x14ac:dyDescent="0.2">
      <c r="A19" t="s">
        <v>290</v>
      </c>
      <c r="B19">
        <v>6.24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291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290</v>
      </c>
      <c r="B20">
        <v>6.24</v>
      </c>
      <c r="C20" t="s">
        <v>44</v>
      </c>
      <c r="D20" t="s">
        <v>41</v>
      </c>
      <c r="E20">
        <v>8772</v>
      </c>
      <c r="F20" t="s">
        <v>15</v>
      </c>
      <c r="G20" t="s">
        <v>16</v>
      </c>
      <c r="H20" t="s">
        <v>291</v>
      </c>
      <c r="I20" t="s">
        <v>18</v>
      </c>
      <c r="J20">
        <v>1</v>
      </c>
      <c r="K20" t="s">
        <v>18</v>
      </c>
      <c r="L20" t="s">
        <v>293</v>
      </c>
    </row>
    <row r="21" spans="1:12" x14ac:dyDescent="0.2">
      <c r="A21" t="s">
        <v>290</v>
      </c>
      <c r="B21">
        <v>6.24</v>
      </c>
      <c r="C21" t="s">
        <v>44</v>
      </c>
      <c r="D21" t="s">
        <v>42</v>
      </c>
      <c r="E21">
        <v>3075</v>
      </c>
      <c r="F21" t="s">
        <v>15</v>
      </c>
      <c r="G21" t="s">
        <v>16</v>
      </c>
      <c r="H21" t="s">
        <v>291</v>
      </c>
      <c r="I21" t="s">
        <v>18</v>
      </c>
      <c r="J21">
        <v>1</v>
      </c>
      <c r="K21" t="s">
        <v>18</v>
      </c>
      <c r="L21" t="s">
        <v>294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295</v>
      </c>
      <c r="B2">
        <v>8.25</v>
      </c>
      <c r="C2" t="s">
        <v>13</v>
      </c>
      <c r="D2" t="s">
        <v>14</v>
      </c>
      <c r="E2">
        <v>14712974097</v>
      </c>
      <c r="F2" t="s">
        <v>15</v>
      </c>
      <c r="G2" t="s">
        <v>16</v>
      </c>
      <c r="H2" t="s">
        <v>296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295</v>
      </c>
      <c r="B3">
        <v>8.25</v>
      </c>
      <c r="C3" t="s">
        <v>13</v>
      </c>
      <c r="D3" t="s">
        <v>19</v>
      </c>
      <c r="E3">
        <v>14635316244</v>
      </c>
      <c r="F3" t="s">
        <v>15</v>
      </c>
      <c r="G3" t="s">
        <v>20</v>
      </c>
      <c r="H3" t="s">
        <v>296</v>
      </c>
      <c r="I3">
        <v>51.292000000000002</v>
      </c>
      <c r="J3">
        <v>100</v>
      </c>
      <c r="K3">
        <v>285333105</v>
      </c>
      <c r="L3" t="s">
        <v>15</v>
      </c>
    </row>
    <row r="4" spans="1:12" x14ac:dyDescent="0.2">
      <c r="A4" t="s">
        <v>295</v>
      </c>
      <c r="B4">
        <v>8.25</v>
      </c>
      <c r="C4" t="s">
        <v>13</v>
      </c>
      <c r="D4" t="s">
        <v>21</v>
      </c>
      <c r="E4">
        <v>9191851749</v>
      </c>
      <c r="F4" t="s">
        <v>15</v>
      </c>
      <c r="G4" t="s">
        <v>20</v>
      </c>
      <c r="H4" t="s">
        <v>296</v>
      </c>
      <c r="I4">
        <v>24.145</v>
      </c>
      <c r="J4">
        <v>50</v>
      </c>
      <c r="K4">
        <v>380701420</v>
      </c>
      <c r="L4" t="s">
        <v>15</v>
      </c>
    </row>
    <row r="5" spans="1:12" x14ac:dyDescent="0.2">
      <c r="A5" t="s">
        <v>295</v>
      </c>
      <c r="B5">
        <v>8.25</v>
      </c>
      <c r="C5" t="s">
        <v>13</v>
      </c>
      <c r="D5" t="s">
        <v>22</v>
      </c>
      <c r="E5">
        <v>5920939017</v>
      </c>
      <c r="F5" t="s">
        <v>15</v>
      </c>
      <c r="G5" t="s">
        <v>20</v>
      </c>
      <c r="H5" t="s">
        <v>296</v>
      </c>
      <c r="I5">
        <v>13.284000000000001</v>
      </c>
      <c r="J5">
        <v>25</v>
      </c>
      <c r="K5">
        <v>445704990</v>
      </c>
      <c r="L5" t="s">
        <v>15</v>
      </c>
    </row>
    <row r="6" spans="1:12" x14ac:dyDescent="0.2">
      <c r="A6" t="s">
        <v>295</v>
      </c>
      <c r="B6">
        <v>8.25</v>
      </c>
      <c r="C6" t="s">
        <v>13</v>
      </c>
      <c r="D6" t="s">
        <v>23</v>
      </c>
      <c r="E6">
        <v>3412303356</v>
      </c>
      <c r="F6" t="s">
        <v>15</v>
      </c>
      <c r="G6" t="s">
        <v>20</v>
      </c>
      <c r="H6" t="s">
        <v>296</v>
      </c>
      <c r="I6">
        <v>6.5220000000000002</v>
      </c>
      <c r="J6">
        <v>12.5</v>
      </c>
      <c r="K6">
        <v>523207185</v>
      </c>
      <c r="L6" t="s">
        <v>15</v>
      </c>
    </row>
    <row r="7" spans="1:12" x14ac:dyDescent="0.2">
      <c r="A7" t="s">
        <v>295</v>
      </c>
      <c r="B7">
        <v>8.25</v>
      </c>
      <c r="C7" t="s">
        <v>13</v>
      </c>
      <c r="D7" t="s">
        <v>24</v>
      </c>
      <c r="E7">
        <v>1923006333</v>
      </c>
      <c r="F7" t="s">
        <v>15</v>
      </c>
      <c r="G7" t="s">
        <v>20</v>
      </c>
      <c r="H7" t="s">
        <v>296</v>
      </c>
      <c r="I7">
        <v>3.5830000000000002</v>
      </c>
      <c r="J7">
        <v>6.25</v>
      </c>
      <c r="K7">
        <v>536711945</v>
      </c>
      <c r="L7" t="s">
        <v>15</v>
      </c>
    </row>
    <row r="8" spans="1:12" x14ac:dyDescent="0.2">
      <c r="A8" t="s">
        <v>295</v>
      </c>
      <c r="B8">
        <v>8.25</v>
      </c>
      <c r="C8" t="s">
        <v>13</v>
      </c>
      <c r="D8" t="s">
        <v>25</v>
      </c>
      <c r="E8">
        <v>1028002600</v>
      </c>
      <c r="F8" t="s">
        <v>15</v>
      </c>
      <c r="G8" t="s">
        <v>20</v>
      </c>
      <c r="H8" t="s">
        <v>296</v>
      </c>
      <c r="I8">
        <v>1.897</v>
      </c>
      <c r="J8">
        <v>3.125</v>
      </c>
      <c r="K8">
        <v>541827525</v>
      </c>
      <c r="L8" t="s">
        <v>15</v>
      </c>
    </row>
    <row r="9" spans="1:12" x14ac:dyDescent="0.2">
      <c r="A9" t="s">
        <v>295</v>
      </c>
      <c r="B9">
        <v>8.25</v>
      </c>
      <c r="C9" t="s">
        <v>13</v>
      </c>
      <c r="D9" t="s">
        <v>26</v>
      </c>
      <c r="E9">
        <v>535931676</v>
      </c>
      <c r="F9" t="s">
        <v>15</v>
      </c>
      <c r="G9" t="s">
        <v>20</v>
      </c>
      <c r="H9" t="s">
        <v>296</v>
      </c>
      <c r="I9">
        <v>0.96299999999999997</v>
      </c>
      <c r="J9">
        <v>1.5629999999999999</v>
      </c>
      <c r="K9">
        <v>556394308</v>
      </c>
      <c r="L9" t="s">
        <v>15</v>
      </c>
    </row>
    <row r="10" spans="1:12" x14ac:dyDescent="0.2">
      <c r="A10" t="s">
        <v>295</v>
      </c>
      <c r="B10">
        <v>8.25</v>
      </c>
      <c r="C10" t="s">
        <v>13</v>
      </c>
      <c r="D10" t="s">
        <v>27</v>
      </c>
      <c r="E10">
        <v>302696588</v>
      </c>
      <c r="F10" t="s">
        <v>15</v>
      </c>
      <c r="G10" t="s">
        <v>20</v>
      </c>
      <c r="H10" t="s">
        <v>296</v>
      </c>
      <c r="I10">
        <v>0.57799999999999996</v>
      </c>
      <c r="J10">
        <v>0.78100000000000003</v>
      </c>
      <c r="K10">
        <v>523678124</v>
      </c>
      <c r="L10" t="s">
        <v>297</v>
      </c>
    </row>
    <row r="11" spans="1:12" x14ac:dyDescent="0.2">
      <c r="A11" t="s">
        <v>295</v>
      </c>
      <c r="B11">
        <v>8.25</v>
      </c>
      <c r="C11" t="s">
        <v>13</v>
      </c>
      <c r="D11" t="s">
        <v>28</v>
      </c>
      <c r="E11">
        <v>146601393</v>
      </c>
      <c r="F11" t="s">
        <v>15</v>
      </c>
      <c r="G11" t="s">
        <v>20</v>
      </c>
      <c r="H11" t="s">
        <v>296</v>
      </c>
      <c r="I11">
        <v>0.27900000000000003</v>
      </c>
      <c r="J11">
        <v>0.39100000000000001</v>
      </c>
      <c r="K11">
        <v>524852429</v>
      </c>
      <c r="L11" t="s">
        <v>298</v>
      </c>
    </row>
    <row r="12" spans="1:12" x14ac:dyDescent="0.2">
      <c r="A12" t="s">
        <v>295</v>
      </c>
      <c r="B12">
        <v>8.25</v>
      </c>
      <c r="C12" t="s">
        <v>13</v>
      </c>
      <c r="D12" t="s">
        <v>29</v>
      </c>
      <c r="E12">
        <v>76624701</v>
      </c>
      <c r="F12" t="s">
        <v>15</v>
      </c>
      <c r="G12" t="s">
        <v>20</v>
      </c>
      <c r="H12" t="s">
        <v>296</v>
      </c>
      <c r="I12">
        <v>0.14199999999999999</v>
      </c>
      <c r="J12">
        <v>0.19500000000000001</v>
      </c>
      <c r="K12">
        <v>540777176</v>
      </c>
      <c r="L12" t="s">
        <v>299</v>
      </c>
    </row>
    <row r="13" spans="1:12" x14ac:dyDescent="0.2">
      <c r="A13" t="s">
        <v>295</v>
      </c>
      <c r="B13">
        <v>8.25</v>
      </c>
      <c r="C13" t="s">
        <v>13</v>
      </c>
      <c r="D13" t="s">
        <v>30</v>
      </c>
      <c r="E13">
        <v>38566596</v>
      </c>
      <c r="F13" t="s">
        <v>15</v>
      </c>
      <c r="G13" t="s">
        <v>20</v>
      </c>
      <c r="H13" t="s">
        <v>296</v>
      </c>
      <c r="I13">
        <v>7.2999999999999995E-2</v>
      </c>
      <c r="J13">
        <v>9.8000000000000004E-2</v>
      </c>
      <c r="K13">
        <v>528392093</v>
      </c>
      <c r="L13" t="s">
        <v>300</v>
      </c>
    </row>
    <row r="14" spans="1:12" x14ac:dyDescent="0.2">
      <c r="A14" t="s">
        <v>295</v>
      </c>
      <c r="B14">
        <v>8.25</v>
      </c>
      <c r="C14" t="s">
        <v>13</v>
      </c>
      <c r="D14" t="s">
        <v>31</v>
      </c>
      <c r="E14">
        <v>19878623</v>
      </c>
      <c r="F14" t="s">
        <v>15</v>
      </c>
      <c r="G14" t="s">
        <v>20</v>
      </c>
      <c r="H14" t="s">
        <v>296</v>
      </c>
      <c r="I14">
        <v>3.7999999999999999E-2</v>
      </c>
      <c r="J14">
        <v>4.9000000000000002E-2</v>
      </c>
      <c r="K14">
        <v>522469626</v>
      </c>
      <c r="L14" t="s">
        <v>301</v>
      </c>
    </row>
    <row r="15" spans="1:12" x14ac:dyDescent="0.2">
      <c r="A15" t="s">
        <v>295</v>
      </c>
      <c r="B15">
        <v>8.25</v>
      </c>
      <c r="C15" t="s">
        <v>13</v>
      </c>
      <c r="D15" t="s">
        <v>32</v>
      </c>
      <c r="E15">
        <v>11231821779</v>
      </c>
      <c r="F15" t="s">
        <v>33</v>
      </c>
      <c r="G15" t="s">
        <v>16</v>
      </c>
      <c r="H15" t="s">
        <v>296</v>
      </c>
      <c r="I15">
        <v>37.095999999999997</v>
      </c>
      <c r="J15" t="s">
        <v>18</v>
      </c>
      <c r="K15">
        <v>302779315</v>
      </c>
      <c r="L15" t="s">
        <v>15</v>
      </c>
    </row>
    <row r="16" spans="1:12" x14ac:dyDescent="0.2">
      <c r="A16" t="s">
        <v>295</v>
      </c>
      <c r="B16">
        <v>8.25</v>
      </c>
      <c r="C16" t="s">
        <v>13</v>
      </c>
      <c r="D16" t="s">
        <v>34</v>
      </c>
      <c r="E16">
        <v>9110360801</v>
      </c>
      <c r="F16" t="s">
        <v>35</v>
      </c>
      <c r="G16" t="s">
        <v>16</v>
      </c>
      <c r="H16" t="s">
        <v>296</v>
      </c>
      <c r="I16">
        <v>28.260999999999999</v>
      </c>
      <c r="J16" t="s">
        <v>18</v>
      </c>
      <c r="K16">
        <v>322361429</v>
      </c>
      <c r="L16" t="s">
        <v>15</v>
      </c>
    </row>
    <row r="17" spans="1:12" x14ac:dyDescent="0.2">
      <c r="A17" t="s">
        <v>295</v>
      </c>
      <c r="B17">
        <v>8.25</v>
      </c>
      <c r="C17" t="s">
        <v>13</v>
      </c>
      <c r="D17" t="s">
        <v>36</v>
      </c>
      <c r="E17">
        <v>12516147444</v>
      </c>
      <c r="F17" t="s">
        <v>37</v>
      </c>
      <c r="G17" t="s">
        <v>16</v>
      </c>
      <c r="H17" t="s">
        <v>296</v>
      </c>
      <c r="I17">
        <v>44.325000000000003</v>
      </c>
      <c r="J17" t="s">
        <v>18</v>
      </c>
      <c r="K17">
        <v>282372173</v>
      </c>
      <c r="L17" t="s">
        <v>15</v>
      </c>
    </row>
    <row r="18" spans="1:12" x14ac:dyDescent="0.2">
      <c r="A18" t="s">
        <v>295</v>
      </c>
      <c r="B18">
        <v>8.25</v>
      </c>
      <c r="C18" t="s">
        <v>13</v>
      </c>
      <c r="D18" t="s">
        <v>38</v>
      </c>
      <c r="E18">
        <v>6900888</v>
      </c>
      <c r="F18" t="s">
        <v>15</v>
      </c>
      <c r="G18" t="s">
        <v>16</v>
      </c>
      <c r="H18" t="s">
        <v>296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295</v>
      </c>
      <c r="B19">
        <v>8.25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296</v>
      </c>
      <c r="I19" t="s">
        <v>40</v>
      </c>
      <c r="J19" t="s">
        <v>18</v>
      </c>
      <c r="K19" t="s">
        <v>40</v>
      </c>
      <c r="L19" t="s">
        <v>15</v>
      </c>
    </row>
    <row r="20" spans="1:12" x14ac:dyDescent="0.2">
      <c r="A20" t="s">
        <v>295</v>
      </c>
      <c r="B20">
        <v>8.25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296</v>
      </c>
      <c r="I20" t="s">
        <v>40</v>
      </c>
      <c r="J20" t="s">
        <v>18</v>
      </c>
      <c r="K20">
        <v>21915</v>
      </c>
      <c r="L20" t="s">
        <v>15</v>
      </c>
    </row>
    <row r="21" spans="1:12" x14ac:dyDescent="0.2">
      <c r="A21" t="s">
        <v>295</v>
      </c>
      <c r="B21">
        <v>8.25</v>
      </c>
      <c r="C21" t="s">
        <v>13</v>
      </c>
      <c r="D21" t="s">
        <v>42</v>
      </c>
      <c r="E21">
        <v>1538527</v>
      </c>
      <c r="F21" t="s">
        <v>15</v>
      </c>
      <c r="G21" t="s">
        <v>16</v>
      </c>
      <c r="H21" t="s">
        <v>296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302</v>
      </c>
      <c r="B2">
        <v>8.25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303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302</v>
      </c>
      <c r="B3">
        <v>8.25</v>
      </c>
      <c r="C3" t="s">
        <v>44</v>
      </c>
      <c r="D3" t="s">
        <v>19</v>
      </c>
      <c r="E3">
        <v>285333105</v>
      </c>
      <c r="F3" t="s">
        <v>15</v>
      </c>
      <c r="G3" t="s">
        <v>20</v>
      </c>
      <c r="H3" t="s">
        <v>303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302</v>
      </c>
      <c r="B4">
        <v>8.25</v>
      </c>
      <c r="C4" t="s">
        <v>44</v>
      </c>
      <c r="D4" t="s">
        <v>21</v>
      </c>
      <c r="E4">
        <v>380701420</v>
      </c>
      <c r="F4" t="s">
        <v>15</v>
      </c>
      <c r="G4" t="s">
        <v>20</v>
      </c>
      <c r="H4" t="s">
        <v>303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302</v>
      </c>
      <c r="B5">
        <v>8.25</v>
      </c>
      <c r="C5" t="s">
        <v>44</v>
      </c>
      <c r="D5" t="s">
        <v>22</v>
      </c>
      <c r="E5">
        <v>445704990</v>
      </c>
      <c r="F5" t="s">
        <v>15</v>
      </c>
      <c r="G5" t="s">
        <v>20</v>
      </c>
      <c r="H5" t="s">
        <v>303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302</v>
      </c>
      <c r="B6">
        <v>8.25</v>
      </c>
      <c r="C6" t="s">
        <v>44</v>
      </c>
      <c r="D6" t="s">
        <v>23</v>
      </c>
      <c r="E6">
        <v>523207185</v>
      </c>
      <c r="F6" t="s">
        <v>15</v>
      </c>
      <c r="G6" t="s">
        <v>20</v>
      </c>
      <c r="H6" t="s">
        <v>303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302</v>
      </c>
      <c r="B7">
        <v>8.25</v>
      </c>
      <c r="C7" t="s">
        <v>44</v>
      </c>
      <c r="D7" t="s">
        <v>24</v>
      </c>
      <c r="E7">
        <v>536711945</v>
      </c>
      <c r="F7" t="s">
        <v>15</v>
      </c>
      <c r="G7" t="s">
        <v>20</v>
      </c>
      <c r="H7" t="s">
        <v>303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302</v>
      </c>
      <c r="B8">
        <v>8.25</v>
      </c>
      <c r="C8" t="s">
        <v>44</v>
      </c>
      <c r="D8" t="s">
        <v>25</v>
      </c>
      <c r="E8">
        <v>541827525</v>
      </c>
      <c r="F8" t="s">
        <v>15</v>
      </c>
      <c r="G8" t="s">
        <v>20</v>
      </c>
      <c r="H8" t="s">
        <v>303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302</v>
      </c>
      <c r="B9">
        <v>8.25</v>
      </c>
      <c r="C9" t="s">
        <v>44</v>
      </c>
      <c r="D9" t="s">
        <v>26</v>
      </c>
      <c r="E9">
        <v>556394308</v>
      </c>
      <c r="F9" t="s">
        <v>15</v>
      </c>
      <c r="G9" t="s">
        <v>20</v>
      </c>
      <c r="H9" t="s">
        <v>303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302</v>
      </c>
      <c r="B10">
        <v>8.25</v>
      </c>
      <c r="C10" t="s">
        <v>44</v>
      </c>
      <c r="D10" t="s">
        <v>27</v>
      </c>
      <c r="E10">
        <v>523678124</v>
      </c>
      <c r="F10" t="s">
        <v>15</v>
      </c>
      <c r="G10" t="s">
        <v>20</v>
      </c>
      <c r="H10" t="s">
        <v>303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302</v>
      </c>
      <c r="B11">
        <v>8.25</v>
      </c>
      <c r="C11" t="s">
        <v>44</v>
      </c>
      <c r="D11" t="s">
        <v>28</v>
      </c>
      <c r="E11">
        <v>524852429</v>
      </c>
      <c r="F11" t="s">
        <v>15</v>
      </c>
      <c r="G11" t="s">
        <v>20</v>
      </c>
      <c r="H11" t="s">
        <v>303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302</v>
      </c>
      <c r="B12">
        <v>8.25</v>
      </c>
      <c r="C12" t="s">
        <v>44</v>
      </c>
      <c r="D12" t="s">
        <v>29</v>
      </c>
      <c r="E12">
        <v>540777176</v>
      </c>
      <c r="F12" t="s">
        <v>15</v>
      </c>
      <c r="G12" t="s">
        <v>20</v>
      </c>
      <c r="H12" t="s">
        <v>303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302</v>
      </c>
      <c r="B13">
        <v>8.25</v>
      </c>
      <c r="C13" t="s">
        <v>44</v>
      </c>
      <c r="D13" t="s">
        <v>30</v>
      </c>
      <c r="E13">
        <v>528392093</v>
      </c>
      <c r="F13" t="s">
        <v>15</v>
      </c>
      <c r="G13" t="s">
        <v>20</v>
      </c>
      <c r="H13" t="s">
        <v>303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302</v>
      </c>
      <c r="B14">
        <v>8.25</v>
      </c>
      <c r="C14" t="s">
        <v>44</v>
      </c>
      <c r="D14" t="s">
        <v>31</v>
      </c>
      <c r="E14">
        <v>522469626</v>
      </c>
      <c r="F14" t="s">
        <v>15</v>
      </c>
      <c r="G14" t="s">
        <v>20</v>
      </c>
      <c r="H14" t="s">
        <v>303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302</v>
      </c>
      <c r="B15">
        <v>8.25</v>
      </c>
      <c r="C15" t="s">
        <v>44</v>
      </c>
      <c r="D15" t="s">
        <v>32</v>
      </c>
      <c r="E15">
        <v>302779315</v>
      </c>
      <c r="F15" t="s">
        <v>33</v>
      </c>
      <c r="G15" t="s">
        <v>16</v>
      </c>
      <c r="H15" t="s">
        <v>303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302</v>
      </c>
      <c r="B16">
        <v>8.25</v>
      </c>
      <c r="C16" t="s">
        <v>44</v>
      </c>
      <c r="D16" t="s">
        <v>34</v>
      </c>
      <c r="E16">
        <v>322361429</v>
      </c>
      <c r="F16" t="s">
        <v>35</v>
      </c>
      <c r="G16" t="s">
        <v>16</v>
      </c>
      <c r="H16" t="s">
        <v>303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302</v>
      </c>
      <c r="B17">
        <v>8.25</v>
      </c>
      <c r="C17" t="s">
        <v>44</v>
      </c>
      <c r="D17" t="s">
        <v>36</v>
      </c>
      <c r="E17">
        <v>282372173</v>
      </c>
      <c r="F17" t="s">
        <v>37</v>
      </c>
      <c r="G17" t="s">
        <v>16</v>
      </c>
      <c r="H17" t="s">
        <v>303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302</v>
      </c>
      <c r="B18">
        <v>8.25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303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302</v>
      </c>
      <c r="B19">
        <v>8.25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303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302</v>
      </c>
      <c r="B20">
        <v>8.25</v>
      </c>
      <c r="C20" t="s">
        <v>44</v>
      </c>
      <c r="D20" t="s">
        <v>41</v>
      </c>
      <c r="E20">
        <v>21915</v>
      </c>
      <c r="F20" t="s">
        <v>15</v>
      </c>
      <c r="G20" t="s">
        <v>16</v>
      </c>
      <c r="H20" t="s">
        <v>303</v>
      </c>
      <c r="I20" t="s">
        <v>18</v>
      </c>
      <c r="J20">
        <v>1</v>
      </c>
      <c r="K20" t="s">
        <v>18</v>
      </c>
      <c r="L20" t="s">
        <v>304</v>
      </c>
    </row>
    <row r="21" spans="1:12" x14ac:dyDescent="0.2">
      <c r="A21" t="s">
        <v>302</v>
      </c>
      <c r="B21">
        <v>8.25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303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305</v>
      </c>
      <c r="B2">
        <v>10.14</v>
      </c>
      <c r="C2" t="s">
        <v>13</v>
      </c>
      <c r="D2" t="s">
        <v>14</v>
      </c>
      <c r="E2">
        <v>146870820</v>
      </c>
      <c r="F2" t="s">
        <v>15</v>
      </c>
      <c r="G2" t="s">
        <v>16</v>
      </c>
      <c r="H2" t="s">
        <v>306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305</v>
      </c>
      <c r="B3">
        <v>10.14</v>
      </c>
      <c r="C3" t="s">
        <v>13</v>
      </c>
      <c r="D3" t="s">
        <v>19</v>
      </c>
      <c r="E3">
        <v>104230742</v>
      </c>
      <c r="F3" t="s">
        <v>15</v>
      </c>
      <c r="G3" t="s">
        <v>20</v>
      </c>
      <c r="H3" t="s">
        <v>306</v>
      </c>
      <c r="I3">
        <v>25.606000000000002</v>
      </c>
      <c r="J3">
        <v>100</v>
      </c>
      <c r="K3">
        <v>4070557</v>
      </c>
      <c r="L3" t="s">
        <v>15</v>
      </c>
    </row>
    <row r="4" spans="1:12" x14ac:dyDescent="0.2">
      <c r="A4" t="s">
        <v>305</v>
      </c>
      <c r="B4">
        <v>10.14</v>
      </c>
      <c r="C4" t="s">
        <v>13</v>
      </c>
      <c r="D4" t="s">
        <v>21</v>
      </c>
      <c r="E4">
        <v>49549623</v>
      </c>
      <c r="F4" t="s">
        <v>15</v>
      </c>
      <c r="G4" t="s">
        <v>20</v>
      </c>
      <c r="H4" t="s">
        <v>306</v>
      </c>
      <c r="I4">
        <v>10.372</v>
      </c>
      <c r="J4">
        <v>50</v>
      </c>
      <c r="K4">
        <v>4777025</v>
      </c>
      <c r="L4" t="s">
        <v>15</v>
      </c>
    </row>
    <row r="5" spans="1:12" x14ac:dyDescent="0.2">
      <c r="A5" t="s">
        <v>305</v>
      </c>
      <c r="B5">
        <v>10.14</v>
      </c>
      <c r="C5" t="s">
        <v>13</v>
      </c>
      <c r="D5" t="s">
        <v>22</v>
      </c>
      <c r="E5">
        <v>25954902</v>
      </c>
      <c r="F5" t="s">
        <v>15</v>
      </c>
      <c r="G5" t="s">
        <v>20</v>
      </c>
      <c r="H5" t="s">
        <v>306</v>
      </c>
      <c r="I5">
        <v>5.0890000000000004</v>
      </c>
      <c r="J5">
        <v>25</v>
      </c>
      <c r="K5">
        <v>5100066</v>
      </c>
      <c r="L5" t="s">
        <v>15</v>
      </c>
    </row>
    <row r="6" spans="1:12" x14ac:dyDescent="0.2">
      <c r="A6" t="s">
        <v>305</v>
      </c>
      <c r="B6">
        <v>10.14</v>
      </c>
      <c r="C6" t="s">
        <v>13</v>
      </c>
      <c r="D6" t="s">
        <v>23</v>
      </c>
      <c r="E6">
        <v>11855553</v>
      </c>
      <c r="F6" t="s">
        <v>15</v>
      </c>
      <c r="G6" t="s">
        <v>20</v>
      </c>
      <c r="H6" t="s">
        <v>306</v>
      </c>
      <c r="I6">
        <v>2.0209999999999999</v>
      </c>
      <c r="J6">
        <v>12.5</v>
      </c>
      <c r="K6">
        <v>5865531</v>
      </c>
      <c r="L6" t="s">
        <v>15</v>
      </c>
    </row>
    <row r="7" spans="1:12" x14ac:dyDescent="0.2">
      <c r="A7" t="s">
        <v>305</v>
      </c>
      <c r="B7">
        <v>10.14</v>
      </c>
      <c r="C7" t="s">
        <v>13</v>
      </c>
      <c r="D7" t="s">
        <v>24</v>
      </c>
      <c r="E7">
        <v>5629253</v>
      </c>
      <c r="F7" t="s">
        <v>15</v>
      </c>
      <c r="G7" t="s">
        <v>20</v>
      </c>
      <c r="H7" t="s">
        <v>306</v>
      </c>
      <c r="I7">
        <v>0.88300000000000001</v>
      </c>
      <c r="J7">
        <v>6.25</v>
      </c>
      <c r="K7">
        <v>6374677</v>
      </c>
      <c r="L7" t="s">
        <v>15</v>
      </c>
    </row>
    <row r="8" spans="1:12" x14ac:dyDescent="0.2">
      <c r="A8" t="s">
        <v>305</v>
      </c>
      <c r="B8">
        <v>10.14</v>
      </c>
      <c r="C8" t="s">
        <v>13</v>
      </c>
      <c r="D8" t="s">
        <v>25</v>
      </c>
      <c r="E8">
        <v>2597632</v>
      </c>
      <c r="F8" t="s">
        <v>15</v>
      </c>
      <c r="G8" t="s">
        <v>20</v>
      </c>
      <c r="H8" t="s">
        <v>306</v>
      </c>
      <c r="I8">
        <v>0.371</v>
      </c>
      <c r="J8">
        <v>3.125</v>
      </c>
      <c r="K8">
        <v>7007625</v>
      </c>
      <c r="L8" t="s">
        <v>307</v>
      </c>
    </row>
    <row r="9" spans="1:12" x14ac:dyDescent="0.2">
      <c r="A9" t="s">
        <v>305</v>
      </c>
      <c r="B9">
        <v>10.14</v>
      </c>
      <c r="C9" t="s">
        <v>13</v>
      </c>
      <c r="D9" t="s">
        <v>26</v>
      </c>
      <c r="E9">
        <v>1103248</v>
      </c>
      <c r="F9" t="s">
        <v>15</v>
      </c>
      <c r="G9" t="s">
        <v>20</v>
      </c>
      <c r="H9" t="s">
        <v>306</v>
      </c>
      <c r="I9">
        <v>0.152</v>
      </c>
      <c r="J9">
        <v>1.5629999999999999</v>
      </c>
      <c r="K9">
        <v>7253265</v>
      </c>
      <c r="L9" t="s">
        <v>308</v>
      </c>
    </row>
    <row r="10" spans="1:12" x14ac:dyDescent="0.2">
      <c r="A10" t="s">
        <v>305</v>
      </c>
      <c r="B10">
        <v>10.14</v>
      </c>
      <c r="C10" t="s">
        <v>13</v>
      </c>
      <c r="D10" t="s">
        <v>27</v>
      </c>
      <c r="E10">
        <v>612075</v>
      </c>
      <c r="F10" t="s">
        <v>15</v>
      </c>
      <c r="G10" t="s">
        <v>20</v>
      </c>
      <c r="H10" t="s">
        <v>306</v>
      </c>
      <c r="I10">
        <v>0.08</v>
      </c>
      <c r="J10">
        <v>0.78100000000000003</v>
      </c>
      <c r="K10">
        <v>7612599</v>
      </c>
      <c r="L10" t="s">
        <v>309</v>
      </c>
    </row>
    <row r="11" spans="1:12" x14ac:dyDescent="0.2">
      <c r="A11" t="s">
        <v>305</v>
      </c>
      <c r="B11">
        <v>10.14</v>
      </c>
      <c r="C11" t="s">
        <v>13</v>
      </c>
      <c r="D11" t="s">
        <v>28</v>
      </c>
      <c r="E11">
        <v>243146</v>
      </c>
      <c r="F11" t="s">
        <v>15</v>
      </c>
      <c r="G11" t="s">
        <v>20</v>
      </c>
      <c r="H11" t="s">
        <v>306</v>
      </c>
      <c r="I11">
        <v>3.4000000000000002E-2</v>
      </c>
      <c r="J11">
        <v>0.39100000000000001</v>
      </c>
      <c r="K11">
        <v>7181405</v>
      </c>
      <c r="L11" t="s">
        <v>310</v>
      </c>
    </row>
    <row r="12" spans="1:12" x14ac:dyDescent="0.2">
      <c r="A12" t="s">
        <v>305</v>
      </c>
      <c r="B12">
        <v>10.14</v>
      </c>
      <c r="C12" t="s">
        <v>13</v>
      </c>
      <c r="D12" t="s">
        <v>29</v>
      </c>
      <c r="E12">
        <v>155896</v>
      </c>
      <c r="F12" t="s">
        <v>15</v>
      </c>
      <c r="G12" t="s">
        <v>20</v>
      </c>
      <c r="H12" t="s">
        <v>306</v>
      </c>
      <c r="I12">
        <v>0.02</v>
      </c>
      <c r="J12">
        <v>0.19500000000000001</v>
      </c>
      <c r="K12">
        <v>7826111</v>
      </c>
      <c r="L12" t="s">
        <v>311</v>
      </c>
    </row>
    <row r="13" spans="1:12" x14ac:dyDescent="0.2">
      <c r="A13" t="s">
        <v>305</v>
      </c>
      <c r="B13">
        <v>10.14</v>
      </c>
      <c r="C13" t="s">
        <v>13</v>
      </c>
      <c r="D13" t="s">
        <v>30</v>
      </c>
      <c r="E13">
        <v>82757</v>
      </c>
      <c r="F13" t="s">
        <v>15</v>
      </c>
      <c r="G13" t="s">
        <v>20</v>
      </c>
      <c r="H13" t="s">
        <v>306</v>
      </c>
      <c r="I13">
        <v>1.0999999999999999E-2</v>
      </c>
      <c r="J13">
        <v>9.8000000000000004E-2</v>
      </c>
      <c r="K13">
        <v>7228416</v>
      </c>
      <c r="L13" t="s">
        <v>312</v>
      </c>
    </row>
    <row r="14" spans="1:12" x14ac:dyDescent="0.2">
      <c r="A14" t="s">
        <v>305</v>
      </c>
      <c r="B14">
        <v>10.14</v>
      </c>
      <c r="C14" t="s">
        <v>13</v>
      </c>
      <c r="D14" t="s">
        <v>31</v>
      </c>
      <c r="E14">
        <v>46274</v>
      </c>
      <c r="F14" t="s">
        <v>15</v>
      </c>
      <c r="G14" t="s">
        <v>20</v>
      </c>
      <c r="H14" t="s">
        <v>306</v>
      </c>
      <c r="I14">
        <v>6.0000000000000001E-3</v>
      </c>
      <c r="J14">
        <v>4.9000000000000002E-2</v>
      </c>
      <c r="K14">
        <v>7629338</v>
      </c>
      <c r="L14" t="s">
        <v>15</v>
      </c>
    </row>
    <row r="15" spans="1:12" x14ac:dyDescent="0.2">
      <c r="A15" t="s">
        <v>305</v>
      </c>
      <c r="B15">
        <v>10.14</v>
      </c>
      <c r="C15" t="s">
        <v>13</v>
      </c>
      <c r="D15" t="s">
        <v>32</v>
      </c>
      <c r="E15">
        <v>58366919</v>
      </c>
      <c r="F15" t="s">
        <v>33</v>
      </c>
      <c r="G15" t="s">
        <v>16</v>
      </c>
      <c r="H15" t="s">
        <v>306</v>
      </c>
      <c r="I15">
        <v>9.5210000000000008</v>
      </c>
      <c r="J15" t="s">
        <v>18</v>
      </c>
      <c r="K15">
        <v>6130314</v>
      </c>
      <c r="L15" t="s">
        <v>15</v>
      </c>
    </row>
    <row r="16" spans="1:12" x14ac:dyDescent="0.2">
      <c r="A16" t="s">
        <v>305</v>
      </c>
      <c r="B16">
        <v>10.14</v>
      </c>
      <c r="C16" t="s">
        <v>13</v>
      </c>
      <c r="D16" t="s">
        <v>34</v>
      </c>
      <c r="E16">
        <v>53181328</v>
      </c>
      <c r="F16" t="s">
        <v>35</v>
      </c>
      <c r="G16" t="s">
        <v>16</v>
      </c>
      <c r="H16" t="s">
        <v>306</v>
      </c>
      <c r="I16">
        <v>8.6329999999999991</v>
      </c>
      <c r="J16" t="s">
        <v>18</v>
      </c>
      <c r="K16">
        <v>6160188</v>
      </c>
      <c r="L16" t="s">
        <v>15</v>
      </c>
    </row>
    <row r="17" spans="1:12" x14ac:dyDescent="0.2">
      <c r="A17" t="s">
        <v>305</v>
      </c>
      <c r="B17">
        <v>10.14</v>
      </c>
      <c r="C17" t="s">
        <v>13</v>
      </c>
      <c r="D17" t="s">
        <v>36</v>
      </c>
      <c r="E17">
        <v>65027207</v>
      </c>
      <c r="F17" t="s">
        <v>37</v>
      </c>
      <c r="G17" t="s">
        <v>16</v>
      </c>
      <c r="H17" t="s">
        <v>306</v>
      </c>
      <c r="I17">
        <v>10.603</v>
      </c>
      <c r="J17" t="s">
        <v>18</v>
      </c>
      <c r="K17">
        <v>6132979</v>
      </c>
      <c r="L17" t="s">
        <v>15</v>
      </c>
    </row>
    <row r="18" spans="1:12" x14ac:dyDescent="0.2">
      <c r="A18" t="s">
        <v>305</v>
      </c>
      <c r="B18">
        <v>10.14</v>
      </c>
      <c r="C18" t="s">
        <v>13</v>
      </c>
      <c r="D18" t="s">
        <v>38</v>
      </c>
      <c r="E18">
        <v>918901</v>
      </c>
      <c r="F18" t="s">
        <v>15</v>
      </c>
      <c r="G18" t="s">
        <v>16</v>
      </c>
      <c r="H18" t="s">
        <v>306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305</v>
      </c>
      <c r="B19">
        <v>10.14</v>
      </c>
      <c r="C19" t="s">
        <v>13</v>
      </c>
      <c r="D19" t="s">
        <v>39</v>
      </c>
      <c r="E19">
        <v>56252</v>
      </c>
      <c r="F19" t="s">
        <v>15</v>
      </c>
      <c r="G19" t="s">
        <v>16</v>
      </c>
      <c r="H19" t="s">
        <v>306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305</v>
      </c>
      <c r="B20">
        <v>10.14</v>
      </c>
      <c r="C20" t="s">
        <v>13</v>
      </c>
      <c r="D20" t="s">
        <v>41</v>
      </c>
      <c r="E20">
        <v>113993</v>
      </c>
      <c r="F20" t="s">
        <v>15</v>
      </c>
      <c r="G20" t="s">
        <v>16</v>
      </c>
      <c r="H20" t="s">
        <v>306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305</v>
      </c>
      <c r="B21">
        <v>10.14</v>
      </c>
      <c r="C21" t="s">
        <v>13</v>
      </c>
      <c r="D21" t="s">
        <v>42</v>
      </c>
      <c r="E21">
        <v>120398</v>
      </c>
      <c r="F21" t="s">
        <v>15</v>
      </c>
      <c r="G21" t="s">
        <v>16</v>
      </c>
      <c r="H21" t="s">
        <v>306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313</v>
      </c>
      <c r="B2">
        <v>10.14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314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313</v>
      </c>
      <c r="B3">
        <v>10.14</v>
      </c>
      <c r="C3" t="s">
        <v>44</v>
      </c>
      <c r="D3" t="s">
        <v>19</v>
      </c>
      <c r="E3">
        <v>4070557</v>
      </c>
      <c r="F3" t="s">
        <v>15</v>
      </c>
      <c r="G3" t="s">
        <v>20</v>
      </c>
      <c r="H3" t="s">
        <v>314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313</v>
      </c>
      <c r="B4">
        <v>10.14</v>
      </c>
      <c r="C4" t="s">
        <v>44</v>
      </c>
      <c r="D4" t="s">
        <v>21</v>
      </c>
      <c r="E4">
        <v>4777025</v>
      </c>
      <c r="F4" t="s">
        <v>15</v>
      </c>
      <c r="G4" t="s">
        <v>20</v>
      </c>
      <c r="H4" t="s">
        <v>314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313</v>
      </c>
      <c r="B5">
        <v>10.14</v>
      </c>
      <c r="C5" t="s">
        <v>44</v>
      </c>
      <c r="D5" t="s">
        <v>22</v>
      </c>
      <c r="E5">
        <v>5100066</v>
      </c>
      <c r="F5" t="s">
        <v>15</v>
      </c>
      <c r="G5" t="s">
        <v>20</v>
      </c>
      <c r="H5" t="s">
        <v>314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313</v>
      </c>
      <c r="B6">
        <v>10.14</v>
      </c>
      <c r="C6" t="s">
        <v>44</v>
      </c>
      <c r="D6" t="s">
        <v>23</v>
      </c>
      <c r="E6">
        <v>5865531</v>
      </c>
      <c r="F6" t="s">
        <v>15</v>
      </c>
      <c r="G6" t="s">
        <v>20</v>
      </c>
      <c r="H6" t="s">
        <v>314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313</v>
      </c>
      <c r="B7">
        <v>10.14</v>
      </c>
      <c r="C7" t="s">
        <v>44</v>
      </c>
      <c r="D7" t="s">
        <v>24</v>
      </c>
      <c r="E7">
        <v>6374677</v>
      </c>
      <c r="F7" t="s">
        <v>15</v>
      </c>
      <c r="G7" t="s">
        <v>20</v>
      </c>
      <c r="H7" t="s">
        <v>314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313</v>
      </c>
      <c r="B8">
        <v>10.14</v>
      </c>
      <c r="C8" t="s">
        <v>44</v>
      </c>
      <c r="D8" t="s">
        <v>25</v>
      </c>
      <c r="E8">
        <v>7007625</v>
      </c>
      <c r="F8" t="s">
        <v>15</v>
      </c>
      <c r="G8" t="s">
        <v>20</v>
      </c>
      <c r="H8" t="s">
        <v>314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313</v>
      </c>
      <c r="B9">
        <v>10.14</v>
      </c>
      <c r="C9" t="s">
        <v>44</v>
      </c>
      <c r="D9" t="s">
        <v>26</v>
      </c>
      <c r="E9">
        <v>7253265</v>
      </c>
      <c r="F9" t="s">
        <v>15</v>
      </c>
      <c r="G9" t="s">
        <v>20</v>
      </c>
      <c r="H9" t="s">
        <v>314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313</v>
      </c>
      <c r="B10">
        <v>10.14</v>
      </c>
      <c r="C10" t="s">
        <v>44</v>
      </c>
      <c r="D10" t="s">
        <v>27</v>
      </c>
      <c r="E10">
        <v>7612599</v>
      </c>
      <c r="F10" t="s">
        <v>15</v>
      </c>
      <c r="G10" t="s">
        <v>20</v>
      </c>
      <c r="H10" t="s">
        <v>314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313</v>
      </c>
      <c r="B11">
        <v>10.14</v>
      </c>
      <c r="C11" t="s">
        <v>44</v>
      </c>
      <c r="D11" t="s">
        <v>28</v>
      </c>
      <c r="E11">
        <v>7181405</v>
      </c>
      <c r="F11" t="s">
        <v>15</v>
      </c>
      <c r="G11" t="s">
        <v>20</v>
      </c>
      <c r="H11" t="s">
        <v>314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313</v>
      </c>
      <c r="B12">
        <v>10.14</v>
      </c>
      <c r="C12" t="s">
        <v>44</v>
      </c>
      <c r="D12" t="s">
        <v>29</v>
      </c>
      <c r="E12">
        <v>7826111</v>
      </c>
      <c r="F12" t="s">
        <v>15</v>
      </c>
      <c r="G12" t="s">
        <v>20</v>
      </c>
      <c r="H12" t="s">
        <v>314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313</v>
      </c>
      <c r="B13">
        <v>10.14</v>
      </c>
      <c r="C13" t="s">
        <v>44</v>
      </c>
      <c r="D13" t="s">
        <v>30</v>
      </c>
      <c r="E13">
        <v>7228416</v>
      </c>
      <c r="F13" t="s">
        <v>15</v>
      </c>
      <c r="G13" t="s">
        <v>20</v>
      </c>
      <c r="H13" t="s">
        <v>314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313</v>
      </c>
      <c r="B14">
        <v>10.14</v>
      </c>
      <c r="C14" t="s">
        <v>44</v>
      </c>
      <c r="D14" t="s">
        <v>31</v>
      </c>
      <c r="E14">
        <v>7629338</v>
      </c>
      <c r="F14" t="s">
        <v>15</v>
      </c>
      <c r="G14" t="s">
        <v>20</v>
      </c>
      <c r="H14" t="s">
        <v>314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313</v>
      </c>
      <c r="B15">
        <v>10.14</v>
      </c>
      <c r="C15" t="s">
        <v>44</v>
      </c>
      <c r="D15" t="s">
        <v>32</v>
      </c>
      <c r="E15">
        <v>6130314</v>
      </c>
      <c r="F15" t="s">
        <v>33</v>
      </c>
      <c r="G15" t="s">
        <v>16</v>
      </c>
      <c r="H15" t="s">
        <v>314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313</v>
      </c>
      <c r="B16">
        <v>10.14</v>
      </c>
      <c r="C16" t="s">
        <v>44</v>
      </c>
      <c r="D16" t="s">
        <v>34</v>
      </c>
      <c r="E16">
        <v>6160188</v>
      </c>
      <c r="F16" t="s">
        <v>35</v>
      </c>
      <c r="G16" t="s">
        <v>16</v>
      </c>
      <c r="H16" t="s">
        <v>314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313</v>
      </c>
      <c r="B17">
        <v>10.14</v>
      </c>
      <c r="C17" t="s">
        <v>44</v>
      </c>
      <c r="D17" t="s">
        <v>36</v>
      </c>
      <c r="E17">
        <v>6132979</v>
      </c>
      <c r="F17" t="s">
        <v>37</v>
      </c>
      <c r="G17" t="s">
        <v>16</v>
      </c>
      <c r="H17" t="s">
        <v>314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313</v>
      </c>
      <c r="B18">
        <v>10.14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314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313</v>
      </c>
      <c r="B19">
        <v>10.14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314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313</v>
      </c>
      <c r="B20">
        <v>10.14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314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313</v>
      </c>
      <c r="B21">
        <v>10.14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314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315</v>
      </c>
      <c r="B2">
        <v>10.44</v>
      </c>
      <c r="C2" t="s">
        <v>13</v>
      </c>
      <c r="D2" t="s">
        <v>14</v>
      </c>
      <c r="E2">
        <v>2855509</v>
      </c>
      <c r="F2" t="s">
        <v>15</v>
      </c>
      <c r="G2" t="s">
        <v>16</v>
      </c>
      <c r="H2" t="s">
        <v>316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315</v>
      </c>
      <c r="B3">
        <v>10.44</v>
      </c>
      <c r="C3" t="s">
        <v>13</v>
      </c>
      <c r="D3" t="s">
        <v>19</v>
      </c>
      <c r="E3">
        <v>609797133</v>
      </c>
      <c r="F3" t="s">
        <v>15</v>
      </c>
      <c r="G3" t="s">
        <v>20</v>
      </c>
      <c r="H3" t="s">
        <v>316</v>
      </c>
      <c r="I3">
        <v>11.38</v>
      </c>
      <c r="J3">
        <v>100</v>
      </c>
      <c r="K3">
        <v>53586278</v>
      </c>
      <c r="L3" t="s">
        <v>317</v>
      </c>
    </row>
    <row r="4" spans="1:12" x14ac:dyDescent="0.2">
      <c r="A4" t="s">
        <v>315</v>
      </c>
      <c r="B4">
        <v>10.44</v>
      </c>
      <c r="C4" t="s">
        <v>13</v>
      </c>
      <c r="D4" t="s">
        <v>21</v>
      </c>
      <c r="E4">
        <v>313611631</v>
      </c>
      <c r="F4" t="s">
        <v>15</v>
      </c>
      <c r="G4" t="s">
        <v>20</v>
      </c>
      <c r="H4" t="s">
        <v>316</v>
      </c>
      <c r="I4">
        <v>6.0309999999999997</v>
      </c>
      <c r="J4">
        <v>50</v>
      </c>
      <c r="K4">
        <v>51999486</v>
      </c>
      <c r="L4" t="s">
        <v>317</v>
      </c>
    </row>
    <row r="5" spans="1:12" x14ac:dyDescent="0.2">
      <c r="A5" t="s">
        <v>315</v>
      </c>
      <c r="B5">
        <v>10.44</v>
      </c>
      <c r="C5" t="s">
        <v>13</v>
      </c>
      <c r="D5" t="s">
        <v>22</v>
      </c>
      <c r="E5">
        <v>178333476</v>
      </c>
      <c r="F5" t="s">
        <v>15</v>
      </c>
      <c r="G5" t="s">
        <v>20</v>
      </c>
      <c r="H5" t="s">
        <v>316</v>
      </c>
      <c r="I5">
        <v>3.4830000000000001</v>
      </c>
      <c r="J5">
        <v>25</v>
      </c>
      <c r="K5">
        <v>51195302</v>
      </c>
      <c r="L5" t="s">
        <v>317</v>
      </c>
    </row>
    <row r="6" spans="1:12" x14ac:dyDescent="0.2">
      <c r="A6" t="s">
        <v>315</v>
      </c>
      <c r="B6">
        <v>10.44</v>
      </c>
      <c r="C6" t="s">
        <v>13</v>
      </c>
      <c r="D6" t="s">
        <v>23</v>
      </c>
      <c r="E6">
        <v>88176085</v>
      </c>
      <c r="F6" t="s">
        <v>15</v>
      </c>
      <c r="G6" t="s">
        <v>20</v>
      </c>
      <c r="H6" t="s">
        <v>316</v>
      </c>
      <c r="I6">
        <v>1.6679999999999999</v>
      </c>
      <c r="J6">
        <v>12.5</v>
      </c>
      <c r="K6">
        <v>52877434</v>
      </c>
      <c r="L6" t="s">
        <v>317</v>
      </c>
    </row>
    <row r="7" spans="1:12" x14ac:dyDescent="0.2">
      <c r="A7" t="s">
        <v>315</v>
      </c>
      <c r="B7">
        <v>10.44</v>
      </c>
      <c r="C7" t="s">
        <v>13</v>
      </c>
      <c r="D7" t="s">
        <v>24</v>
      </c>
      <c r="E7">
        <v>42981544</v>
      </c>
      <c r="F7" t="s">
        <v>15</v>
      </c>
      <c r="G7" t="s">
        <v>20</v>
      </c>
      <c r="H7" t="s">
        <v>316</v>
      </c>
      <c r="I7">
        <v>0.87</v>
      </c>
      <c r="J7">
        <v>6.25</v>
      </c>
      <c r="K7">
        <v>49426889</v>
      </c>
      <c r="L7" t="s">
        <v>317</v>
      </c>
    </row>
    <row r="8" spans="1:12" x14ac:dyDescent="0.2">
      <c r="A8" t="s">
        <v>315</v>
      </c>
      <c r="B8">
        <v>10.44</v>
      </c>
      <c r="C8" t="s">
        <v>13</v>
      </c>
      <c r="D8" t="s">
        <v>25</v>
      </c>
      <c r="E8">
        <v>23733907</v>
      </c>
      <c r="F8" t="s">
        <v>15</v>
      </c>
      <c r="G8" t="s">
        <v>20</v>
      </c>
      <c r="H8" t="s">
        <v>316</v>
      </c>
      <c r="I8">
        <v>0.45600000000000002</v>
      </c>
      <c r="J8">
        <v>3.125</v>
      </c>
      <c r="K8">
        <v>52089475</v>
      </c>
      <c r="L8" t="s">
        <v>317</v>
      </c>
    </row>
    <row r="9" spans="1:12" x14ac:dyDescent="0.2">
      <c r="A9" t="s">
        <v>315</v>
      </c>
      <c r="B9">
        <v>10.44</v>
      </c>
      <c r="C9" t="s">
        <v>13</v>
      </c>
      <c r="D9" t="s">
        <v>26</v>
      </c>
      <c r="E9">
        <v>12751102</v>
      </c>
      <c r="F9" t="s">
        <v>15</v>
      </c>
      <c r="G9" t="s">
        <v>20</v>
      </c>
      <c r="H9" t="s">
        <v>316</v>
      </c>
      <c r="I9">
        <v>0.247</v>
      </c>
      <c r="J9">
        <v>1.5629999999999999</v>
      </c>
      <c r="K9">
        <v>51679600</v>
      </c>
      <c r="L9" t="s">
        <v>317</v>
      </c>
    </row>
    <row r="10" spans="1:12" x14ac:dyDescent="0.2">
      <c r="A10" t="s">
        <v>315</v>
      </c>
      <c r="B10">
        <v>10.44</v>
      </c>
      <c r="C10" t="s">
        <v>13</v>
      </c>
      <c r="D10" t="s">
        <v>27</v>
      </c>
      <c r="E10">
        <v>7412947</v>
      </c>
      <c r="F10" t="s">
        <v>15</v>
      </c>
      <c r="G10" t="s">
        <v>20</v>
      </c>
      <c r="H10" t="s">
        <v>316</v>
      </c>
      <c r="I10">
        <v>0.15</v>
      </c>
      <c r="J10">
        <v>0.78100000000000003</v>
      </c>
      <c r="K10">
        <v>49557104</v>
      </c>
      <c r="L10" t="s">
        <v>318</v>
      </c>
    </row>
    <row r="11" spans="1:12" x14ac:dyDescent="0.2">
      <c r="A11" t="s">
        <v>315</v>
      </c>
      <c r="B11">
        <v>10.44</v>
      </c>
      <c r="C11" t="s">
        <v>13</v>
      </c>
      <c r="D11" t="s">
        <v>28</v>
      </c>
      <c r="E11">
        <v>5078676</v>
      </c>
      <c r="F11" t="s">
        <v>15</v>
      </c>
      <c r="G11" t="s">
        <v>20</v>
      </c>
      <c r="H11" t="s">
        <v>316</v>
      </c>
      <c r="I11">
        <v>0.10299999999999999</v>
      </c>
      <c r="J11">
        <v>0.39100000000000001</v>
      </c>
      <c r="K11">
        <v>49475542</v>
      </c>
      <c r="L11" t="s">
        <v>319</v>
      </c>
    </row>
    <row r="12" spans="1:12" x14ac:dyDescent="0.2">
      <c r="A12" t="s">
        <v>315</v>
      </c>
      <c r="B12">
        <v>10.44</v>
      </c>
      <c r="C12" t="s">
        <v>13</v>
      </c>
      <c r="D12" t="s">
        <v>29</v>
      </c>
      <c r="E12">
        <v>5673391</v>
      </c>
      <c r="F12" t="s">
        <v>15</v>
      </c>
      <c r="G12" t="s">
        <v>20</v>
      </c>
      <c r="H12" t="s">
        <v>316</v>
      </c>
      <c r="I12">
        <v>0.111</v>
      </c>
      <c r="J12">
        <v>0.19500000000000001</v>
      </c>
      <c r="K12">
        <v>51218536</v>
      </c>
      <c r="L12" t="s">
        <v>320</v>
      </c>
    </row>
    <row r="13" spans="1:12" x14ac:dyDescent="0.2">
      <c r="A13" t="s">
        <v>315</v>
      </c>
      <c r="B13">
        <v>10.44</v>
      </c>
      <c r="C13" t="s">
        <v>13</v>
      </c>
      <c r="D13" t="s">
        <v>30</v>
      </c>
      <c r="E13">
        <v>1593494</v>
      </c>
      <c r="F13" t="s">
        <v>15</v>
      </c>
      <c r="G13" t="s">
        <v>20</v>
      </c>
      <c r="H13" t="s">
        <v>316</v>
      </c>
      <c r="I13">
        <v>3.2000000000000001E-2</v>
      </c>
      <c r="J13">
        <v>9.8000000000000004E-2</v>
      </c>
      <c r="K13">
        <v>49090261</v>
      </c>
      <c r="L13" t="s">
        <v>321</v>
      </c>
    </row>
    <row r="14" spans="1:12" x14ac:dyDescent="0.2">
      <c r="A14" t="s">
        <v>315</v>
      </c>
      <c r="B14">
        <v>10.44</v>
      </c>
      <c r="C14" t="s">
        <v>13</v>
      </c>
      <c r="D14" t="s">
        <v>31</v>
      </c>
      <c r="E14">
        <v>3060205</v>
      </c>
      <c r="F14" t="s">
        <v>15</v>
      </c>
      <c r="G14" t="s">
        <v>20</v>
      </c>
      <c r="H14" t="s">
        <v>316</v>
      </c>
      <c r="I14">
        <v>0.06</v>
      </c>
      <c r="J14">
        <v>4.9000000000000002E-2</v>
      </c>
      <c r="K14">
        <v>50904136</v>
      </c>
      <c r="L14" t="s">
        <v>322</v>
      </c>
    </row>
    <row r="15" spans="1:12" x14ac:dyDescent="0.2">
      <c r="A15" t="s">
        <v>315</v>
      </c>
      <c r="B15">
        <v>10.44</v>
      </c>
      <c r="C15" t="s">
        <v>13</v>
      </c>
      <c r="D15" t="s">
        <v>32</v>
      </c>
      <c r="E15">
        <v>34179353</v>
      </c>
      <c r="F15" t="s">
        <v>33</v>
      </c>
      <c r="G15" t="s">
        <v>16</v>
      </c>
      <c r="H15" t="s">
        <v>316</v>
      </c>
      <c r="I15">
        <v>0.69899999999999995</v>
      </c>
      <c r="J15" t="s">
        <v>18</v>
      </c>
      <c r="K15">
        <v>48895012</v>
      </c>
      <c r="L15" t="s">
        <v>15</v>
      </c>
    </row>
    <row r="16" spans="1:12" x14ac:dyDescent="0.2">
      <c r="A16" t="s">
        <v>315</v>
      </c>
      <c r="B16">
        <v>10.44</v>
      </c>
      <c r="C16" t="s">
        <v>13</v>
      </c>
      <c r="D16" t="s">
        <v>34</v>
      </c>
      <c r="E16">
        <v>12646668</v>
      </c>
      <c r="F16" t="s">
        <v>35</v>
      </c>
      <c r="G16" t="s">
        <v>16</v>
      </c>
      <c r="H16" t="s">
        <v>316</v>
      </c>
      <c r="I16">
        <v>0.26100000000000001</v>
      </c>
      <c r="J16" t="s">
        <v>18</v>
      </c>
      <c r="K16">
        <v>48510557</v>
      </c>
      <c r="L16" t="s">
        <v>15</v>
      </c>
    </row>
    <row r="17" spans="1:12" x14ac:dyDescent="0.2">
      <c r="A17" t="s">
        <v>315</v>
      </c>
      <c r="B17">
        <v>10.44</v>
      </c>
      <c r="C17" t="s">
        <v>13</v>
      </c>
      <c r="D17" t="s">
        <v>36</v>
      </c>
      <c r="E17">
        <v>17585014</v>
      </c>
      <c r="F17" t="s">
        <v>37</v>
      </c>
      <c r="G17" t="s">
        <v>16</v>
      </c>
      <c r="H17" t="s">
        <v>316</v>
      </c>
      <c r="I17">
        <v>0.35</v>
      </c>
      <c r="J17" t="s">
        <v>18</v>
      </c>
      <c r="K17">
        <v>50203437</v>
      </c>
      <c r="L17" t="s">
        <v>15</v>
      </c>
    </row>
    <row r="18" spans="1:12" x14ac:dyDescent="0.2">
      <c r="A18" t="s">
        <v>315</v>
      </c>
      <c r="B18">
        <v>10.44</v>
      </c>
      <c r="C18" t="s">
        <v>13</v>
      </c>
      <c r="D18" t="s">
        <v>38</v>
      </c>
      <c r="E18">
        <v>1109087</v>
      </c>
      <c r="F18" t="s">
        <v>15</v>
      </c>
      <c r="G18" t="s">
        <v>16</v>
      </c>
      <c r="H18" t="s">
        <v>316</v>
      </c>
      <c r="I18">
        <v>87.984999999999999</v>
      </c>
      <c r="J18" t="s">
        <v>18</v>
      </c>
      <c r="K18">
        <v>12605</v>
      </c>
      <c r="L18" t="s">
        <v>15</v>
      </c>
    </row>
    <row r="19" spans="1:12" x14ac:dyDescent="0.2">
      <c r="A19" t="s">
        <v>315</v>
      </c>
      <c r="B19">
        <v>10.44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316</v>
      </c>
      <c r="I19" t="s">
        <v>40</v>
      </c>
      <c r="J19" t="s">
        <v>18</v>
      </c>
      <c r="K19" t="s">
        <v>40</v>
      </c>
      <c r="L19" t="s">
        <v>15</v>
      </c>
    </row>
    <row r="20" spans="1:12" x14ac:dyDescent="0.2">
      <c r="A20" t="s">
        <v>315</v>
      </c>
      <c r="B20">
        <v>10.44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316</v>
      </c>
      <c r="I20" t="s">
        <v>40</v>
      </c>
      <c r="J20" t="s">
        <v>18</v>
      </c>
      <c r="K20" t="s">
        <v>40</v>
      </c>
      <c r="L20" t="s">
        <v>15</v>
      </c>
    </row>
    <row r="21" spans="1:12" x14ac:dyDescent="0.2">
      <c r="A21" t="s">
        <v>315</v>
      </c>
      <c r="B21">
        <v>10.44</v>
      </c>
      <c r="C21" t="s">
        <v>13</v>
      </c>
      <c r="D21" t="s">
        <v>42</v>
      </c>
      <c r="E21">
        <v>678470311</v>
      </c>
      <c r="F21" t="s">
        <v>15</v>
      </c>
      <c r="G21" t="s">
        <v>16</v>
      </c>
      <c r="H21" t="s">
        <v>316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120</v>
      </c>
      <c r="B2">
        <v>7.63</v>
      </c>
      <c r="C2" t="s">
        <v>13</v>
      </c>
      <c r="D2" t="s">
        <v>14</v>
      </c>
      <c r="E2" t="s">
        <v>40</v>
      </c>
      <c r="F2" t="s">
        <v>15</v>
      </c>
      <c r="G2" t="s">
        <v>16</v>
      </c>
      <c r="H2" t="s">
        <v>121</v>
      </c>
      <c r="I2" t="s">
        <v>40</v>
      </c>
      <c r="J2" t="s">
        <v>18</v>
      </c>
      <c r="K2" t="s">
        <v>40</v>
      </c>
    </row>
    <row r="3" spans="1:14" x14ac:dyDescent="0.2">
      <c r="A3" t="s">
        <v>120</v>
      </c>
      <c r="B3">
        <v>7.63</v>
      </c>
      <c r="C3" t="s">
        <v>13</v>
      </c>
      <c r="D3" t="s">
        <v>19</v>
      </c>
      <c r="E3">
        <v>2991682286</v>
      </c>
      <c r="F3" t="s">
        <v>15</v>
      </c>
      <c r="G3" t="s">
        <v>20</v>
      </c>
      <c r="H3" t="s">
        <v>121</v>
      </c>
      <c r="I3">
        <v>257.01</v>
      </c>
      <c r="J3">
        <v>100</v>
      </c>
      <c r="K3">
        <v>11640322</v>
      </c>
      <c r="L3">
        <f>0.7487*I3^0.9009</f>
        <v>111.02781871085412</v>
      </c>
      <c r="M3">
        <f>ABS(J3-L3)/J3*100</f>
        <v>11.02781871085412</v>
      </c>
    </row>
    <row r="4" spans="1:14" x14ac:dyDescent="0.2">
      <c r="A4" t="s">
        <v>120</v>
      </c>
      <c r="B4">
        <v>7.63</v>
      </c>
      <c r="C4" t="s">
        <v>13</v>
      </c>
      <c r="D4" t="s">
        <v>21</v>
      </c>
      <c r="E4">
        <v>1934045708</v>
      </c>
      <c r="F4" t="s">
        <v>15</v>
      </c>
      <c r="G4" t="s">
        <v>20</v>
      </c>
      <c r="H4" t="s">
        <v>121</v>
      </c>
      <c r="I4">
        <v>98.837999999999994</v>
      </c>
      <c r="J4">
        <v>50</v>
      </c>
      <c r="K4">
        <v>19567892</v>
      </c>
      <c r="L4">
        <f t="shared" ref="L4:L17" si="0">0.7487*I4^0.9009</f>
        <v>46.9391065214134</v>
      </c>
      <c r="M4">
        <f t="shared" ref="M4:M14" si="1">ABS(J4-L4)/J4*100</f>
        <v>6.1217869571731995</v>
      </c>
    </row>
    <row r="5" spans="1:14" x14ac:dyDescent="0.2">
      <c r="A5" t="s">
        <v>120</v>
      </c>
      <c r="B5">
        <v>7.63</v>
      </c>
      <c r="C5" t="s">
        <v>13</v>
      </c>
      <c r="D5" t="s">
        <v>22</v>
      </c>
      <c r="E5">
        <v>1263830872</v>
      </c>
      <c r="F5" t="s">
        <v>15</v>
      </c>
      <c r="G5" t="s">
        <v>20</v>
      </c>
      <c r="H5" t="s">
        <v>121</v>
      </c>
      <c r="I5">
        <v>47.866999999999997</v>
      </c>
      <c r="J5">
        <v>25</v>
      </c>
      <c r="K5">
        <v>26402949</v>
      </c>
      <c r="L5">
        <f t="shared" si="0"/>
        <v>24.426005709412212</v>
      </c>
      <c r="M5">
        <f t="shared" si="1"/>
        <v>2.29597716235115</v>
      </c>
    </row>
    <row r="6" spans="1:14" x14ac:dyDescent="0.2">
      <c r="A6" t="s">
        <v>120</v>
      </c>
      <c r="B6">
        <v>7.63</v>
      </c>
      <c r="C6" t="s">
        <v>13</v>
      </c>
      <c r="D6" t="s">
        <v>23</v>
      </c>
      <c r="E6">
        <v>731458762</v>
      </c>
      <c r="F6" t="s">
        <v>15</v>
      </c>
      <c r="G6" t="s">
        <v>20</v>
      </c>
      <c r="H6" t="s">
        <v>121</v>
      </c>
      <c r="I6">
        <v>18.981999999999999</v>
      </c>
      <c r="J6">
        <v>12.5</v>
      </c>
      <c r="K6">
        <v>38534282</v>
      </c>
      <c r="L6">
        <f t="shared" si="0"/>
        <v>10.616127189015439</v>
      </c>
      <c r="M6">
        <f t="shared" si="1"/>
        <v>15.070982487876492</v>
      </c>
    </row>
    <row r="7" spans="1:14" x14ac:dyDescent="0.2">
      <c r="A7" t="s">
        <v>120</v>
      </c>
      <c r="B7">
        <v>7.63</v>
      </c>
      <c r="C7" t="s">
        <v>13</v>
      </c>
      <c r="D7" t="s">
        <v>24</v>
      </c>
      <c r="E7">
        <v>439391873</v>
      </c>
      <c r="F7" t="s">
        <v>15</v>
      </c>
      <c r="G7" t="s">
        <v>20</v>
      </c>
      <c r="H7" t="s">
        <v>121</v>
      </c>
      <c r="I7">
        <v>9.4149999999999991</v>
      </c>
      <c r="J7">
        <v>6.25</v>
      </c>
      <c r="K7">
        <v>46667279</v>
      </c>
      <c r="L7">
        <f t="shared" si="0"/>
        <v>5.6444621265432211</v>
      </c>
      <c r="M7">
        <f t="shared" si="1"/>
        <v>9.6886059753084623</v>
      </c>
    </row>
    <row r="8" spans="1:14" x14ac:dyDescent="0.2">
      <c r="A8" t="s">
        <v>120</v>
      </c>
      <c r="B8">
        <v>7.63</v>
      </c>
      <c r="C8" t="s">
        <v>13</v>
      </c>
      <c r="D8" t="s">
        <v>25</v>
      </c>
      <c r="E8">
        <v>225588943</v>
      </c>
      <c r="F8" t="s">
        <v>15</v>
      </c>
      <c r="G8" t="s">
        <v>20</v>
      </c>
      <c r="H8" t="s">
        <v>121</v>
      </c>
      <c r="I8">
        <v>4.7919999999999998</v>
      </c>
      <c r="J8">
        <v>3.125</v>
      </c>
      <c r="K8">
        <v>47076947</v>
      </c>
      <c r="L8">
        <f t="shared" si="0"/>
        <v>3.0717468861548549</v>
      </c>
      <c r="M8">
        <f t="shared" si="1"/>
        <v>1.7040996430446427</v>
      </c>
    </row>
    <row r="9" spans="1:14" x14ac:dyDescent="0.2">
      <c r="A9" t="s">
        <v>120</v>
      </c>
      <c r="B9">
        <v>7.63</v>
      </c>
      <c r="C9" t="s">
        <v>13</v>
      </c>
      <c r="D9" t="s">
        <v>26</v>
      </c>
      <c r="E9">
        <v>113254303</v>
      </c>
      <c r="F9" t="s">
        <v>15</v>
      </c>
      <c r="G9" t="s">
        <v>20</v>
      </c>
      <c r="H9" t="s">
        <v>121</v>
      </c>
      <c r="I9">
        <v>2.298</v>
      </c>
      <c r="J9">
        <v>1.5629999999999999</v>
      </c>
      <c r="K9">
        <v>49277356</v>
      </c>
      <c r="L9">
        <f t="shared" si="0"/>
        <v>1.5843388437114934</v>
      </c>
      <c r="M9">
        <f t="shared" si="1"/>
        <v>1.3652491178178769</v>
      </c>
    </row>
    <row r="10" spans="1:14" x14ac:dyDescent="0.2">
      <c r="A10" t="s">
        <v>120</v>
      </c>
      <c r="B10">
        <v>7.63</v>
      </c>
      <c r="C10" t="s">
        <v>13</v>
      </c>
      <c r="D10" t="s">
        <v>27</v>
      </c>
      <c r="E10">
        <v>61297398</v>
      </c>
      <c r="F10" t="s">
        <v>15</v>
      </c>
      <c r="G10" t="s">
        <v>20</v>
      </c>
      <c r="H10" t="s">
        <v>121</v>
      </c>
      <c r="I10">
        <v>1.2949999999999999</v>
      </c>
      <c r="J10">
        <v>0.78100000000000003</v>
      </c>
      <c r="K10">
        <v>47349026</v>
      </c>
      <c r="L10">
        <f t="shared" si="0"/>
        <v>0.94504321300760863</v>
      </c>
      <c r="M10">
        <f t="shared" si="1"/>
        <v>21.004252625814161</v>
      </c>
    </row>
    <row r="11" spans="1:14" x14ac:dyDescent="0.2">
      <c r="A11" t="s">
        <v>120</v>
      </c>
      <c r="B11">
        <v>7.63</v>
      </c>
      <c r="C11" t="s">
        <v>13</v>
      </c>
      <c r="D11" t="s">
        <v>28</v>
      </c>
      <c r="E11">
        <v>28083750</v>
      </c>
      <c r="F11" t="s">
        <v>15</v>
      </c>
      <c r="G11" t="s">
        <v>20</v>
      </c>
      <c r="H11" t="s">
        <v>121</v>
      </c>
      <c r="I11">
        <v>0.56599999999999995</v>
      </c>
      <c r="J11">
        <v>0.39100000000000001</v>
      </c>
      <c r="K11">
        <v>49623980</v>
      </c>
      <c r="L11">
        <f t="shared" si="0"/>
        <v>0.44835307840714489</v>
      </c>
      <c r="M11">
        <f t="shared" si="1"/>
        <v>14.668306497991015</v>
      </c>
    </row>
    <row r="12" spans="1:14" x14ac:dyDescent="0.2">
      <c r="A12" t="s">
        <v>120</v>
      </c>
      <c r="B12">
        <v>7.63</v>
      </c>
      <c r="C12" t="s">
        <v>13</v>
      </c>
      <c r="D12" t="s">
        <v>29</v>
      </c>
      <c r="E12">
        <v>12375954</v>
      </c>
      <c r="F12" t="s">
        <v>15</v>
      </c>
      <c r="G12" t="s">
        <v>20</v>
      </c>
      <c r="H12" t="s">
        <v>121</v>
      </c>
      <c r="I12">
        <v>0.26200000000000001</v>
      </c>
      <c r="J12">
        <v>0.19500000000000001</v>
      </c>
      <c r="K12">
        <v>47159592</v>
      </c>
      <c r="L12">
        <f t="shared" si="0"/>
        <v>0.2240038416295739</v>
      </c>
      <c r="M12">
        <f t="shared" si="1"/>
        <v>14.873764938243022</v>
      </c>
    </row>
    <row r="13" spans="1:14" x14ac:dyDescent="0.2">
      <c r="A13" t="s">
        <v>120</v>
      </c>
      <c r="B13">
        <v>7.63</v>
      </c>
      <c r="C13" t="s">
        <v>13</v>
      </c>
      <c r="D13" t="s">
        <v>30</v>
      </c>
      <c r="E13">
        <v>5465547</v>
      </c>
      <c r="F13" t="s">
        <v>15</v>
      </c>
      <c r="G13" t="s">
        <v>20</v>
      </c>
      <c r="H13" t="s">
        <v>121</v>
      </c>
      <c r="I13">
        <v>0.108</v>
      </c>
      <c r="J13">
        <v>9.8000000000000004E-2</v>
      </c>
      <c r="K13">
        <v>50701018</v>
      </c>
      <c r="L13">
        <f t="shared" si="0"/>
        <v>0.10081363969502238</v>
      </c>
      <c r="M13">
        <f t="shared" si="1"/>
        <v>2.8710609132881424</v>
      </c>
    </row>
    <row r="14" spans="1:14" x14ac:dyDescent="0.2">
      <c r="A14" t="s">
        <v>120</v>
      </c>
      <c r="B14">
        <v>7.63</v>
      </c>
      <c r="C14" t="s">
        <v>13</v>
      </c>
      <c r="D14" t="s">
        <v>31</v>
      </c>
      <c r="E14">
        <v>1778938</v>
      </c>
      <c r="F14" t="s">
        <v>15</v>
      </c>
      <c r="G14" t="s">
        <v>20</v>
      </c>
      <c r="H14" t="s">
        <v>121</v>
      </c>
      <c r="I14">
        <v>3.6999999999999998E-2</v>
      </c>
      <c r="J14">
        <v>4.9000000000000002E-2</v>
      </c>
      <c r="K14">
        <v>47553019</v>
      </c>
      <c r="L14">
        <f t="shared" si="0"/>
        <v>3.8406149342593336E-2</v>
      </c>
      <c r="M14">
        <f t="shared" si="1"/>
        <v>21.620103382462581</v>
      </c>
      <c r="N14" t="s">
        <v>413</v>
      </c>
    </row>
    <row r="15" spans="1:14" x14ac:dyDescent="0.2">
      <c r="A15" t="s">
        <v>120</v>
      </c>
      <c r="B15">
        <v>7.63</v>
      </c>
      <c r="C15" t="s">
        <v>13</v>
      </c>
      <c r="D15" t="s">
        <v>32</v>
      </c>
      <c r="E15">
        <v>54929725</v>
      </c>
      <c r="F15" t="s">
        <v>33</v>
      </c>
      <c r="G15" t="s">
        <v>16</v>
      </c>
      <c r="H15" t="s">
        <v>121</v>
      </c>
      <c r="I15">
        <v>1.4490000000000001</v>
      </c>
      <c r="J15" t="s">
        <v>18</v>
      </c>
      <c r="K15">
        <v>37918780</v>
      </c>
      <c r="L15">
        <f t="shared" si="0"/>
        <v>1.0457174172550163</v>
      </c>
      <c r="N15">
        <f>AVERAGE(M3:M14)</f>
        <v>10.192667367685408</v>
      </c>
    </row>
    <row r="16" spans="1:14" x14ac:dyDescent="0.2">
      <c r="A16" t="s">
        <v>120</v>
      </c>
      <c r="B16">
        <v>7.63</v>
      </c>
      <c r="C16" t="s">
        <v>13</v>
      </c>
      <c r="D16" t="s">
        <v>34</v>
      </c>
      <c r="E16">
        <v>61455460</v>
      </c>
      <c r="F16" t="s">
        <v>35</v>
      </c>
      <c r="G16" t="s">
        <v>16</v>
      </c>
      <c r="H16" t="s">
        <v>121</v>
      </c>
      <c r="I16">
        <v>1.4990000000000001</v>
      </c>
      <c r="J16" t="s">
        <v>18</v>
      </c>
      <c r="K16">
        <v>40993089</v>
      </c>
      <c r="L16">
        <f t="shared" si="0"/>
        <v>1.0781706968895897</v>
      </c>
    </row>
    <row r="17" spans="1:13" x14ac:dyDescent="0.2">
      <c r="A17" t="s">
        <v>120</v>
      </c>
      <c r="B17">
        <v>7.63</v>
      </c>
      <c r="C17" t="s">
        <v>13</v>
      </c>
      <c r="D17" t="s">
        <v>36</v>
      </c>
      <c r="E17">
        <v>57615105</v>
      </c>
      <c r="F17" t="s">
        <v>37</v>
      </c>
      <c r="G17" t="s">
        <v>16</v>
      </c>
      <c r="H17" t="s">
        <v>121</v>
      </c>
      <c r="I17">
        <v>1.641</v>
      </c>
      <c r="J17" t="s">
        <v>18</v>
      </c>
      <c r="K17">
        <v>35100209</v>
      </c>
      <c r="L17">
        <f t="shared" si="0"/>
        <v>1.1697664299774722</v>
      </c>
    </row>
    <row r="18" spans="1:13" x14ac:dyDescent="0.2">
      <c r="A18" t="s">
        <v>120</v>
      </c>
      <c r="B18">
        <v>7.63</v>
      </c>
      <c r="C18" t="s">
        <v>13</v>
      </c>
      <c r="D18" t="s">
        <v>38</v>
      </c>
      <c r="E18" t="s">
        <v>40</v>
      </c>
      <c r="F18" t="s">
        <v>15</v>
      </c>
      <c r="G18" t="s">
        <v>16</v>
      </c>
      <c r="H18" t="s">
        <v>121</v>
      </c>
      <c r="I18" t="s">
        <v>40</v>
      </c>
      <c r="J18" t="s">
        <v>18</v>
      </c>
      <c r="K18" t="s">
        <v>40</v>
      </c>
      <c r="L18" t="s">
        <v>15</v>
      </c>
    </row>
    <row r="19" spans="1:13" x14ac:dyDescent="0.2">
      <c r="A19" t="s">
        <v>120</v>
      </c>
      <c r="B19">
        <v>7.63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121</v>
      </c>
      <c r="I19" t="s">
        <v>40</v>
      </c>
      <c r="J19" t="s">
        <v>18</v>
      </c>
      <c r="K19" t="s">
        <v>40</v>
      </c>
      <c r="L19" t="s">
        <v>15</v>
      </c>
    </row>
    <row r="20" spans="1:13" x14ac:dyDescent="0.2">
      <c r="A20" t="s">
        <v>120</v>
      </c>
      <c r="B20">
        <v>7.63</v>
      </c>
      <c r="C20" t="s">
        <v>13</v>
      </c>
      <c r="D20" t="s">
        <v>41</v>
      </c>
      <c r="E20">
        <v>3531312132</v>
      </c>
      <c r="F20" t="s">
        <v>15</v>
      </c>
      <c r="G20" t="s">
        <v>16</v>
      </c>
      <c r="H20" t="s">
        <v>121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120</v>
      </c>
      <c r="B21">
        <v>7.63</v>
      </c>
      <c r="C21" t="s">
        <v>13</v>
      </c>
      <c r="D21" t="s">
        <v>42</v>
      </c>
      <c r="E21">
        <v>28115</v>
      </c>
      <c r="F21" t="s">
        <v>15</v>
      </c>
      <c r="G21" t="s">
        <v>16</v>
      </c>
      <c r="H21" t="s">
        <v>121</v>
      </c>
      <c r="I21">
        <v>0</v>
      </c>
      <c r="J21" t="s">
        <v>18</v>
      </c>
      <c r="K21" t="s">
        <v>40</v>
      </c>
      <c r="L21" t="s">
        <v>15</v>
      </c>
    </row>
    <row r="22" spans="1:13" x14ac:dyDescent="0.2">
      <c r="M22" t="s">
        <v>422</v>
      </c>
    </row>
    <row r="23" spans="1:13" x14ac:dyDescent="0.2">
      <c r="M23">
        <f>L15/(0.9*0.5)</f>
        <v>2.3238164827889252</v>
      </c>
    </row>
    <row r="24" spans="1:13" x14ac:dyDescent="0.2">
      <c r="M24">
        <f t="shared" ref="M24" si="2">L16/(0.9*0.5)</f>
        <v>2.3959348819768658</v>
      </c>
    </row>
    <row r="25" spans="1:13" x14ac:dyDescent="0.2">
      <c r="M25">
        <f>L17/(0.9*0.5)</f>
        <v>2.5994809555054936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323</v>
      </c>
      <c r="B2">
        <v>10.44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324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323</v>
      </c>
      <c r="B3">
        <v>10.44</v>
      </c>
      <c r="C3" t="s">
        <v>44</v>
      </c>
      <c r="D3" t="s">
        <v>19</v>
      </c>
      <c r="E3">
        <v>53586278</v>
      </c>
      <c r="F3" t="s">
        <v>15</v>
      </c>
      <c r="G3" t="s">
        <v>20</v>
      </c>
      <c r="H3" t="s">
        <v>324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323</v>
      </c>
      <c r="B4">
        <v>10.44</v>
      </c>
      <c r="C4" t="s">
        <v>44</v>
      </c>
      <c r="D4" t="s">
        <v>21</v>
      </c>
      <c r="E4">
        <v>51999486</v>
      </c>
      <c r="F4" t="s">
        <v>15</v>
      </c>
      <c r="G4" t="s">
        <v>20</v>
      </c>
      <c r="H4" t="s">
        <v>324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323</v>
      </c>
      <c r="B5">
        <v>10.44</v>
      </c>
      <c r="C5" t="s">
        <v>44</v>
      </c>
      <c r="D5" t="s">
        <v>22</v>
      </c>
      <c r="E5">
        <v>51195302</v>
      </c>
      <c r="F5" t="s">
        <v>15</v>
      </c>
      <c r="G5" t="s">
        <v>20</v>
      </c>
      <c r="H5" t="s">
        <v>324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323</v>
      </c>
      <c r="B6">
        <v>10.44</v>
      </c>
      <c r="C6" t="s">
        <v>44</v>
      </c>
      <c r="D6" t="s">
        <v>23</v>
      </c>
      <c r="E6">
        <v>52877434</v>
      </c>
      <c r="F6" t="s">
        <v>15</v>
      </c>
      <c r="G6" t="s">
        <v>20</v>
      </c>
      <c r="H6" t="s">
        <v>324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323</v>
      </c>
      <c r="B7">
        <v>10.44</v>
      </c>
      <c r="C7" t="s">
        <v>44</v>
      </c>
      <c r="D7" t="s">
        <v>24</v>
      </c>
      <c r="E7">
        <v>49426889</v>
      </c>
      <c r="F7" t="s">
        <v>15</v>
      </c>
      <c r="G7" t="s">
        <v>20</v>
      </c>
      <c r="H7" t="s">
        <v>324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323</v>
      </c>
      <c r="B8">
        <v>10.44</v>
      </c>
      <c r="C8" t="s">
        <v>44</v>
      </c>
      <c r="D8" t="s">
        <v>25</v>
      </c>
      <c r="E8">
        <v>52089475</v>
      </c>
      <c r="F8" t="s">
        <v>15</v>
      </c>
      <c r="G8" t="s">
        <v>20</v>
      </c>
      <c r="H8" t="s">
        <v>324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323</v>
      </c>
      <c r="B9">
        <v>10.44</v>
      </c>
      <c r="C9" t="s">
        <v>44</v>
      </c>
      <c r="D9" t="s">
        <v>26</v>
      </c>
      <c r="E9">
        <v>51679600</v>
      </c>
      <c r="F9" t="s">
        <v>15</v>
      </c>
      <c r="G9" t="s">
        <v>20</v>
      </c>
      <c r="H9" t="s">
        <v>324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323</v>
      </c>
      <c r="B10">
        <v>10.44</v>
      </c>
      <c r="C10" t="s">
        <v>44</v>
      </c>
      <c r="D10" t="s">
        <v>27</v>
      </c>
      <c r="E10">
        <v>49557104</v>
      </c>
      <c r="F10" t="s">
        <v>15</v>
      </c>
      <c r="G10" t="s">
        <v>20</v>
      </c>
      <c r="H10" t="s">
        <v>324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323</v>
      </c>
      <c r="B11">
        <v>10.44</v>
      </c>
      <c r="C11" t="s">
        <v>44</v>
      </c>
      <c r="D11" t="s">
        <v>28</v>
      </c>
      <c r="E11">
        <v>49475542</v>
      </c>
      <c r="F11" t="s">
        <v>15</v>
      </c>
      <c r="G11" t="s">
        <v>20</v>
      </c>
      <c r="H11" t="s">
        <v>324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323</v>
      </c>
      <c r="B12">
        <v>10.44</v>
      </c>
      <c r="C12" t="s">
        <v>44</v>
      </c>
      <c r="D12" t="s">
        <v>29</v>
      </c>
      <c r="E12">
        <v>51218536</v>
      </c>
      <c r="F12" t="s">
        <v>15</v>
      </c>
      <c r="G12" t="s">
        <v>20</v>
      </c>
      <c r="H12" t="s">
        <v>324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323</v>
      </c>
      <c r="B13">
        <v>10.44</v>
      </c>
      <c r="C13" t="s">
        <v>44</v>
      </c>
      <c r="D13" t="s">
        <v>30</v>
      </c>
      <c r="E13">
        <v>49090261</v>
      </c>
      <c r="F13" t="s">
        <v>15</v>
      </c>
      <c r="G13" t="s">
        <v>20</v>
      </c>
      <c r="H13" t="s">
        <v>324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323</v>
      </c>
      <c r="B14">
        <v>10.44</v>
      </c>
      <c r="C14" t="s">
        <v>44</v>
      </c>
      <c r="D14" t="s">
        <v>31</v>
      </c>
      <c r="E14">
        <v>50904136</v>
      </c>
      <c r="F14" t="s">
        <v>15</v>
      </c>
      <c r="G14" t="s">
        <v>20</v>
      </c>
      <c r="H14" t="s">
        <v>324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323</v>
      </c>
      <c r="B15">
        <v>10.44</v>
      </c>
      <c r="C15" t="s">
        <v>44</v>
      </c>
      <c r="D15" t="s">
        <v>32</v>
      </c>
      <c r="E15">
        <v>48895012</v>
      </c>
      <c r="F15" t="s">
        <v>33</v>
      </c>
      <c r="G15" t="s">
        <v>16</v>
      </c>
      <c r="H15" t="s">
        <v>324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323</v>
      </c>
      <c r="B16">
        <v>10.44</v>
      </c>
      <c r="C16" t="s">
        <v>44</v>
      </c>
      <c r="D16" t="s">
        <v>34</v>
      </c>
      <c r="E16">
        <v>48510557</v>
      </c>
      <c r="F16" t="s">
        <v>35</v>
      </c>
      <c r="G16" t="s">
        <v>16</v>
      </c>
      <c r="H16" t="s">
        <v>324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323</v>
      </c>
      <c r="B17">
        <v>10.44</v>
      </c>
      <c r="C17" t="s">
        <v>44</v>
      </c>
      <c r="D17" t="s">
        <v>36</v>
      </c>
      <c r="E17">
        <v>50203437</v>
      </c>
      <c r="F17" t="s">
        <v>37</v>
      </c>
      <c r="G17" t="s">
        <v>16</v>
      </c>
      <c r="H17" t="s">
        <v>324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323</v>
      </c>
      <c r="B18">
        <v>10.44</v>
      </c>
      <c r="C18" t="s">
        <v>44</v>
      </c>
      <c r="D18" t="s">
        <v>38</v>
      </c>
      <c r="E18">
        <v>12605</v>
      </c>
      <c r="F18" t="s">
        <v>15</v>
      </c>
      <c r="G18" t="s">
        <v>16</v>
      </c>
      <c r="H18" t="s">
        <v>324</v>
      </c>
      <c r="I18" t="s">
        <v>18</v>
      </c>
      <c r="J18">
        <v>1</v>
      </c>
      <c r="K18" t="s">
        <v>18</v>
      </c>
      <c r="L18" t="s">
        <v>325</v>
      </c>
    </row>
    <row r="19" spans="1:12" x14ac:dyDescent="0.2">
      <c r="A19" t="s">
        <v>323</v>
      </c>
      <c r="B19">
        <v>10.44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324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323</v>
      </c>
      <c r="B20">
        <v>10.44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324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323</v>
      </c>
      <c r="B21">
        <v>10.44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324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326</v>
      </c>
      <c r="B2">
        <v>9.23</v>
      </c>
      <c r="C2" t="s">
        <v>13</v>
      </c>
      <c r="D2" t="s">
        <v>14</v>
      </c>
      <c r="E2">
        <v>341380962</v>
      </c>
      <c r="F2" t="s">
        <v>15</v>
      </c>
      <c r="G2" t="s">
        <v>16</v>
      </c>
      <c r="H2" t="s">
        <v>327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326</v>
      </c>
      <c r="B3">
        <v>9.23</v>
      </c>
      <c r="C3" t="s">
        <v>13</v>
      </c>
      <c r="D3" t="s">
        <v>19</v>
      </c>
      <c r="E3">
        <v>280773701</v>
      </c>
      <c r="F3" t="s">
        <v>15</v>
      </c>
      <c r="G3" t="s">
        <v>20</v>
      </c>
      <c r="H3" t="s">
        <v>327</v>
      </c>
      <c r="I3">
        <v>33.859000000000002</v>
      </c>
      <c r="J3">
        <v>100</v>
      </c>
      <c r="K3">
        <v>8292463</v>
      </c>
      <c r="L3" t="s">
        <v>15</v>
      </c>
    </row>
    <row r="4" spans="1:12" x14ac:dyDescent="0.2">
      <c r="A4" t="s">
        <v>326</v>
      </c>
      <c r="B4">
        <v>9.23</v>
      </c>
      <c r="C4" t="s">
        <v>13</v>
      </c>
      <c r="D4" t="s">
        <v>21</v>
      </c>
      <c r="E4">
        <v>176502444</v>
      </c>
      <c r="F4" t="s">
        <v>15</v>
      </c>
      <c r="G4" t="s">
        <v>20</v>
      </c>
      <c r="H4" t="s">
        <v>327</v>
      </c>
      <c r="I4">
        <v>14.853999999999999</v>
      </c>
      <c r="J4">
        <v>50</v>
      </c>
      <c r="K4">
        <v>11882497</v>
      </c>
      <c r="L4" t="s">
        <v>15</v>
      </c>
    </row>
    <row r="5" spans="1:12" x14ac:dyDescent="0.2">
      <c r="A5" t="s">
        <v>326</v>
      </c>
      <c r="B5">
        <v>9.23</v>
      </c>
      <c r="C5" t="s">
        <v>13</v>
      </c>
      <c r="D5" t="s">
        <v>22</v>
      </c>
      <c r="E5">
        <v>114634557</v>
      </c>
      <c r="F5" t="s">
        <v>15</v>
      </c>
      <c r="G5" t="s">
        <v>20</v>
      </c>
      <c r="H5" t="s">
        <v>327</v>
      </c>
      <c r="I5">
        <v>7.8289999999999997</v>
      </c>
      <c r="J5">
        <v>25</v>
      </c>
      <c r="K5">
        <v>14642292</v>
      </c>
      <c r="L5" t="s">
        <v>15</v>
      </c>
    </row>
    <row r="6" spans="1:12" x14ac:dyDescent="0.2">
      <c r="A6" t="s">
        <v>326</v>
      </c>
      <c r="B6">
        <v>9.23</v>
      </c>
      <c r="C6" t="s">
        <v>13</v>
      </c>
      <c r="D6" t="s">
        <v>23</v>
      </c>
      <c r="E6">
        <v>61268543</v>
      </c>
      <c r="F6" t="s">
        <v>15</v>
      </c>
      <c r="G6" t="s">
        <v>20</v>
      </c>
      <c r="H6" t="s">
        <v>327</v>
      </c>
      <c r="I6">
        <v>3.7109999999999999</v>
      </c>
      <c r="J6">
        <v>12.5</v>
      </c>
      <c r="K6">
        <v>16509652</v>
      </c>
      <c r="L6" t="s">
        <v>15</v>
      </c>
    </row>
    <row r="7" spans="1:12" x14ac:dyDescent="0.2">
      <c r="A7" t="s">
        <v>326</v>
      </c>
      <c r="B7">
        <v>9.23</v>
      </c>
      <c r="C7" t="s">
        <v>13</v>
      </c>
      <c r="D7" t="s">
        <v>24</v>
      </c>
      <c r="E7">
        <v>34511316</v>
      </c>
      <c r="F7" t="s">
        <v>15</v>
      </c>
      <c r="G7" t="s">
        <v>20</v>
      </c>
      <c r="H7" t="s">
        <v>327</v>
      </c>
      <c r="I7">
        <v>1.845</v>
      </c>
      <c r="J7">
        <v>6.25</v>
      </c>
      <c r="K7">
        <v>18707948</v>
      </c>
      <c r="L7" t="s">
        <v>15</v>
      </c>
    </row>
    <row r="8" spans="1:12" x14ac:dyDescent="0.2">
      <c r="A8" t="s">
        <v>326</v>
      </c>
      <c r="B8">
        <v>9.23</v>
      </c>
      <c r="C8" t="s">
        <v>13</v>
      </c>
      <c r="D8" t="s">
        <v>25</v>
      </c>
      <c r="E8">
        <v>19477658</v>
      </c>
      <c r="F8" t="s">
        <v>15</v>
      </c>
      <c r="G8" t="s">
        <v>20</v>
      </c>
      <c r="H8" t="s">
        <v>327</v>
      </c>
      <c r="I8">
        <v>0.92600000000000005</v>
      </c>
      <c r="J8">
        <v>3.125</v>
      </c>
      <c r="K8">
        <v>21027584</v>
      </c>
      <c r="L8" t="s">
        <v>15</v>
      </c>
    </row>
    <row r="9" spans="1:12" x14ac:dyDescent="0.2">
      <c r="A9" t="s">
        <v>326</v>
      </c>
      <c r="B9">
        <v>9.23</v>
      </c>
      <c r="C9" t="s">
        <v>13</v>
      </c>
      <c r="D9" t="s">
        <v>26</v>
      </c>
      <c r="E9">
        <v>9993708</v>
      </c>
      <c r="F9" t="s">
        <v>15</v>
      </c>
      <c r="G9" t="s">
        <v>20</v>
      </c>
      <c r="H9" t="s">
        <v>327</v>
      </c>
      <c r="I9">
        <v>0.46100000000000002</v>
      </c>
      <c r="J9">
        <v>1.5629999999999999</v>
      </c>
      <c r="K9">
        <v>21659637</v>
      </c>
      <c r="L9" t="s">
        <v>15</v>
      </c>
    </row>
    <row r="10" spans="1:12" x14ac:dyDescent="0.2">
      <c r="A10" t="s">
        <v>326</v>
      </c>
      <c r="B10">
        <v>9.23</v>
      </c>
      <c r="C10" t="s">
        <v>13</v>
      </c>
      <c r="D10" t="s">
        <v>27</v>
      </c>
      <c r="E10">
        <v>5668018</v>
      </c>
      <c r="F10" t="s">
        <v>15</v>
      </c>
      <c r="G10" t="s">
        <v>20</v>
      </c>
      <c r="H10" t="s">
        <v>327</v>
      </c>
      <c r="I10">
        <v>0.26400000000000001</v>
      </c>
      <c r="J10">
        <v>0.78100000000000003</v>
      </c>
      <c r="K10">
        <v>21458615</v>
      </c>
      <c r="L10" t="s">
        <v>15</v>
      </c>
    </row>
    <row r="11" spans="1:12" x14ac:dyDescent="0.2">
      <c r="A11" t="s">
        <v>326</v>
      </c>
      <c r="B11">
        <v>9.23</v>
      </c>
      <c r="C11" t="s">
        <v>13</v>
      </c>
      <c r="D11" t="s">
        <v>28</v>
      </c>
      <c r="E11">
        <v>2685043</v>
      </c>
      <c r="F11" t="s">
        <v>15</v>
      </c>
      <c r="G11" t="s">
        <v>20</v>
      </c>
      <c r="H11" t="s">
        <v>327</v>
      </c>
      <c r="I11">
        <v>0.11700000000000001</v>
      </c>
      <c r="J11">
        <v>0.39100000000000001</v>
      </c>
      <c r="K11">
        <v>22914535</v>
      </c>
      <c r="L11" t="s">
        <v>15</v>
      </c>
    </row>
    <row r="12" spans="1:12" x14ac:dyDescent="0.2">
      <c r="A12" t="s">
        <v>326</v>
      </c>
      <c r="B12">
        <v>9.23</v>
      </c>
      <c r="C12" t="s">
        <v>13</v>
      </c>
      <c r="D12" t="s">
        <v>29</v>
      </c>
      <c r="E12">
        <v>1360504</v>
      </c>
      <c r="F12" t="s">
        <v>15</v>
      </c>
      <c r="G12" t="s">
        <v>20</v>
      </c>
      <c r="H12" t="s">
        <v>327</v>
      </c>
      <c r="I12">
        <v>5.6000000000000001E-2</v>
      </c>
      <c r="J12">
        <v>0.19500000000000001</v>
      </c>
      <c r="K12">
        <v>24359034</v>
      </c>
      <c r="L12" t="s">
        <v>15</v>
      </c>
    </row>
    <row r="13" spans="1:12" x14ac:dyDescent="0.2">
      <c r="A13" t="s">
        <v>326</v>
      </c>
      <c r="B13">
        <v>9.23</v>
      </c>
      <c r="C13" t="s">
        <v>13</v>
      </c>
      <c r="D13" t="s">
        <v>30</v>
      </c>
      <c r="E13">
        <v>555598</v>
      </c>
      <c r="F13" t="s">
        <v>15</v>
      </c>
      <c r="G13" t="s">
        <v>20</v>
      </c>
      <c r="H13" t="s">
        <v>327</v>
      </c>
      <c r="I13">
        <v>2.3E-2</v>
      </c>
      <c r="J13">
        <v>9.8000000000000004E-2</v>
      </c>
      <c r="K13">
        <v>24461878</v>
      </c>
      <c r="L13" t="s">
        <v>15</v>
      </c>
    </row>
    <row r="14" spans="1:12" x14ac:dyDescent="0.2">
      <c r="A14" t="s">
        <v>326</v>
      </c>
      <c r="B14">
        <v>9.23</v>
      </c>
      <c r="C14" t="s">
        <v>13</v>
      </c>
      <c r="D14" t="s">
        <v>31</v>
      </c>
      <c r="E14">
        <v>390919</v>
      </c>
      <c r="F14" t="s">
        <v>15</v>
      </c>
      <c r="G14" t="s">
        <v>20</v>
      </c>
      <c r="H14" t="s">
        <v>327</v>
      </c>
      <c r="I14">
        <v>1.6E-2</v>
      </c>
      <c r="J14">
        <v>4.9000000000000002E-2</v>
      </c>
      <c r="K14">
        <v>24277914</v>
      </c>
      <c r="L14" t="s">
        <v>15</v>
      </c>
    </row>
    <row r="15" spans="1:12" x14ac:dyDescent="0.2">
      <c r="A15" t="s">
        <v>326</v>
      </c>
      <c r="B15">
        <v>9.23</v>
      </c>
      <c r="C15" t="s">
        <v>13</v>
      </c>
      <c r="D15" t="s">
        <v>32</v>
      </c>
      <c r="E15">
        <v>202326251</v>
      </c>
      <c r="F15" t="s">
        <v>33</v>
      </c>
      <c r="G15" t="s">
        <v>16</v>
      </c>
      <c r="H15" t="s">
        <v>327</v>
      </c>
      <c r="I15">
        <v>17.091000000000001</v>
      </c>
      <c r="J15" t="s">
        <v>18</v>
      </c>
      <c r="K15">
        <v>11837850</v>
      </c>
      <c r="L15" t="s">
        <v>15</v>
      </c>
    </row>
    <row r="16" spans="1:12" x14ac:dyDescent="0.2">
      <c r="A16" t="s">
        <v>326</v>
      </c>
      <c r="B16">
        <v>9.23</v>
      </c>
      <c r="C16" t="s">
        <v>13</v>
      </c>
      <c r="D16" t="s">
        <v>34</v>
      </c>
      <c r="E16">
        <v>186213896</v>
      </c>
      <c r="F16" t="s">
        <v>35</v>
      </c>
      <c r="G16" t="s">
        <v>16</v>
      </c>
      <c r="H16" t="s">
        <v>327</v>
      </c>
      <c r="I16">
        <v>14.074</v>
      </c>
      <c r="J16" t="s">
        <v>18</v>
      </c>
      <c r="K16">
        <v>13230994</v>
      </c>
      <c r="L16" t="s">
        <v>15</v>
      </c>
    </row>
    <row r="17" spans="1:12" x14ac:dyDescent="0.2">
      <c r="A17" t="s">
        <v>326</v>
      </c>
      <c r="B17">
        <v>9.23</v>
      </c>
      <c r="C17" t="s">
        <v>13</v>
      </c>
      <c r="D17" t="s">
        <v>36</v>
      </c>
      <c r="E17">
        <v>235623095</v>
      </c>
      <c r="F17" t="s">
        <v>37</v>
      </c>
      <c r="G17" t="s">
        <v>16</v>
      </c>
      <c r="H17" t="s">
        <v>327</v>
      </c>
      <c r="I17">
        <v>19.18</v>
      </c>
      <c r="J17" t="s">
        <v>18</v>
      </c>
      <c r="K17">
        <v>12284721</v>
      </c>
      <c r="L17" t="s">
        <v>15</v>
      </c>
    </row>
    <row r="18" spans="1:12" x14ac:dyDescent="0.2">
      <c r="A18" t="s">
        <v>326</v>
      </c>
      <c r="B18">
        <v>9.23</v>
      </c>
      <c r="C18" t="s">
        <v>13</v>
      </c>
      <c r="D18" t="s">
        <v>38</v>
      </c>
      <c r="E18">
        <v>265389</v>
      </c>
      <c r="F18" t="s">
        <v>15</v>
      </c>
      <c r="G18" t="s">
        <v>16</v>
      </c>
      <c r="H18" t="s">
        <v>327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326</v>
      </c>
      <c r="B19">
        <v>9.23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327</v>
      </c>
      <c r="I19" t="s">
        <v>40</v>
      </c>
      <c r="J19" t="s">
        <v>18</v>
      </c>
      <c r="K19" t="s">
        <v>40</v>
      </c>
      <c r="L19" t="s">
        <v>15</v>
      </c>
    </row>
    <row r="20" spans="1:12" x14ac:dyDescent="0.2">
      <c r="A20" t="s">
        <v>326</v>
      </c>
      <c r="B20">
        <v>9.23</v>
      </c>
      <c r="C20" t="s">
        <v>13</v>
      </c>
      <c r="D20" t="s">
        <v>41</v>
      </c>
      <c r="E20">
        <v>312782</v>
      </c>
      <c r="F20" t="s">
        <v>15</v>
      </c>
      <c r="G20" t="s">
        <v>16</v>
      </c>
      <c r="H20" t="s">
        <v>327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326</v>
      </c>
      <c r="B21">
        <v>9.23</v>
      </c>
      <c r="C21" t="s">
        <v>13</v>
      </c>
      <c r="D21" t="s">
        <v>42</v>
      </c>
      <c r="E21" t="s">
        <v>40</v>
      </c>
      <c r="F21" t="s">
        <v>15</v>
      </c>
      <c r="G21" t="s">
        <v>16</v>
      </c>
      <c r="H21" t="s">
        <v>327</v>
      </c>
      <c r="I21" t="s">
        <v>40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328</v>
      </c>
      <c r="B2">
        <v>9.23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329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328</v>
      </c>
      <c r="B3">
        <v>9.23</v>
      </c>
      <c r="C3" t="s">
        <v>44</v>
      </c>
      <c r="D3" t="s">
        <v>19</v>
      </c>
      <c r="E3">
        <v>8292463</v>
      </c>
      <c r="F3" t="s">
        <v>15</v>
      </c>
      <c r="G3" t="s">
        <v>20</v>
      </c>
      <c r="H3" t="s">
        <v>329</v>
      </c>
      <c r="I3" t="s">
        <v>18</v>
      </c>
      <c r="J3">
        <v>1</v>
      </c>
      <c r="K3" t="s">
        <v>18</v>
      </c>
      <c r="L3" t="s">
        <v>330</v>
      </c>
    </row>
    <row r="4" spans="1:12" x14ac:dyDescent="0.2">
      <c r="A4" t="s">
        <v>328</v>
      </c>
      <c r="B4">
        <v>9.23</v>
      </c>
      <c r="C4" t="s">
        <v>44</v>
      </c>
      <c r="D4" t="s">
        <v>21</v>
      </c>
      <c r="E4">
        <v>11882497</v>
      </c>
      <c r="F4" t="s">
        <v>15</v>
      </c>
      <c r="G4" t="s">
        <v>20</v>
      </c>
      <c r="H4" t="s">
        <v>329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328</v>
      </c>
      <c r="B5">
        <v>9.23</v>
      </c>
      <c r="C5" t="s">
        <v>44</v>
      </c>
      <c r="D5" t="s">
        <v>22</v>
      </c>
      <c r="E5">
        <v>14642292</v>
      </c>
      <c r="F5" t="s">
        <v>15</v>
      </c>
      <c r="G5" t="s">
        <v>20</v>
      </c>
      <c r="H5" t="s">
        <v>329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328</v>
      </c>
      <c r="B6">
        <v>9.23</v>
      </c>
      <c r="C6" t="s">
        <v>44</v>
      </c>
      <c r="D6" t="s">
        <v>23</v>
      </c>
      <c r="E6">
        <v>16509652</v>
      </c>
      <c r="F6" t="s">
        <v>15</v>
      </c>
      <c r="G6" t="s">
        <v>20</v>
      </c>
      <c r="H6" t="s">
        <v>329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328</v>
      </c>
      <c r="B7">
        <v>9.23</v>
      </c>
      <c r="C7" t="s">
        <v>44</v>
      </c>
      <c r="D7" t="s">
        <v>24</v>
      </c>
      <c r="E7">
        <v>18707948</v>
      </c>
      <c r="F7" t="s">
        <v>15</v>
      </c>
      <c r="G7" t="s">
        <v>20</v>
      </c>
      <c r="H7" t="s">
        <v>329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328</v>
      </c>
      <c r="B8">
        <v>9.23</v>
      </c>
      <c r="C8" t="s">
        <v>44</v>
      </c>
      <c r="D8" t="s">
        <v>25</v>
      </c>
      <c r="E8">
        <v>21027584</v>
      </c>
      <c r="F8" t="s">
        <v>15</v>
      </c>
      <c r="G8" t="s">
        <v>20</v>
      </c>
      <c r="H8" t="s">
        <v>329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328</v>
      </c>
      <c r="B9">
        <v>9.23</v>
      </c>
      <c r="C9" t="s">
        <v>44</v>
      </c>
      <c r="D9" t="s">
        <v>26</v>
      </c>
      <c r="E9">
        <v>21659637</v>
      </c>
      <c r="F9" t="s">
        <v>15</v>
      </c>
      <c r="G9" t="s">
        <v>20</v>
      </c>
      <c r="H9" t="s">
        <v>329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328</v>
      </c>
      <c r="B10">
        <v>9.23</v>
      </c>
      <c r="C10" t="s">
        <v>44</v>
      </c>
      <c r="D10" t="s">
        <v>27</v>
      </c>
      <c r="E10">
        <v>21458615</v>
      </c>
      <c r="F10" t="s">
        <v>15</v>
      </c>
      <c r="G10" t="s">
        <v>20</v>
      </c>
      <c r="H10" t="s">
        <v>329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328</v>
      </c>
      <c r="B11">
        <v>9.23</v>
      </c>
      <c r="C11" t="s">
        <v>44</v>
      </c>
      <c r="D11" t="s">
        <v>28</v>
      </c>
      <c r="E11">
        <v>22914535</v>
      </c>
      <c r="F11" t="s">
        <v>15</v>
      </c>
      <c r="G11" t="s">
        <v>20</v>
      </c>
      <c r="H11" t="s">
        <v>329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328</v>
      </c>
      <c r="B12">
        <v>9.23</v>
      </c>
      <c r="C12" t="s">
        <v>44</v>
      </c>
      <c r="D12" t="s">
        <v>29</v>
      </c>
      <c r="E12">
        <v>24359034</v>
      </c>
      <c r="F12" t="s">
        <v>15</v>
      </c>
      <c r="G12" t="s">
        <v>20</v>
      </c>
      <c r="H12" t="s">
        <v>329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328</v>
      </c>
      <c r="B13">
        <v>9.23</v>
      </c>
      <c r="C13" t="s">
        <v>44</v>
      </c>
      <c r="D13" t="s">
        <v>30</v>
      </c>
      <c r="E13">
        <v>24461878</v>
      </c>
      <c r="F13" t="s">
        <v>15</v>
      </c>
      <c r="G13" t="s">
        <v>20</v>
      </c>
      <c r="H13" t="s">
        <v>329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328</v>
      </c>
      <c r="B14">
        <v>9.23</v>
      </c>
      <c r="C14" t="s">
        <v>44</v>
      </c>
      <c r="D14" t="s">
        <v>31</v>
      </c>
      <c r="E14">
        <v>24277914</v>
      </c>
      <c r="F14" t="s">
        <v>15</v>
      </c>
      <c r="G14" t="s">
        <v>20</v>
      </c>
      <c r="H14" t="s">
        <v>329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328</v>
      </c>
      <c r="B15">
        <v>9.23</v>
      </c>
      <c r="C15" t="s">
        <v>44</v>
      </c>
      <c r="D15" t="s">
        <v>32</v>
      </c>
      <c r="E15">
        <v>11837850</v>
      </c>
      <c r="F15" t="s">
        <v>33</v>
      </c>
      <c r="G15" t="s">
        <v>16</v>
      </c>
      <c r="H15" t="s">
        <v>329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328</v>
      </c>
      <c r="B16">
        <v>9.23</v>
      </c>
      <c r="C16" t="s">
        <v>44</v>
      </c>
      <c r="D16" t="s">
        <v>34</v>
      </c>
      <c r="E16">
        <v>13230994</v>
      </c>
      <c r="F16" t="s">
        <v>35</v>
      </c>
      <c r="G16" t="s">
        <v>16</v>
      </c>
      <c r="H16" t="s">
        <v>329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328</v>
      </c>
      <c r="B17">
        <v>9.23</v>
      </c>
      <c r="C17" t="s">
        <v>44</v>
      </c>
      <c r="D17" t="s">
        <v>36</v>
      </c>
      <c r="E17">
        <v>12284721</v>
      </c>
      <c r="F17" t="s">
        <v>37</v>
      </c>
      <c r="G17" t="s">
        <v>16</v>
      </c>
      <c r="H17" t="s">
        <v>329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328</v>
      </c>
      <c r="B18">
        <v>9.23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329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328</v>
      </c>
      <c r="B19">
        <v>9.23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329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328</v>
      </c>
      <c r="B20">
        <v>9.23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329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328</v>
      </c>
      <c r="B21">
        <v>9.23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329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333</v>
      </c>
      <c r="B2">
        <v>4.04</v>
      </c>
      <c r="C2" t="s">
        <v>44</v>
      </c>
      <c r="D2" t="s">
        <v>14</v>
      </c>
      <c r="E2">
        <v>23208</v>
      </c>
      <c r="F2" t="s">
        <v>15</v>
      </c>
      <c r="G2" t="s">
        <v>16</v>
      </c>
      <c r="H2" t="s">
        <v>334</v>
      </c>
      <c r="I2" t="s">
        <v>18</v>
      </c>
      <c r="J2">
        <v>1</v>
      </c>
      <c r="K2" t="s">
        <v>18</v>
      </c>
      <c r="L2" t="s">
        <v>335</v>
      </c>
    </row>
    <row r="3" spans="1:12" x14ac:dyDescent="0.2">
      <c r="A3" t="s">
        <v>333</v>
      </c>
      <c r="B3">
        <v>4.04</v>
      </c>
      <c r="C3" t="s">
        <v>44</v>
      </c>
      <c r="D3" t="s">
        <v>19</v>
      </c>
      <c r="E3">
        <v>33477645</v>
      </c>
      <c r="F3" t="s">
        <v>15</v>
      </c>
      <c r="G3" t="s">
        <v>20</v>
      </c>
      <c r="H3" t="s">
        <v>334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333</v>
      </c>
      <c r="B4">
        <v>4.04</v>
      </c>
      <c r="C4" t="s">
        <v>44</v>
      </c>
      <c r="D4" t="s">
        <v>21</v>
      </c>
      <c r="E4">
        <v>36931732</v>
      </c>
      <c r="F4" t="s">
        <v>15</v>
      </c>
      <c r="G4" t="s">
        <v>20</v>
      </c>
      <c r="H4" t="s">
        <v>334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333</v>
      </c>
      <c r="B5">
        <v>4.04</v>
      </c>
      <c r="C5" t="s">
        <v>44</v>
      </c>
      <c r="D5" t="s">
        <v>22</v>
      </c>
      <c r="E5">
        <v>36591525</v>
      </c>
      <c r="F5" t="s">
        <v>15</v>
      </c>
      <c r="G5" t="s">
        <v>20</v>
      </c>
      <c r="H5" t="s">
        <v>334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333</v>
      </c>
      <c r="B6">
        <v>4.04</v>
      </c>
      <c r="C6" t="s">
        <v>44</v>
      </c>
      <c r="D6" t="s">
        <v>23</v>
      </c>
      <c r="E6">
        <v>35384600</v>
      </c>
      <c r="F6" t="s">
        <v>15</v>
      </c>
      <c r="G6" t="s">
        <v>20</v>
      </c>
      <c r="H6" t="s">
        <v>334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333</v>
      </c>
      <c r="B7">
        <v>4.04</v>
      </c>
      <c r="C7" t="s">
        <v>44</v>
      </c>
      <c r="D7" t="s">
        <v>24</v>
      </c>
      <c r="E7">
        <v>39557929</v>
      </c>
      <c r="F7" t="s">
        <v>15</v>
      </c>
      <c r="G7" t="s">
        <v>20</v>
      </c>
      <c r="H7" t="s">
        <v>334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333</v>
      </c>
      <c r="B8">
        <v>4.04</v>
      </c>
      <c r="C8" t="s">
        <v>44</v>
      </c>
      <c r="D8" t="s">
        <v>25</v>
      </c>
      <c r="E8">
        <v>41582467</v>
      </c>
      <c r="F8" t="s">
        <v>15</v>
      </c>
      <c r="G8" t="s">
        <v>20</v>
      </c>
      <c r="H8" t="s">
        <v>334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333</v>
      </c>
      <c r="B9">
        <v>4.04</v>
      </c>
      <c r="C9" t="s">
        <v>44</v>
      </c>
      <c r="D9" t="s">
        <v>26</v>
      </c>
      <c r="E9">
        <v>42635242</v>
      </c>
      <c r="F9" t="s">
        <v>15</v>
      </c>
      <c r="G9" t="s">
        <v>20</v>
      </c>
      <c r="H9" t="s">
        <v>334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333</v>
      </c>
      <c r="B10">
        <v>4.04</v>
      </c>
      <c r="C10" t="s">
        <v>44</v>
      </c>
      <c r="D10" t="s">
        <v>27</v>
      </c>
      <c r="E10">
        <v>41646380</v>
      </c>
      <c r="F10" t="s">
        <v>15</v>
      </c>
      <c r="G10" t="s">
        <v>20</v>
      </c>
      <c r="H10" t="s">
        <v>334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333</v>
      </c>
      <c r="B11">
        <v>4.04</v>
      </c>
      <c r="C11" t="s">
        <v>44</v>
      </c>
      <c r="D11" t="s">
        <v>28</v>
      </c>
      <c r="E11">
        <v>39984582</v>
      </c>
      <c r="F11" t="s">
        <v>15</v>
      </c>
      <c r="G11" t="s">
        <v>20</v>
      </c>
      <c r="H11" t="s">
        <v>334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333</v>
      </c>
      <c r="B12">
        <v>4.04</v>
      </c>
      <c r="C12" t="s">
        <v>44</v>
      </c>
      <c r="D12" t="s">
        <v>29</v>
      </c>
      <c r="E12">
        <v>41817295</v>
      </c>
      <c r="F12" t="s">
        <v>15</v>
      </c>
      <c r="G12" t="s">
        <v>20</v>
      </c>
      <c r="H12" t="s">
        <v>334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333</v>
      </c>
      <c r="B13">
        <v>4.04</v>
      </c>
      <c r="C13" t="s">
        <v>44</v>
      </c>
      <c r="D13" t="s">
        <v>30</v>
      </c>
      <c r="E13">
        <v>42975669</v>
      </c>
      <c r="F13" t="s">
        <v>15</v>
      </c>
      <c r="G13" t="s">
        <v>20</v>
      </c>
      <c r="H13" t="s">
        <v>334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333</v>
      </c>
      <c r="B14">
        <v>4.04</v>
      </c>
      <c r="C14" t="s">
        <v>44</v>
      </c>
      <c r="D14" t="s">
        <v>31</v>
      </c>
      <c r="E14">
        <v>39467864</v>
      </c>
      <c r="F14" t="s">
        <v>15</v>
      </c>
      <c r="G14" t="s">
        <v>20</v>
      </c>
      <c r="H14" t="s">
        <v>334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333</v>
      </c>
      <c r="B15">
        <v>4.04</v>
      </c>
      <c r="C15" t="s">
        <v>44</v>
      </c>
      <c r="D15" t="s">
        <v>32</v>
      </c>
      <c r="E15">
        <v>41455958</v>
      </c>
      <c r="F15" t="s">
        <v>33</v>
      </c>
      <c r="G15" t="s">
        <v>16</v>
      </c>
      <c r="H15" t="s">
        <v>334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333</v>
      </c>
      <c r="B16">
        <v>4.04</v>
      </c>
      <c r="C16" t="s">
        <v>44</v>
      </c>
      <c r="D16" t="s">
        <v>34</v>
      </c>
      <c r="E16">
        <v>39589999</v>
      </c>
      <c r="F16" t="s">
        <v>35</v>
      </c>
      <c r="G16" t="s">
        <v>16</v>
      </c>
      <c r="H16" t="s">
        <v>334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333</v>
      </c>
      <c r="B17">
        <v>4.04</v>
      </c>
      <c r="C17" t="s">
        <v>44</v>
      </c>
      <c r="D17" t="s">
        <v>36</v>
      </c>
      <c r="E17">
        <v>39333750</v>
      </c>
      <c r="F17" t="s">
        <v>37</v>
      </c>
      <c r="G17" t="s">
        <v>16</v>
      </c>
      <c r="H17" t="s">
        <v>334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333</v>
      </c>
      <c r="B18">
        <v>4.04</v>
      </c>
      <c r="C18" t="s">
        <v>44</v>
      </c>
      <c r="D18" t="s">
        <v>38</v>
      </c>
      <c r="E18">
        <v>66980</v>
      </c>
      <c r="F18" t="s">
        <v>15</v>
      </c>
      <c r="G18" t="s">
        <v>16</v>
      </c>
      <c r="H18" t="s">
        <v>334</v>
      </c>
      <c r="I18" t="s">
        <v>18</v>
      </c>
      <c r="J18">
        <v>1</v>
      </c>
      <c r="K18" t="s">
        <v>18</v>
      </c>
      <c r="L18" t="s">
        <v>336</v>
      </c>
    </row>
    <row r="19" spans="1:12" x14ac:dyDescent="0.2">
      <c r="A19" t="s">
        <v>333</v>
      </c>
      <c r="B19">
        <v>4.04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334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333</v>
      </c>
      <c r="B20">
        <v>4.04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334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333</v>
      </c>
      <c r="B21">
        <v>4.04</v>
      </c>
      <c r="C21" t="s">
        <v>44</v>
      </c>
      <c r="D21" t="s">
        <v>42</v>
      </c>
      <c r="E21">
        <v>21819</v>
      </c>
      <c r="F21" t="s">
        <v>15</v>
      </c>
      <c r="G21" t="s">
        <v>16</v>
      </c>
      <c r="H21" t="s">
        <v>334</v>
      </c>
      <c r="I21" t="s">
        <v>18</v>
      </c>
      <c r="J21">
        <v>1</v>
      </c>
      <c r="K21" t="s">
        <v>18</v>
      </c>
      <c r="L21" t="s">
        <v>337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338</v>
      </c>
      <c r="B2">
        <v>7.36</v>
      </c>
      <c r="C2" t="s">
        <v>13</v>
      </c>
      <c r="D2" t="s">
        <v>14</v>
      </c>
      <c r="E2">
        <v>4526643214</v>
      </c>
      <c r="F2" t="s">
        <v>15</v>
      </c>
      <c r="G2" t="s">
        <v>16</v>
      </c>
      <c r="H2" t="s">
        <v>339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338</v>
      </c>
      <c r="B3">
        <v>7.36</v>
      </c>
      <c r="C3" t="s">
        <v>13</v>
      </c>
      <c r="D3" t="s">
        <v>19</v>
      </c>
      <c r="E3">
        <v>3332424768</v>
      </c>
      <c r="F3" t="s">
        <v>15</v>
      </c>
      <c r="G3" t="s">
        <v>20</v>
      </c>
      <c r="H3" t="s">
        <v>339</v>
      </c>
      <c r="I3">
        <v>298.83999999999997</v>
      </c>
      <c r="J3">
        <v>100</v>
      </c>
      <c r="K3">
        <v>11151183</v>
      </c>
      <c r="L3" t="s">
        <v>15</v>
      </c>
    </row>
    <row r="4" spans="1:12" x14ac:dyDescent="0.2">
      <c r="A4" t="s">
        <v>338</v>
      </c>
      <c r="B4">
        <v>7.36</v>
      </c>
      <c r="C4" t="s">
        <v>13</v>
      </c>
      <c r="D4" t="s">
        <v>21</v>
      </c>
      <c r="E4">
        <v>1667406847</v>
      </c>
      <c r="F4" t="s">
        <v>15</v>
      </c>
      <c r="G4" t="s">
        <v>20</v>
      </c>
      <c r="H4" t="s">
        <v>339</v>
      </c>
      <c r="I4">
        <v>127.342</v>
      </c>
      <c r="J4">
        <v>50</v>
      </c>
      <c r="K4">
        <v>13093972</v>
      </c>
      <c r="L4" t="s">
        <v>15</v>
      </c>
    </row>
    <row r="5" spans="1:12" x14ac:dyDescent="0.2">
      <c r="A5" t="s">
        <v>338</v>
      </c>
      <c r="B5">
        <v>7.36</v>
      </c>
      <c r="C5" t="s">
        <v>13</v>
      </c>
      <c r="D5" t="s">
        <v>22</v>
      </c>
      <c r="E5">
        <v>1012712068</v>
      </c>
      <c r="F5" t="s">
        <v>15</v>
      </c>
      <c r="G5" t="s">
        <v>20</v>
      </c>
      <c r="H5" t="s">
        <v>339</v>
      </c>
      <c r="I5">
        <v>61.457999999999998</v>
      </c>
      <c r="J5">
        <v>25</v>
      </c>
      <c r="K5">
        <v>16478163</v>
      </c>
      <c r="L5" t="s">
        <v>15</v>
      </c>
    </row>
    <row r="6" spans="1:12" x14ac:dyDescent="0.2">
      <c r="A6" t="s">
        <v>338</v>
      </c>
      <c r="B6">
        <v>7.36</v>
      </c>
      <c r="C6" t="s">
        <v>13</v>
      </c>
      <c r="D6" t="s">
        <v>23</v>
      </c>
      <c r="E6">
        <v>479724254</v>
      </c>
      <c r="F6" t="s">
        <v>15</v>
      </c>
      <c r="G6" t="s">
        <v>20</v>
      </c>
      <c r="H6" t="s">
        <v>339</v>
      </c>
      <c r="I6">
        <v>26.667999999999999</v>
      </c>
      <c r="J6">
        <v>12.5</v>
      </c>
      <c r="K6">
        <v>17988691</v>
      </c>
      <c r="L6" t="s">
        <v>15</v>
      </c>
    </row>
    <row r="7" spans="1:12" x14ac:dyDescent="0.2">
      <c r="A7" t="s">
        <v>338</v>
      </c>
      <c r="B7">
        <v>7.36</v>
      </c>
      <c r="C7" t="s">
        <v>13</v>
      </c>
      <c r="D7" t="s">
        <v>24</v>
      </c>
      <c r="E7">
        <v>235558962</v>
      </c>
      <c r="F7" t="s">
        <v>15</v>
      </c>
      <c r="G7" t="s">
        <v>20</v>
      </c>
      <c r="H7" t="s">
        <v>339</v>
      </c>
      <c r="I7">
        <v>13.308999999999999</v>
      </c>
      <c r="J7">
        <v>6.25</v>
      </c>
      <c r="K7">
        <v>17699186</v>
      </c>
      <c r="L7" t="s">
        <v>15</v>
      </c>
    </row>
    <row r="8" spans="1:12" x14ac:dyDescent="0.2">
      <c r="A8" t="s">
        <v>338</v>
      </c>
      <c r="B8">
        <v>7.36</v>
      </c>
      <c r="C8" t="s">
        <v>13</v>
      </c>
      <c r="D8" t="s">
        <v>25</v>
      </c>
      <c r="E8">
        <v>120600962</v>
      </c>
      <c r="F8" t="s">
        <v>15</v>
      </c>
      <c r="G8" t="s">
        <v>20</v>
      </c>
      <c r="H8" t="s">
        <v>339</v>
      </c>
      <c r="I8">
        <v>6.3070000000000004</v>
      </c>
      <c r="J8">
        <v>3.125</v>
      </c>
      <c r="K8">
        <v>19121354</v>
      </c>
      <c r="L8" t="s">
        <v>15</v>
      </c>
    </row>
    <row r="9" spans="1:12" x14ac:dyDescent="0.2">
      <c r="A9" t="s">
        <v>338</v>
      </c>
      <c r="B9">
        <v>7.36</v>
      </c>
      <c r="C9" t="s">
        <v>13</v>
      </c>
      <c r="D9" t="s">
        <v>26</v>
      </c>
      <c r="E9">
        <v>58435326</v>
      </c>
      <c r="F9" t="s">
        <v>15</v>
      </c>
      <c r="G9" t="s">
        <v>20</v>
      </c>
      <c r="H9" t="s">
        <v>339</v>
      </c>
      <c r="I9">
        <v>2.9929999999999999</v>
      </c>
      <c r="J9">
        <v>1.5629999999999999</v>
      </c>
      <c r="K9">
        <v>19523206</v>
      </c>
      <c r="L9" t="s">
        <v>15</v>
      </c>
    </row>
    <row r="10" spans="1:12" x14ac:dyDescent="0.2">
      <c r="A10" t="s">
        <v>338</v>
      </c>
      <c r="B10">
        <v>7.36</v>
      </c>
      <c r="C10" t="s">
        <v>13</v>
      </c>
      <c r="D10" t="s">
        <v>27</v>
      </c>
      <c r="E10">
        <v>35281535</v>
      </c>
      <c r="F10" t="s">
        <v>15</v>
      </c>
      <c r="G10" t="s">
        <v>20</v>
      </c>
      <c r="H10" t="s">
        <v>339</v>
      </c>
      <c r="I10">
        <v>1.609</v>
      </c>
      <c r="J10">
        <v>0.78100000000000003</v>
      </c>
      <c r="K10">
        <v>21927761</v>
      </c>
      <c r="L10" t="s">
        <v>15</v>
      </c>
    </row>
    <row r="11" spans="1:12" x14ac:dyDescent="0.2">
      <c r="A11" t="s">
        <v>338</v>
      </c>
      <c r="B11">
        <v>7.36</v>
      </c>
      <c r="C11" t="s">
        <v>13</v>
      </c>
      <c r="D11" t="s">
        <v>28</v>
      </c>
      <c r="E11">
        <v>15500379</v>
      </c>
      <c r="F11" t="s">
        <v>15</v>
      </c>
      <c r="G11" t="s">
        <v>20</v>
      </c>
      <c r="H11" t="s">
        <v>339</v>
      </c>
      <c r="I11">
        <v>0.70299999999999996</v>
      </c>
      <c r="J11">
        <v>0.39100000000000001</v>
      </c>
      <c r="K11">
        <v>22037927</v>
      </c>
      <c r="L11" t="s">
        <v>15</v>
      </c>
    </row>
    <row r="12" spans="1:12" x14ac:dyDescent="0.2">
      <c r="A12" t="s">
        <v>338</v>
      </c>
      <c r="B12">
        <v>7.36</v>
      </c>
      <c r="C12" t="s">
        <v>13</v>
      </c>
      <c r="D12" t="s">
        <v>29</v>
      </c>
      <c r="E12">
        <v>6302871</v>
      </c>
      <c r="F12" t="s">
        <v>15</v>
      </c>
      <c r="G12" t="s">
        <v>20</v>
      </c>
      <c r="H12" t="s">
        <v>339</v>
      </c>
      <c r="I12">
        <v>0.314</v>
      </c>
      <c r="J12">
        <v>0.19500000000000001</v>
      </c>
      <c r="K12">
        <v>20070440</v>
      </c>
      <c r="L12" t="s">
        <v>340</v>
      </c>
    </row>
    <row r="13" spans="1:12" x14ac:dyDescent="0.2">
      <c r="A13" t="s">
        <v>338</v>
      </c>
      <c r="B13">
        <v>7.36</v>
      </c>
      <c r="C13" t="s">
        <v>13</v>
      </c>
      <c r="D13" t="s">
        <v>30</v>
      </c>
      <c r="E13">
        <v>2589670</v>
      </c>
      <c r="F13" t="s">
        <v>15</v>
      </c>
      <c r="G13" t="s">
        <v>20</v>
      </c>
      <c r="H13" t="s">
        <v>339</v>
      </c>
      <c r="I13">
        <v>0.123</v>
      </c>
      <c r="J13">
        <v>9.8000000000000004E-2</v>
      </c>
      <c r="K13">
        <v>21057869</v>
      </c>
      <c r="L13" t="s">
        <v>341</v>
      </c>
    </row>
    <row r="14" spans="1:12" x14ac:dyDescent="0.2">
      <c r="A14" t="s">
        <v>338</v>
      </c>
      <c r="B14">
        <v>7.36</v>
      </c>
      <c r="C14" t="s">
        <v>13</v>
      </c>
      <c r="D14" t="s">
        <v>31</v>
      </c>
      <c r="E14">
        <v>966284</v>
      </c>
      <c r="F14" t="s">
        <v>15</v>
      </c>
      <c r="G14" t="s">
        <v>20</v>
      </c>
      <c r="H14" t="s">
        <v>339</v>
      </c>
      <c r="I14">
        <v>4.5999999999999999E-2</v>
      </c>
      <c r="J14">
        <v>4.9000000000000002E-2</v>
      </c>
      <c r="K14">
        <v>20949958</v>
      </c>
      <c r="L14" t="s">
        <v>342</v>
      </c>
    </row>
    <row r="15" spans="1:12" x14ac:dyDescent="0.2">
      <c r="A15" t="s">
        <v>338</v>
      </c>
      <c r="B15">
        <v>7.36</v>
      </c>
      <c r="C15" t="s">
        <v>13</v>
      </c>
      <c r="D15" t="s">
        <v>32</v>
      </c>
      <c r="E15">
        <v>938952515</v>
      </c>
      <c r="F15" t="s">
        <v>33</v>
      </c>
      <c r="G15" t="s">
        <v>16</v>
      </c>
      <c r="H15" t="s">
        <v>339</v>
      </c>
      <c r="I15">
        <v>61.758000000000003</v>
      </c>
      <c r="J15" t="s">
        <v>18</v>
      </c>
      <c r="K15">
        <v>15203691</v>
      </c>
      <c r="L15" t="s">
        <v>15</v>
      </c>
    </row>
    <row r="16" spans="1:12" x14ac:dyDescent="0.2">
      <c r="A16" t="s">
        <v>338</v>
      </c>
      <c r="B16">
        <v>7.36</v>
      </c>
      <c r="C16" t="s">
        <v>13</v>
      </c>
      <c r="D16" t="s">
        <v>34</v>
      </c>
      <c r="E16">
        <v>836244655</v>
      </c>
      <c r="F16" t="s">
        <v>35</v>
      </c>
      <c r="G16" t="s">
        <v>16</v>
      </c>
      <c r="H16" t="s">
        <v>339</v>
      </c>
      <c r="I16">
        <v>56.066000000000003</v>
      </c>
      <c r="J16" t="s">
        <v>18</v>
      </c>
      <c r="K16">
        <v>14915295</v>
      </c>
      <c r="L16" t="s">
        <v>15</v>
      </c>
    </row>
    <row r="17" spans="1:12" x14ac:dyDescent="0.2">
      <c r="A17" t="s">
        <v>338</v>
      </c>
      <c r="B17">
        <v>7.36</v>
      </c>
      <c r="C17" t="s">
        <v>13</v>
      </c>
      <c r="D17" t="s">
        <v>36</v>
      </c>
      <c r="E17">
        <v>1129921879</v>
      </c>
      <c r="F17" t="s">
        <v>37</v>
      </c>
      <c r="G17" t="s">
        <v>16</v>
      </c>
      <c r="H17" t="s">
        <v>339</v>
      </c>
      <c r="I17">
        <v>84.772999999999996</v>
      </c>
      <c r="J17" t="s">
        <v>18</v>
      </c>
      <c r="K17">
        <v>13328740</v>
      </c>
      <c r="L17" t="s">
        <v>15</v>
      </c>
    </row>
    <row r="18" spans="1:12" x14ac:dyDescent="0.2">
      <c r="A18" t="s">
        <v>338</v>
      </c>
      <c r="B18">
        <v>7.36</v>
      </c>
      <c r="C18" t="s">
        <v>13</v>
      </c>
      <c r="D18" t="s">
        <v>38</v>
      </c>
      <c r="E18">
        <v>138236</v>
      </c>
      <c r="F18" t="s">
        <v>15</v>
      </c>
      <c r="G18" t="s">
        <v>16</v>
      </c>
      <c r="H18" t="s">
        <v>339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338</v>
      </c>
      <c r="B19">
        <v>7.36</v>
      </c>
      <c r="C19" t="s">
        <v>13</v>
      </c>
      <c r="D19" t="s">
        <v>39</v>
      </c>
      <c r="E19">
        <v>13879</v>
      </c>
      <c r="F19" t="s">
        <v>15</v>
      </c>
      <c r="G19" t="s">
        <v>16</v>
      </c>
      <c r="H19" t="s">
        <v>339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338</v>
      </c>
      <c r="B20">
        <v>7.36</v>
      </c>
      <c r="C20" t="s">
        <v>13</v>
      </c>
      <c r="D20" t="s">
        <v>41</v>
      </c>
      <c r="E20">
        <v>9801</v>
      </c>
      <c r="F20" t="s">
        <v>15</v>
      </c>
      <c r="G20" t="s">
        <v>16</v>
      </c>
      <c r="H20" t="s">
        <v>339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338</v>
      </c>
      <c r="B21">
        <v>7.36</v>
      </c>
      <c r="C21" t="s">
        <v>13</v>
      </c>
      <c r="D21" t="s">
        <v>42</v>
      </c>
      <c r="E21">
        <v>9652</v>
      </c>
      <c r="F21" t="s">
        <v>15</v>
      </c>
      <c r="G21" t="s">
        <v>16</v>
      </c>
      <c r="H21" t="s">
        <v>339</v>
      </c>
      <c r="I21">
        <v>1.44</v>
      </c>
      <c r="J21" t="s">
        <v>18</v>
      </c>
      <c r="K21">
        <v>6701</v>
      </c>
      <c r="L21" t="s">
        <v>15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343</v>
      </c>
      <c r="B2">
        <v>7.36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344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343</v>
      </c>
      <c r="B3">
        <v>7.36</v>
      </c>
      <c r="C3" t="s">
        <v>44</v>
      </c>
      <c r="D3" t="s">
        <v>19</v>
      </c>
      <c r="E3">
        <v>11151183</v>
      </c>
      <c r="F3" t="s">
        <v>15</v>
      </c>
      <c r="G3" t="s">
        <v>20</v>
      </c>
      <c r="H3" t="s">
        <v>344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343</v>
      </c>
      <c r="B4">
        <v>7.36</v>
      </c>
      <c r="C4" t="s">
        <v>44</v>
      </c>
      <c r="D4" t="s">
        <v>21</v>
      </c>
      <c r="E4">
        <v>13093972</v>
      </c>
      <c r="F4" t="s">
        <v>15</v>
      </c>
      <c r="G4" t="s">
        <v>20</v>
      </c>
      <c r="H4" t="s">
        <v>344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343</v>
      </c>
      <c r="B5">
        <v>7.36</v>
      </c>
      <c r="C5" t="s">
        <v>44</v>
      </c>
      <c r="D5" t="s">
        <v>22</v>
      </c>
      <c r="E5">
        <v>16478163</v>
      </c>
      <c r="F5" t="s">
        <v>15</v>
      </c>
      <c r="G5" t="s">
        <v>20</v>
      </c>
      <c r="H5" t="s">
        <v>344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343</v>
      </c>
      <c r="B6">
        <v>7.36</v>
      </c>
      <c r="C6" t="s">
        <v>44</v>
      </c>
      <c r="D6" t="s">
        <v>23</v>
      </c>
      <c r="E6">
        <v>17988691</v>
      </c>
      <c r="F6" t="s">
        <v>15</v>
      </c>
      <c r="G6" t="s">
        <v>20</v>
      </c>
      <c r="H6" t="s">
        <v>344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343</v>
      </c>
      <c r="B7">
        <v>7.36</v>
      </c>
      <c r="C7" t="s">
        <v>44</v>
      </c>
      <c r="D7" t="s">
        <v>24</v>
      </c>
      <c r="E7">
        <v>17699186</v>
      </c>
      <c r="F7" t="s">
        <v>15</v>
      </c>
      <c r="G7" t="s">
        <v>20</v>
      </c>
      <c r="H7" t="s">
        <v>344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343</v>
      </c>
      <c r="B8">
        <v>7.36</v>
      </c>
      <c r="C8" t="s">
        <v>44</v>
      </c>
      <c r="D8" t="s">
        <v>25</v>
      </c>
      <c r="E8">
        <v>19121354</v>
      </c>
      <c r="F8" t="s">
        <v>15</v>
      </c>
      <c r="G8" t="s">
        <v>20</v>
      </c>
      <c r="H8" t="s">
        <v>344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343</v>
      </c>
      <c r="B9">
        <v>7.36</v>
      </c>
      <c r="C9" t="s">
        <v>44</v>
      </c>
      <c r="D9" t="s">
        <v>26</v>
      </c>
      <c r="E9">
        <v>19523206</v>
      </c>
      <c r="F9" t="s">
        <v>15</v>
      </c>
      <c r="G9" t="s">
        <v>20</v>
      </c>
      <c r="H9" t="s">
        <v>344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343</v>
      </c>
      <c r="B10">
        <v>7.36</v>
      </c>
      <c r="C10" t="s">
        <v>44</v>
      </c>
      <c r="D10" t="s">
        <v>27</v>
      </c>
      <c r="E10">
        <v>21927761</v>
      </c>
      <c r="F10" t="s">
        <v>15</v>
      </c>
      <c r="G10" t="s">
        <v>20</v>
      </c>
      <c r="H10" t="s">
        <v>344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343</v>
      </c>
      <c r="B11">
        <v>7.36</v>
      </c>
      <c r="C11" t="s">
        <v>44</v>
      </c>
      <c r="D11" t="s">
        <v>28</v>
      </c>
      <c r="E11">
        <v>22037927</v>
      </c>
      <c r="F11" t="s">
        <v>15</v>
      </c>
      <c r="G11" t="s">
        <v>20</v>
      </c>
      <c r="H11" t="s">
        <v>344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343</v>
      </c>
      <c r="B12">
        <v>7.36</v>
      </c>
      <c r="C12" t="s">
        <v>44</v>
      </c>
      <c r="D12" t="s">
        <v>29</v>
      </c>
      <c r="E12">
        <v>20070440</v>
      </c>
      <c r="F12" t="s">
        <v>15</v>
      </c>
      <c r="G12" t="s">
        <v>20</v>
      </c>
      <c r="H12" t="s">
        <v>344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343</v>
      </c>
      <c r="B13">
        <v>7.36</v>
      </c>
      <c r="C13" t="s">
        <v>44</v>
      </c>
      <c r="D13" t="s">
        <v>30</v>
      </c>
      <c r="E13">
        <v>21057869</v>
      </c>
      <c r="F13" t="s">
        <v>15</v>
      </c>
      <c r="G13" t="s">
        <v>20</v>
      </c>
      <c r="H13" t="s">
        <v>344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343</v>
      </c>
      <c r="B14">
        <v>7.36</v>
      </c>
      <c r="C14" t="s">
        <v>44</v>
      </c>
      <c r="D14" t="s">
        <v>31</v>
      </c>
      <c r="E14">
        <v>20949958</v>
      </c>
      <c r="F14" t="s">
        <v>15</v>
      </c>
      <c r="G14" t="s">
        <v>20</v>
      </c>
      <c r="H14" t="s">
        <v>344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343</v>
      </c>
      <c r="B15">
        <v>7.36</v>
      </c>
      <c r="C15" t="s">
        <v>44</v>
      </c>
      <c r="D15" t="s">
        <v>32</v>
      </c>
      <c r="E15">
        <v>15203691</v>
      </c>
      <c r="F15" t="s">
        <v>33</v>
      </c>
      <c r="G15" t="s">
        <v>16</v>
      </c>
      <c r="H15" t="s">
        <v>344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343</v>
      </c>
      <c r="B16">
        <v>7.36</v>
      </c>
      <c r="C16" t="s">
        <v>44</v>
      </c>
      <c r="D16" t="s">
        <v>34</v>
      </c>
      <c r="E16">
        <v>14915295</v>
      </c>
      <c r="F16" t="s">
        <v>35</v>
      </c>
      <c r="G16" t="s">
        <v>16</v>
      </c>
      <c r="H16" t="s">
        <v>344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343</v>
      </c>
      <c r="B17">
        <v>7.36</v>
      </c>
      <c r="C17" t="s">
        <v>44</v>
      </c>
      <c r="D17" t="s">
        <v>36</v>
      </c>
      <c r="E17">
        <v>13328740</v>
      </c>
      <c r="F17" t="s">
        <v>37</v>
      </c>
      <c r="G17" t="s">
        <v>16</v>
      </c>
      <c r="H17" t="s">
        <v>344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343</v>
      </c>
      <c r="B18">
        <v>7.36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344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343</v>
      </c>
      <c r="B19">
        <v>7.36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344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343</v>
      </c>
      <c r="B20">
        <v>7.36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344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343</v>
      </c>
      <c r="B21">
        <v>7.36</v>
      </c>
      <c r="C21" t="s">
        <v>44</v>
      </c>
      <c r="D21" t="s">
        <v>42</v>
      </c>
      <c r="E21">
        <v>6701</v>
      </c>
      <c r="F21" t="s">
        <v>15</v>
      </c>
      <c r="G21" t="s">
        <v>16</v>
      </c>
      <c r="H21" t="s">
        <v>344</v>
      </c>
      <c r="I21" t="s">
        <v>18</v>
      </c>
      <c r="J21">
        <v>1</v>
      </c>
      <c r="K21" t="s">
        <v>18</v>
      </c>
      <c r="L21" t="s">
        <v>345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346</v>
      </c>
      <c r="B2">
        <v>8.39</v>
      </c>
      <c r="C2" t="s">
        <v>13</v>
      </c>
      <c r="D2" t="s">
        <v>14</v>
      </c>
      <c r="E2">
        <v>2351328271</v>
      </c>
      <c r="F2" t="s">
        <v>15</v>
      </c>
      <c r="G2" t="s">
        <v>16</v>
      </c>
      <c r="H2" t="s">
        <v>347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346</v>
      </c>
      <c r="B3">
        <v>8.39</v>
      </c>
      <c r="C3" t="s">
        <v>13</v>
      </c>
      <c r="D3" t="s">
        <v>19</v>
      </c>
      <c r="E3">
        <v>2202968342</v>
      </c>
      <c r="F3" t="s">
        <v>15</v>
      </c>
      <c r="G3" t="s">
        <v>20</v>
      </c>
      <c r="H3" t="s">
        <v>347</v>
      </c>
      <c r="I3">
        <v>57.847000000000001</v>
      </c>
      <c r="J3">
        <v>100</v>
      </c>
      <c r="K3">
        <v>38082440</v>
      </c>
      <c r="L3" t="s">
        <v>15</v>
      </c>
    </row>
    <row r="4" spans="1:12" x14ac:dyDescent="0.2">
      <c r="A4" t="s">
        <v>346</v>
      </c>
      <c r="B4">
        <v>8.39</v>
      </c>
      <c r="C4" t="s">
        <v>13</v>
      </c>
      <c r="D4" t="s">
        <v>21</v>
      </c>
      <c r="E4">
        <v>1136013741</v>
      </c>
      <c r="F4" t="s">
        <v>15</v>
      </c>
      <c r="G4" t="s">
        <v>20</v>
      </c>
      <c r="H4" t="s">
        <v>347</v>
      </c>
      <c r="I4">
        <v>26.231999999999999</v>
      </c>
      <c r="J4">
        <v>50</v>
      </c>
      <c r="K4">
        <v>43307161</v>
      </c>
      <c r="L4" t="s">
        <v>15</v>
      </c>
    </row>
    <row r="5" spans="1:12" x14ac:dyDescent="0.2">
      <c r="A5" t="s">
        <v>346</v>
      </c>
      <c r="B5">
        <v>8.39</v>
      </c>
      <c r="C5" t="s">
        <v>13</v>
      </c>
      <c r="D5" t="s">
        <v>22</v>
      </c>
      <c r="E5">
        <v>765247606</v>
      </c>
      <c r="F5" t="s">
        <v>15</v>
      </c>
      <c r="G5" t="s">
        <v>20</v>
      </c>
      <c r="H5" t="s">
        <v>347</v>
      </c>
      <c r="I5">
        <v>13.276999999999999</v>
      </c>
      <c r="J5">
        <v>25</v>
      </c>
      <c r="K5">
        <v>57634937</v>
      </c>
      <c r="L5" t="s">
        <v>15</v>
      </c>
    </row>
    <row r="6" spans="1:12" x14ac:dyDescent="0.2">
      <c r="A6" t="s">
        <v>346</v>
      </c>
      <c r="B6">
        <v>8.39</v>
      </c>
      <c r="C6" t="s">
        <v>13</v>
      </c>
      <c r="D6" t="s">
        <v>23</v>
      </c>
      <c r="E6">
        <v>420331133</v>
      </c>
      <c r="F6" t="s">
        <v>15</v>
      </c>
      <c r="G6" t="s">
        <v>20</v>
      </c>
      <c r="H6" t="s">
        <v>347</v>
      </c>
      <c r="I6">
        <v>5.7910000000000004</v>
      </c>
      <c r="J6">
        <v>12.5</v>
      </c>
      <c r="K6">
        <v>72585502</v>
      </c>
      <c r="L6" t="s">
        <v>15</v>
      </c>
    </row>
    <row r="7" spans="1:12" x14ac:dyDescent="0.2">
      <c r="A7" t="s">
        <v>346</v>
      </c>
      <c r="B7">
        <v>8.39</v>
      </c>
      <c r="C7" t="s">
        <v>13</v>
      </c>
      <c r="D7" t="s">
        <v>24</v>
      </c>
      <c r="E7">
        <v>209013678</v>
      </c>
      <c r="F7" t="s">
        <v>15</v>
      </c>
      <c r="G7" t="s">
        <v>20</v>
      </c>
      <c r="H7" t="s">
        <v>347</v>
      </c>
      <c r="I7">
        <v>2.8940000000000001</v>
      </c>
      <c r="J7">
        <v>6.25</v>
      </c>
      <c r="K7">
        <v>72222969</v>
      </c>
      <c r="L7" t="s">
        <v>15</v>
      </c>
    </row>
    <row r="8" spans="1:12" x14ac:dyDescent="0.2">
      <c r="A8" t="s">
        <v>346</v>
      </c>
      <c r="B8">
        <v>8.39</v>
      </c>
      <c r="C8" t="s">
        <v>13</v>
      </c>
      <c r="D8" t="s">
        <v>25</v>
      </c>
      <c r="E8">
        <v>109680502</v>
      </c>
      <c r="F8" t="s">
        <v>15</v>
      </c>
      <c r="G8" t="s">
        <v>20</v>
      </c>
      <c r="H8" t="s">
        <v>347</v>
      </c>
      <c r="I8">
        <v>1.4450000000000001</v>
      </c>
      <c r="J8">
        <v>3.125</v>
      </c>
      <c r="K8">
        <v>75909986</v>
      </c>
      <c r="L8" t="s">
        <v>15</v>
      </c>
    </row>
    <row r="9" spans="1:12" x14ac:dyDescent="0.2">
      <c r="A9" t="s">
        <v>346</v>
      </c>
      <c r="B9">
        <v>8.39</v>
      </c>
      <c r="C9" t="s">
        <v>13</v>
      </c>
      <c r="D9" t="s">
        <v>26</v>
      </c>
      <c r="E9">
        <v>54328879</v>
      </c>
      <c r="F9" t="s">
        <v>15</v>
      </c>
      <c r="G9" t="s">
        <v>20</v>
      </c>
      <c r="H9" t="s">
        <v>347</v>
      </c>
      <c r="I9">
        <v>0.68</v>
      </c>
      <c r="J9">
        <v>1.5629999999999999</v>
      </c>
      <c r="K9">
        <v>79862215</v>
      </c>
      <c r="L9" t="s">
        <v>15</v>
      </c>
    </row>
    <row r="10" spans="1:12" x14ac:dyDescent="0.2">
      <c r="A10" t="s">
        <v>346</v>
      </c>
      <c r="B10">
        <v>8.39</v>
      </c>
      <c r="C10" t="s">
        <v>13</v>
      </c>
      <c r="D10" t="s">
        <v>27</v>
      </c>
      <c r="E10">
        <v>31369981</v>
      </c>
      <c r="F10" t="s">
        <v>15</v>
      </c>
      <c r="G10" t="s">
        <v>20</v>
      </c>
      <c r="H10" t="s">
        <v>347</v>
      </c>
      <c r="I10">
        <v>0.37</v>
      </c>
      <c r="J10">
        <v>0.78100000000000003</v>
      </c>
      <c r="K10">
        <v>84896078</v>
      </c>
      <c r="L10" t="s">
        <v>15</v>
      </c>
    </row>
    <row r="11" spans="1:12" x14ac:dyDescent="0.2">
      <c r="A11" t="s">
        <v>346</v>
      </c>
      <c r="B11">
        <v>8.39</v>
      </c>
      <c r="C11" t="s">
        <v>13</v>
      </c>
      <c r="D11" t="s">
        <v>28</v>
      </c>
      <c r="E11">
        <v>12432610</v>
      </c>
      <c r="F11" t="s">
        <v>15</v>
      </c>
      <c r="G11" t="s">
        <v>20</v>
      </c>
      <c r="H11" t="s">
        <v>347</v>
      </c>
      <c r="I11">
        <v>0.158</v>
      </c>
      <c r="J11">
        <v>0.39100000000000001</v>
      </c>
      <c r="K11">
        <v>78710765</v>
      </c>
      <c r="L11" t="s">
        <v>15</v>
      </c>
    </row>
    <row r="12" spans="1:12" x14ac:dyDescent="0.2">
      <c r="A12" t="s">
        <v>346</v>
      </c>
      <c r="B12">
        <v>8.39</v>
      </c>
      <c r="C12" t="s">
        <v>13</v>
      </c>
      <c r="D12" t="s">
        <v>29</v>
      </c>
      <c r="E12">
        <v>5753914</v>
      </c>
      <c r="F12" t="s">
        <v>15</v>
      </c>
      <c r="G12" t="s">
        <v>20</v>
      </c>
      <c r="H12" t="s">
        <v>347</v>
      </c>
      <c r="I12">
        <v>6.5000000000000002E-2</v>
      </c>
      <c r="J12">
        <v>0.19500000000000001</v>
      </c>
      <c r="K12">
        <v>88179304</v>
      </c>
      <c r="L12" t="s">
        <v>348</v>
      </c>
    </row>
    <row r="13" spans="1:12" x14ac:dyDescent="0.2">
      <c r="A13" t="s">
        <v>346</v>
      </c>
      <c r="B13">
        <v>8.39</v>
      </c>
      <c r="C13" t="s">
        <v>13</v>
      </c>
      <c r="D13" t="s">
        <v>30</v>
      </c>
      <c r="E13">
        <v>2396922</v>
      </c>
      <c r="F13" t="s">
        <v>15</v>
      </c>
      <c r="G13" t="s">
        <v>20</v>
      </c>
      <c r="H13" t="s">
        <v>347</v>
      </c>
      <c r="I13">
        <v>2.9000000000000001E-2</v>
      </c>
      <c r="J13">
        <v>9.8000000000000004E-2</v>
      </c>
      <c r="K13">
        <v>82272337</v>
      </c>
      <c r="L13" t="s">
        <v>349</v>
      </c>
    </row>
    <row r="14" spans="1:12" x14ac:dyDescent="0.2">
      <c r="A14" t="s">
        <v>346</v>
      </c>
      <c r="B14">
        <v>8.39</v>
      </c>
      <c r="C14" t="s">
        <v>13</v>
      </c>
      <c r="D14" t="s">
        <v>31</v>
      </c>
      <c r="E14">
        <v>1166197</v>
      </c>
      <c r="F14" t="s">
        <v>15</v>
      </c>
      <c r="G14" t="s">
        <v>20</v>
      </c>
      <c r="H14" t="s">
        <v>347</v>
      </c>
      <c r="I14">
        <v>1.4E-2</v>
      </c>
      <c r="J14">
        <v>4.9000000000000002E-2</v>
      </c>
      <c r="K14">
        <v>82888022</v>
      </c>
      <c r="L14" t="s">
        <v>350</v>
      </c>
    </row>
    <row r="15" spans="1:12" x14ac:dyDescent="0.2">
      <c r="A15" t="s">
        <v>346</v>
      </c>
      <c r="B15">
        <v>8.39</v>
      </c>
      <c r="C15" t="s">
        <v>13</v>
      </c>
      <c r="D15" t="s">
        <v>32</v>
      </c>
      <c r="E15">
        <v>652752424</v>
      </c>
      <c r="F15" t="s">
        <v>33</v>
      </c>
      <c r="G15" t="s">
        <v>16</v>
      </c>
      <c r="H15" t="s">
        <v>347</v>
      </c>
      <c r="I15">
        <v>15.224</v>
      </c>
      <c r="J15" t="s">
        <v>18</v>
      </c>
      <c r="K15">
        <v>42877112</v>
      </c>
      <c r="L15" t="s">
        <v>15</v>
      </c>
    </row>
    <row r="16" spans="1:12" x14ac:dyDescent="0.2">
      <c r="A16" t="s">
        <v>346</v>
      </c>
      <c r="B16">
        <v>8.39</v>
      </c>
      <c r="C16" t="s">
        <v>13</v>
      </c>
      <c r="D16" t="s">
        <v>34</v>
      </c>
      <c r="E16">
        <v>438971380</v>
      </c>
      <c r="F16" t="s">
        <v>35</v>
      </c>
      <c r="G16" t="s">
        <v>16</v>
      </c>
      <c r="H16" t="s">
        <v>347</v>
      </c>
      <c r="I16">
        <v>8.7639999999999993</v>
      </c>
      <c r="J16" t="s">
        <v>18</v>
      </c>
      <c r="K16">
        <v>50086201</v>
      </c>
      <c r="L16" t="s">
        <v>15</v>
      </c>
    </row>
    <row r="17" spans="1:12" x14ac:dyDescent="0.2">
      <c r="A17" t="s">
        <v>346</v>
      </c>
      <c r="B17">
        <v>8.39</v>
      </c>
      <c r="C17" t="s">
        <v>13</v>
      </c>
      <c r="D17" t="s">
        <v>36</v>
      </c>
      <c r="E17">
        <v>704712282</v>
      </c>
      <c r="F17" t="s">
        <v>37</v>
      </c>
      <c r="G17" t="s">
        <v>16</v>
      </c>
      <c r="H17" t="s">
        <v>347</v>
      </c>
      <c r="I17">
        <v>14.178000000000001</v>
      </c>
      <c r="J17" t="s">
        <v>18</v>
      </c>
      <c r="K17">
        <v>49703701</v>
      </c>
      <c r="L17" t="s">
        <v>15</v>
      </c>
    </row>
    <row r="18" spans="1:12" x14ac:dyDescent="0.2">
      <c r="A18" t="s">
        <v>346</v>
      </c>
      <c r="B18">
        <v>8.39</v>
      </c>
      <c r="C18" t="s">
        <v>13</v>
      </c>
      <c r="D18" t="s">
        <v>38</v>
      </c>
      <c r="E18">
        <v>443044</v>
      </c>
      <c r="F18" t="s">
        <v>15</v>
      </c>
      <c r="G18" t="s">
        <v>16</v>
      </c>
      <c r="H18" t="s">
        <v>347</v>
      </c>
      <c r="I18">
        <v>4.6890000000000001</v>
      </c>
      <c r="J18" t="s">
        <v>18</v>
      </c>
      <c r="K18">
        <v>94496</v>
      </c>
      <c r="L18" t="s">
        <v>15</v>
      </c>
    </row>
    <row r="19" spans="1:12" x14ac:dyDescent="0.2">
      <c r="A19" t="s">
        <v>346</v>
      </c>
      <c r="B19">
        <v>8.39</v>
      </c>
      <c r="C19" t="s">
        <v>13</v>
      </c>
      <c r="D19" t="s">
        <v>39</v>
      </c>
      <c r="E19">
        <v>30969</v>
      </c>
      <c r="F19" t="s">
        <v>15</v>
      </c>
      <c r="G19" t="s">
        <v>16</v>
      </c>
      <c r="H19" t="s">
        <v>347</v>
      </c>
      <c r="I19">
        <v>0.59599999999999997</v>
      </c>
      <c r="J19" t="s">
        <v>18</v>
      </c>
      <c r="K19">
        <v>51990</v>
      </c>
      <c r="L19" t="s">
        <v>15</v>
      </c>
    </row>
    <row r="20" spans="1:12" x14ac:dyDescent="0.2">
      <c r="A20" t="s">
        <v>346</v>
      </c>
      <c r="B20">
        <v>8.39</v>
      </c>
      <c r="C20" t="s">
        <v>13</v>
      </c>
      <c r="D20" t="s">
        <v>41</v>
      </c>
      <c r="E20">
        <v>1350591</v>
      </c>
      <c r="F20" t="s">
        <v>15</v>
      </c>
      <c r="G20" t="s">
        <v>16</v>
      </c>
      <c r="H20" t="s">
        <v>347</v>
      </c>
      <c r="I20">
        <v>24.172999999999998</v>
      </c>
      <c r="J20" t="s">
        <v>18</v>
      </c>
      <c r="K20">
        <v>55871</v>
      </c>
      <c r="L20" t="s">
        <v>15</v>
      </c>
    </row>
    <row r="21" spans="1:12" x14ac:dyDescent="0.2">
      <c r="A21" t="s">
        <v>346</v>
      </c>
      <c r="B21">
        <v>8.39</v>
      </c>
      <c r="C21" t="s">
        <v>13</v>
      </c>
      <c r="D21" t="s">
        <v>42</v>
      </c>
      <c r="E21">
        <v>57182</v>
      </c>
      <c r="F21" t="s">
        <v>15</v>
      </c>
      <c r="G21" t="s">
        <v>16</v>
      </c>
      <c r="H21" t="s">
        <v>347</v>
      </c>
      <c r="I21">
        <v>0.98</v>
      </c>
      <c r="J21" t="s">
        <v>18</v>
      </c>
      <c r="K21">
        <v>58345</v>
      </c>
      <c r="L21" t="s">
        <v>15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351</v>
      </c>
      <c r="B2">
        <v>8.39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352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351</v>
      </c>
      <c r="B3">
        <v>8.39</v>
      </c>
      <c r="C3" t="s">
        <v>44</v>
      </c>
      <c r="D3" t="s">
        <v>19</v>
      </c>
      <c r="E3">
        <v>38082440</v>
      </c>
      <c r="F3" t="s">
        <v>15</v>
      </c>
      <c r="G3" t="s">
        <v>20</v>
      </c>
      <c r="H3" t="s">
        <v>352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351</v>
      </c>
      <c r="B4">
        <v>8.39</v>
      </c>
      <c r="C4" t="s">
        <v>44</v>
      </c>
      <c r="D4" t="s">
        <v>21</v>
      </c>
      <c r="E4">
        <v>43307161</v>
      </c>
      <c r="F4" t="s">
        <v>15</v>
      </c>
      <c r="G4" t="s">
        <v>20</v>
      </c>
      <c r="H4" t="s">
        <v>352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351</v>
      </c>
      <c r="B5">
        <v>8.39</v>
      </c>
      <c r="C5" t="s">
        <v>44</v>
      </c>
      <c r="D5" t="s">
        <v>22</v>
      </c>
      <c r="E5">
        <v>57634937</v>
      </c>
      <c r="F5" t="s">
        <v>15</v>
      </c>
      <c r="G5" t="s">
        <v>20</v>
      </c>
      <c r="H5" t="s">
        <v>352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351</v>
      </c>
      <c r="B6">
        <v>8.39</v>
      </c>
      <c r="C6" t="s">
        <v>44</v>
      </c>
      <c r="D6" t="s">
        <v>23</v>
      </c>
      <c r="E6">
        <v>72585502</v>
      </c>
      <c r="F6" t="s">
        <v>15</v>
      </c>
      <c r="G6" t="s">
        <v>20</v>
      </c>
      <c r="H6" t="s">
        <v>352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351</v>
      </c>
      <c r="B7">
        <v>8.39</v>
      </c>
      <c r="C7" t="s">
        <v>44</v>
      </c>
      <c r="D7" t="s">
        <v>24</v>
      </c>
      <c r="E7">
        <v>72222969</v>
      </c>
      <c r="F7" t="s">
        <v>15</v>
      </c>
      <c r="G7" t="s">
        <v>20</v>
      </c>
      <c r="H7" t="s">
        <v>352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351</v>
      </c>
      <c r="B8">
        <v>8.39</v>
      </c>
      <c r="C8" t="s">
        <v>44</v>
      </c>
      <c r="D8" t="s">
        <v>25</v>
      </c>
      <c r="E8">
        <v>75909986</v>
      </c>
      <c r="F8" t="s">
        <v>15</v>
      </c>
      <c r="G8" t="s">
        <v>20</v>
      </c>
      <c r="H8" t="s">
        <v>352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351</v>
      </c>
      <c r="B9">
        <v>8.39</v>
      </c>
      <c r="C9" t="s">
        <v>44</v>
      </c>
      <c r="D9" t="s">
        <v>26</v>
      </c>
      <c r="E9">
        <v>79862215</v>
      </c>
      <c r="F9" t="s">
        <v>15</v>
      </c>
      <c r="G9" t="s">
        <v>20</v>
      </c>
      <c r="H9" t="s">
        <v>352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351</v>
      </c>
      <c r="B10">
        <v>8.39</v>
      </c>
      <c r="C10" t="s">
        <v>44</v>
      </c>
      <c r="D10" t="s">
        <v>27</v>
      </c>
      <c r="E10">
        <v>84896078</v>
      </c>
      <c r="F10" t="s">
        <v>15</v>
      </c>
      <c r="G10" t="s">
        <v>20</v>
      </c>
      <c r="H10" t="s">
        <v>352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351</v>
      </c>
      <c r="B11">
        <v>8.39</v>
      </c>
      <c r="C11" t="s">
        <v>44</v>
      </c>
      <c r="D11" t="s">
        <v>28</v>
      </c>
      <c r="E11">
        <v>78710765</v>
      </c>
      <c r="F11" t="s">
        <v>15</v>
      </c>
      <c r="G11" t="s">
        <v>20</v>
      </c>
      <c r="H11" t="s">
        <v>352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351</v>
      </c>
      <c r="B12">
        <v>8.39</v>
      </c>
      <c r="C12" t="s">
        <v>44</v>
      </c>
      <c r="D12" t="s">
        <v>29</v>
      </c>
      <c r="E12">
        <v>88179304</v>
      </c>
      <c r="F12" t="s">
        <v>15</v>
      </c>
      <c r="G12" t="s">
        <v>20</v>
      </c>
      <c r="H12" t="s">
        <v>352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351</v>
      </c>
      <c r="B13">
        <v>8.39</v>
      </c>
      <c r="C13" t="s">
        <v>44</v>
      </c>
      <c r="D13" t="s">
        <v>30</v>
      </c>
      <c r="E13">
        <v>82272337</v>
      </c>
      <c r="F13" t="s">
        <v>15</v>
      </c>
      <c r="G13" t="s">
        <v>20</v>
      </c>
      <c r="H13" t="s">
        <v>352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351</v>
      </c>
      <c r="B14">
        <v>8.39</v>
      </c>
      <c r="C14" t="s">
        <v>44</v>
      </c>
      <c r="D14" t="s">
        <v>31</v>
      </c>
      <c r="E14">
        <v>82888022</v>
      </c>
      <c r="F14" t="s">
        <v>15</v>
      </c>
      <c r="G14" t="s">
        <v>20</v>
      </c>
      <c r="H14" t="s">
        <v>352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351</v>
      </c>
      <c r="B15">
        <v>8.39</v>
      </c>
      <c r="C15" t="s">
        <v>44</v>
      </c>
      <c r="D15" t="s">
        <v>32</v>
      </c>
      <c r="E15">
        <v>42877112</v>
      </c>
      <c r="F15" t="s">
        <v>33</v>
      </c>
      <c r="G15" t="s">
        <v>16</v>
      </c>
      <c r="H15" t="s">
        <v>352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351</v>
      </c>
      <c r="B16">
        <v>8.39</v>
      </c>
      <c r="C16" t="s">
        <v>44</v>
      </c>
      <c r="D16" t="s">
        <v>34</v>
      </c>
      <c r="E16">
        <v>50086201</v>
      </c>
      <c r="F16" t="s">
        <v>35</v>
      </c>
      <c r="G16" t="s">
        <v>16</v>
      </c>
      <c r="H16" t="s">
        <v>352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351</v>
      </c>
      <c r="B17">
        <v>8.39</v>
      </c>
      <c r="C17" t="s">
        <v>44</v>
      </c>
      <c r="D17" t="s">
        <v>36</v>
      </c>
      <c r="E17">
        <v>49703701</v>
      </c>
      <c r="F17" t="s">
        <v>37</v>
      </c>
      <c r="G17" t="s">
        <v>16</v>
      </c>
      <c r="H17" t="s">
        <v>352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351</v>
      </c>
      <c r="B18">
        <v>8.39</v>
      </c>
      <c r="C18" t="s">
        <v>44</v>
      </c>
      <c r="D18" t="s">
        <v>38</v>
      </c>
      <c r="E18">
        <v>94496</v>
      </c>
      <c r="F18" t="s">
        <v>15</v>
      </c>
      <c r="G18" t="s">
        <v>16</v>
      </c>
      <c r="H18" t="s">
        <v>352</v>
      </c>
      <c r="I18" t="s">
        <v>18</v>
      </c>
      <c r="J18">
        <v>1</v>
      </c>
      <c r="K18" t="s">
        <v>18</v>
      </c>
      <c r="L18" t="s">
        <v>353</v>
      </c>
    </row>
    <row r="19" spans="1:12" x14ac:dyDescent="0.2">
      <c r="A19" t="s">
        <v>351</v>
      </c>
      <c r="B19">
        <v>8.39</v>
      </c>
      <c r="C19" t="s">
        <v>44</v>
      </c>
      <c r="D19" t="s">
        <v>39</v>
      </c>
      <c r="E19">
        <v>51990</v>
      </c>
      <c r="F19" t="s">
        <v>15</v>
      </c>
      <c r="G19" t="s">
        <v>16</v>
      </c>
      <c r="H19" t="s">
        <v>352</v>
      </c>
      <c r="I19" t="s">
        <v>18</v>
      </c>
      <c r="J19">
        <v>1</v>
      </c>
      <c r="K19" t="s">
        <v>18</v>
      </c>
      <c r="L19" t="s">
        <v>354</v>
      </c>
    </row>
    <row r="20" spans="1:12" x14ac:dyDescent="0.2">
      <c r="A20" t="s">
        <v>351</v>
      </c>
      <c r="B20">
        <v>8.39</v>
      </c>
      <c r="C20" t="s">
        <v>44</v>
      </c>
      <c r="D20" t="s">
        <v>41</v>
      </c>
      <c r="E20">
        <v>55871</v>
      </c>
      <c r="F20" t="s">
        <v>15</v>
      </c>
      <c r="G20" t="s">
        <v>16</v>
      </c>
      <c r="H20" t="s">
        <v>352</v>
      </c>
      <c r="I20" t="s">
        <v>18</v>
      </c>
      <c r="J20">
        <v>1</v>
      </c>
      <c r="K20" t="s">
        <v>18</v>
      </c>
      <c r="L20" t="s">
        <v>355</v>
      </c>
    </row>
    <row r="21" spans="1:12" x14ac:dyDescent="0.2">
      <c r="A21" t="s">
        <v>351</v>
      </c>
      <c r="B21">
        <v>8.39</v>
      </c>
      <c r="C21" t="s">
        <v>44</v>
      </c>
      <c r="D21" t="s">
        <v>42</v>
      </c>
      <c r="E21">
        <v>58345</v>
      </c>
      <c r="F21" t="s">
        <v>15</v>
      </c>
      <c r="G21" t="s">
        <v>16</v>
      </c>
      <c r="H21" t="s">
        <v>352</v>
      </c>
      <c r="I21" t="s">
        <v>18</v>
      </c>
      <c r="J21">
        <v>1</v>
      </c>
      <c r="K21" t="s">
        <v>18</v>
      </c>
      <c r="L21" t="s">
        <v>356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359</v>
      </c>
      <c r="B2">
        <v>4.8899999999999997</v>
      </c>
      <c r="C2" t="s">
        <v>44</v>
      </c>
      <c r="D2" t="s">
        <v>14</v>
      </c>
      <c r="E2">
        <v>50092</v>
      </c>
      <c r="F2" t="s">
        <v>15</v>
      </c>
      <c r="G2" t="s">
        <v>16</v>
      </c>
      <c r="H2" t="s">
        <v>360</v>
      </c>
      <c r="I2" t="s">
        <v>18</v>
      </c>
      <c r="J2">
        <v>1</v>
      </c>
      <c r="K2" t="s">
        <v>18</v>
      </c>
      <c r="L2" t="s">
        <v>361</v>
      </c>
    </row>
    <row r="3" spans="1:12" x14ac:dyDescent="0.2">
      <c r="A3" t="s">
        <v>359</v>
      </c>
      <c r="B3">
        <v>4.8899999999999997</v>
      </c>
      <c r="C3" t="s">
        <v>44</v>
      </c>
      <c r="D3" t="s">
        <v>19</v>
      </c>
      <c r="E3">
        <v>80743963</v>
      </c>
      <c r="F3" t="s">
        <v>15</v>
      </c>
      <c r="G3" t="s">
        <v>20</v>
      </c>
      <c r="H3" t="s">
        <v>360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359</v>
      </c>
      <c r="B4">
        <v>4.8899999999999997</v>
      </c>
      <c r="C4" t="s">
        <v>44</v>
      </c>
      <c r="D4" t="s">
        <v>21</v>
      </c>
      <c r="E4">
        <v>84861217</v>
      </c>
      <c r="F4" t="s">
        <v>15</v>
      </c>
      <c r="G4" t="s">
        <v>20</v>
      </c>
      <c r="H4" t="s">
        <v>360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359</v>
      </c>
      <c r="B5">
        <v>4.8899999999999997</v>
      </c>
      <c r="C5" t="s">
        <v>44</v>
      </c>
      <c r="D5" t="s">
        <v>22</v>
      </c>
      <c r="E5">
        <v>96837221</v>
      </c>
      <c r="F5" t="s">
        <v>15</v>
      </c>
      <c r="G5" t="s">
        <v>20</v>
      </c>
      <c r="H5" t="s">
        <v>360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359</v>
      </c>
      <c r="B6">
        <v>4.8899999999999997</v>
      </c>
      <c r="C6" t="s">
        <v>44</v>
      </c>
      <c r="D6" t="s">
        <v>23</v>
      </c>
      <c r="E6">
        <v>103756768</v>
      </c>
      <c r="F6" t="s">
        <v>15</v>
      </c>
      <c r="G6" t="s">
        <v>20</v>
      </c>
      <c r="H6" t="s">
        <v>360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359</v>
      </c>
      <c r="B7">
        <v>4.8899999999999997</v>
      </c>
      <c r="C7" t="s">
        <v>44</v>
      </c>
      <c r="D7" t="s">
        <v>24</v>
      </c>
      <c r="E7">
        <v>103569123</v>
      </c>
      <c r="F7" t="s">
        <v>15</v>
      </c>
      <c r="G7" t="s">
        <v>20</v>
      </c>
      <c r="H7" t="s">
        <v>360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359</v>
      </c>
      <c r="B8">
        <v>4.8899999999999997</v>
      </c>
      <c r="C8" t="s">
        <v>44</v>
      </c>
      <c r="D8" t="s">
        <v>25</v>
      </c>
      <c r="E8">
        <v>117732561</v>
      </c>
      <c r="F8" t="s">
        <v>15</v>
      </c>
      <c r="G8" t="s">
        <v>20</v>
      </c>
      <c r="H8" t="s">
        <v>360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359</v>
      </c>
      <c r="B9">
        <v>4.8899999999999997</v>
      </c>
      <c r="C9" t="s">
        <v>44</v>
      </c>
      <c r="D9" t="s">
        <v>26</v>
      </c>
      <c r="E9">
        <v>116918319</v>
      </c>
      <c r="F9" t="s">
        <v>15</v>
      </c>
      <c r="G9" t="s">
        <v>20</v>
      </c>
      <c r="H9" t="s">
        <v>360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359</v>
      </c>
      <c r="B10">
        <v>4.8899999999999997</v>
      </c>
      <c r="C10" t="s">
        <v>44</v>
      </c>
      <c r="D10" t="s">
        <v>27</v>
      </c>
      <c r="E10">
        <v>115627748</v>
      </c>
      <c r="F10" t="s">
        <v>15</v>
      </c>
      <c r="G10" t="s">
        <v>20</v>
      </c>
      <c r="H10" t="s">
        <v>360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359</v>
      </c>
      <c r="B11">
        <v>4.8899999999999997</v>
      </c>
      <c r="C11" t="s">
        <v>44</v>
      </c>
      <c r="D11" t="s">
        <v>28</v>
      </c>
      <c r="E11">
        <v>121931647</v>
      </c>
      <c r="F11" t="s">
        <v>15</v>
      </c>
      <c r="G11" t="s">
        <v>20</v>
      </c>
      <c r="H11" t="s">
        <v>360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359</v>
      </c>
      <c r="B12">
        <v>4.8899999999999997</v>
      </c>
      <c r="C12" t="s">
        <v>44</v>
      </c>
      <c r="D12" t="s">
        <v>29</v>
      </c>
      <c r="E12">
        <v>91086627</v>
      </c>
      <c r="F12" t="s">
        <v>15</v>
      </c>
      <c r="G12" t="s">
        <v>20</v>
      </c>
      <c r="H12" t="s">
        <v>360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359</v>
      </c>
      <c r="B13">
        <v>4.8899999999999997</v>
      </c>
      <c r="C13" t="s">
        <v>44</v>
      </c>
      <c r="D13" t="s">
        <v>30</v>
      </c>
      <c r="E13">
        <v>105568825</v>
      </c>
      <c r="F13" t="s">
        <v>15</v>
      </c>
      <c r="G13" t="s">
        <v>20</v>
      </c>
      <c r="H13" t="s">
        <v>360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359</v>
      </c>
      <c r="B14">
        <v>4.8899999999999997</v>
      </c>
      <c r="C14" t="s">
        <v>44</v>
      </c>
      <c r="D14" t="s">
        <v>31</v>
      </c>
      <c r="E14">
        <v>107820162</v>
      </c>
      <c r="F14" t="s">
        <v>15</v>
      </c>
      <c r="G14" t="s">
        <v>20</v>
      </c>
      <c r="H14" t="s">
        <v>360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359</v>
      </c>
      <c r="B15">
        <v>4.8899999999999997</v>
      </c>
      <c r="C15" t="s">
        <v>44</v>
      </c>
      <c r="D15" t="s">
        <v>32</v>
      </c>
      <c r="E15">
        <v>114931325</v>
      </c>
      <c r="F15" t="s">
        <v>33</v>
      </c>
      <c r="G15" t="s">
        <v>16</v>
      </c>
      <c r="H15" t="s">
        <v>360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359</v>
      </c>
      <c r="B16">
        <v>4.8899999999999997</v>
      </c>
      <c r="C16" t="s">
        <v>44</v>
      </c>
      <c r="D16" t="s">
        <v>34</v>
      </c>
      <c r="E16">
        <v>112202632</v>
      </c>
      <c r="F16" t="s">
        <v>35</v>
      </c>
      <c r="G16" t="s">
        <v>16</v>
      </c>
      <c r="H16" t="s">
        <v>360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359</v>
      </c>
      <c r="B17">
        <v>4.8899999999999997</v>
      </c>
      <c r="C17" t="s">
        <v>44</v>
      </c>
      <c r="D17" t="s">
        <v>36</v>
      </c>
      <c r="E17">
        <v>114724554</v>
      </c>
      <c r="F17" t="s">
        <v>37</v>
      </c>
      <c r="G17" t="s">
        <v>16</v>
      </c>
      <c r="H17" t="s">
        <v>360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359</v>
      </c>
      <c r="B18">
        <v>4.8899999999999997</v>
      </c>
      <c r="C18" t="s">
        <v>44</v>
      </c>
      <c r="D18" t="s">
        <v>38</v>
      </c>
      <c r="E18">
        <v>125055</v>
      </c>
      <c r="F18" t="s">
        <v>15</v>
      </c>
      <c r="G18" t="s">
        <v>16</v>
      </c>
      <c r="H18" t="s">
        <v>360</v>
      </c>
      <c r="I18" t="s">
        <v>18</v>
      </c>
      <c r="J18">
        <v>1</v>
      </c>
      <c r="K18" t="s">
        <v>18</v>
      </c>
      <c r="L18" t="s">
        <v>362</v>
      </c>
    </row>
    <row r="19" spans="1:12" x14ac:dyDescent="0.2">
      <c r="A19" t="s">
        <v>359</v>
      </c>
      <c r="B19">
        <v>4.8899999999999997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360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359</v>
      </c>
      <c r="B20">
        <v>4.8899999999999997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360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359</v>
      </c>
      <c r="B21">
        <v>4.8899999999999997</v>
      </c>
      <c r="C21" t="s">
        <v>44</v>
      </c>
      <c r="D21" t="s">
        <v>42</v>
      </c>
      <c r="E21">
        <v>19384</v>
      </c>
      <c r="F21" t="s">
        <v>15</v>
      </c>
      <c r="G21" t="s">
        <v>16</v>
      </c>
      <c r="H21" t="s">
        <v>360</v>
      </c>
      <c r="I21" t="s">
        <v>18</v>
      </c>
      <c r="J21">
        <v>1</v>
      </c>
      <c r="K21" t="s">
        <v>18</v>
      </c>
      <c r="L21" t="s">
        <v>363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364</v>
      </c>
      <c r="B2">
        <v>8.64</v>
      </c>
      <c r="C2" t="s">
        <v>13</v>
      </c>
      <c r="D2" t="s">
        <v>14</v>
      </c>
      <c r="E2">
        <v>68309</v>
      </c>
      <c r="F2" t="s">
        <v>15</v>
      </c>
      <c r="G2" t="s">
        <v>16</v>
      </c>
      <c r="H2" t="s">
        <v>365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364</v>
      </c>
      <c r="B3">
        <v>8.64</v>
      </c>
      <c r="C3" t="s">
        <v>13</v>
      </c>
      <c r="D3" t="s">
        <v>19</v>
      </c>
      <c r="E3">
        <v>3490642945</v>
      </c>
      <c r="F3" t="s">
        <v>15</v>
      </c>
      <c r="G3" t="s">
        <v>20</v>
      </c>
      <c r="H3" t="s">
        <v>365</v>
      </c>
      <c r="I3">
        <v>4295.2619999999997</v>
      </c>
      <c r="J3">
        <v>100</v>
      </c>
      <c r="K3">
        <v>812673</v>
      </c>
      <c r="L3" t="s">
        <v>366</v>
      </c>
    </row>
    <row r="4" spans="1:12" x14ac:dyDescent="0.2">
      <c r="A4" t="s">
        <v>364</v>
      </c>
      <c r="B4">
        <v>8.64</v>
      </c>
      <c r="C4" t="s">
        <v>13</v>
      </c>
      <c r="D4" t="s">
        <v>21</v>
      </c>
      <c r="E4">
        <v>2165023474</v>
      </c>
      <c r="F4" t="s">
        <v>15</v>
      </c>
      <c r="G4" t="s">
        <v>20</v>
      </c>
      <c r="H4" t="s">
        <v>365</v>
      </c>
      <c r="I4">
        <v>4435.46</v>
      </c>
      <c r="J4">
        <v>50</v>
      </c>
      <c r="K4">
        <v>488117</v>
      </c>
      <c r="L4" t="s">
        <v>367</v>
      </c>
    </row>
    <row r="5" spans="1:12" x14ac:dyDescent="0.2">
      <c r="A5" t="s">
        <v>364</v>
      </c>
      <c r="B5">
        <v>8.64</v>
      </c>
      <c r="C5" t="s">
        <v>13</v>
      </c>
      <c r="D5" t="s">
        <v>22</v>
      </c>
      <c r="E5">
        <v>1415501345</v>
      </c>
      <c r="F5" t="s">
        <v>15</v>
      </c>
      <c r="G5" t="s">
        <v>20</v>
      </c>
      <c r="H5" t="s">
        <v>365</v>
      </c>
      <c r="I5">
        <v>1284.5889999999999</v>
      </c>
      <c r="J5">
        <v>25</v>
      </c>
      <c r="K5">
        <v>1101910</v>
      </c>
      <c r="L5" t="s">
        <v>368</v>
      </c>
    </row>
    <row r="6" spans="1:12" x14ac:dyDescent="0.2">
      <c r="A6" t="s">
        <v>364</v>
      </c>
      <c r="B6">
        <v>8.64</v>
      </c>
      <c r="C6" t="s">
        <v>13</v>
      </c>
      <c r="D6" t="s">
        <v>23</v>
      </c>
      <c r="E6">
        <v>640436707</v>
      </c>
      <c r="F6" t="s">
        <v>15</v>
      </c>
      <c r="G6" t="s">
        <v>20</v>
      </c>
      <c r="H6" t="s">
        <v>365</v>
      </c>
      <c r="I6">
        <v>549.04</v>
      </c>
      <c r="J6">
        <v>12.5</v>
      </c>
      <c r="K6">
        <v>1166467</v>
      </c>
      <c r="L6" t="s">
        <v>369</v>
      </c>
    </row>
    <row r="7" spans="1:12" x14ac:dyDescent="0.2">
      <c r="A7" t="s">
        <v>364</v>
      </c>
      <c r="B7">
        <v>8.64</v>
      </c>
      <c r="C7" t="s">
        <v>13</v>
      </c>
      <c r="D7" t="s">
        <v>24</v>
      </c>
      <c r="E7">
        <v>320852606</v>
      </c>
      <c r="F7" t="s">
        <v>15</v>
      </c>
      <c r="G7" t="s">
        <v>20</v>
      </c>
      <c r="H7" t="s">
        <v>365</v>
      </c>
      <c r="I7">
        <v>282.93700000000001</v>
      </c>
      <c r="J7">
        <v>6.25</v>
      </c>
      <c r="K7">
        <v>1134008</v>
      </c>
      <c r="L7" t="s">
        <v>370</v>
      </c>
    </row>
    <row r="8" spans="1:12" x14ac:dyDescent="0.2">
      <c r="A8" t="s">
        <v>364</v>
      </c>
      <c r="B8">
        <v>8.64</v>
      </c>
      <c r="C8" t="s">
        <v>13</v>
      </c>
      <c r="D8" t="s">
        <v>25</v>
      </c>
      <c r="E8">
        <v>169895062</v>
      </c>
      <c r="F8" t="s">
        <v>15</v>
      </c>
      <c r="G8" t="s">
        <v>20</v>
      </c>
      <c r="H8" t="s">
        <v>365</v>
      </c>
      <c r="I8">
        <v>134.548</v>
      </c>
      <c r="J8">
        <v>3.125</v>
      </c>
      <c r="K8">
        <v>1262706</v>
      </c>
      <c r="L8" t="s">
        <v>371</v>
      </c>
    </row>
    <row r="9" spans="1:12" x14ac:dyDescent="0.2">
      <c r="A9" t="s">
        <v>364</v>
      </c>
      <c r="B9">
        <v>8.64</v>
      </c>
      <c r="C9" t="s">
        <v>13</v>
      </c>
      <c r="D9" t="s">
        <v>26</v>
      </c>
      <c r="E9">
        <v>72927918</v>
      </c>
      <c r="F9" t="s">
        <v>15</v>
      </c>
      <c r="G9" t="s">
        <v>20</v>
      </c>
      <c r="H9" t="s">
        <v>365</v>
      </c>
      <c r="I9">
        <v>82.45</v>
      </c>
      <c r="J9">
        <v>1.5629999999999999</v>
      </c>
      <c r="K9">
        <v>884506</v>
      </c>
      <c r="L9" t="s">
        <v>372</v>
      </c>
    </row>
    <row r="10" spans="1:12" x14ac:dyDescent="0.2">
      <c r="A10" t="s">
        <v>364</v>
      </c>
      <c r="B10">
        <v>8.64</v>
      </c>
      <c r="C10" t="s">
        <v>13</v>
      </c>
      <c r="D10" t="s">
        <v>27</v>
      </c>
      <c r="E10">
        <v>44618834</v>
      </c>
      <c r="F10" t="s">
        <v>15</v>
      </c>
      <c r="G10" t="s">
        <v>20</v>
      </c>
      <c r="H10" t="s">
        <v>365</v>
      </c>
      <c r="I10">
        <v>37.883000000000003</v>
      </c>
      <c r="J10">
        <v>0.78100000000000003</v>
      </c>
      <c r="K10">
        <v>1177808</v>
      </c>
      <c r="L10" t="s">
        <v>373</v>
      </c>
    </row>
    <row r="11" spans="1:12" x14ac:dyDescent="0.2">
      <c r="A11" t="s">
        <v>364</v>
      </c>
      <c r="B11">
        <v>8.64</v>
      </c>
      <c r="C11" t="s">
        <v>13</v>
      </c>
      <c r="D11" t="s">
        <v>28</v>
      </c>
      <c r="E11">
        <v>19599008</v>
      </c>
      <c r="F11" t="s">
        <v>15</v>
      </c>
      <c r="G11" t="s">
        <v>20</v>
      </c>
      <c r="H11" t="s">
        <v>365</v>
      </c>
      <c r="I11">
        <v>17.605</v>
      </c>
      <c r="J11">
        <v>0.39100000000000001</v>
      </c>
      <c r="K11">
        <v>1113240</v>
      </c>
      <c r="L11" t="s">
        <v>374</v>
      </c>
    </row>
    <row r="12" spans="1:12" x14ac:dyDescent="0.2">
      <c r="A12" t="s">
        <v>364</v>
      </c>
      <c r="B12">
        <v>8.64</v>
      </c>
      <c r="C12" t="s">
        <v>13</v>
      </c>
      <c r="D12" t="s">
        <v>29</v>
      </c>
      <c r="E12">
        <v>9978712</v>
      </c>
      <c r="F12" t="s">
        <v>15</v>
      </c>
      <c r="G12" t="s">
        <v>20</v>
      </c>
      <c r="H12" t="s">
        <v>365</v>
      </c>
      <c r="I12">
        <v>8.52</v>
      </c>
      <c r="J12">
        <v>0.19500000000000001</v>
      </c>
      <c r="K12">
        <v>1171194</v>
      </c>
      <c r="L12" t="s">
        <v>375</v>
      </c>
    </row>
    <row r="13" spans="1:12" x14ac:dyDescent="0.2">
      <c r="A13" t="s">
        <v>364</v>
      </c>
      <c r="B13">
        <v>8.64</v>
      </c>
      <c r="C13" t="s">
        <v>13</v>
      </c>
      <c r="D13" t="s">
        <v>30</v>
      </c>
      <c r="E13">
        <v>4447259</v>
      </c>
      <c r="F13" t="s">
        <v>15</v>
      </c>
      <c r="G13" t="s">
        <v>20</v>
      </c>
      <c r="H13" t="s">
        <v>365</v>
      </c>
      <c r="I13">
        <v>3.6779999999999999</v>
      </c>
      <c r="J13">
        <v>9.8000000000000004E-2</v>
      </c>
      <c r="K13">
        <v>1209270</v>
      </c>
      <c r="L13" t="s">
        <v>376</v>
      </c>
    </row>
    <row r="14" spans="1:12" x14ac:dyDescent="0.2">
      <c r="A14" t="s">
        <v>364</v>
      </c>
      <c r="B14">
        <v>8.64</v>
      </c>
      <c r="C14" t="s">
        <v>13</v>
      </c>
      <c r="D14" t="s">
        <v>31</v>
      </c>
      <c r="E14">
        <v>1822515</v>
      </c>
      <c r="F14" t="s">
        <v>15</v>
      </c>
      <c r="G14" t="s">
        <v>20</v>
      </c>
      <c r="H14" t="s">
        <v>365</v>
      </c>
      <c r="I14">
        <v>1.649</v>
      </c>
      <c r="J14">
        <v>4.9000000000000002E-2</v>
      </c>
      <c r="K14">
        <v>1105411</v>
      </c>
      <c r="L14" t="s">
        <v>377</v>
      </c>
    </row>
    <row r="15" spans="1:12" x14ac:dyDescent="0.2">
      <c r="A15" t="s">
        <v>364</v>
      </c>
      <c r="B15">
        <v>8.64</v>
      </c>
      <c r="C15" t="s">
        <v>13</v>
      </c>
      <c r="D15" t="s">
        <v>32</v>
      </c>
      <c r="E15">
        <v>125994216</v>
      </c>
      <c r="F15" t="s">
        <v>33</v>
      </c>
      <c r="G15" t="s">
        <v>16</v>
      </c>
      <c r="H15" t="s">
        <v>365</v>
      </c>
      <c r="I15">
        <v>39.838999999999999</v>
      </c>
      <c r="J15" t="s">
        <v>18</v>
      </c>
      <c r="K15">
        <v>3162599</v>
      </c>
      <c r="L15" t="s">
        <v>15</v>
      </c>
    </row>
    <row r="16" spans="1:12" x14ac:dyDescent="0.2">
      <c r="A16" t="s">
        <v>364</v>
      </c>
      <c r="B16">
        <v>8.64</v>
      </c>
      <c r="C16" t="s">
        <v>13</v>
      </c>
      <c r="D16" t="s">
        <v>34</v>
      </c>
      <c r="E16">
        <v>52767834</v>
      </c>
      <c r="F16" t="s">
        <v>35</v>
      </c>
      <c r="G16" t="s">
        <v>16</v>
      </c>
      <c r="H16" t="s">
        <v>365</v>
      </c>
      <c r="I16">
        <v>18.271000000000001</v>
      </c>
      <c r="J16" t="s">
        <v>18</v>
      </c>
      <c r="K16">
        <v>2888124</v>
      </c>
      <c r="L16" t="s">
        <v>15</v>
      </c>
    </row>
    <row r="17" spans="1:12" x14ac:dyDescent="0.2">
      <c r="A17" t="s">
        <v>364</v>
      </c>
      <c r="B17">
        <v>8.64</v>
      </c>
      <c r="C17" t="s">
        <v>13</v>
      </c>
      <c r="D17" t="s">
        <v>36</v>
      </c>
      <c r="E17">
        <v>76419646</v>
      </c>
      <c r="F17" t="s">
        <v>37</v>
      </c>
      <c r="G17" t="s">
        <v>16</v>
      </c>
      <c r="H17" t="s">
        <v>365</v>
      </c>
      <c r="I17">
        <v>24.178000000000001</v>
      </c>
      <c r="J17" t="s">
        <v>18</v>
      </c>
      <c r="K17">
        <v>3160757</v>
      </c>
      <c r="L17" t="s">
        <v>15</v>
      </c>
    </row>
    <row r="18" spans="1:12" x14ac:dyDescent="0.2">
      <c r="A18" t="s">
        <v>364</v>
      </c>
      <c r="B18">
        <v>8.64</v>
      </c>
      <c r="C18" t="s">
        <v>13</v>
      </c>
      <c r="D18" t="s">
        <v>38</v>
      </c>
      <c r="E18">
        <v>1245281908</v>
      </c>
      <c r="F18" t="s">
        <v>15</v>
      </c>
      <c r="G18" t="s">
        <v>16</v>
      </c>
      <c r="H18" t="s">
        <v>365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364</v>
      </c>
      <c r="B19">
        <v>8.64</v>
      </c>
      <c r="C19" t="s">
        <v>13</v>
      </c>
      <c r="D19" t="s">
        <v>39</v>
      </c>
      <c r="E19">
        <v>144307</v>
      </c>
      <c r="F19" t="s">
        <v>15</v>
      </c>
      <c r="G19" t="s">
        <v>16</v>
      </c>
      <c r="H19" t="s">
        <v>365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364</v>
      </c>
      <c r="B20">
        <v>8.64</v>
      </c>
      <c r="C20" t="s">
        <v>13</v>
      </c>
      <c r="D20" t="s">
        <v>41</v>
      </c>
      <c r="E20">
        <v>56458</v>
      </c>
      <c r="F20" t="s">
        <v>15</v>
      </c>
      <c r="G20" t="s">
        <v>16</v>
      </c>
      <c r="H20" t="s">
        <v>365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364</v>
      </c>
      <c r="B21">
        <v>8.64</v>
      </c>
      <c r="C21" t="s">
        <v>13</v>
      </c>
      <c r="D21" t="s">
        <v>42</v>
      </c>
      <c r="E21">
        <v>94016</v>
      </c>
      <c r="F21" t="s">
        <v>15</v>
      </c>
      <c r="G21" t="s">
        <v>16</v>
      </c>
      <c r="H21" t="s">
        <v>365</v>
      </c>
      <c r="I21">
        <v>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384</v>
      </c>
      <c r="B2">
        <v>6.19</v>
      </c>
      <c r="C2" t="s">
        <v>13</v>
      </c>
      <c r="D2" t="s">
        <v>14</v>
      </c>
      <c r="E2" t="s">
        <v>40</v>
      </c>
      <c r="F2" t="s">
        <v>15</v>
      </c>
      <c r="G2" t="s">
        <v>16</v>
      </c>
      <c r="H2" t="s">
        <v>385</v>
      </c>
      <c r="I2" t="s">
        <v>40</v>
      </c>
      <c r="J2" t="s">
        <v>18</v>
      </c>
      <c r="K2" t="s">
        <v>40</v>
      </c>
    </row>
    <row r="3" spans="1:14" x14ac:dyDescent="0.2">
      <c r="A3" t="s">
        <v>384</v>
      </c>
      <c r="B3">
        <v>6.19</v>
      </c>
      <c r="C3" t="s">
        <v>13</v>
      </c>
      <c r="D3" t="s">
        <v>19</v>
      </c>
      <c r="E3">
        <v>1212409199</v>
      </c>
      <c r="F3" t="s">
        <v>15</v>
      </c>
      <c r="G3" t="s">
        <v>20</v>
      </c>
      <c r="H3" t="s">
        <v>385</v>
      </c>
      <c r="I3">
        <v>443.13600000000002</v>
      </c>
      <c r="J3">
        <v>100</v>
      </c>
      <c r="K3">
        <v>2735972</v>
      </c>
      <c r="L3">
        <f>0.6493*I3^0.8141</f>
        <v>92.681104684391258</v>
      </c>
      <c r="M3">
        <f>ABS(J3-L3)/J3*100</f>
        <v>7.3188953156087422</v>
      </c>
    </row>
    <row r="4" spans="1:14" x14ac:dyDescent="0.2">
      <c r="A4" t="s">
        <v>384</v>
      </c>
      <c r="B4">
        <v>6.19</v>
      </c>
      <c r="C4" t="s">
        <v>13</v>
      </c>
      <c r="D4" t="s">
        <v>21</v>
      </c>
      <c r="E4">
        <v>661286925</v>
      </c>
      <c r="F4" t="s">
        <v>15</v>
      </c>
      <c r="G4" t="s">
        <v>20</v>
      </c>
      <c r="H4" t="s">
        <v>385</v>
      </c>
      <c r="I4">
        <v>210.34399999999999</v>
      </c>
      <c r="J4">
        <v>50</v>
      </c>
      <c r="K4">
        <v>3143837</v>
      </c>
      <c r="L4">
        <f t="shared" ref="L4:L17" si="0">0.6493*I4^0.8141</f>
        <v>50.529246312783592</v>
      </c>
      <c r="M4">
        <f t="shared" ref="M4:M14" si="1">ABS(J4-L4)/J4*100</f>
        <v>1.0584926255671832</v>
      </c>
    </row>
    <row r="5" spans="1:14" x14ac:dyDescent="0.2">
      <c r="A5" t="s">
        <v>384</v>
      </c>
      <c r="B5">
        <v>6.19</v>
      </c>
      <c r="C5" t="s">
        <v>13</v>
      </c>
      <c r="D5" t="s">
        <v>22</v>
      </c>
      <c r="E5">
        <v>429034671</v>
      </c>
      <c r="F5" t="s">
        <v>15</v>
      </c>
      <c r="G5" t="s">
        <v>20</v>
      </c>
      <c r="H5" t="s">
        <v>385</v>
      </c>
      <c r="I5">
        <v>81.427000000000007</v>
      </c>
      <c r="J5">
        <v>25</v>
      </c>
      <c r="K5">
        <v>5268937</v>
      </c>
      <c r="L5">
        <f t="shared" si="0"/>
        <v>23.334687296336121</v>
      </c>
      <c r="M5">
        <f t="shared" si="1"/>
        <v>6.6612508146555172</v>
      </c>
    </row>
    <row r="6" spans="1:14" x14ac:dyDescent="0.2">
      <c r="A6" t="s">
        <v>384</v>
      </c>
      <c r="B6">
        <v>6.19</v>
      </c>
      <c r="C6" t="s">
        <v>13</v>
      </c>
      <c r="D6" t="s">
        <v>23</v>
      </c>
      <c r="E6">
        <v>225857720</v>
      </c>
      <c r="F6" t="s">
        <v>15</v>
      </c>
      <c r="G6" t="s">
        <v>20</v>
      </c>
      <c r="H6" t="s">
        <v>385</v>
      </c>
      <c r="I6">
        <v>35.546999999999997</v>
      </c>
      <c r="J6">
        <v>12.5</v>
      </c>
      <c r="K6">
        <v>6353720</v>
      </c>
      <c r="L6">
        <f t="shared" si="0"/>
        <v>11.883765897174666</v>
      </c>
      <c r="M6">
        <f t="shared" si="1"/>
        <v>4.9298728226026753</v>
      </c>
    </row>
    <row r="7" spans="1:14" x14ac:dyDescent="0.2">
      <c r="A7" t="s">
        <v>384</v>
      </c>
      <c r="B7">
        <v>6.19</v>
      </c>
      <c r="C7" t="s">
        <v>13</v>
      </c>
      <c r="D7" t="s">
        <v>24</v>
      </c>
      <c r="E7">
        <v>132447112</v>
      </c>
      <c r="F7" t="s">
        <v>15</v>
      </c>
      <c r="G7" t="s">
        <v>20</v>
      </c>
      <c r="H7" t="s">
        <v>385</v>
      </c>
      <c r="I7">
        <v>15.48</v>
      </c>
      <c r="J7">
        <v>6.25</v>
      </c>
      <c r="K7">
        <v>8556168</v>
      </c>
      <c r="L7">
        <f t="shared" si="0"/>
        <v>6.0400139050377835</v>
      </c>
      <c r="M7">
        <f t="shared" si="1"/>
        <v>3.3597775193954647</v>
      </c>
    </row>
    <row r="8" spans="1:14" x14ac:dyDescent="0.2">
      <c r="A8" t="s">
        <v>384</v>
      </c>
      <c r="B8">
        <v>6.19</v>
      </c>
      <c r="C8" t="s">
        <v>13</v>
      </c>
      <c r="D8" t="s">
        <v>25</v>
      </c>
      <c r="E8">
        <v>72526368</v>
      </c>
      <c r="F8" t="s">
        <v>15</v>
      </c>
      <c r="G8" t="s">
        <v>20</v>
      </c>
      <c r="H8" t="s">
        <v>385</v>
      </c>
      <c r="I8">
        <v>6.8</v>
      </c>
      <c r="J8">
        <v>3.125</v>
      </c>
      <c r="K8">
        <v>10665599</v>
      </c>
      <c r="L8">
        <f t="shared" si="0"/>
        <v>3.0916541741459622</v>
      </c>
      <c r="M8">
        <f t="shared" si="1"/>
        <v>1.067066427329209</v>
      </c>
    </row>
    <row r="9" spans="1:14" x14ac:dyDescent="0.2">
      <c r="A9" t="s">
        <v>384</v>
      </c>
      <c r="B9">
        <v>6.19</v>
      </c>
      <c r="C9" t="s">
        <v>13</v>
      </c>
      <c r="D9" t="s">
        <v>26</v>
      </c>
      <c r="E9">
        <v>34183035</v>
      </c>
      <c r="F9" t="s">
        <v>15</v>
      </c>
      <c r="G9" t="s">
        <v>20</v>
      </c>
      <c r="H9" t="s">
        <v>385</v>
      </c>
      <c r="I9">
        <v>3.5019999999999998</v>
      </c>
      <c r="J9">
        <v>1.5629999999999999</v>
      </c>
      <c r="K9">
        <v>9759749</v>
      </c>
      <c r="L9">
        <f t="shared" si="0"/>
        <v>1.8012465992236033</v>
      </c>
      <c r="M9">
        <f t="shared" si="1"/>
        <v>15.242904620831949</v>
      </c>
    </row>
    <row r="10" spans="1:14" x14ac:dyDescent="0.2">
      <c r="A10" t="s">
        <v>384</v>
      </c>
      <c r="B10">
        <v>6.19</v>
      </c>
      <c r="C10" t="s">
        <v>13</v>
      </c>
      <c r="D10" t="s">
        <v>27</v>
      </c>
      <c r="E10">
        <v>22684610</v>
      </c>
      <c r="F10" t="s">
        <v>15</v>
      </c>
      <c r="G10" t="s">
        <v>20</v>
      </c>
      <c r="H10" t="s">
        <v>385</v>
      </c>
      <c r="I10">
        <v>1.6339999999999999</v>
      </c>
      <c r="J10">
        <v>0.78100000000000003</v>
      </c>
      <c r="K10">
        <v>13883830</v>
      </c>
      <c r="L10">
        <f t="shared" si="0"/>
        <v>0.96839803284320003</v>
      </c>
      <c r="M10">
        <f t="shared" si="1"/>
        <v>23.994626484404609</v>
      </c>
    </row>
    <row r="11" spans="1:14" x14ac:dyDescent="0.2">
      <c r="A11" t="s">
        <v>384</v>
      </c>
      <c r="B11">
        <v>6.19</v>
      </c>
      <c r="C11" t="s">
        <v>13</v>
      </c>
      <c r="D11" t="s">
        <v>28</v>
      </c>
      <c r="E11">
        <v>8051567</v>
      </c>
      <c r="F11" t="s">
        <v>15</v>
      </c>
      <c r="G11" t="s">
        <v>20</v>
      </c>
      <c r="H11" t="s">
        <v>385</v>
      </c>
      <c r="I11">
        <v>0.64100000000000001</v>
      </c>
      <c r="J11">
        <v>0.39100000000000001</v>
      </c>
      <c r="K11">
        <v>12555245</v>
      </c>
      <c r="L11">
        <f t="shared" si="0"/>
        <v>0.45207295323649827</v>
      </c>
      <c r="M11">
        <f t="shared" si="1"/>
        <v>15.619681134654284</v>
      </c>
    </row>
    <row r="12" spans="1:14" x14ac:dyDescent="0.2">
      <c r="A12" t="s">
        <v>384</v>
      </c>
      <c r="B12">
        <v>6.19</v>
      </c>
      <c r="C12" t="s">
        <v>13</v>
      </c>
      <c r="D12" t="s">
        <v>29</v>
      </c>
      <c r="E12">
        <v>2712125</v>
      </c>
      <c r="F12" t="s">
        <v>15</v>
      </c>
      <c r="G12" t="s">
        <v>20</v>
      </c>
      <c r="H12" t="s">
        <v>385</v>
      </c>
      <c r="I12">
        <v>0.219</v>
      </c>
      <c r="J12">
        <v>0.19500000000000001</v>
      </c>
      <c r="K12">
        <v>12399373</v>
      </c>
      <c r="L12">
        <f t="shared" si="0"/>
        <v>0.18858231240121517</v>
      </c>
      <c r="M12">
        <f t="shared" si="1"/>
        <v>3.2911218455306832</v>
      </c>
    </row>
    <row r="13" spans="1:14" x14ac:dyDescent="0.2">
      <c r="A13" t="s">
        <v>384</v>
      </c>
      <c r="B13">
        <v>6.19</v>
      </c>
      <c r="C13" t="s">
        <v>13</v>
      </c>
      <c r="D13" t="s">
        <v>30</v>
      </c>
      <c r="E13">
        <v>1224042</v>
      </c>
      <c r="F13" t="s">
        <v>15</v>
      </c>
      <c r="G13" t="s">
        <v>20</v>
      </c>
      <c r="H13" t="s">
        <v>385</v>
      </c>
      <c r="I13">
        <v>0.09</v>
      </c>
      <c r="J13">
        <v>9.8000000000000004E-2</v>
      </c>
      <c r="K13">
        <v>13656608</v>
      </c>
      <c r="L13">
        <f t="shared" si="0"/>
        <v>9.1431160010362694E-2</v>
      </c>
      <c r="M13">
        <f t="shared" si="1"/>
        <v>6.7028979486094986</v>
      </c>
    </row>
    <row r="14" spans="1:14" x14ac:dyDescent="0.2">
      <c r="A14" t="s">
        <v>384</v>
      </c>
      <c r="B14">
        <v>6.19</v>
      </c>
      <c r="C14" t="s">
        <v>13</v>
      </c>
      <c r="D14" t="s">
        <v>31</v>
      </c>
      <c r="E14">
        <v>438312</v>
      </c>
      <c r="F14" t="s">
        <v>15</v>
      </c>
      <c r="G14" t="s">
        <v>20</v>
      </c>
      <c r="H14" t="s">
        <v>385</v>
      </c>
      <c r="I14">
        <v>3.4000000000000002E-2</v>
      </c>
      <c r="J14">
        <v>4.9000000000000002E-2</v>
      </c>
      <c r="K14">
        <v>13033324</v>
      </c>
      <c r="L14">
        <f t="shared" si="0"/>
        <v>4.1392569745819882E-2</v>
      </c>
      <c r="M14">
        <f t="shared" si="1"/>
        <v>15.525367865673715</v>
      </c>
      <c r="N14" t="s">
        <v>413</v>
      </c>
    </row>
    <row r="15" spans="1:14" x14ac:dyDescent="0.2">
      <c r="A15" t="s">
        <v>384</v>
      </c>
      <c r="B15">
        <v>6.19</v>
      </c>
      <c r="C15" t="s">
        <v>13</v>
      </c>
      <c r="D15" t="s">
        <v>32</v>
      </c>
      <c r="E15">
        <v>19313413</v>
      </c>
      <c r="F15" t="s">
        <v>33</v>
      </c>
      <c r="G15" t="s">
        <v>16</v>
      </c>
      <c r="H15" t="s">
        <v>385</v>
      </c>
      <c r="I15">
        <v>9.0299999999999994</v>
      </c>
      <c r="J15" t="s">
        <v>18</v>
      </c>
      <c r="K15">
        <v>2138840</v>
      </c>
      <c r="L15">
        <f t="shared" si="0"/>
        <v>3.8946712117405742</v>
      </c>
      <c r="N15">
        <f>AVERAGE(M3:M14)</f>
        <v>8.7309962854052952</v>
      </c>
    </row>
    <row r="16" spans="1:14" x14ac:dyDescent="0.2">
      <c r="A16" t="s">
        <v>384</v>
      </c>
      <c r="B16">
        <v>6.19</v>
      </c>
      <c r="C16" t="s">
        <v>13</v>
      </c>
      <c r="D16" t="s">
        <v>34</v>
      </c>
      <c r="E16">
        <v>25825771</v>
      </c>
      <c r="F16" t="s">
        <v>35</v>
      </c>
      <c r="G16" t="s">
        <v>16</v>
      </c>
      <c r="H16" t="s">
        <v>385</v>
      </c>
      <c r="I16">
        <v>4.077</v>
      </c>
      <c r="J16" t="s">
        <v>18</v>
      </c>
      <c r="K16">
        <v>6333785</v>
      </c>
      <c r="L16">
        <f t="shared" si="0"/>
        <v>2.0385613035110617</v>
      </c>
    </row>
    <row r="17" spans="1:13" x14ac:dyDescent="0.2">
      <c r="A17" t="s">
        <v>384</v>
      </c>
      <c r="B17">
        <v>6.19</v>
      </c>
      <c r="C17" t="s">
        <v>13</v>
      </c>
      <c r="D17" t="s">
        <v>36</v>
      </c>
      <c r="E17">
        <v>18374055</v>
      </c>
      <c r="F17" t="s">
        <v>37</v>
      </c>
      <c r="G17" t="s">
        <v>16</v>
      </c>
      <c r="H17" t="s">
        <v>385</v>
      </c>
      <c r="I17">
        <v>3.9889999999999999</v>
      </c>
      <c r="J17" t="s">
        <v>18</v>
      </c>
      <c r="K17">
        <v>4606505</v>
      </c>
      <c r="L17">
        <f t="shared" si="0"/>
        <v>2.0026673378713546</v>
      </c>
    </row>
    <row r="18" spans="1:13" x14ac:dyDescent="0.2">
      <c r="A18" t="s">
        <v>384</v>
      </c>
      <c r="B18">
        <v>6.19</v>
      </c>
      <c r="C18" t="s">
        <v>13</v>
      </c>
      <c r="D18" t="s">
        <v>38</v>
      </c>
      <c r="E18">
        <v>5305</v>
      </c>
      <c r="F18" t="s">
        <v>15</v>
      </c>
      <c r="G18" t="s">
        <v>16</v>
      </c>
      <c r="H18" t="s">
        <v>385</v>
      </c>
      <c r="I18">
        <v>0</v>
      </c>
      <c r="J18" t="s">
        <v>18</v>
      </c>
      <c r="K18" t="s">
        <v>40</v>
      </c>
      <c r="L18" t="s">
        <v>15</v>
      </c>
    </row>
    <row r="19" spans="1:13" x14ac:dyDescent="0.2">
      <c r="A19" t="s">
        <v>384</v>
      </c>
      <c r="B19">
        <v>6.19</v>
      </c>
      <c r="C19" t="s">
        <v>13</v>
      </c>
      <c r="D19" t="s">
        <v>39</v>
      </c>
      <c r="E19" t="s">
        <v>40</v>
      </c>
      <c r="F19" t="s">
        <v>15</v>
      </c>
      <c r="G19" t="s">
        <v>16</v>
      </c>
      <c r="H19" t="s">
        <v>385</v>
      </c>
      <c r="I19" t="s">
        <v>40</v>
      </c>
      <c r="J19" t="s">
        <v>18</v>
      </c>
      <c r="K19" t="s">
        <v>40</v>
      </c>
      <c r="L19" t="s">
        <v>15</v>
      </c>
    </row>
    <row r="20" spans="1:13" x14ac:dyDescent="0.2">
      <c r="A20" t="s">
        <v>384</v>
      </c>
      <c r="B20">
        <v>6.19</v>
      </c>
      <c r="C20" t="s">
        <v>13</v>
      </c>
      <c r="D20" t="s">
        <v>41</v>
      </c>
      <c r="E20">
        <v>1632086074</v>
      </c>
      <c r="F20" t="s">
        <v>15</v>
      </c>
      <c r="G20" t="s">
        <v>16</v>
      </c>
      <c r="H20" t="s">
        <v>385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384</v>
      </c>
      <c r="B21">
        <v>6.19</v>
      </c>
      <c r="C21" t="s">
        <v>13</v>
      </c>
      <c r="D21" t="s">
        <v>42</v>
      </c>
      <c r="E21">
        <v>6236</v>
      </c>
      <c r="F21" t="s">
        <v>15</v>
      </c>
      <c r="G21" t="s">
        <v>16</v>
      </c>
      <c r="H21" t="s">
        <v>385</v>
      </c>
      <c r="I21">
        <v>0</v>
      </c>
      <c r="J21" t="s">
        <v>18</v>
      </c>
      <c r="K21" t="s">
        <v>40</v>
      </c>
      <c r="L21" t="s">
        <v>15</v>
      </c>
    </row>
    <row r="22" spans="1:13" x14ac:dyDescent="0.2">
      <c r="M22" t="s">
        <v>423</v>
      </c>
    </row>
    <row r="23" spans="1:13" x14ac:dyDescent="0.2">
      <c r="M23">
        <f>L15/(0.9*0.5)</f>
        <v>8.6548249149790539</v>
      </c>
    </row>
    <row r="24" spans="1:13" x14ac:dyDescent="0.2">
      <c r="M24">
        <f t="shared" ref="M24" si="2">L16/(0.9*0.5)</f>
        <v>4.5301362300245813</v>
      </c>
    </row>
    <row r="25" spans="1:13" x14ac:dyDescent="0.2">
      <c r="M25">
        <f>L17/(0.9*0.5)</f>
        <v>4.4503718619363433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378</v>
      </c>
      <c r="B2">
        <v>8.64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379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378</v>
      </c>
      <c r="B3">
        <v>8.64</v>
      </c>
      <c r="C3" t="s">
        <v>44</v>
      </c>
      <c r="D3" t="s">
        <v>19</v>
      </c>
      <c r="E3">
        <v>812673</v>
      </c>
      <c r="F3" t="s">
        <v>15</v>
      </c>
      <c r="G3" t="s">
        <v>20</v>
      </c>
      <c r="H3" t="s">
        <v>379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378</v>
      </c>
      <c r="B4">
        <v>8.64</v>
      </c>
      <c r="C4" t="s">
        <v>44</v>
      </c>
      <c r="D4" t="s">
        <v>21</v>
      </c>
      <c r="E4">
        <v>488117</v>
      </c>
      <c r="F4" t="s">
        <v>15</v>
      </c>
      <c r="G4" t="s">
        <v>20</v>
      </c>
      <c r="H4" t="s">
        <v>379</v>
      </c>
      <c r="I4" t="s">
        <v>18</v>
      </c>
      <c r="J4">
        <v>1</v>
      </c>
      <c r="K4" t="s">
        <v>18</v>
      </c>
      <c r="L4" t="s">
        <v>380</v>
      </c>
    </row>
    <row r="5" spans="1:12" x14ac:dyDescent="0.2">
      <c r="A5" t="s">
        <v>378</v>
      </c>
      <c r="B5">
        <v>8.64</v>
      </c>
      <c r="C5" t="s">
        <v>44</v>
      </c>
      <c r="D5" t="s">
        <v>22</v>
      </c>
      <c r="E5">
        <v>1101910</v>
      </c>
      <c r="F5" t="s">
        <v>15</v>
      </c>
      <c r="G5" t="s">
        <v>20</v>
      </c>
      <c r="H5" t="s">
        <v>379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378</v>
      </c>
      <c r="B6">
        <v>8.64</v>
      </c>
      <c r="C6" t="s">
        <v>44</v>
      </c>
      <c r="D6" t="s">
        <v>23</v>
      </c>
      <c r="E6">
        <v>1166467</v>
      </c>
      <c r="F6" t="s">
        <v>15</v>
      </c>
      <c r="G6" t="s">
        <v>20</v>
      </c>
      <c r="H6" t="s">
        <v>379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378</v>
      </c>
      <c r="B7">
        <v>8.64</v>
      </c>
      <c r="C7" t="s">
        <v>44</v>
      </c>
      <c r="D7" t="s">
        <v>24</v>
      </c>
      <c r="E7">
        <v>1134008</v>
      </c>
      <c r="F7" t="s">
        <v>15</v>
      </c>
      <c r="G7" t="s">
        <v>20</v>
      </c>
      <c r="H7" t="s">
        <v>379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378</v>
      </c>
      <c r="B8">
        <v>8.64</v>
      </c>
      <c r="C8" t="s">
        <v>44</v>
      </c>
      <c r="D8" t="s">
        <v>25</v>
      </c>
      <c r="E8">
        <v>1262706</v>
      </c>
      <c r="F8" t="s">
        <v>15</v>
      </c>
      <c r="G8" t="s">
        <v>20</v>
      </c>
      <c r="H8" t="s">
        <v>379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378</v>
      </c>
      <c r="B9">
        <v>8.64</v>
      </c>
      <c r="C9" t="s">
        <v>44</v>
      </c>
      <c r="D9" t="s">
        <v>26</v>
      </c>
      <c r="E9">
        <v>884506</v>
      </c>
      <c r="F9" t="s">
        <v>15</v>
      </c>
      <c r="G9" t="s">
        <v>20</v>
      </c>
      <c r="H9" t="s">
        <v>379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378</v>
      </c>
      <c r="B10">
        <v>8.64</v>
      </c>
      <c r="C10" t="s">
        <v>44</v>
      </c>
      <c r="D10" t="s">
        <v>27</v>
      </c>
      <c r="E10">
        <v>1177808</v>
      </c>
      <c r="F10" t="s">
        <v>15</v>
      </c>
      <c r="G10" t="s">
        <v>20</v>
      </c>
      <c r="H10" t="s">
        <v>379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378</v>
      </c>
      <c r="B11">
        <v>8.64</v>
      </c>
      <c r="C11" t="s">
        <v>44</v>
      </c>
      <c r="D11" t="s">
        <v>28</v>
      </c>
      <c r="E11">
        <v>1113240</v>
      </c>
      <c r="F11" t="s">
        <v>15</v>
      </c>
      <c r="G11" t="s">
        <v>20</v>
      </c>
      <c r="H11" t="s">
        <v>379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378</v>
      </c>
      <c r="B12">
        <v>8.64</v>
      </c>
      <c r="C12" t="s">
        <v>44</v>
      </c>
      <c r="D12" t="s">
        <v>29</v>
      </c>
      <c r="E12">
        <v>1171194</v>
      </c>
      <c r="F12" t="s">
        <v>15</v>
      </c>
      <c r="G12" t="s">
        <v>20</v>
      </c>
      <c r="H12" t="s">
        <v>379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378</v>
      </c>
      <c r="B13">
        <v>8.64</v>
      </c>
      <c r="C13" t="s">
        <v>44</v>
      </c>
      <c r="D13" t="s">
        <v>30</v>
      </c>
      <c r="E13">
        <v>1209270</v>
      </c>
      <c r="F13" t="s">
        <v>15</v>
      </c>
      <c r="G13" t="s">
        <v>20</v>
      </c>
      <c r="H13" t="s">
        <v>379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378</v>
      </c>
      <c r="B14">
        <v>8.64</v>
      </c>
      <c r="C14" t="s">
        <v>44</v>
      </c>
      <c r="D14" t="s">
        <v>31</v>
      </c>
      <c r="E14">
        <v>1105411</v>
      </c>
      <c r="F14" t="s">
        <v>15</v>
      </c>
      <c r="G14" t="s">
        <v>20</v>
      </c>
      <c r="H14" t="s">
        <v>379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378</v>
      </c>
      <c r="B15">
        <v>8.64</v>
      </c>
      <c r="C15" t="s">
        <v>44</v>
      </c>
      <c r="D15" t="s">
        <v>32</v>
      </c>
      <c r="E15">
        <v>3162599</v>
      </c>
      <c r="F15" t="s">
        <v>33</v>
      </c>
      <c r="G15" t="s">
        <v>16</v>
      </c>
      <c r="H15" t="s">
        <v>379</v>
      </c>
      <c r="I15" t="s">
        <v>18</v>
      </c>
      <c r="J15">
        <v>1</v>
      </c>
      <c r="K15" t="s">
        <v>18</v>
      </c>
      <c r="L15" t="s">
        <v>381</v>
      </c>
    </row>
    <row r="16" spans="1:12" x14ac:dyDescent="0.2">
      <c r="A16" t="s">
        <v>378</v>
      </c>
      <c r="B16">
        <v>8.64</v>
      </c>
      <c r="C16" t="s">
        <v>44</v>
      </c>
      <c r="D16" t="s">
        <v>34</v>
      </c>
      <c r="E16">
        <v>2888124</v>
      </c>
      <c r="F16" t="s">
        <v>35</v>
      </c>
      <c r="G16" t="s">
        <v>16</v>
      </c>
      <c r="H16" t="s">
        <v>379</v>
      </c>
      <c r="I16" t="s">
        <v>18</v>
      </c>
      <c r="J16">
        <v>1</v>
      </c>
      <c r="K16" t="s">
        <v>18</v>
      </c>
      <c r="L16" t="s">
        <v>382</v>
      </c>
    </row>
    <row r="17" spans="1:12" x14ac:dyDescent="0.2">
      <c r="A17" t="s">
        <v>378</v>
      </c>
      <c r="B17">
        <v>8.64</v>
      </c>
      <c r="C17" t="s">
        <v>44</v>
      </c>
      <c r="D17" t="s">
        <v>36</v>
      </c>
      <c r="E17">
        <v>3160757</v>
      </c>
      <c r="F17" t="s">
        <v>37</v>
      </c>
      <c r="G17" t="s">
        <v>16</v>
      </c>
      <c r="H17" t="s">
        <v>379</v>
      </c>
      <c r="I17" t="s">
        <v>18</v>
      </c>
      <c r="J17">
        <v>1</v>
      </c>
      <c r="K17" t="s">
        <v>18</v>
      </c>
      <c r="L17" t="s">
        <v>383</v>
      </c>
    </row>
    <row r="18" spans="1:12" x14ac:dyDescent="0.2">
      <c r="A18" t="s">
        <v>378</v>
      </c>
      <c r="B18">
        <v>8.64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379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378</v>
      </c>
      <c r="B19">
        <v>8.64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379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378</v>
      </c>
      <c r="B20">
        <v>8.64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379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378</v>
      </c>
      <c r="B21">
        <v>8.64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379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386</v>
      </c>
      <c r="B2">
        <v>6.19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387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386</v>
      </c>
      <c r="B3">
        <v>6.19</v>
      </c>
      <c r="C3" t="s">
        <v>44</v>
      </c>
      <c r="D3" t="s">
        <v>19</v>
      </c>
      <c r="E3">
        <v>2735972</v>
      </c>
      <c r="F3" t="s">
        <v>15</v>
      </c>
      <c r="G3" t="s">
        <v>20</v>
      </c>
      <c r="H3" t="s">
        <v>387</v>
      </c>
      <c r="I3" t="s">
        <v>18</v>
      </c>
      <c r="J3">
        <v>1</v>
      </c>
      <c r="K3" t="s">
        <v>18</v>
      </c>
      <c r="L3" t="s">
        <v>388</v>
      </c>
    </row>
    <row r="4" spans="1:12" x14ac:dyDescent="0.2">
      <c r="A4" t="s">
        <v>386</v>
      </c>
      <c r="B4">
        <v>6.19</v>
      </c>
      <c r="C4" t="s">
        <v>44</v>
      </c>
      <c r="D4" t="s">
        <v>21</v>
      </c>
      <c r="E4">
        <v>3143837</v>
      </c>
      <c r="F4" t="s">
        <v>15</v>
      </c>
      <c r="G4" t="s">
        <v>20</v>
      </c>
      <c r="H4" t="s">
        <v>387</v>
      </c>
      <c r="I4" t="s">
        <v>18</v>
      </c>
      <c r="J4">
        <v>1</v>
      </c>
      <c r="K4" t="s">
        <v>18</v>
      </c>
      <c r="L4" t="s">
        <v>389</v>
      </c>
    </row>
    <row r="5" spans="1:12" x14ac:dyDescent="0.2">
      <c r="A5" t="s">
        <v>386</v>
      </c>
      <c r="B5">
        <v>6.19</v>
      </c>
      <c r="C5" t="s">
        <v>44</v>
      </c>
      <c r="D5" t="s">
        <v>22</v>
      </c>
      <c r="E5">
        <v>5268937</v>
      </c>
      <c r="F5" t="s">
        <v>15</v>
      </c>
      <c r="G5" t="s">
        <v>20</v>
      </c>
      <c r="H5" t="s">
        <v>387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386</v>
      </c>
      <c r="B6">
        <v>6.19</v>
      </c>
      <c r="C6" t="s">
        <v>44</v>
      </c>
      <c r="D6" t="s">
        <v>23</v>
      </c>
      <c r="E6">
        <v>6353720</v>
      </c>
      <c r="F6" t="s">
        <v>15</v>
      </c>
      <c r="G6" t="s">
        <v>20</v>
      </c>
      <c r="H6" t="s">
        <v>387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386</v>
      </c>
      <c r="B7">
        <v>6.19</v>
      </c>
      <c r="C7" t="s">
        <v>44</v>
      </c>
      <c r="D7" t="s">
        <v>24</v>
      </c>
      <c r="E7">
        <v>8556168</v>
      </c>
      <c r="F7" t="s">
        <v>15</v>
      </c>
      <c r="G7" t="s">
        <v>20</v>
      </c>
      <c r="H7" t="s">
        <v>387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386</v>
      </c>
      <c r="B8">
        <v>6.19</v>
      </c>
      <c r="C8" t="s">
        <v>44</v>
      </c>
      <c r="D8" t="s">
        <v>25</v>
      </c>
      <c r="E8">
        <v>10665599</v>
      </c>
      <c r="F8" t="s">
        <v>15</v>
      </c>
      <c r="G8" t="s">
        <v>20</v>
      </c>
      <c r="H8" t="s">
        <v>387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386</v>
      </c>
      <c r="B9">
        <v>6.19</v>
      </c>
      <c r="C9" t="s">
        <v>44</v>
      </c>
      <c r="D9" t="s">
        <v>26</v>
      </c>
      <c r="E9">
        <v>9759749</v>
      </c>
      <c r="F9" t="s">
        <v>15</v>
      </c>
      <c r="G9" t="s">
        <v>20</v>
      </c>
      <c r="H9" t="s">
        <v>387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386</v>
      </c>
      <c r="B10">
        <v>6.19</v>
      </c>
      <c r="C10" t="s">
        <v>44</v>
      </c>
      <c r="D10" t="s">
        <v>27</v>
      </c>
      <c r="E10">
        <v>13883830</v>
      </c>
      <c r="F10" t="s">
        <v>15</v>
      </c>
      <c r="G10" t="s">
        <v>20</v>
      </c>
      <c r="H10" t="s">
        <v>387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386</v>
      </c>
      <c r="B11">
        <v>6.19</v>
      </c>
      <c r="C11" t="s">
        <v>44</v>
      </c>
      <c r="D11" t="s">
        <v>28</v>
      </c>
      <c r="E11">
        <v>12555245</v>
      </c>
      <c r="F11" t="s">
        <v>15</v>
      </c>
      <c r="G11" t="s">
        <v>20</v>
      </c>
      <c r="H11" t="s">
        <v>387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386</v>
      </c>
      <c r="B12">
        <v>6.19</v>
      </c>
      <c r="C12" t="s">
        <v>44</v>
      </c>
      <c r="D12" t="s">
        <v>29</v>
      </c>
      <c r="E12">
        <v>12399373</v>
      </c>
      <c r="F12" t="s">
        <v>15</v>
      </c>
      <c r="G12" t="s">
        <v>20</v>
      </c>
      <c r="H12" t="s">
        <v>387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386</v>
      </c>
      <c r="B13">
        <v>6.19</v>
      </c>
      <c r="C13" t="s">
        <v>44</v>
      </c>
      <c r="D13" t="s">
        <v>30</v>
      </c>
      <c r="E13">
        <v>13656608</v>
      </c>
      <c r="F13" t="s">
        <v>15</v>
      </c>
      <c r="G13" t="s">
        <v>20</v>
      </c>
      <c r="H13" t="s">
        <v>387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386</v>
      </c>
      <c r="B14">
        <v>6.19</v>
      </c>
      <c r="C14" t="s">
        <v>44</v>
      </c>
      <c r="D14" t="s">
        <v>31</v>
      </c>
      <c r="E14">
        <v>13033324</v>
      </c>
      <c r="F14" t="s">
        <v>15</v>
      </c>
      <c r="G14" t="s">
        <v>20</v>
      </c>
      <c r="H14" t="s">
        <v>387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386</v>
      </c>
      <c r="B15">
        <v>6.19</v>
      </c>
      <c r="C15" t="s">
        <v>44</v>
      </c>
      <c r="D15" t="s">
        <v>32</v>
      </c>
      <c r="E15">
        <v>2138840</v>
      </c>
      <c r="F15" t="s">
        <v>33</v>
      </c>
      <c r="G15" t="s">
        <v>16</v>
      </c>
      <c r="H15" t="s">
        <v>387</v>
      </c>
      <c r="I15" t="s">
        <v>18</v>
      </c>
      <c r="J15">
        <v>1</v>
      </c>
      <c r="K15" t="s">
        <v>18</v>
      </c>
      <c r="L15" t="s">
        <v>390</v>
      </c>
    </row>
    <row r="16" spans="1:12" x14ac:dyDescent="0.2">
      <c r="A16" t="s">
        <v>386</v>
      </c>
      <c r="B16">
        <v>6.19</v>
      </c>
      <c r="C16" t="s">
        <v>44</v>
      </c>
      <c r="D16" t="s">
        <v>34</v>
      </c>
      <c r="E16">
        <v>6333785</v>
      </c>
      <c r="F16" t="s">
        <v>35</v>
      </c>
      <c r="G16" t="s">
        <v>16</v>
      </c>
      <c r="H16" t="s">
        <v>387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386</v>
      </c>
      <c r="B17">
        <v>6.19</v>
      </c>
      <c r="C17" t="s">
        <v>44</v>
      </c>
      <c r="D17" t="s">
        <v>36</v>
      </c>
      <c r="E17">
        <v>4606505</v>
      </c>
      <c r="F17" t="s">
        <v>37</v>
      </c>
      <c r="G17" t="s">
        <v>16</v>
      </c>
      <c r="H17" t="s">
        <v>387</v>
      </c>
      <c r="I17" t="s">
        <v>18</v>
      </c>
      <c r="J17">
        <v>1</v>
      </c>
      <c r="K17" t="s">
        <v>18</v>
      </c>
      <c r="L17" t="s">
        <v>391</v>
      </c>
    </row>
    <row r="18" spans="1:12" x14ac:dyDescent="0.2">
      <c r="A18" t="s">
        <v>386</v>
      </c>
      <c r="B18">
        <v>6.19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387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386</v>
      </c>
      <c r="B19">
        <v>6.19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387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386</v>
      </c>
      <c r="B20">
        <v>6.19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387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386</v>
      </c>
      <c r="B21">
        <v>6.19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387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392</v>
      </c>
      <c r="B2">
        <v>7.94</v>
      </c>
      <c r="C2" t="s">
        <v>13</v>
      </c>
      <c r="D2" t="s">
        <v>14</v>
      </c>
      <c r="E2">
        <v>2864492371</v>
      </c>
      <c r="F2" t="s">
        <v>15</v>
      </c>
      <c r="G2" t="s">
        <v>16</v>
      </c>
      <c r="H2" t="s">
        <v>393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392</v>
      </c>
      <c r="B3">
        <v>7.94</v>
      </c>
      <c r="C3" t="s">
        <v>13</v>
      </c>
      <c r="D3" t="s">
        <v>19</v>
      </c>
      <c r="E3">
        <v>2795100689</v>
      </c>
      <c r="F3" t="s">
        <v>15</v>
      </c>
      <c r="G3" t="s">
        <v>20</v>
      </c>
      <c r="H3" t="s">
        <v>393</v>
      </c>
      <c r="I3">
        <v>15.295</v>
      </c>
      <c r="J3">
        <v>100</v>
      </c>
      <c r="K3">
        <v>182741955</v>
      </c>
      <c r="L3" t="s">
        <v>394</v>
      </c>
    </row>
    <row r="4" spans="1:12" x14ac:dyDescent="0.2">
      <c r="A4" t="s">
        <v>392</v>
      </c>
      <c r="B4">
        <v>7.94</v>
      </c>
      <c r="C4" t="s">
        <v>13</v>
      </c>
      <c r="D4" t="s">
        <v>21</v>
      </c>
      <c r="E4">
        <v>1674300950</v>
      </c>
      <c r="F4" t="s">
        <v>15</v>
      </c>
      <c r="G4" t="s">
        <v>20</v>
      </c>
      <c r="H4" t="s">
        <v>393</v>
      </c>
      <c r="I4">
        <v>7.3579999999999997</v>
      </c>
      <c r="J4">
        <v>50</v>
      </c>
      <c r="K4">
        <v>227557052</v>
      </c>
      <c r="L4" t="s">
        <v>394</v>
      </c>
    </row>
    <row r="5" spans="1:12" x14ac:dyDescent="0.2">
      <c r="A5" t="s">
        <v>392</v>
      </c>
      <c r="B5">
        <v>7.94</v>
      </c>
      <c r="C5" t="s">
        <v>13</v>
      </c>
      <c r="D5" t="s">
        <v>22</v>
      </c>
      <c r="E5">
        <v>1066706014</v>
      </c>
      <c r="F5" t="s">
        <v>15</v>
      </c>
      <c r="G5" t="s">
        <v>20</v>
      </c>
      <c r="H5" t="s">
        <v>393</v>
      </c>
      <c r="I5">
        <v>4.1260000000000003</v>
      </c>
      <c r="J5">
        <v>25</v>
      </c>
      <c r="K5">
        <v>258561190</v>
      </c>
      <c r="L5" t="s">
        <v>394</v>
      </c>
    </row>
    <row r="6" spans="1:12" x14ac:dyDescent="0.2">
      <c r="A6" t="s">
        <v>392</v>
      </c>
      <c r="B6">
        <v>7.94</v>
      </c>
      <c r="C6" t="s">
        <v>13</v>
      </c>
      <c r="D6" t="s">
        <v>23</v>
      </c>
      <c r="E6">
        <v>586478891</v>
      </c>
      <c r="F6" t="s">
        <v>15</v>
      </c>
      <c r="G6" t="s">
        <v>20</v>
      </c>
      <c r="H6" t="s">
        <v>393</v>
      </c>
      <c r="I6">
        <v>2.0129999999999999</v>
      </c>
      <c r="J6">
        <v>12.5</v>
      </c>
      <c r="K6">
        <v>291362094</v>
      </c>
      <c r="L6" t="s">
        <v>394</v>
      </c>
    </row>
    <row r="7" spans="1:12" x14ac:dyDescent="0.2">
      <c r="A7" t="s">
        <v>392</v>
      </c>
      <c r="B7">
        <v>7.94</v>
      </c>
      <c r="C7" t="s">
        <v>13</v>
      </c>
      <c r="D7" t="s">
        <v>24</v>
      </c>
      <c r="E7">
        <v>345007334</v>
      </c>
      <c r="F7" t="s">
        <v>15</v>
      </c>
      <c r="G7" t="s">
        <v>20</v>
      </c>
      <c r="H7" t="s">
        <v>393</v>
      </c>
      <c r="I7">
        <v>0.96499999999999997</v>
      </c>
      <c r="J7">
        <v>6.25</v>
      </c>
      <c r="K7">
        <v>357583415</v>
      </c>
      <c r="L7" t="s">
        <v>394</v>
      </c>
    </row>
    <row r="8" spans="1:12" x14ac:dyDescent="0.2">
      <c r="A8" t="s">
        <v>392</v>
      </c>
      <c r="B8">
        <v>7.94</v>
      </c>
      <c r="C8" t="s">
        <v>13</v>
      </c>
      <c r="D8" t="s">
        <v>25</v>
      </c>
      <c r="E8">
        <v>201746785</v>
      </c>
      <c r="F8" t="s">
        <v>15</v>
      </c>
      <c r="G8" t="s">
        <v>20</v>
      </c>
      <c r="H8" t="s">
        <v>393</v>
      </c>
      <c r="I8">
        <v>0.54900000000000004</v>
      </c>
      <c r="J8">
        <v>3.125</v>
      </c>
      <c r="K8">
        <v>367482535</v>
      </c>
      <c r="L8" t="s">
        <v>394</v>
      </c>
    </row>
    <row r="9" spans="1:12" x14ac:dyDescent="0.2">
      <c r="A9" t="s">
        <v>392</v>
      </c>
      <c r="B9">
        <v>7.94</v>
      </c>
      <c r="C9" t="s">
        <v>13</v>
      </c>
      <c r="D9" t="s">
        <v>26</v>
      </c>
      <c r="E9">
        <v>106978189</v>
      </c>
      <c r="F9" t="s">
        <v>15</v>
      </c>
      <c r="G9" t="s">
        <v>20</v>
      </c>
      <c r="H9" t="s">
        <v>393</v>
      </c>
      <c r="I9">
        <v>0.29299999999999998</v>
      </c>
      <c r="J9">
        <v>1.5629999999999999</v>
      </c>
      <c r="K9">
        <v>365707915</v>
      </c>
      <c r="L9" t="s">
        <v>394</v>
      </c>
    </row>
    <row r="10" spans="1:12" x14ac:dyDescent="0.2">
      <c r="A10" t="s">
        <v>392</v>
      </c>
      <c r="B10">
        <v>7.94</v>
      </c>
      <c r="C10" t="s">
        <v>13</v>
      </c>
      <c r="D10" t="s">
        <v>27</v>
      </c>
      <c r="E10">
        <v>61593297</v>
      </c>
      <c r="F10" t="s">
        <v>15</v>
      </c>
      <c r="G10" t="s">
        <v>20</v>
      </c>
      <c r="H10" t="s">
        <v>393</v>
      </c>
      <c r="I10">
        <v>0.17199999999999999</v>
      </c>
      <c r="J10">
        <v>0.78100000000000003</v>
      </c>
      <c r="K10">
        <v>358910246</v>
      </c>
      <c r="L10" t="s">
        <v>395</v>
      </c>
    </row>
    <row r="11" spans="1:12" x14ac:dyDescent="0.2">
      <c r="A11" t="s">
        <v>392</v>
      </c>
      <c r="B11">
        <v>7.94</v>
      </c>
      <c r="C11" t="s">
        <v>13</v>
      </c>
      <c r="D11" t="s">
        <v>28</v>
      </c>
      <c r="E11">
        <v>46146349</v>
      </c>
      <c r="F11" t="s">
        <v>15</v>
      </c>
      <c r="G11" t="s">
        <v>20</v>
      </c>
      <c r="H11" t="s">
        <v>393</v>
      </c>
      <c r="I11">
        <v>0.12</v>
      </c>
      <c r="J11">
        <v>0.39100000000000001</v>
      </c>
      <c r="K11">
        <v>385208745</v>
      </c>
      <c r="L11" t="s">
        <v>396</v>
      </c>
    </row>
    <row r="12" spans="1:12" x14ac:dyDescent="0.2">
      <c r="A12" t="s">
        <v>392</v>
      </c>
      <c r="B12">
        <v>7.94</v>
      </c>
      <c r="C12" t="s">
        <v>13</v>
      </c>
      <c r="D12" t="s">
        <v>29</v>
      </c>
      <c r="E12">
        <v>25737481</v>
      </c>
      <c r="F12" t="s">
        <v>15</v>
      </c>
      <c r="G12" t="s">
        <v>20</v>
      </c>
      <c r="H12" t="s">
        <v>393</v>
      </c>
      <c r="I12">
        <v>6.8000000000000005E-2</v>
      </c>
      <c r="J12">
        <v>0.19500000000000001</v>
      </c>
      <c r="K12">
        <v>379641536</v>
      </c>
      <c r="L12" t="s">
        <v>397</v>
      </c>
    </row>
    <row r="13" spans="1:12" x14ac:dyDescent="0.2">
      <c r="A13" t="s">
        <v>392</v>
      </c>
      <c r="B13">
        <v>7.94</v>
      </c>
      <c r="C13" t="s">
        <v>13</v>
      </c>
      <c r="D13" t="s">
        <v>30</v>
      </c>
      <c r="E13">
        <v>15618998</v>
      </c>
      <c r="F13" t="s">
        <v>15</v>
      </c>
      <c r="G13" t="s">
        <v>20</v>
      </c>
      <c r="H13" t="s">
        <v>393</v>
      </c>
      <c r="I13">
        <v>4.3999999999999997E-2</v>
      </c>
      <c r="J13">
        <v>9.8000000000000004E-2</v>
      </c>
      <c r="K13">
        <v>352944900</v>
      </c>
      <c r="L13" t="s">
        <v>398</v>
      </c>
    </row>
    <row r="14" spans="1:12" x14ac:dyDescent="0.2">
      <c r="A14" t="s">
        <v>392</v>
      </c>
      <c r="B14">
        <v>7.94</v>
      </c>
      <c r="C14" t="s">
        <v>13</v>
      </c>
      <c r="D14" t="s">
        <v>31</v>
      </c>
      <c r="E14">
        <v>16333584</v>
      </c>
      <c r="F14" t="s">
        <v>15</v>
      </c>
      <c r="G14" t="s">
        <v>20</v>
      </c>
      <c r="H14" t="s">
        <v>393</v>
      </c>
      <c r="I14">
        <v>4.2999999999999997E-2</v>
      </c>
      <c r="J14">
        <v>4.9000000000000002E-2</v>
      </c>
      <c r="K14">
        <v>376110176</v>
      </c>
      <c r="L14" t="s">
        <v>399</v>
      </c>
    </row>
    <row r="15" spans="1:12" x14ac:dyDescent="0.2">
      <c r="A15" t="s">
        <v>392</v>
      </c>
      <c r="B15">
        <v>7.94</v>
      </c>
      <c r="C15" t="s">
        <v>13</v>
      </c>
      <c r="D15" t="s">
        <v>32</v>
      </c>
      <c r="E15">
        <v>4285377933</v>
      </c>
      <c r="F15" t="s">
        <v>33</v>
      </c>
      <c r="G15" t="s">
        <v>16</v>
      </c>
      <c r="H15" t="s">
        <v>393</v>
      </c>
      <c r="I15">
        <v>14.144</v>
      </c>
      <c r="J15" t="s">
        <v>18</v>
      </c>
      <c r="K15">
        <v>302989023</v>
      </c>
      <c r="L15" t="s">
        <v>15</v>
      </c>
    </row>
    <row r="16" spans="1:12" x14ac:dyDescent="0.2">
      <c r="A16" t="s">
        <v>392</v>
      </c>
      <c r="B16">
        <v>7.94</v>
      </c>
      <c r="C16" t="s">
        <v>13</v>
      </c>
      <c r="D16" t="s">
        <v>34</v>
      </c>
      <c r="E16">
        <v>3435300763</v>
      </c>
      <c r="F16" t="s">
        <v>35</v>
      </c>
      <c r="G16" t="s">
        <v>16</v>
      </c>
      <c r="H16" t="s">
        <v>393</v>
      </c>
      <c r="I16">
        <v>11.019</v>
      </c>
      <c r="J16" t="s">
        <v>18</v>
      </c>
      <c r="K16">
        <v>311751282</v>
      </c>
      <c r="L16" t="s">
        <v>15</v>
      </c>
    </row>
    <row r="17" spans="1:12" x14ac:dyDescent="0.2">
      <c r="A17" t="s">
        <v>392</v>
      </c>
      <c r="B17">
        <v>7.94</v>
      </c>
      <c r="C17" t="s">
        <v>13</v>
      </c>
      <c r="D17" t="s">
        <v>36</v>
      </c>
      <c r="E17">
        <v>4300284489</v>
      </c>
      <c r="F17" t="s">
        <v>37</v>
      </c>
      <c r="G17" t="s">
        <v>16</v>
      </c>
      <c r="H17" t="s">
        <v>393</v>
      </c>
      <c r="I17">
        <v>14.478999999999999</v>
      </c>
      <c r="J17" t="s">
        <v>18</v>
      </c>
      <c r="K17">
        <v>296992157</v>
      </c>
      <c r="L17" t="s">
        <v>15</v>
      </c>
    </row>
    <row r="18" spans="1:12" x14ac:dyDescent="0.2">
      <c r="A18" t="s">
        <v>392</v>
      </c>
      <c r="B18">
        <v>7.94</v>
      </c>
      <c r="C18" t="s">
        <v>13</v>
      </c>
      <c r="D18" t="s">
        <v>38</v>
      </c>
      <c r="E18">
        <v>3121712</v>
      </c>
      <c r="F18" t="s">
        <v>15</v>
      </c>
      <c r="G18" t="s">
        <v>16</v>
      </c>
      <c r="H18" t="s">
        <v>393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392</v>
      </c>
      <c r="B19">
        <v>7.94</v>
      </c>
      <c r="C19" t="s">
        <v>13</v>
      </c>
      <c r="D19" t="s">
        <v>39</v>
      </c>
      <c r="E19">
        <v>9429686</v>
      </c>
      <c r="F19" t="s">
        <v>15</v>
      </c>
      <c r="G19" t="s">
        <v>16</v>
      </c>
      <c r="H19" t="s">
        <v>393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392</v>
      </c>
      <c r="B20">
        <v>7.94</v>
      </c>
      <c r="C20" t="s">
        <v>13</v>
      </c>
      <c r="D20" t="s">
        <v>41</v>
      </c>
      <c r="E20" t="s">
        <v>40</v>
      </c>
      <c r="F20" t="s">
        <v>15</v>
      </c>
      <c r="G20" t="s">
        <v>16</v>
      </c>
      <c r="H20" t="s">
        <v>393</v>
      </c>
      <c r="I20" t="s">
        <v>40</v>
      </c>
      <c r="J20" t="s">
        <v>18</v>
      </c>
      <c r="K20" t="s">
        <v>40</v>
      </c>
      <c r="L20" t="s">
        <v>15</v>
      </c>
    </row>
    <row r="21" spans="1:12" x14ac:dyDescent="0.2">
      <c r="A21" t="s">
        <v>392</v>
      </c>
      <c r="B21">
        <v>7.94</v>
      </c>
      <c r="C21" t="s">
        <v>13</v>
      </c>
      <c r="D21" t="s">
        <v>42</v>
      </c>
      <c r="E21" t="s">
        <v>40</v>
      </c>
      <c r="F21" t="s">
        <v>15</v>
      </c>
      <c r="G21" t="s">
        <v>16</v>
      </c>
      <c r="H21" t="s">
        <v>393</v>
      </c>
      <c r="I21" t="s">
        <v>40</v>
      </c>
      <c r="J21" t="s">
        <v>18</v>
      </c>
      <c r="K21" t="s">
        <v>40</v>
      </c>
      <c r="L21" t="s">
        <v>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400</v>
      </c>
      <c r="B2">
        <v>7.94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401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400</v>
      </c>
      <c r="B3">
        <v>7.94</v>
      </c>
      <c r="C3" t="s">
        <v>44</v>
      </c>
      <c r="D3" t="s">
        <v>19</v>
      </c>
      <c r="E3">
        <v>182741955</v>
      </c>
      <c r="F3" t="s">
        <v>15</v>
      </c>
      <c r="G3" t="s">
        <v>20</v>
      </c>
      <c r="H3" t="s">
        <v>401</v>
      </c>
      <c r="I3" t="s">
        <v>18</v>
      </c>
      <c r="J3">
        <v>1</v>
      </c>
      <c r="K3" t="s">
        <v>18</v>
      </c>
      <c r="L3" t="s">
        <v>15</v>
      </c>
    </row>
    <row r="4" spans="1:12" x14ac:dyDescent="0.2">
      <c r="A4" t="s">
        <v>400</v>
      </c>
      <c r="B4">
        <v>7.94</v>
      </c>
      <c r="C4" t="s">
        <v>44</v>
      </c>
      <c r="D4" t="s">
        <v>21</v>
      </c>
      <c r="E4">
        <v>227557052</v>
      </c>
      <c r="F4" t="s">
        <v>15</v>
      </c>
      <c r="G4" t="s">
        <v>20</v>
      </c>
      <c r="H4" t="s">
        <v>401</v>
      </c>
      <c r="I4" t="s">
        <v>18</v>
      </c>
      <c r="J4">
        <v>1</v>
      </c>
      <c r="K4" t="s">
        <v>18</v>
      </c>
      <c r="L4" t="s">
        <v>15</v>
      </c>
    </row>
    <row r="5" spans="1:12" x14ac:dyDescent="0.2">
      <c r="A5" t="s">
        <v>400</v>
      </c>
      <c r="B5">
        <v>7.94</v>
      </c>
      <c r="C5" t="s">
        <v>44</v>
      </c>
      <c r="D5" t="s">
        <v>22</v>
      </c>
      <c r="E5">
        <v>258561190</v>
      </c>
      <c r="F5" t="s">
        <v>15</v>
      </c>
      <c r="G5" t="s">
        <v>20</v>
      </c>
      <c r="H5" t="s">
        <v>401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400</v>
      </c>
      <c r="B6">
        <v>7.94</v>
      </c>
      <c r="C6" t="s">
        <v>44</v>
      </c>
      <c r="D6" t="s">
        <v>23</v>
      </c>
      <c r="E6">
        <v>291362094</v>
      </c>
      <c r="F6" t="s">
        <v>15</v>
      </c>
      <c r="G6" t="s">
        <v>20</v>
      </c>
      <c r="H6" t="s">
        <v>401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400</v>
      </c>
      <c r="B7">
        <v>7.94</v>
      </c>
      <c r="C7" t="s">
        <v>44</v>
      </c>
      <c r="D7" t="s">
        <v>24</v>
      </c>
      <c r="E7">
        <v>357583415</v>
      </c>
      <c r="F7" t="s">
        <v>15</v>
      </c>
      <c r="G7" t="s">
        <v>20</v>
      </c>
      <c r="H7" t="s">
        <v>401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400</v>
      </c>
      <c r="B8">
        <v>7.94</v>
      </c>
      <c r="C8" t="s">
        <v>44</v>
      </c>
      <c r="D8" t="s">
        <v>25</v>
      </c>
      <c r="E8">
        <v>367482535</v>
      </c>
      <c r="F8" t="s">
        <v>15</v>
      </c>
      <c r="G8" t="s">
        <v>20</v>
      </c>
      <c r="H8" t="s">
        <v>401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400</v>
      </c>
      <c r="B9">
        <v>7.94</v>
      </c>
      <c r="C9" t="s">
        <v>44</v>
      </c>
      <c r="D9" t="s">
        <v>26</v>
      </c>
      <c r="E9">
        <v>365707915</v>
      </c>
      <c r="F9" t="s">
        <v>15</v>
      </c>
      <c r="G9" t="s">
        <v>20</v>
      </c>
      <c r="H9" t="s">
        <v>401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400</v>
      </c>
      <c r="B10">
        <v>7.94</v>
      </c>
      <c r="C10" t="s">
        <v>44</v>
      </c>
      <c r="D10" t="s">
        <v>27</v>
      </c>
      <c r="E10">
        <v>358910246</v>
      </c>
      <c r="F10" t="s">
        <v>15</v>
      </c>
      <c r="G10" t="s">
        <v>20</v>
      </c>
      <c r="H10" t="s">
        <v>401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400</v>
      </c>
      <c r="B11">
        <v>7.94</v>
      </c>
      <c r="C11" t="s">
        <v>44</v>
      </c>
      <c r="D11" t="s">
        <v>28</v>
      </c>
      <c r="E11">
        <v>385208745</v>
      </c>
      <c r="F11" t="s">
        <v>15</v>
      </c>
      <c r="G11" t="s">
        <v>20</v>
      </c>
      <c r="H11" t="s">
        <v>401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400</v>
      </c>
      <c r="B12">
        <v>7.94</v>
      </c>
      <c r="C12" t="s">
        <v>44</v>
      </c>
      <c r="D12" t="s">
        <v>29</v>
      </c>
      <c r="E12">
        <v>379641536</v>
      </c>
      <c r="F12" t="s">
        <v>15</v>
      </c>
      <c r="G12" t="s">
        <v>20</v>
      </c>
      <c r="H12" t="s">
        <v>401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400</v>
      </c>
      <c r="B13">
        <v>7.94</v>
      </c>
      <c r="C13" t="s">
        <v>44</v>
      </c>
      <c r="D13" t="s">
        <v>30</v>
      </c>
      <c r="E13">
        <v>352944900</v>
      </c>
      <c r="F13" t="s">
        <v>15</v>
      </c>
      <c r="G13" t="s">
        <v>20</v>
      </c>
      <c r="H13" t="s">
        <v>401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400</v>
      </c>
      <c r="B14">
        <v>7.94</v>
      </c>
      <c r="C14" t="s">
        <v>44</v>
      </c>
      <c r="D14" t="s">
        <v>31</v>
      </c>
      <c r="E14">
        <v>376110176</v>
      </c>
      <c r="F14" t="s">
        <v>15</v>
      </c>
      <c r="G14" t="s">
        <v>20</v>
      </c>
      <c r="H14" t="s">
        <v>401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400</v>
      </c>
      <c r="B15">
        <v>7.94</v>
      </c>
      <c r="C15" t="s">
        <v>44</v>
      </c>
      <c r="D15" t="s">
        <v>32</v>
      </c>
      <c r="E15">
        <v>302989023</v>
      </c>
      <c r="F15" t="s">
        <v>33</v>
      </c>
      <c r="G15" t="s">
        <v>16</v>
      </c>
      <c r="H15" t="s">
        <v>401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400</v>
      </c>
      <c r="B16">
        <v>7.94</v>
      </c>
      <c r="C16" t="s">
        <v>44</v>
      </c>
      <c r="D16" t="s">
        <v>34</v>
      </c>
      <c r="E16">
        <v>311751282</v>
      </c>
      <c r="F16" t="s">
        <v>35</v>
      </c>
      <c r="G16" t="s">
        <v>16</v>
      </c>
      <c r="H16" t="s">
        <v>401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400</v>
      </c>
      <c r="B17">
        <v>7.94</v>
      </c>
      <c r="C17" t="s">
        <v>44</v>
      </c>
      <c r="D17" t="s">
        <v>36</v>
      </c>
      <c r="E17">
        <v>296992157</v>
      </c>
      <c r="F17" t="s">
        <v>37</v>
      </c>
      <c r="G17" t="s">
        <v>16</v>
      </c>
      <c r="H17" t="s">
        <v>401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400</v>
      </c>
      <c r="B18">
        <v>7.94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401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400</v>
      </c>
      <c r="B19">
        <v>7.94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401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400</v>
      </c>
      <c r="B20">
        <v>7.94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401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400</v>
      </c>
      <c r="B21">
        <v>7.94</v>
      </c>
      <c r="C21" t="s">
        <v>44</v>
      </c>
      <c r="D21" t="s">
        <v>42</v>
      </c>
      <c r="E21" t="s">
        <v>40</v>
      </c>
      <c r="F21" t="s">
        <v>15</v>
      </c>
      <c r="G21" t="s">
        <v>16</v>
      </c>
      <c r="H21" t="s">
        <v>401</v>
      </c>
      <c r="I21" t="s">
        <v>40</v>
      </c>
      <c r="J21">
        <v>1</v>
      </c>
      <c r="K21" t="s">
        <v>18</v>
      </c>
      <c r="L21" t="s">
        <v>49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402</v>
      </c>
      <c r="B2">
        <v>7.64</v>
      </c>
      <c r="C2" t="s">
        <v>13</v>
      </c>
      <c r="D2" t="s">
        <v>14</v>
      </c>
      <c r="E2">
        <v>89376</v>
      </c>
      <c r="F2" t="s">
        <v>15</v>
      </c>
      <c r="G2" t="s">
        <v>16</v>
      </c>
      <c r="H2" t="s">
        <v>403</v>
      </c>
      <c r="I2">
        <v>0</v>
      </c>
      <c r="J2" t="s">
        <v>18</v>
      </c>
      <c r="K2" t="s">
        <v>40</v>
      </c>
      <c r="L2" t="s">
        <v>15</v>
      </c>
    </row>
    <row r="3" spans="1:12" x14ac:dyDescent="0.2">
      <c r="A3" t="s">
        <v>402</v>
      </c>
      <c r="B3">
        <v>7.64</v>
      </c>
      <c r="C3" t="s">
        <v>13</v>
      </c>
      <c r="D3" t="s">
        <v>19</v>
      </c>
      <c r="E3">
        <v>1789113221</v>
      </c>
      <c r="F3" t="s">
        <v>15</v>
      </c>
      <c r="G3" t="s">
        <v>20</v>
      </c>
      <c r="H3" t="s">
        <v>403</v>
      </c>
      <c r="I3">
        <v>163.71</v>
      </c>
      <c r="J3">
        <v>100</v>
      </c>
      <c r="K3">
        <v>10928559</v>
      </c>
      <c r="L3" t="s">
        <v>15</v>
      </c>
    </row>
    <row r="4" spans="1:12" x14ac:dyDescent="0.2">
      <c r="A4" t="s">
        <v>402</v>
      </c>
      <c r="B4">
        <v>7.64</v>
      </c>
      <c r="C4" t="s">
        <v>13</v>
      </c>
      <c r="D4" t="s">
        <v>21</v>
      </c>
      <c r="E4">
        <v>1170922519</v>
      </c>
      <c r="F4" t="s">
        <v>15</v>
      </c>
      <c r="G4" t="s">
        <v>20</v>
      </c>
      <c r="H4" t="s">
        <v>403</v>
      </c>
      <c r="I4">
        <v>72.025000000000006</v>
      </c>
      <c r="J4">
        <v>50</v>
      </c>
      <c r="K4">
        <v>16257072</v>
      </c>
      <c r="L4" t="s">
        <v>15</v>
      </c>
    </row>
    <row r="5" spans="1:12" x14ac:dyDescent="0.2">
      <c r="A5" t="s">
        <v>402</v>
      </c>
      <c r="B5">
        <v>7.64</v>
      </c>
      <c r="C5" t="s">
        <v>13</v>
      </c>
      <c r="D5" t="s">
        <v>22</v>
      </c>
      <c r="E5">
        <v>774094078</v>
      </c>
      <c r="F5" t="s">
        <v>15</v>
      </c>
      <c r="G5" t="s">
        <v>20</v>
      </c>
      <c r="H5" t="s">
        <v>403</v>
      </c>
      <c r="I5">
        <v>39.238999999999997</v>
      </c>
      <c r="J5">
        <v>25</v>
      </c>
      <c r="K5">
        <v>19727523</v>
      </c>
      <c r="L5" t="s">
        <v>15</v>
      </c>
    </row>
    <row r="6" spans="1:12" x14ac:dyDescent="0.2">
      <c r="A6" t="s">
        <v>402</v>
      </c>
      <c r="B6">
        <v>7.64</v>
      </c>
      <c r="C6" t="s">
        <v>13</v>
      </c>
      <c r="D6" t="s">
        <v>23</v>
      </c>
      <c r="E6">
        <v>513883896</v>
      </c>
      <c r="F6" t="s">
        <v>15</v>
      </c>
      <c r="G6" t="s">
        <v>20</v>
      </c>
      <c r="H6" t="s">
        <v>403</v>
      </c>
      <c r="I6">
        <v>18.443999999999999</v>
      </c>
      <c r="J6">
        <v>12.5</v>
      </c>
      <c r="K6">
        <v>27861539</v>
      </c>
      <c r="L6" t="s">
        <v>15</v>
      </c>
    </row>
    <row r="7" spans="1:12" x14ac:dyDescent="0.2">
      <c r="A7" t="s">
        <v>402</v>
      </c>
      <c r="B7">
        <v>7.64</v>
      </c>
      <c r="C7" t="s">
        <v>13</v>
      </c>
      <c r="D7" t="s">
        <v>24</v>
      </c>
      <c r="E7">
        <v>347730185</v>
      </c>
      <c r="F7" t="s">
        <v>15</v>
      </c>
      <c r="G7" t="s">
        <v>20</v>
      </c>
      <c r="H7" t="s">
        <v>403</v>
      </c>
      <c r="I7">
        <v>9.3699999999999992</v>
      </c>
      <c r="J7">
        <v>6.25</v>
      </c>
      <c r="K7">
        <v>37109929</v>
      </c>
      <c r="L7" t="s">
        <v>15</v>
      </c>
    </row>
    <row r="8" spans="1:12" x14ac:dyDescent="0.2">
      <c r="A8" t="s">
        <v>402</v>
      </c>
      <c r="B8">
        <v>7.64</v>
      </c>
      <c r="C8" t="s">
        <v>13</v>
      </c>
      <c r="D8" t="s">
        <v>25</v>
      </c>
      <c r="E8">
        <v>212510075</v>
      </c>
      <c r="F8" t="s">
        <v>15</v>
      </c>
      <c r="G8" t="s">
        <v>20</v>
      </c>
      <c r="H8" t="s">
        <v>403</v>
      </c>
      <c r="I8">
        <v>4.9009999999999998</v>
      </c>
      <c r="J8">
        <v>3.125</v>
      </c>
      <c r="K8">
        <v>43361251</v>
      </c>
      <c r="L8" t="s">
        <v>15</v>
      </c>
    </row>
    <row r="9" spans="1:12" x14ac:dyDescent="0.2">
      <c r="A9" t="s">
        <v>402</v>
      </c>
      <c r="B9">
        <v>7.64</v>
      </c>
      <c r="C9" t="s">
        <v>13</v>
      </c>
      <c r="D9" t="s">
        <v>26</v>
      </c>
      <c r="E9">
        <v>122476988</v>
      </c>
      <c r="F9" t="s">
        <v>15</v>
      </c>
      <c r="G9" t="s">
        <v>20</v>
      </c>
      <c r="H9" t="s">
        <v>403</v>
      </c>
      <c r="I9">
        <v>2.407</v>
      </c>
      <c r="J9">
        <v>1.5629999999999999</v>
      </c>
      <c r="K9">
        <v>50882335</v>
      </c>
      <c r="L9" t="s">
        <v>15</v>
      </c>
    </row>
    <row r="10" spans="1:12" x14ac:dyDescent="0.2">
      <c r="A10" t="s">
        <v>402</v>
      </c>
      <c r="B10">
        <v>7.64</v>
      </c>
      <c r="C10" t="s">
        <v>13</v>
      </c>
      <c r="D10" t="s">
        <v>27</v>
      </c>
      <c r="E10">
        <v>66838042</v>
      </c>
      <c r="F10" t="s">
        <v>15</v>
      </c>
      <c r="G10" t="s">
        <v>20</v>
      </c>
      <c r="H10" t="s">
        <v>403</v>
      </c>
      <c r="I10">
        <v>1.395</v>
      </c>
      <c r="J10">
        <v>0.78100000000000003</v>
      </c>
      <c r="K10">
        <v>47898623</v>
      </c>
      <c r="L10" t="s">
        <v>404</v>
      </c>
    </row>
    <row r="11" spans="1:12" x14ac:dyDescent="0.2">
      <c r="A11" t="s">
        <v>402</v>
      </c>
      <c r="B11">
        <v>7.64</v>
      </c>
      <c r="C11" t="s">
        <v>13</v>
      </c>
      <c r="D11" t="s">
        <v>28</v>
      </c>
      <c r="E11">
        <v>35546197</v>
      </c>
      <c r="F11" t="s">
        <v>15</v>
      </c>
      <c r="G11" t="s">
        <v>20</v>
      </c>
      <c r="H11" t="s">
        <v>403</v>
      </c>
      <c r="I11">
        <v>0.65100000000000002</v>
      </c>
      <c r="J11">
        <v>0.39100000000000001</v>
      </c>
      <c r="K11">
        <v>54612624</v>
      </c>
      <c r="L11" t="s">
        <v>15</v>
      </c>
    </row>
    <row r="12" spans="1:12" x14ac:dyDescent="0.2">
      <c r="A12" t="s">
        <v>402</v>
      </c>
      <c r="B12">
        <v>7.64</v>
      </c>
      <c r="C12" t="s">
        <v>13</v>
      </c>
      <c r="D12" t="s">
        <v>29</v>
      </c>
      <c r="E12">
        <v>16819968</v>
      </c>
      <c r="F12" t="s">
        <v>15</v>
      </c>
      <c r="G12" t="s">
        <v>20</v>
      </c>
      <c r="H12" t="s">
        <v>403</v>
      </c>
      <c r="I12">
        <v>0.32200000000000001</v>
      </c>
      <c r="J12">
        <v>0.19500000000000001</v>
      </c>
      <c r="K12">
        <v>52244693</v>
      </c>
      <c r="L12" t="s">
        <v>15</v>
      </c>
    </row>
    <row r="13" spans="1:12" x14ac:dyDescent="0.2">
      <c r="A13" t="s">
        <v>402</v>
      </c>
      <c r="B13">
        <v>7.64</v>
      </c>
      <c r="C13" t="s">
        <v>13</v>
      </c>
      <c r="D13" t="s">
        <v>30</v>
      </c>
      <c r="E13">
        <v>9004304</v>
      </c>
      <c r="F13" t="s">
        <v>15</v>
      </c>
      <c r="G13" t="s">
        <v>20</v>
      </c>
      <c r="H13" t="s">
        <v>403</v>
      </c>
      <c r="I13">
        <v>0.16500000000000001</v>
      </c>
      <c r="J13">
        <v>9.8000000000000004E-2</v>
      </c>
      <c r="K13">
        <v>54528472</v>
      </c>
      <c r="L13" t="s">
        <v>15</v>
      </c>
    </row>
    <row r="14" spans="1:12" x14ac:dyDescent="0.2">
      <c r="A14" t="s">
        <v>402</v>
      </c>
      <c r="B14">
        <v>7.64</v>
      </c>
      <c r="C14" t="s">
        <v>13</v>
      </c>
      <c r="D14" t="s">
        <v>31</v>
      </c>
      <c r="E14">
        <v>4179149</v>
      </c>
      <c r="F14" t="s">
        <v>15</v>
      </c>
      <c r="G14" t="s">
        <v>20</v>
      </c>
      <c r="H14" t="s">
        <v>403</v>
      </c>
      <c r="I14">
        <v>7.4999999999999997E-2</v>
      </c>
      <c r="J14">
        <v>4.9000000000000002E-2</v>
      </c>
      <c r="K14">
        <v>55724396</v>
      </c>
      <c r="L14" t="s">
        <v>15</v>
      </c>
    </row>
    <row r="15" spans="1:12" x14ac:dyDescent="0.2">
      <c r="A15" t="s">
        <v>402</v>
      </c>
      <c r="B15">
        <v>7.64</v>
      </c>
      <c r="C15" t="s">
        <v>13</v>
      </c>
      <c r="D15" t="s">
        <v>32</v>
      </c>
      <c r="E15">
        <v>21585522</v>
      </c>
      <c r="F15" t="s">
        <v>33</v>
      </c>
      <c r="G15" t="s">
        <v>16</v>
      </c>
      <c r="H15" t="s">
        <v>403</v>
      </c>
      <c r="I15">
        <v>0.45400000000000001</v>
      </c>
      <c r="J15" t="s">
        <v>18</v>
      </c>
      <c r="K15">
        <v>47507142</v>
      </c>
      <c r="L15" t="s">
        <v>15</v>
      </c>
    </row>
    <row r="16" spans="1:12" x14ac:dyDescent="0.2">
      <c r="A16" t="s">
        <v>402</v>
      </c>
      <c r="B16">
        <v>7.64</v>
      </c>
      <c r="C16" t="s">
        <v>13</v>
      </c>
      <c r="D16" t="s">
        <v>34</v>
      </c>
      <c r="E16">
        <v>25378938</v>
      </c>
      <c r="F16" t="s">
        <v>35</v>
      </c>
      <c r="G16" t="s">
        <v>16</v>
      </c>
      <c r="H16" t="s">
        <v>403</v>
      </c>
      <c r="I16">
        <v>0.51600000000000001</v>
      </c>
      <c r="J16" t="s">
        <v>18</v>
      </c>
      <c r="K16">
        <v>49230783</v>
      </c>
      <c r="L16" t="s">
        <v>15</v>
      </c>
    </row>
    <row r="17" spans="1:12" x14ac:dyDescent="0.2">
      <c r="A17" t="s">
        <v>402</v>
      </c>
      <c r="B17">
        <v>7.64</v>
      </c>
      <c r="C17" t="s">
        <v>13</v>
      </c>
      <c r="D17" t="s">
        <v>36</v>
      </c>
      <c r="E17">
        <v>30191993</v>
      </c>
      <c r="F17" t="s">
        <v>37</v>
      </c>
      <c r="G17" t="s">
        <v>16</v>
      </c>
      <c r="H17" t="s">
        <v>403</v>
      </c>
      <c r="I17">
        <v>0.56399999999999995</v>
      </c>
      <c r="J17" t="s">
        <v>18</v>
      </c>
      <c r="K17">
        <v>53497788</v>
      </c>
      <c r="L17" t="s">
        <v>15</v>
      </c>
    </row>
    <row r="18" spans="1:12" x14ac:dyDescent="0.2">
      <c r="A18" t="s">
        <v>402</v>
      </c>
      <c r="B18">
        <v>7.64</v>
      </c>
      <c r="C18" t="s">
        <v>13</v>
      </c>
      <c r="D18" t="s">
        <v>38</v>
      </c>
      <c r="E18">
        <v>1893404554</v>
      </c>
      <c r="F18" t="s">
        <v>15</v>
      </c>
      <c r="G18" t="s">
        <v>16</v>
      </c>
      <c r="H18" t="s">
        <v>403</v>
      </c>
      <c r="I18">
        <v>0</v>
      </c>
      <c r="J18" t="s">
        <v>18</v>
      </c>
      <c r="K18" t="s">
        <v>40</v>
      </c>
      <c r="L18" t="s">
        <v>15</v>
      </c>
    </row>
    <row r="19" spans="1:12" x14ac:dyDescent="0.2">
      <c r="A19" t="s">
        <v>402</v>
      </c>
      <c r="B19">
        <v>7.64</v>
      </c>
      <c r="C19" t="s">
        <v>13</v>
      </c>
      <c r="D19" t="s">
        <v>39</v>
      </c>
      <c r="E19">
        <v>739906</v>
      </c>
      <c r="F19" t="s">
        <v>15</v>
      </c>
      <c r="G19" t="s">
        <v>16</v>
      </c>
      <c r="H19" t="s">
        <v>403</v>
      </c>
      <c r="I19">
        <v>0</v>
      </c>
      <c r="J19" t="s">
        <v>18</v>
      </c>
      <c r="K19" t="s">
        <v>40</v>
      </c>
      <c r="L19" t="s">
        <v>15</v>
      </c>
    </row>
    <row r="20" spans="1:12" x14ac:dyDescent="0.2">
      <c r="A20" t="s">
        <v>402</v>
      </c>
      <c r="B20">
        <v>7.64</v>
      </c>
      <c r="C20" t="s">
        <v>13</v>
      </c>
      <c r="D20" t="s">
        <v>41</v>
      </c>
      <c r="E20">
        <v>416929</v>
      </c>
      <c r="F20" t="s">
        <v>15</v>
      </c>
      <c r="G20" t="s">
        <v>16</v>
      </c>
      <c r="H20" t="s">
        <v>403</v>
      </c>
      <c r="I20">
        <v>0</v>
      </c>
      <c r="J20" t="s">
        <v>18</v>
      </c>
      <c r="K20" t="s">
        <v>40</v>
      </c>
      <c r="L20" t="s">
        <v>15</v>
      </c>
    </row>
    <row r="21" spans="1:12" x14ac:dyDescent="0.2">
      <c r="A21" t="s">
        <v>402</v>
      </c>
      <c r="B21">
        <v>7.64</v>
      </c>
      <c r="C21" t="s">
        <v>13</v>
      </c>
      <c r="D21" t="s">
        <v>42</v>
      </c>
      <c r="E21">
        <v>212214</v>
      </c>
      <c r="F21" t="s">
        <v>15</v>
      </c>
      <c r="G21" t="s">
        <v>16</v>
      </c>
      <c r="H21" t="s">
        <v>403</v>
      </c>
      <c r="I21">
        <v>92.617000000000004</v>
      </c>
      <c r="J21" t="s">
        <v>18</v>
      </c>
      <c r="K21">
        <v>2291</v>
      </c>
      <c r="L21" t="s">
        <v>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21"/>
  <sheetViews>
    <sheetView workbookViewId="0"/>
  </sheetViews>
  <sheetFormatPr baseColWidth="10" defaultColWidth="8.83203125" defaultRowHeight="15" x14ac:dyDescent="0.2"/>
  <cols>
    <col min="1" max="12" width="1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405</v>
      </c>
      <c r="B2">
        <v>7.64</v>
      </c>
      <c r="C2" t="s">
        <v>44</v>
      </c>
      <c r="D2" t="s">
        <v>14</v>
      </c>
      <c r="E2" t="s">
        <v>40</v>
      </c>
      <c r="F2" t="s">
        <v>15</v>
      </c>
      <c r="G2" t="s">
        <v>16</v>
      </c>
      <c r="H2" t="s">
        <v>406</v>
      </c>
      <c r="I2" t="s">
        <v>40</v>
      </c>
      <c r="J2">
        <v>1</v>
      </c>
      <c r="K2" t="s">
        <v>18</v>
      </c>
      <c r="L2" t="s">
        <v>49</v>
      </c>
    </row>
    <row r="3" spans="1:12" x14ac:dyDescent="0.2">
      <c r="A3" t="s">
        <v>405</v>
      </c>
      <c r="B3">
        <v>7.64</v>
      </c>
      <c r="C3" t="s">
        <v>44</v>
      </c>
      <c r="D3" t="s">
        <v>19</v>
      </c>
      <c r="E3">
        <v>10928559</v>
      </c>
      <c r="F3" t="s">
        <v>15</v>
      </c>
      <c r="G3" t="s">
        <v>20</v>
      </c>
      <c r="H3" t="s">
        <v>406</v>
      </c>
      <c r="I3" t="s">
        <v>18</v>
      </c>
      <c r="J3">
        <v>1</v>
      </c>
      <c r="K3" t="s">
        <v>18</v>
      </c>
      <c r="L3" t="s">
        <v>407</v>
      </c>
    </row>
    <row r="4" spans="1:12" x14ac:dyDescent="0.2">
      <c r="A4" t="s">
        <v>405</v>
      </c>
      <c r="B4">
        <v>7.64</v>
      </c>
      <c r="C4" t="s">
        <v>44</v>
      </c>
      <c r="D4" t="s">
        <v>21</v>
      </c>
      <c r="E4">
        <v>16257072</v>
      </c>
      <c r="F4" t="s">
        <v>15</v>
      </c>
      <c r="G4" t="s">
        <v>20</v>
      </c>
      <c r="H4" t="s">
        <v>406</v>
      </c>
      <c r="I4" t="s">
        <v>18</v>
      </c>
      <c r="J4">
        <v>1</v>
      </c>
      <c r="K4" t="s">
        <v>18</v>
      </c>
      <c r="L4" t="s">
        <v>408</v>
      </c>
    </row>
    <row r="5" spans="1:12" x14ac:dyDescent="0.2">
      <c r="A5" t="s">
        <v>405</v>
      </c>
      <c r="B5">
        <v>7.64</v>
      </c>
      <c r="C5" t="s">
        <v>44</v>
      </c>
      <c r="D5" t="s">
        <v>22</v>
      </c>
      <c r="E5">
        <v>19727523</v>
      </c>
      <c r="F5" t="s">
        <v>15</v>
      </c>
      <c r="G5" t="s">
        <v>20</v>
      </c>
      <c r="H5" t="s">
        <v>406</v>
      </c>
      <c r="I5" t="s">
        <v>18</v>
      </c>
      <c r="J5">
        <v>1</v>
      </c>
      <c r="K5" t="s">
        <v>18</v>
      </c>
      <c r="L5" t="s">
        <v>15</v>
      </c>
    </row>
    <row r="6" spans="1:12" x14ac:dyDescent="0.2">
      <c r="A6" t="s">
        <v>405</v>
      </c>
      <c r="B6">
        <v>7.64</v>
      </c>
      <c r="C6" t="s">
        <v>44</v>
      </c>
      <c r="D6" t="s">
        <v>23</v>
      </c>
      <c r="E6">
        <v>27861539</v>
      </c>
      <c r="F6" t="s">
        <v>15</v>
      </c>
      <c r="G6" t="s">
        <v>20</v>
      </c>
      <c r="H6" t="s">
        <v>406</v>
      </c>
      <c r="I6" t="s">
        <v>18</v>
      </c>
      <c r="J6">
        <v>1</v>
      </c>
      <c r="K6" t="s">
        <v>18</v>
      </c>
      <c r="L6" t="s">
        <v>15</v>
      </c>
    </row>
    <row r="7" spans="1:12" x14ac:dyDescent="0.2">
      <c r="A7" t="s">
        <v>405</v>
      </c>
      <c r="B7">
        <v>7.64</v>
      </c>
      <c r="C7" t="s">
        <v>44</v>
      </c>
      <c r="D7" t="s">
        <v>24</v>
      </c>
      <c r="E7">
        <v>37109929</v>
      </c>
      <c r="F7" t="s">
        <v>15</v>
      </c>
      <c r="G7" t="s">
        <v>20</v>
      </c>
      <c r="H7" t="s">
        <v>406</v>
      </c>
      <c r="I7" t="s">
        <v>18</v>
      </c>
      <c r="J7">
        <v>1</v>
      </c>
      <c r="K7" t="s">
        <v>18</v>
      </c>
      <c r="L7" t="s">
        <v>15</v>
      </c>
    </row>
    <row r="8" spans="1:12" x14ac:dyDescent="0.2">
      <c r="A8" t="s">
        <v>405</v>
      </c>
      <c r="B8">
        <v>7.64</v>
      </c>
      <c r="C8" t="s">
        <v>44</v>
      </c>
      <c r="D8" t="s">
        <v>25</v>
      </c>
      <c r="E8">
        <v>43361251</v>
      </c>
      <c r="F8" t="s">
        <v>15</v>
      </c>
      <c r="G8" t="s">
        <v>20</v>
      </c>
      <c r="H8" t="s">
        <v>406</v>
      </c>
      <c r="I8" t="s">
        <v>18</v>
      </c>
      <c r="J8">
        <v>1</v>
      </c>
      <c r="K8" t="s">
        <v>18</v>
      </c>
      <c r="L8" t="s">
        <v>15</v>
      </c>
    </row>
    <row r="9" spans="1:12" x14ac:dyDescent="0.2">
      <c r="A9" t="s">
        <v>405</v>
      </c>
      <c r="B9">
        <v>7.64</v>
      </c>
      <c r="C9" t="s">
        <v>44</v>
      </c>
      <c r="D9" t="s">
        <v>26</v>
      </c>
      <c r="E9">
        <v>50882335</v>
      </c>
      <c r="F9" t="s">
        <v>15</v>
      </c>
      <c r="G9" t="s">
        <v>20</v>
      </c>
      <c r="H9" t="s">
        <v>406</v>
      </c>
      <c r="I9" t="s">
        <v>18</v>
      </c>
      <c r="J9">
        <v>1</v>
      </c>
      <c r="K9" t="s">
        <v>18</v>
      </c>
      <c r="L9" t="s">
        <v>15</v>
      </c>
    </row>
    <row r="10" spans="1:12" x14ac:dyDescent="0.2">
      <c r="A10" t="s">
        <v>405</v>
      </c>
      <c r="B10">
        <v>7.64</v>
      </c>
      <c r="C10" t="s">
        <v>44</v>
      </c>
      <c r="D10" t="s">
        <v>27</v>
      </c>
      <c r="E10">
        <v>47898623</v>
      </c>
      <c r="F10" t="s">
        <v>15</v>
      </c>
      <c r="G10" t="s">
        <v>20</v>
      </c>
      <c r="H10" t="s">
        <v>406</v>
      </c>
      <c r="I10" t="s">
        <v>18</v>
      </c>
      <c r="J10">
        <v>1</v>
      </c>
      <c r="K10" t="s">
        <v>18</v>
      </c>
      <c r="L10" t="s">
        <v>15</v>
      </c>
    </row>
    <row r="11" spans="1:12" x14ac:dyDescent="0.2">
      <c r="A11" t="s">
        <v>405</v>
      </c>
      <c r="B11">
        <v>7.64</v>
      </c>
      <c r="C11" t="s">
        <v>44</v>
      </c>
      <c r="D11" t="s">
        <v>28</v>
      </c>
      <c r="E11">
        <v>54612624</v>
      </c>
      <c r="F11" t="s">
        <v>15</v>
      </c>
      <c r="G11" t="s">
        <v>20</v>
      </c>
      <c r="H11" t="s">
        <v>406</v>
      </c>
      <c r="I11" t="s">
        <v>18</v>
      </c>
      <c r="J11">
        <v>1</v>
      </c>
      <c r="K11" t="s">
        <v>18</v>
      </c>
      <c r="L11" t="s">
        <v>15</v>
      </c>
    </row>
    <row r="12" spans="1:12" x14ac:dyDescent="0.2">
      <c r="A12" t="s">
        <v>405</v>
      </c>
      <c r="B12">
        <v>7.64</v>
      </c>
      <c r="C12" t="s">
        <v>44</v>
      </c>
      <c r="D12" t="s">
        <v>29</v>
      </c>
      <c r="E12">
        <v>52244693</v>
      </c>
      <c r="F12" t="s">
        <v>15</v>
      </c>
      <c r="G12" t="s">
        <v>20</v>
      </c>
      <c r="H12" t="s">
        <v>406</v>
      </c>
      <c r="I12" t="s">
        <v>18</v>
      </c>
      <c r="J12">
        <v>1</v>
      </c>
      <c r="K12" t="s">
        <v>18</v>
      </c>
      <c r="L12" t="s">
        <v>15</v>
      </c>
    </row>
    <row r="13" spans="1:12" x14ac:dyDescent="0.2">
      <c r="A13" t="s">
        <v>405</v>
      </c>
      <c r="B13">
        <v>7.64</v>
      </c>
      <c r="C13" t="s">
        <v>44</v>
      </c>
      <c r="D13" t="s">
        <v>30</v>
      </c>
      <c r="E13">
        <v>54528472</v>
      </c>
      <c r="F13" t="s">
        <v>15</v>
      </c>
      <c r="G13" t="s">
        <v>20</v>
      </c>
      <c r="H13" t="s">
        <v>406</v>
      </c>
      <c r="I13" t="s">
        <v>18</v>
      </c>
      <c r="J13">
        <v>1</v>
      </c>
      <c r="K13" t="s">
        <v>18</v>
      </c>
      <c r="L13" t="s">
        <v>15</v>
      </c>
    </row>
    <row r="14" spans="1:12" x14ac:dyDescent="0.2">
      <c r="A14" t="s">
        <v>405</v>
      </c>
      <c r="B14">
        <v>7.64</v>
      </c>
      <c r="C14" t="s">
        <v>44</v>
      </c>
      <c r="D14" t="s">
        <v>31</v>
      </c>
      <c r="E14">
        <v>55724396</v>
      </c>
      <c r="F14" t="s">
        <v>15</v>
      </c>
      <c r="G14" t="s">
        <v>20</v>
      </c>
      <c r="H14" t="s">
        <v>406</v>
      </c>
      <c r="I14" t="s">
        <v>18</v>
      </c>
      <c r="J14">
        <v>1</v>
      </c>
      <c r="K14" t="s">
        <v>18</v>
      </c>
      <c r="L14" t="s">
        <v>15</v>
      </c>
    </row>
    <row r="15" spans="1:12" x14ac:dyDescent="0.2">
      <c r="A15" t="s">
        <v>405</v>
      </c>
      <c r="B15">
        <v>7.64</v>
      </c>
      <c r="C15" t="s">
        <v>44</v>
      </c>
      <c r="D15" t="s">
        <v>32</v>
      </c>
      <c r="E15">
        <v>47507142</v>
      </c>
      <c r="F15" t="s">
        <v>33</v>
      </c>
      <c r="G15" t="s">
        <v>16</v>
      </c>
      <c r="H15" t="s">
        <v>406</v>
      </c>
      <c r="I15" t="s">
        <v>18</v>
      </c>
      <c r="J15">
        <v>1</v>
      </c>
      <c r="K15" t="s">
        <v>18</v>
      </c>
      <c r="L15" t="s">
        <v>15</v>
      </c>
    </row>
    <row r="16" spans="1:12" x14ac:dyDescent="0.2">
      <c r="A16" t="s">
        <v>405</v>
      </c>
      <c r="B16">
        <v>7.64</v>
      </c>
      <c r="C16" t="s">
        <v>44</v>
      </c>
      <c r="D16" t="s">
        <v>34</v>
      </c>
      <c r="E16">
        <v>49230783</v>
      </c>
      <c r="F16" t="s">
        <v>35</v>
      </c>
      <c r="G16" t="s">
        <v>16</v>
      </c>
      <c r="H16" t="s">
        <v>406</v>
      </c>
      <c r="I16" t="s">
        <v>18</v>
      </c>
      <c r="J16">
        <v>1</v>
      </c>
      <c r="K16" t="s">
        <v>18</v>
      </c>
      <c r="L16" t="s">
        <v>15</v>
      </c>
    </row>
    <row r="17" spans="1:12" x14ac:dyDescent="0.2">
      <c r="A17" t="s">
        <v>405</v>
      </c>
      <c r="B17">
        <v>7.64</v>
      </c>
      <c r="C17" t="s">
        <v>44</v>
      </c>
      <c r="D17" t="s">
        <v>36</v>
      </c>
      <c r="E17">
        <v>53497788</v>
      </c>
      <c r="F17" t="s">
        <v>37</v>
      </c>
      <c r="G17" t="s">
        <v>16</v>
      </c>
      <c r="H17" t="s">
        <v>406</v>
      </c>
      <c r="I17" t="s">
        <v>18</v>
      </c>
      <c r="J17">
        <v>1</v>
      </c>
      <c r="K17" t="s">
        <v>18</v>
      </c>
      <c r="L17" t="s">
        <v>15</v>
      </c>
    </row>
    <row r="18" spans="1:12" x14ac:dyDescent="0.2">
      <c r="A18" t="s">
        <v>405</v>
      </c>
      <c r="B18">
        <v>7.64</v>
      </c>
      <c r="C18" t="s">
        <v>44</v>
      </c>
      <c r="D18" t="s">
        <v>38</v>
      </c>
      <c r="E18" t="s">
        <v>40</v>
      </c>
      <c r="F18" t="s">
        <v>15</v>
      </c>
      <c r="G18" t="s">
        <v>16</v>
      </c>
      <c r="H18" t="s">
        <v>406</v>
      </c>
      <c r="I18" t="s">
        <v>40</v>
      </c>
      <c r="J18">
        <v>1</v>
      </c>
      <c r="K18" t="s">
        <v>18</v>
      </c>
      <c r="L18" t="s">
        <v>49</v>
      </c>
    </row>
    <row r="19" spans="1:12" x14ac:dyDescent="0.2">
      <c r="A19" t="s">
        <v>405</v>
      </c>
      <c r="B19">
        <v>7.64</v>
      </c>
      <c r="C19" t="s">
        <v>44</v>
      </c>
      <c r="D19" t="s">
        <v>39</v>
      </c>
      <c r="E19" t="s">
        <v>40</v>
      </c>
      <c r="F19" t="s">
        <v>15</v>
      </c>
      <c r="G19" t="s">
        <v>16</v>
      </c>
      <c r="H19" t="s">
        <v>406</v>
      </c>
      <c r="I19" t="s">
        <v>40</v>
      </c>
      <c r="J19">
        <v>1</v>
      </c>
      <c r="K19" t="s">
        <v>18</v>
      </c>
      <c r="L19" t="s">
        <v>49</v>
      </c>
    </row>
    <row r="20" spans="1:12" x14ac:dyDescent="0.2">
      <c r="A20" t="s">
        <v>405</v>
      </c>
      <c r="B20">
        <v>7.64</v>
      </c>
      <c r="C20" t="s">
        <v>44</v>
      </c>
      <c r="D20" t="s">
        <v>41</v>
      </c>
      <c r="E20" t="s">
        <v>40</v>
      </c>
      <c r="F20" t="s">
        <v>15</v>
      </c>
      <c r="G20" t="s">
        <v>16</v>
      </c>
      <c r="H20" t="s">
        <v>406</v>
      </c>
      <c r="I20" t="s">
        <v>40</v>
      </c>
      <c r="J20">
        <v>1</v>
      </c>
      <c r="K20" t="s">
        <v>18</v>
      </c>
      <c r="L20" t="s">
        <v>49</v>
      </c>
    </row>
    <row r="21" spans="1:12" x14ac:dyDescent="0.2">
      <c r="A21" t="s">
        <v>405</v>
      </c>
      <c r="B21">
        <v>7.64</v>
      </c>
      <c r="C21" t="s">
        <v>44</v>
      </c>
      <c r="D21" t="s">
        <v>42</v>
      </c>
      <c r="E21">
        <v>2291</v>
      </c>
      <c r="F21" t="s">
        <v>15</v>
      </c>
      <c r="G21" t="s">
        <v>16</v>
      </c>
      <c r="H21" t="s">
        <v>406</v>
      </c>
      <c r="I21" t="s">
        <v>18</v>
      </c>
      <c r="J21">
        <v>1</v>
      </c>
      <c r="K21" t="s">
        <v>18</v>
      </c>
      <c r="L21" t="s">
        <v>409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5"/>
  <sheetViews>
    <sheetView workbookViewId="0">
      <selection activeCell="M22" sqref="M22:M25"/>
    </sheetView>
  </sheetViews>
  <sheetFormatPr baseColWidth="10" defaultColWidth="8.83203125" defaultRowHeight="15" x14ac:dyDescent="0.2"/>
  <cols>
    <col min="1" max="12" width="1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410</v>
      </c>
      <c r="M1" s="1" t="s">
        <v>411</v>
      </c>
    </row>
    <row r="2" spans="1:14" x14ac:dyDescent="0.2">
      <c r="A2" t="s">
        <v>230</v>
      </c>
      <c r="B2">
        <v>6.45</v>
      </c>
      <c r="C2" t="s">
        <v>13</v>
      </c>
      <c r="D2" t="s">
        <v>14</v>
      </c>
      <c r="E2">
        <v>282550</v>
      </c>
      <c r="F2" t="s">
        <v>15</v>
      </c>
      <c r="G2" t="s">
        <v>16</v>
      </c>
      <c r="H2" t="s">
        <v>231</v>
      </c>
      <c r="I2">
        <v>0</v>
      </c>
      <c r="J2" t="s">
        <v>18</v>
      </c>
      <c r="K2" t="s">
        <v>40</v>
      </c>
    </row>
    <row r="3" spans="1:14" x14ac:dyDescent="0.2">
      <c r="A3" t="s">
        <v>230</v>
      </c>
      <c r="B3">
        <v>6.45</v>
      </c>
      <c r="C3" t="s">
        <v>13</v>
      </c>
      <c r="D3" t="s">
        <v>19</v>
      </c>
      <c r="E3">
        <v>11124468239</v>
      </c>
      <c r="F3" t="s">
        <v>15</v>
      </c>
      <c r="G3" t="s">
        <v>20</v>
      </c>
      <c r="H3" t="s">
        <v>231</v>
      </c>
      <c r="I3">
        <v>580.39099999999996</v>
      </c>
      <c r="J3">
        <v>100</v>
      </c>
      <c r="K3">
        <v>19167200</v>
      </c>
      <c r="L3">
        <f>0.2069*I3^1.003</f>
        <v>122.39743649064027</v>
      </c>
      <c r="M3">
        <f>ABS(J3-L3)/J3*100</f>
        <v>22.397436490640274</v>
      </c>
    </row>
    <row r="4" spans="1:14" x14ac:dyDescent="0.2">
      <c r="A4" t="s">
        <v>230</v>
      </c>
      <c r="B4">
        <v>6.45</v>
      </c>
      <c r="C4" t="s">
        <v>13</v>
      </c>
      <c r="D4" t="s">
        <v>21</v>
      </c>
      <c r="E4">
        <v>6971221914</v>
      </c>
      <c r="F4" t="s">
        <v>15</v>
      </c>
      <c r="G4" t="s">
        <v>20</v>
      </c>
      <c r="H4" t="s">
        <v>231</v>
      </c>
      <c r="I4">
        <v>243.535</v>
      </c>
      <c r="J4">
        <v>50</v>
      </c>
      <c r="K4">
        <v>28625191</v>
      </c>
      <c r="L4">
        <f t="shared" ref="L4:L17" si="0">0.2069*I4^1.003</f>
        <v>51.224952002824892</v>
      </c>
      <c r="M4">
        <f t="shared" ref="M4:M14" si="1">ABS(J4-L4)/J4*100</f>
        <v>2.4499040056497847</v>
      </c>
    </row>
    <row r="5" spans="1:14" x14ac:dyDescent="0.2">
      <c r="A5" t="s">
        <v>230</v>
      </c>
      <c r="B5">
        <v>6.45</v>
      </c>
      <c r="C5" t="s">
        <v>13</v>
      </c>
      <c r="D5" t="s">
        <v>22</v>
      </c>
      <c r="E5">
        <v>4938222855</v>
      </c>
      <c r="F5" t="s">
        <v>15</v>
      </c>
      <c r="G5" t="s">
        <v>20</v>
      </c>
      <c r="H5" t="s">
        <v>231</v>
      </c>
      <c r="I5">
        <v>111.70399999999999</v>
      </c>
      <c r="J5">
        <v>25</v>
      </c>
      <c r="K5">
        <v>44208171</v>
      </c>
      <c r="L5">
        <f t="shared" si="0"/>
        <v>23.440853565499022</v>
      </c>
      <c r="M5">
        <f t="shared" si="1"/>
        <v>6.2365857380039103</v>
      </c>
    </row>
    <row r="6" spans="1:14" x14ac:dyDescent="0.2">
      <c r="A6" t="s">
        <v>230</v>
      </c>
      <c r="B6">
        <v>6.45</v>
      </c>
      <c r="C6" t="s">
        <v>13</v>
      </c>
      <c r="D6" t="s">
        <v>23</v>
      </c>
      <c r="E6">
        <v>2864085293</v>
      </c>
      <c r="F6" t="s">
        <v>15</v>
      </c>
      <c r="G6" t="s">
        <v>20</v>
      </c>
      <c r="H6" t="s">
        <v>231</v>
      </c>
      <c r="I6">
        <v>53.177999999999997</v>
      </c>
      <c r="J6">
        <v>12.5</v>
      </c>
      <c r="K6">
        <v>53858203</v>
      </c>
      <c r="L6">
        <f t="shared" si="0"/>
        <v>11.134473509286231</v>
      </c>
      <c r="M6">
        <f t="shared" si="1"/>
        <v>10.924211925710154</v>
      </c>
    </row>
    <row r="7" spans="1:14" x14ac:dyDescent="0.2">
      <c r="A7" t="s">
        <v>230</v>
      </c>
      <c r="B7">
        <v>6.45</v>
      </c>
      <c r="C7" t="s">
        <v>13</v>
      </c>
      <c r="D7" t="s">
        <v>24</v>
      </c>
      <c r="E7">
        <v>1778447410</v>
      </c>
      <c r="F7" t="s">
        <v>15</v>
      </c>
      <c r="G7" t="s">
        <v>20</v>
      </c>
      <c r="H7" t="s">
        <v>231</v>
      </c>
      <c r="I7">
        <v>26.353000000000002</v>
      </c>
      <c r="J7">
        <v>6.25</v>
      </c>
      <c r="K7">
        <v>67485777</v>
      </c>
      <c r="L7">
        <f t="shared" si="0"/>
        <v>5.5062134492353803</v>
      </c>
      <c r="M7">
        <f t="shared" si="1"/>
        <v>11.900584812233916</v>
      </c>
    </row>
    <row r="8" spans="1:14" x14ac:dyDescent="0.2">
      <c r="A8" t="s">
        <v>230</v>
      </c>
      <c r="B8">
        <v>6.45</v>
      </c>
      <c r="C8" t="s">
        <v>13</v>
      </c>
      <c r="D8" t="s">
        <v>25</v>
      </c>
      <c r="E8">
        <v>979656672</v>
      </c>
      <c r="F8" t="s">
        <v>15</v>
      </c>
      <c r="G8" t="s">
        <v>20</v>
      </c>
      <c r="H8" t="s">
        <v>231</v>
      </c>
      <c r="I8">
        <v>13.819000000000001</v>
      </c>
      <c r="J8">
        <v>3.125</v>
      </c>
      <c r="K8">
        <v>70891206</v>
      </c>
      <c r="L8">
        <f t="shared" si="0"/>
        <v>2.8817648337373352</v>
      </c>
      <c r="M8">
        <f t="shared" si="1"/>
        <v>7.7835253204052757</v>
      </c>
    </row>
    <row r="9" spans="1:14" x14ac:dyDescent="0.2">
      <c r="A9" t="s">
        <v>230</v>
      </c>
      <c r="B9">
        <v>6.45</v>
      </c>
      <c r="C9" t="s">
        <v>13</v>
      </c>
      <c r="D9" t="s">
        <v>26</v>
      </c>
      <c r="E9">
        <v>510587363</v>
      </c>
      <c r="F9" t="s">
        <v>15</v>
      </c>
      <c r="G9" t="s">
        <v>20</v>
      </c>
      <c r="H9" t="s">
        <v>231</v>
      </c>
      <c r="I9">
        <v>7.0259999999999998</v>
      </c>
      <c r="J9">
        <v>1.5629999999999999</v>
      </c>
      <c r="K9">
        <v>72667147</v>
      </c>
      <c r="L9">
        <f t="shared" si="0"/>
        <v>1.46220666969056</v>
      </c>
      <c r="M9">
        <f t="shared" si="1"/>
        <v>6.4487095527472764</v>
      </c>
    </row>
    <row r="10" spans="1:14" x14ac:dyDescent="0.2">
      <c r="A10" t="s">
        <v>230</v>
      </c>
      <c r="B10">
        <v>6.45</v>
      </c>
      <c r="C10" t="s">
        <v>13</v>
      </c>
      <c r="D10" t="s">
        <v>27</v>
      </c>
      <c r="E10">
        <v>299069698</v>
      </c>
      <c r="F10" t="s">
        <v>15</v>
      </c>
      <c r="G10" t="s">
        <v>20</v>
      </c>
      <c r="H10" t="s">
        <v>231</v>
      </c>
      <c r="I10">
        <v>4.1349999999999998</v>
      </c>
      <c r="J10">
        <v>0.78100000000000003</v>
      </c>
      <c r="K10">
        <v>72319163</v>
      </c>
      <c r="L10">
        <f t="shared" si="0"/>
        <v>0.85918251671057555</v>
      </c>
      <c r="M10">
        <f t="shared" si="1"/>
        <v>10.010565519920041</v>
      </c>
    </row>
    <row r="11" spans="1:14" x14ac:dyDescent="0.2">
      <c r="A11" t="s">
        <v>230</v>
      </c>
      <c r="B11">
        <v>6.45</v>
      </c>
      <c r="C11" t="s">
        <v>13</v>
      </c>
      <c r="D11" t="s">
        <v>28</v>
      </c>
      <c r="E11">
        <v>151221809</v>
      </c>
      <c r="F11" t="s">
        <v>15</v>
      </c>
      <c r="G11" t="s">
        <v>20</v>
      </c>
      <c r="H11" t="s">
        <v>231</v>
      </c>
      <c r="I11">
        <v>1.954</v>
      </c>
      <c r="J11">
        <v>0.39100000000000001</v>
      </c>
      <c r="K11">
        <v>77401720</v>
      </c>
      <c r="L11">
        <f t="shared" si="0"/>
        <v>0.4050958776522009</v>
      </c>
      <c r="M11">
        <f t="shared" si="1"/>
        <v>3.6050837985168496</v>
      </c>
    </row>
    <row r="12" spans="1:14" x14ac:dyDescent="0.2">
      <c r="A12" t="s">
        <v>230</v>
      </c>
      <c r="B12">
        <v>6.45</v>
      </c>
      <c r="C12" t="s">
        <v>13</v>
      </c>
      <c r="D12" t="s">
        <v>29</v>
      </c>
      <c r="E12">
        <v>79847535</v>
      </c>
      <c r="F12" t="s">
        <v>15</v>
      </c>
      <c r="G12" t="s">
        <v>20</v>
      </c>
      <c r="H12" t="s">
        <v>231</v>
      </c>
      <c r="I12">
        <v>0.98099999999999998</v>
      </c>
      <c r="J12">
        <v>0.19500000000000001</v>
      </c>
      <c r="K12">
        <v>81392962</v>
      </c>
      <c r="L12">
        <f t="shared" si="0"/>
        <v>0.20295721978882453</v>
      </c>
      <c r="M12">
        <f t="shared" si="1"/>
        <v>4.0806255327305241</v>
      </c>
    </row>
    <row r="13" spans="1:14" x14ac:dyDescent="0.2">
      <c r="A13" t="s">
        <v>230</v>
      </c>
      <c r="B13">
        <v>6.45</v>
      </c>
      <c r="C13" t="s">
        <v>13</v>
      </c>
      <c r="D13" t="s">
        <v>30</v>
      </c>
      <c r="E13">
        <v>35454564</v>
      </c>
      <c r="F13" t="s">
        <v>15</v>
      </c>
      <c r="G13" t="s">
        <v>20</v>
      </c>
      <c r="H13" t="s">
        <v>231</v>
      </c>
      <c r="I13">
        <v>0.495</v>
      </c>
      <c r="J13">
        <v>9.8000000000000004E-2</v>
      </c>
      <c r="K13">
        <v>71602971</v>
      </c>
      <c r="L13">
        <f t="shared" si="0"/>
        <v>0.10219967275808679</v>
      </c>
      <c r="M13">
        <f t="shared" si="1"/>
        <v>4.2853803653946834</v>
      </c>
    </row>
    <row r="14" spans="1:14" x14ac:dyDescent="0.2">
      <c r="A14" t="s">
        <v>230</v>
      </c>
      <c r="B14">
        <v>6.45</v>
      </c>
      <c r="C14" t="s">
        <v>13</v>
      </c>
      <c r="D14" t="s">
        <v>31</v>
      </c>
      <c r="E14">
        <v>19122556</v>
      </c>
      <c r="F14" t="s">
        <v>15</v>
      </c>
      <c r="G14" t="s">
        <v>20</v>
      </c>
      <c r="H14" t="s">
        <v>231</v>
      </c>
      <c r="I14">
        <v>0.24199999999999999</v>
      </c>
      <c r="J14">
        <v>4.9000000000000002E-2</v>
      </c>
      <c r="K14">
        <v>78878951</v>
      </c>
      <c r="L14">
        <f t="shared" si="0"/>
        <v>4.9857133190863698E-2</v>
      </c>
      <c r="M14">
        <f t="shared" si="1"/>
        <v>1.7492514099259098</v>
      </c>
      <c r="N14" t="s">
        <v>413</v>
      </c>
    </row>
    <row r="15" spans="1:14" x14ac:dyDescent="0.2">
      <c r="A15" t="s">
        <v>230</v>
      </c>
      <c r="B15">
        <v>6.45</v>
      </c>
      <c r="C15" t="s">
        <v>13</v>
      </c>
      <c r="D15" t="s">
        <v>32</v>
      </c>
      <c r="E15">
        <v>865419116</v>
      </c>
      <c r="F15" t="s">
        <v>33</v>
      </c>
      <c r="G15" t="s">
        <v>16</v>
      </c>
      <c r="H15" t="s">
        <v>231</v>
      </c>
      <c r="I15">
        <v>39.289000000000001</v>
      </c>
      <c r="J15" t="s">
        <v>18</v>
      </c>
      <c r="K15">
        <v>22026832</v>
      </c>
      <c r="L15">
        <f t="shared" si="0"/>
        <v>8.2189110201493172</v>
      </c>
      <c r="N15">
        <f>AVERAGE(M3:M14)</f>
        <v>7.6559887059898815</v>
      </c>
    </row>
    <row r="16" spans="1:14" x14ac:dyDescent="0.2">
      <c r="A16" t="s">
        <v>230</v>
      </c>
      <c r="B16">
        <v>6.45</v>
      </c>
      <c r="C16" t="s">
        <v>13</v>
      </c>
      <c r="D16" t="s">
        <v>34</v>
      </c>
      <c r="E16">
        <v>1093700618</v>
      </c>
      <c r="F16" t="s">
        <v>35</v>
      </c>
      <c r="G16" t="s">
        <v>16</v>
      </c>
      <c r="H16" t="s">
        <v>231</v>
      </c>
      <c r="I16">
        <v>42.511000000000003</v>
      </c>
      <c r="J16" t="s">
        <v>18</v>
      </c>
      <c r="K16">
        <v>25727210</v>
      </c>
      <c r="L16">
        <f t="shared" si="0"/>
        <v>8.8950279234077314</v>
      </c>
    </row>
    <row r="17" spans="1:13" x14ac:dyDescent="0.2">
      <c r="A17" t="s">
        <v>230</v>
      </c>
      <c r="B17">
        <v>6.45</v>
      </c>
      <c r="C17" t="s">
        <v>13</v>
      </c>
      <c r="D17" t="s">
        <v>36</v>
      </c>
      <c r="E17">
        <v>1134893109</v>
      </c>
      <c r="F17" t="s">
        <v>37</v>
      </c>
      <c r="G17" t="s">
        <v>16</v>
      </c>
      <c r="H17" t="s">
        <v>231</v>
      </c>
      <c r="I17">
        <v>51.622999999999998</v>
      </c>
      <c r="J17" t="s">
        <v>18</v>
      </c>
      <c r="K17">
        <v>21984259</v>
      </c>
      <c r="L17">
        <f t="shared" si="0"/>
        <v>10.807923443434554</v>
      </c>
    </row>
    <row r="18" spans="1:13" x14ac:dyDescent="0.2">
      <c r="A18" t="s">
        <v>230</v>
      </c>
      <c r="B18">
        <v>6.45</v>
      </c>
      <c r="C18" t="s">
        <v>13</v>
      </c>
      <c r="D18" t="s">
        <v>38</v>
      </c>
      <c r="E18">
        <v>3723547</v>
      </c>
      <c r="F18" t="s">
        <v>15</v>
      </c>
      <c r="G18" t="s">
        <v>16</v>
      </c>
      <c r="H18" t="s">
        <v>231</v>
      </c>
      <c r="I18">
        <v>0</v>
      </c>
      <c r="J18" t="s">
        <v>18</v>
      </c>
      <c r="K18" t="s">
        <v>40</v>
      </c>
      <c r="L18" t="s">
        <v>15</v>
      </c>
    </row>
    <row r="19" spans="1:13" x14ac:dyDescent="0.2">
      <c r="A19" t="s">
        <v>230</v>
      </c>
      <c r="B19">
        <v>6.45</v>
      </c>
      <c r="C19" t="s">
        <v>13</v>
      </c>
      <c r="D19" t="s">
        <v>39</v>
      </c>
      <c r="E19">
        <v>13817953301</v>
      </c>
      <c r="F19" t="s">
        <v>15</v>
      </c>
      <c r="G19" t="s">
        <v>16</v>
      </c>
      <c r="H19" t="s">
        <v>231</v>
      </c>
      <c r="I19">
        <v>0</v>
      </c>
      <c r="J19" t="s">
        <v>18</v>
      </c>
      <c r="K19" t="s">
        <v>40</v>
      </c>
      <c r="L19" t="s">
        <v>15</v>
      </c>
    </row>
    <row r="20" spans="1:13" x14ac:dyDescent="0.2">
      <c r="A20" t="s">
        <v>230</v>
      </c>
      <c r="B20">
        <v>6.45</v>
      </c>
      <c r="C20" t="s">
        <v>13</v>
      </c>
      <c r="D20" t="s">
        <v>41</v>
      </c>
      <c r="E20">
        <v>3760939</v>
      </c>
      <c r="F20" t="s">
        <v>15</v>
      </c>
      <c r="G20" t="s">
        <v>16</v>
      </c>
      <c r="H20" t="s">
        <v>231</v>
      </c>
      <c r="I20">
        <v>0</v>
      </c>
      <c r="J20" t="s">
        <v>18</v>
      </c>
      <c r="K20" t="s">
        <v>40</v>
      </c>
      <c r="L20" t="s">
        <v>15</v>
      </c>
    </row>
    <row r="21" spans="1:13" x14ac:dyDescent="0.2">
      <c r="A21" t="s">
        <v>230</v>
      </c>
      <c r="B21">
        <v>6.45</v>
      </c>
      <c r="C21" t="s">
        <v>13</v>
      </c>
      <c r="D21" t="s">
        <v>42</v>
      </c>
      <c r="E21">
        <v>7279422</v>
      </c>
      <c r="F21" t="s">
        <v>15</v>
      </c>
      <c r="G21" t="s">
        <v>16</v>
      </c>
      <c r="H21" t="s">
        <v>231</v>
      </c>
      <c r="I21">
        <v>0</v>
      </c>
      <c r="J21" t="s">
        <v>18</v>
      </c>
      <c r="K21" t="s">
        <v>40</v>
      </c>
      <c r="L21" t="s">
        <v>15</v>
      </c>
    </row>
    <row r="22" spans="1:13" x14ac:dyDescent="0.2">
      <c r="M22" t="s">
        <v>424</v>
      </c>
    </row>
    <row r="23" spans="1:13" x14ac:dyDescent="0.2">
      <c r="M23">
        <f>L15/(0.9*0.5)</f>
        <v>18.264246711442926</v>
      </c>
    </row>
    <row r="24" spans="1:13" x14ac:dyDescent="0.2">
      <c r="M24">
        <f t="shared" ref="M24" si="2">L16/(0.9*0.5)</f>
        <v>19.766728718683847</v>
      </c>
    </row>
    <row r="25" spans="1:13" x14ac:dyDescent="0.2">
      <c r="M25">
        <f>L17/(0.9*0.5)</f>
        <v>24.017607652076784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Pig</vt:lpstr>
      <vt:lpstr>Adenine pos</vt:lpstr>
      <vt:lpstr>Cytosine pos</vt:lpstr>
      <vt:lpstr>Guanine pos</vt:lpstr>
      <vt:lpstr>Thymine neg</vt:lpstr>
      <vt:lpstr>Uracil neg</vt:lpstr>
      <vt:lpstr>Cytidine pos</vt:lpstr>
      <vt:lpstr>Uridine neg</vt:lpstr>
      <vt:lpstr>Hypoxanthine pos</vt:lpstr>
      <vt:lpstr>Adenosine pos</vt:lpstr>
      <vt:lpstr>Guanosine pos</vt:lpstr>
      <vt:lpstr>Inosine pos</vt:lpstr>
      <vt:lpstr>Deoxycytidine pos</vt:lpstr>
      <vt:lpstr>Aspartate neg</vt:lpstr>
      <vt:lpstr>Asparagine pos</vt:lpstr>
      <vt:lpstr>Adenine U-13C pos</vt:lpstr>
      <vt:lpstr>Adenosine U-13C pos</vt:lpstr>
      <vt:lpstr>Alanine pos</vt:lpstr>
      <vt:lpstr>Alanine U-13C pos</vt:lpstr>
      <vt:lpstr>alpha-Ketoglutarate neg</vt:lpstr>
      <vt:lpstr>alpha-Ketoglutarate U-13C neg</vt:lpstr>
      <vt:lpstr>Arginine pos</vt:lpstr>
      <vt:lpstr>Arginine U-13C pos</vt:lpstr>
      <vt:lpstr>Asparagine U-13C pos</vt:lpstr>
      <vt:lpstr>Aspartate U-13C neg</vt:lpstr>
      <vt:lpstr>Cis-aconitate neg</vt:lpstr>
      <vt:lpstr>Cis-aconitate U-13C neg</vt:lpstr>
      <vt:lpstr>Citrulline pos</vt:lpstr>
      <vt:lpstr>Citrulline U-13C pos</vt:lpstr>
      <vt:lpstr>Cytidine U-13C pos</vt:lpstr>
      <vt:lpstr>Cytosine U-13C pos</vt:lpstr>
      <vt:lpstr>Deoxyadenosine pos</vt:lpstr>
      <vt:lpstr>Deoxyadenosine U-13C pos</vt:lpstr>
      <vt:lpstr>Deoxycytidine U-13C pos</vt:lpstr>
      <vt:lpstr>Deoxyguanosine pos</vt:lpstr>
      <vt:lpstr>Deoxyguanosine U-13C pos</vt:lpstr>
      <vt:lpstr>Deoxythymidine neg</vt:lpstr>
      <vt:lpstr>Deoxythymidine U-13C neg</vt:lpstr>
      <vt:lpstr>Deoxyuridine neg</vt:lpstr>
      <vt:lpstr>Deoxyuridine U-13C neg</vt:lpstr>
      <vt:lpstr>Glutamate neg</vt:lpstr>
      <vt:lpstr>Glutamate U-13C neg</vt:lpstr>
      <vt:lpstr>Glutamine pos</vt:lpstr>
      <vt:lpstr>Glutamine U-13C pos</vt:lpstr>
      <vt:lpstr>Glycine pos</vt:lpstr>
      <vt:lpstr>Glycine U-13C pos</vt:lpstr>
      <vt:lpstr>Guanine U-13C pos</vt:lpstr>
      <vt:lpstr>Guanosine U-13C pos</vt:lpstr>
      <vt:lpstr>Hypoxanthine U-13C pos</vt:lpstr>
      <vt:lpstr>Inosine U-13C pos</vt:lpstr>
      <vt:lpstr>Isoleucine pos</vt:lpstr>
      <vt:lpstr>Isoleucine U-13C pos</vt:lpstr>
      <vt:lpstr>Leucine pos</vt:lpstr>
      <vt:lpstr>Leucine U-13C pos</vt:lpstr>
      <vt:lpstr>Lysine pos</vt:lpstr>
      <vt:lpstr>Lysine U-13C pos</vt:lpstr>
      <vt:lpstr>Malate neg</vt:lpstr>
      <vt:lpstr>Malate U-13C neg</vt:lpstr>
      <vt:lpstr>Methionine pos</vt:lpstr>
      <vt:lpstr>Methionine U-13C pos</vt:lpstr>
      <vt:lpstr>Ornithine pos</vt:lpstr>
      <vt:lpstr>Ornithine U-13C pos</vt:lpstr>
      <vt:lpstr>Phenylalanine pos</vt:lpstr>
      <vt:lpstr>Phenylalanine U-13C pos</vt:lpstr>
      <vt:lpstr>Proline pos</vt:lpstr>
      <vt:lpstr>Proline U-13C pos</vt:lpstr>
      <vt:lpstr>Serine neg</vt:lpstr>
      <vt:lpstr>Serine U-13C neg</vt:lpstr>
      <vt:lpstr>Succinate neg</vt:lpstr>
      <vt:lpstr>Succinate U-13C neg</vt:lpstr>
      <vt:lpstr>Threonine neg</vt:lpstr>
      <vt:lpstr>Threonine U-13C neg</vt:lpstr>
      <vt:lpstr>Thymine U-13C neg</vt:lpstr>
      <vt:lpstr>Tryptophan pos</vt:lpstr>
      <vt:lpstr>Tryptophan U-13C pos</vt:lpstr>
      <vt:lpstr>Tyrosine pos</vt:lpstr>
      <vt:lpstr>Tyrosine U-13C pos</vt:lpstr>
      <vt:lpstr>Uracil U-13C neg</vt:lpstr>
      <vt:lpstr>Uric acid neg</vt:lpstr>
      <vt:lpstr>Uric acid U-13C neg</vt:lpstr>
      <vt:lpstr>Uridine U-13C neg</vt:lpstr>
      <vt:lpstr>Valine pos</vt:lpstr>
      <vt:lpstr>Valine U-13C pos</vt:lpstr>
      <vt:lpstr>Xanthine neg</vt:lpstr>
      <vt:lpstr>Xanthine U-13C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2021-06-09T20:47:54Z</dcterms:created>
  <dcterms:modified xsi:type="dcterms:W3CDTF">2022-03-25T05:31:00Z</dcterms:modified>
</cp:coreProperties>
</file>