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Random-proliferation-assays/CytB_D-Lac_test/test1/"/>
    </mc:Choice>
  </mc:AlternateContent>
  <xr:revisionPtr revIDLastSave="0" documentId="13_ncr:1_{60CCB2AB-3ED1-9F40-9C62-8BBA7A2BD3BF}" xr6:coauthVersionLast="47" xr6:coauthVersionMax="47" xr10:uidLastSave="{00000000-0000-0000-0000-000000000000}"/>
  <bookViews>
    <workbookView xWindow="10760" yWindow="1120" windowWidth="17580" windowHeight="15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6" i="1" l="1"/>
  <c r="K30" i="1"/>
  <c r="J30" i="1"/>
  <c r="P29" i="1"/>
  <c r="Q29" i="1" s="1"/>
  <c r="O29" i="1"/>
  <c r="O28" i="1"/>
  <c r="P27" i="1"/>
  <c r="Q27" i="1" s="1"/>
  <c r="O27" i="1"/>
  <c r="O26" i="1"/>
  <c r="K24" i="1"/>
  <c r="J24" i="1"/>
  <c r="O23" i="1"/>
  <c r="P22" i="1"/>
  <c r="Q22" i="1" s="1"/>
  <c r="O22" i="1"/>
  <c r="O21" i="1"/>
  <c r="P20" i="1"/>
  <c r="Q20" i="1" s="1"/>
  <c r="O20" i="1"/>
  <c r="K18" i="1"/>
  <c r="J18" i="1"/>
  <c r="P17" i="1"/>
  <c r="Q17" i="1" s="1"/>
  <c r="O17" i="1"/>
  <c r="O16" i="1"/>
  <c r="P15" i="1"/>
  <c r="Q15" i="1" s="1"/>
  <c r="O15" i="1"/>
  <c r="Q14" i="1"/>
  <c r="P14" i="1"/>
  <c r="O14" i="1"/>
  <c r="K12" i="1"/>
  <c r="J12" i="1"/>
  <c r="O11" i="1"/>
  <c r="P10" i="1"/>
  <c r="Q10" i="1" s="1"/>
  <c r="O10" i="1"/>
  <c r="Q9" i="1"/>
  <c r="P9" i="1"/>
  <c r="O9" i="1"/>
  <c r="P8" i="1"/>
  <c r="Q8" i="1" s="1"/>
  <c r="O8" i="1"/>
  <c r="K6" i="1"/>
  <c r="J6" i="1"/>
  <c r="P26" i="1" s="1"/>
  <c r="Q26" i="1" s="1"/>
  <c r="Q24" i="1" l="1"/>
  <c r="Q30" i="1"/>
  <c r="P23" i="1"/>
  <c r="Q23" i="1" s="1"/>
  <c r="P28" i="1"/>
  <c r="Q28" i="1" s="1"/>
  <c r="P11" i="1"/>
  <c r="Q11" i="1" s="1"/>
  <c r="Q12" i="1" s="1"/>
  <c r="P16" i="1"/>
  <c r="Q16" i="1" s="1"/>
  <c r="Q18" i="1" s="1"/>
  <c r="P21" i="1"/>
  <c r="Q21" i="1" s="1"/>
</calcChain>
</file>

<file path=xl/sharedStrings.xml><?xml version="1.0" encoding="utf-8"?>
<sst xmlns="http://schemas.openxmlformats.org/spreadsheetml/2006/main" count="102" uniqueCount="48">
  <si>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</si>
  <si>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</si>
  <si>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</si>
  <si>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</si>
  <si>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</si>
  <si>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</si>
  <si>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</si>
  <si>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</si>
  <si>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</si>
  <si>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</si>
  <si>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</si>
  <si>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</si>
  <si>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</si>
  <si>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Delta time</t>
  </si>
  <si>
    <t>Fold cells</t>
  </si>
  <si>
    <t>Prlfr</t>
  </si>
  <si>
    <t>t0_1</t>
  </si>
  <si>
    <t>CytB_D-Lac_test</t>
  </si>
  <si>
    <t>CytB_D-Lac_test_t0_1_ 5 Nov 2023_01.#m4</t>
  </si>
  <si>
    <t>Volumetric,  2000  uL</t>
  </si>
  <si>
    <t>t0_2</t>
  </si>
  <si>
    <t>CytB_D-Lac_test_t0_2_ 5 Nov 2023_01.#m4</t>
  </si>
  <si>
    <t>t0_3</t>
  </si>
  <si>
    <t>CytB_D-Lac_test_t0_3_ 5 Nov 2023_01.#m4</t>
  </si>
  <si>
    <t>t0_4</t>
  </si>
  <si>
    <t>CytB_D-Lac_test_t0_4_ 5 Nov 2023_01.#m4</t>
  </si>
  <si>
    <t>Avg</t>
  </si>
  <si>
    <t>NaCl</t>
  </si>
  <si>
    <t>CytB_D-Lac_test_NaCl_10 Nov 2023_01.#m4</t>
  </si>
  <si>
    <t>CytB_D-Lac_test_NaCl_10 Nov 2023_02.#m4</t>
  </si>
  <si>
    <t>CytB_D-Lac_test_NaCl_10 Nov 2023_03.#m4</t>
  </si>
  <si>
    <t>CytB_D-Lac_test_NaCl_10 Nov 2023_04.#m4</t>
  </si>
  <si>
    <t>20mM_D-Lac</t>
  </si>
  <si>
    <t>CytB_D-Lac_test_20mM_D-Lac_10 Nov 2023_01.#m4</t>
  </si>
  <si>
    <t>CytB_D-Lac_test_20mM_D-Lac_10 Nov 2023_02.#m4</t>
  </si>
  <si>
    <t>CytB_D-Lac_test_20mM_D-Lac_10 Nov 2023_03.#m4</t>
  </si>
  <si>
    <t>CytB_D-Lac_test_20mM_D-Lac_10 Nov 2023_04.#m4</t>
  </si>
  <si>
    <t>50uM_Pyr</t>
  </si>
  <si>
    <t>CytB_D-Lac_test_50uM_Pyr_10 Nov 2023_01.#m4</t>
  </si>
  <si>
    <t>CytB_D-Lac_test_50uM_Pyr_10 Nov 2023_02.#m4</t>
  </si>
  <si>
    <t>CytB_D-Lac_test_50uM_Pyr_10 Nov 2023_03.#m4</t>
  </si>
  <si>
    <t>CytB_D-Lac_test_50uM_Pyr_10 Nov 2023_04.#m4</t>
  </si>
  <si>
    <t>2mM_Pyr</t>
  </si>
  <si>
    <t>CytB_D-Lac_test_2mM_Pyr_10 Nov 2023_01.#m4</t>
  </si>
  <si>
    <t>CytB_D-Lac_test_2mM_Pyr_10 Nov 2023_02.#m4</t>
  </si>
  <si>
    <t>CytB_D-Lac_test_2mM_Pyr_10 Nov 2023_03.#m4</t>
  </si>
  <si>
    <t>CytB_D-Lac_test_2mM_Pyr_10 Nov 2023_04.#m4</t>
  </si>
  <si>
    <t>Cell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</si>
</sst>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F1" zoomScale="110" zoomScaleNormal="100" workbookViewId="0">
      <selection activeCell="S14" sqref="S14"/>
    </sheetView>
  </sheetViews>
  <sheetFormatPr baseColWidth="10" defaultColWidth="8.6640625" defaultRowHeight="15" x14ac:dyDescent="0.2"/>
  <cols>
    <col min="1" max="1" width="21.1640625" customWidth="1"/>
    <col min="5" max="5" width="20" customWidth="1"/>
    <col min="15" max="15" width="10" customWidth="1"/>
    <col min="16" max="16" width="9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t="s">
        <v>13</v>
      </c>
      <c r="P1" t="s">
        <v>14</v>
      </c>
      <c r="Q1" t="s">
        <v>15</v>
      </c>
    </row>
    <row r="2" spans="1:18" x14ac:dyDescent="0.2">
      <c r="A2" t="s">
        <v>16</v>
      </c>
      <c r="B2" t="s">
        <v>17</v>
      </c>
      <c r="C2" t="s">
        <v>18</v>
      </c>
      <c r="D2" t="s">
        <v>19</v>
      </c>
      <c r="E2" s="2">
        <v>45235.722916666702</v>
      </c>
      <c r="F2">
        <v>2487</v>
      </c>
      <c r="G2">
        <v>2497</v>
      </c>
      <c r="H2">
        <v>1060</v>
      </c>
      <c r="I2">
        <v>40408</v>
      </c>
      <c r="J2">
        <v>20520</v>
      </c>
      <c r="K2">
        <v>5237</v>
      </c>
      <c r="L2">
        <v>4655</v>
      </c>
      <c r="M2">
        <v>2690</v>
      </c>
    </row>
    <row r="3" spans="1:18" x14ac:dyDescent="0.2">
      <c r="A3" t="s">
        <v>20</v>
      </c>
      <c r="B3" t="s">
        <v>17</v>
      </c>
      <c r="C3" t="s">
        <v>21</v>
      </c>
      <c r="D3" t="s">
        <v>19</v>
      </c>
      <c r="E3" s="2">
        <v>45235.723611111098</v>
      </c>
      <c r="F3">
        <v>2609</v>
      </c>
      <c r="G3">
        <v>2620</v>
      </c>
      <c r="H3">
        <v>1060</v>
      </c>
      <c r="I3">
        <v>40408</v>
      </c>
      <c r="J3">
        <v>21900</v>
      </c>
      <c r="K3">
        <v>5237</v>
      </c>
      <c r="L3">
        <v>4703</v>
      </c>
      <c r="M3">
        <v>2432</v>
      </c>
    </row>
    <row r="4" spans="1:18" x14ac:dyDescent="0.2">
      <c r="A4" t="s">
        <v>22</v>
      </c>
      <c r="B4" t="s">
        <v>17</v>
      </c>
      <c r="C4" t="s">
        <v>23</v>
      </c>
      <c r="D4" t="s">
        <v>19</v>
      </c>
      <c r="E4" s="2">
        <v>45235.724999999999</v>
      </c>
      <c r="F4">
        <v>2505</v>
      </c>
      <c r="G4">
        <v>2515</v>
      </c>
      <c r="H4">
        <v>1060</v>
      </c>
      <c r="I4">
        <v>40408</v>
      </c>
      <c r="J4">
        <v>20520</v>
      </c>
      <c r="K4">
        <v>5300</v>
      </c>
      <c r="L4">
        <v>4676</v>
      </c>
      <c r="M4">
        <v>2750</v>
      </c>
    </row>
    <row r="5" spans="1:18" x14ac:dyDescent="0.2">
      <c r="A5" t="s">
        <v>24</v>
      </c>
      <c r="B5" t="s">
        <v>17</v>
      </c>
      <c r="C5" t="s">
        <v>25</v>
      </c>
      <c r="D5" t="s">
        <v>19</v>
      </c>
      <c r="E5" s="2">
        <v>45235.725694444503</v>
      </c>
      <c r="F5">
        <v>2444</v>
      </c>
      <c r="G5">
        <v>2453</v>
      </c>
      <c r="H5">
        <v>1060</v>
      </c>
      <c r="I5">
        <v>40408</v>
      </c>
      <c r="J5">
        <v>19330</v>
      </c>
      <c r="K5">
        <v>5372</v>
      </c>
      <c r="L5">
        <v>4777</v>
      </c>
      <c r="M5">
        <v>2723</v>
      </c>
      <c r="R5" t="s">
        <v>47</v>
      </c>
    </row>
    <row r="6" spans="1:18" x14ac:dyDescent="0.2">
      <c r="A6" t="s">
        <v>26</v>
      </c>
      <c r="J6" s="3">
        <f>AVERAGE(J2:J5)</f>
        <v>20567.5</v>
      </c>
      <c r="K6" s="3">
        <f>AVERAGE(K2:K5)</f>
        <v>5286.5</v>
      </c>
      <c r="R6">
        <f>J6*K6*0.000000001</f>
        <v>0.10873008875000001</v>
      </c>
    </row>
    <row r="8" spans="1:18" x14ac:dyDescent="0.2">
      <c r="A8" t="s">
        <v>27</v>
      </c>
      <c r="B8" t="s">
        <v>17</v>
      </c>
      <c r="C8" t="s">
        <v>28</v>
      </c>
      <c r="D8" t="s">
        <v>19</v>
      </c>
      <c r="E8" s="2">
        <v>45240.704166666699</v>
      </c>
      <c r="F8">
        <v>1165</v>
      </c>
      <c r="G8">
        <v>1166</v>
      </c>
      <c r="H8">
        <v>1060</v>
      </c>
      <c r="I8">
        <v>60290</v>
      </c>
      <c r="J8">
        <v>5710</v>
      </c>
      <c r="K8">
        <v>7445</v>
      </c>
      <c r="L8">
        <v>6286</v>
      </c>
      <c r="M8">
        <v>4835</v>
      </c>
      <c r="O8" s="4">
        <f>$E$8-$E$2</f>
        <v>4.9812499999970896</v>
      </c>
      <c r="P8" s="5">
        <f>J8/$J$6</f>
        <v>0.27762246262307039</v>
      </c>
      <c r="Q8">
        <f>LOG(P8,2)/O8</f>
        <v>-0.37115258073948265</v>
      </c>
    </row>
    <row r="9" spans="1:18" x14ac:dyDescent="0.2">
      <c r="A9" t="s">
        <v>27</v>
      </c>
      <c r="B9" t="s">
        <v>17</v>
      </c>
      <c r="C9" t="s">
        <v>29</v>
      </c>
      <c r="D9" t="s">
        <v>19</v>
      </c>
      <c r="E9" s="2">
        <v>45240.704861111102</v>
      </c>
      <c r="F9">
        <v>1147</v>
      </c>
      <c r="G9">
        <v>1148</v>
      </c>
      <c r="H9">
        <v>1060</v>
      </c>
      <c r="I9">
        <v>60290</v>
      </c>
      <c r="J9">
        <v>5450</v>
      </c>
      <c r="K9">
        <v>6534</v>
      </c>
      <c r="L9">
        <v>5814</v>
      </c>
      <c r="M9">
        <v>3493</v>
      </c>
      <c r="O9" s="4">
        <f>$E$8-$E$2</f>
        <v>4.9812499999970896</v>
      </c>
      <c r="P9" s="5">
        <f>J9/$J$6</f>
        <v>0.26498115959645069</v>
      </c>
      <c r="Q9">
        <f>LOG(P9,2)/O9</f>
        <v>-0.38465009957483387</v>
      </c>
    </row>
    <row r="10" spans="1:18" x14ac:dyDescent="0.2">
      <c r="A10" t="s">
        <v>27</v>
      </c>
      <c r="B10" t="s">
        <v>17</v>
      </c>
      <c r="C10" t="s">
        <v>30</v>
      </c>
      <c r="D10" t="s">
        <v>19</v>
      </c>
      <c r="E10" s="2">
        <v>45240.7055555556</v>
      </c>
      <c r="F10">
        <v>1149</v>
      </c>
      <c r="G10">
        <v>1150</v>
      </c>
      <c r="H10">
        <v>1060</v>
      </c>
      <c r="I10">
        <v>60290</v>
      </c>
      <c r="J10">
        <v>5730</v>
      </c>
      <c r="K10">
        <v>7210</v>
      </c>
      <c r="L10">
        <v>6137</v>
      </c>
      <c r="M10">
        <v>4527</v>
      </c>
      <c r="O10" s="4">
        <f>$E$8-$E$2</f>
        <v>4.9812499999970896</v>
      </c>
      <c r="P10" s="5">
        <f>J10/$J$6</f>
        <v>0.27859487054819498</v>
      </c>
      <c r="Q10">
        <f>LOG(P10,2)/O10</f>
        <v>-0.37013990452486484</v>
      </c>
    </row>
    <row r="11" spans="1:18" x14ac:dyDescent="0.2">
      <c r="A11" t="s">
        <v>27</v>
      </c>
      <c r="B11" t="s">
        <v>17</v>
      </c>
      <c r="C11" t="s">
        <v>31</v>
      </c>
      <c r="D11" t="s">
        <v>19</v>
      </c>
      <c r="E11" s="2">
        <v>45240.706944444399</v>
      </c>
      <c r="F11">
        <v>1144</v>
      </c>
      <c r="G11">
        <v>1145</v>
      </c>
      <c r="H11">
        <v>1060</v>
      </c>
      <c r="I11">
        <v>60290</v>
      </c>
      <c r="J11">
        <v>5550</v>
      </c>
      <c r="K11">
        <v>7043</v>
      </c>
      <c r="L11">
        <v>6146</v>
      </c>
      <c r="M11">
        <v>4181</v>
      </c>
      <c r="O11" s="4">
        <f>$E$8-$E$2</f>
        <v>4.9812499999970896</v>
      </c>
      <c r="P11" s="5">
        <f>J11/$J$6</f>
        <v>0.26984319922207367</v>
      </c>
      <c r="Q11">
        <f>LOG(P11,2)/O11</f>
        <v>-0.37938404355010213</v>
      </c>
    </row>
    <row r="12" spans="1:18" x14ac:dyDescent="0.2">
      <c r="A12" t="s">
        <v>26</v>
      </c>
      <c r="J12" s="3">
        <f>AVERAGE(J8:J11)</f>
        <v>5610</v>
      </c>
      <c r="K12" s="3">
        <f>AVERAGE(K8:K11)</f>
        <v>7058</v>
      </c>
      <c r="P12" s="5"/>
      <c r="Q12" s="6">
        <f>AVERAGE(Q8:Q11)</f>
        <v>-0.37633165709732086</v>
      </c>
    </row>
    <row r="13" spans="1:18" x14ac:dyDescent="0.2">
      <c r="P13" s="5"/>
    </row>
    <row r="14" spans="1:18" x14ac:dyDescent="0.2">
      <c r="A14" t="s">
        <v>32</v>
      </c>
      <c r="B14" t="s">
        <v>17</v>
      </c>
      <c r="C14" t="s">
        <v>33</v>
      </c>
      <c r="D14" t="s">
        <v>19</v>
      </c>
      <c r="E14" s="2">
        <v>45240.707638888904</v>
      </c>
      <c r="F14">
        <v>4298</v>
      </c>
      <c r="G14">
        <v>4324</v>
      </c>
      <c r="H14">
        <v>1060</v>
      </c>
      <c r="I14">
        <v>60290</v>
      </c>
      <c r="J14">
        <v>27770</v>
      </c>
      <c r="K14">
        <v>5656</v>
      </c>
      <c r="L14">
        <v>4904</v>
      </c>
      <c r="M14">
        <v>3306</v>
      </c>
      <c r="O14" s="4">
        <f>$E$8-$E$2</f>
        <v>4.9812499999970896</v>
      </c>
      <c r="P14" s="5">
        <f>J14/$J$6</f>
        <v>1.3501884040354928</v>
      </c>
      <c r="Q14">
        <f>LOG(P14,2)/O14</f>
        <v>8.6958240130246139E-2</v>
      </c>
    </row>
    <row r="15" spans="1:18" x14ac:dyDescent="0.2">
      <c r="A15" t="s">
        <v>32</v>
      </c>
      <c r="B15" t="s">
        <v>17</v>
      </c>
      <c r="C15" t="s">
        <v>34</v>
      </c>
      <c r="D15" t="s">
        <v>19</v>
      </c>
      <c r="E15" s="2">
        <v>45240.708333333299</v>
      </c>
      <c r="F15">
        <v>4820</v>
      </c>
      <c r="G15">
        <v>4853</v>
      </c>
      <c r="H15">
        <v>1060</v>
      </c>
      <c r="I15">
        <v>60290</v>
      </c>
      <c r="J15">
        <v>31910</v>
      </c>
      <c r="K15">
        <v>5317</v>
      </c>
      <c r="L15">
        <v>4607</v>
      </c>
      <c r="M15">
        <v>3122</v>
      </c>
      <c r="O15" s="4">
        <f>$E$8-$E$2</f>
        <v>4.9812499999970896</v>
      </c>
      <c r="P15" s="5">
        <f>J15/$J$6</f>
        <v>1.551476844536283</v>
      </c>
      <c r="Q15">
        <f>LOG(P15,2)/O15</f>
        <v>0.12720545347239587</v>
      </c>
    </row>
    <row r="16" spans="1:18" x14ac:dyDescent="0.2">
      <c r="A16" t="s">
        <v>32</v>
      </c>
      <c r="B16" t="s">
        <v>17</v>
      </c>
      <c r="C16" t="s">
        <v>35</v>
      </c>
      <c r="D16" t="s">
        <v>19</v>
      </c>
      <c r="E16" s="2">
        <v>45240.7097222222</v>
      </c>
      <c r="F16">
        <v>4496</v>
      </c>
      <c r="G16">
        <v>4525</v>
      </c>
      <c r="H16">
        <v>1060</v>
      </c>
      <c r="I16">
        <v>60290</v>
      </c>
      <c r="J16">
        <v>29930</v>
      </c>
      <c r="K16">
        <v>5181</v>
      </c>
      <c r="L16">
        <v>4566</v>
      </c>
      <c r="M16">
        <v>2927</v>
      </c>
      <c r="O16" s="4">
        <f>$E$8-$E$2</f>
        <v>4.9812499999970896</v>
      </c>
      <c r="P16" s="5">
        <f>J16/$J$6</f>
        <v>1.4552084599489485</v>
      </c>
      <c r="Q16">
        <f>LOG(P16,2)/O16</f>
        <v>0.10865261436950699</v>
      </c>
    </row>
    <row r="17" spans="1:17" x14ac:dyDescent="0.2">
      <c r="A17" t="s">
        <v>32</v>
      </c>
      <c r="B17" t="s">
        <v>17</v>
      </c>
      <c r="C17" t="s">
        <v>36</v>
      </c>
      <c r="D17" t="s">
        <v>19</v>
      </c>
      <c r="E17" s="2">
        <v>45240.710416666698</v>
      </c>
      <c r="F17">
        <v>3952</v>
      </c>
      <c r="G17">
        <v>3975</v>
      </c>
      <c r="H17">
        <v>1060</v>
      </c>
      <c r="I17">
        <v>60290</v>
      </c>
      <c r="J17">
        <v>26740</v>
      </c>
      <c r="K17">
        <v>5243</v>
      </c>
      <c r="L17">
        <v>4387</v>
      </c>
      <c r="M17">
        <v>3164</v>
      </c>
      <c r="O17" s="4">
        <f>$E$8-$E$2</f>
        <v>4.9812499999970896</v>
      </c>
      <c r="P17" s="5">
        <f>J17/$J$6</f>
        <v>1.3001093958915766</v>
      </c>
      <c r="Q17">
        <f>LOG(P17,2)/O17</f>
        <v>7.6011648064896117E-2</v>
      </c>
    </row>
    <row r="18" spans="1:17" x14ac:dyDescent="0.2">
      <c r="A18" t="s">
        <v>26</v>
      </c>
      <c r="J18" s="3">
        <f>AVERAGE(J14:J17)</f>
        <v>29087.5</v>
      </c>
      <c r="K18" s="3">
        <f>AVERAGE(K14:K17)</f>
        <v>5349.25</v>
      </c>
      <c r="P18" s="5"/>
      <c r="Q18" s="6">
        <f>AVERAGE(Q14:Q17)</f>
        <v>9.9706989009261282E-2</v>
      </c>
    </row>
    <row r="19" spans="1:17" x14ac:dyDescent="0.2">
      <c r="P19" s="5"/>
    </row>
    <row r="20" spans="1:17" x14ac:dyDescent="0.2">
      <c r="A20" t="s">
        <v>37</v>
      </c>
      <c r="B20" t="s">
        <v>17</v>
      </c>
      <c r="C20" t="s">
        <v>38</v>
      </c>
      <c r="D20" t="s">
        <v>19</v>
      </c>
      <c r="E20" s="2">
        <v>45240.719444444403</v>
      </c>
      <c r="F20">
        <v>11456</v>
      </c>
      <c r="G20">
        <v>11642</v>
      </c>
      <c r="H20">
        <v>1060</v>
      </c>
      <c r="I20">
        <v>60290</v>
      </c>
      <c r="J20">
        <v>89750</v>
      </c>
      <c r="K20">
        <v>3957</v>
      </c>
      <c r="L20">
        <v>3464</v>
      </c>
      <c r="M20">
        <v>2411</v>
      </c>
      <c r="O20" s="4">
        <f>$E$20-$E$2</f>
        <v>4.996527777700976</v>
      </c>
      <c r="P20" s="5">
        <f>J20/$J$6</f>
        <v>4.3636805639965965</v>
      </c>
      <c r="Q20">
        <f>LOG(P20,2)/O20</f>
        <v>0.42540451889681702</v>
      </c>
    </row>
    <row r="21" spans="1:17" x14ac:dyDescent="0.2">
      <c r="A21" t="s">
        <v>37</v>
      </c>
      <c r="B21" t="s">
        <v>17</v>
      </c>
      <c r="C21" t="s">
        <v>39</v>
      </c>
      <c r="D21" t="s">
        <v>19</v>
      </c>
      <c r="E21" s="2">
        <v>45240.720138888901</v>
      </c>
      <c r="F21">
        <v>11290</v>
      </c>
      <c r="G21">
        <v>11470</v>
      </c>
      <c r="H21">
        <v>1060</v>
      </c>
      <c r="I21">
        <v>60290</v>
      </c>
      <c r="J21">
        <v>87450</v>
      </c>
      <c r="K21">
        <v>3828</v>
      </c>
      <c r="L21">
        <v>3403</v>
      </c>
      <c r="M21">
        <v>2171</v>
      </c>
      <c r="O21" s="4">
        <f>$E$20-$E$2</f>
        <v>4.996527777700976</v>
      </c>
      <c r="P21" s="5">
        <f>J21/$J$6</f>
        <v>4.2518536526072683</v>
      </c>
      <c r="Q21">
        <f>LOG(P21,2)/O21</f>
        <v>0.41790860244141115</v>
      </c>
    </row>
    <row r="22" spans="1:17" x14ac:dyDescent="0.2">
      <c r="A22" t="s">
        <v>37</v>
      </c>
      <c r="B22" t="s">
        <v>17</v>
      </c>
      <c r="C22" t="s">
        <v>40</v>
      </c>
      <c r="D22" t="s">
        <v>19</v>
      </c>
      <c r="E22" s="2">
        <v>45240.721527777801</v>
      </c>
      <c r="F22">
        <v>10915</v>
      </c>
      <c r="G22">
        <v>11086</v>
      </c>
      <c r="H22">
        <v>1060</v>
      </c>
      <c r="I22">
        <v>60290</v>
      </c>
      <c r="J22">
        <v>87290</v>
      </c>
      <c r="K22">
        <v>3791</v>
      </c>
      <c r="L22">
        <v>3345</v>
      </c>
      <c r="M22">
        <v>2294</v>
      </c>
      <c r="O22" s="4">
        <f>$E$20-$E$2</f>
        <v>4.996527777700976</v>
      </c>
      <c r="P22" s="5">
        <f>J22/$J$6</f>
        <v>4.244074389206272</v>
      </c>
      <c r="Q22">
        <f>LOG(P22,2)/O22</f>
        <v>0.41737983585803862</v>
      </c>
    </row>
    <row r="23" spans="1:17" x14ac:dyDescent="0.2">
      <c r="A23" t="s">
        <v>37</v>
      </c>
      <c r="B23" t="s">
        <v>17</v>
      </c>
      <c r="C23" t="s">
        <v>41</v>
      </c>
      <c r="D23" t="s">
        <v>19</v>
      </c>
      <c r="E23" s="2">
        <v>45240.722222222197</v>
      </c>
      <c r="F23">
        <v>10903</v>
      </c>
      <c r="G23">
        <v>11072</v>
      </c>
      <c r="H23">
        <v>1060</v>
      </c>
      <c r="I23">
        <v>60290</v>
      </c>
      <c r="J23">
        <v>85690</v>
      </c>
      <c r="K23">
        <v>3824</v>
      </c>
      <c r="L23">
        <v>3382</v>
      </c>
      <c r="M23">
        <v>2118</v>
      </c>
      <c r="O23" s="4">
        <f>$E$20-$E$2</f>
        <v>4.996527777700976</v>
      </c>
      <c r="P23" s="5">
        <f>J23/$J$6</f>
        <v>4.1662817551963052</v>
      </c>
      <c r="Q23">
        <f>LOG(P23,2)/O23</f>
        <v>0.41203821936439666</v>
      </c>
    </row>
    <row r="24" spans="1:17" x14ac:dyDescent="0.2">
      <c r="A24" t="s">
        <v>26</v>
      </c>
      <c r="J24" s="3">
        <f>AVERAGE(J20:J23)</f>
        <v>87545</v>
      </c>
      <c r="K24" s="3">
        <f>AVERAGE(K20:K23)</f>
        <v>3850</v>
      </c>
      <c r="P24" s="5"/>
      <c r="Q24" s="6">
        <f>AVERAGE(Q20:Q23)</f>
        <v>0.4181827941401659</v>
      </c>
    </row>
    <row r="25" spans="1:17" x14ac:dyDescent="0.2">
      <c r="P25" s="5"/>
    </row>
    <row r="26" spans="1:17" x14ac:dyDescent="0.2">
      <c r="A26" t="s">
        <v>42</v>
      </c>
      <c r="B26" t="s">
        <v>17</v>
      </c>
      <c r="C26" t="s">
        <v>43</v>
      </c>
      <c r="D26" t="s">
        <v>19</v>
      </c>
      <c r="E26" s="2">
        <v>45240.722916666702</v>
      </c>
      <c r="F26">
        <v>77902</v>
      </c>
      <c r="G26">
        <v>86841</v>
      </c>
      <c r="H26">
        <v>1060</v>
      </c>
      <c r="I26">
        <v>60290</v>
      </c>
      <c r="J26">
        <v>621200</v>
      </c>
      <c r="K26">
        <v>4204</v>
      </c>
      <c r="L26">
        <v>3854</v>
      </c>
      <c r="M26">
        <v>1736</v>
      </c>
      <c r="O26" s="4">
        <f>$E$20-$E$2</f>
        <v>4.996527777700976</v>
      </c>
      <c r="P26" s="5">
        <f>J26/$J$6</f>
        <v>30.202990154369758</v>
      </c>
      <c r="Q26">
        <f>LOG(P26,2)/O26</f>
        <v>0.98400723459334194</v>
      </c>
    </row>
    <row r="27" spans="1:17" x14ac:dyDescent="0.2">
      <c r="A27" t="s">
        <v>42</v>
      </c>
      <c r="B27" t="s">
        <v>17</v>
      </c>
      <c r="C27" t="s">
        <v>44</v>
      </c>
      <c r="D27" t="s">
        <v>19</v>
      </c>
      <c r="E27" s="2">
        <v>45240.724305555603</v>
      </c>
      <c r="F27">
        <v>80724</v>
      </c>
      <c r="G27">
        <v>90972</v>
      </c>
      <c r="H27">
        <v>1060</v>
      </c>
      <c r="I27">
        <v>60290</v>
      </c>
      <c r="J27">
        <v>692500</v>
      </c>
      <c r="K27">
        <v>4065</v>
      </c>
      <c r="L27">
        <v>3709</v>
      </c>
      <c r="M27">
        <v>1769</v>
      </c>
      <c r="O27" s="4">
        <f>$E$20-$E$2</f>
        <v>4.996527777700976</v>
      </c>
      <c r="P27" s="5">
        <f>J27/$J$6</f>
        <v>33.669624407438924</v>
      </c>
      <c r="Q27">
        <f>LOG(P27,2)/O27</f>
        <v>1.015380269711089</v>
      </c>
    </row>
    <row r="28" spans="1:17" x14ac:dyDescent="0.2">
      <c r="A28" t="s">
        <v>42</v>
      </c>
      <c r="B28" t="s">
        <v>17</v>
      </c>
      <c r="C28" t="s">
        <v>45</v>
      </c>
      <c r="D28" t="s">
        <v>19</v>
      </c>
      <c r="E28" s="2">
        <v>45240.724999999999</v>
      </c>
      <c r="F28">
        <v>79083</v>
      </c>
      <c r="G28">
        <v>89155</v>
      </c>
      <c r="H28">
        <v>1060</v>
      </c>
      <c r="I28">
        <v>60290</v>
      </c>
      <c r="J28">
        <v>713600</v>
      </c>
      <c r="K28">
        <v>3992</v>
      </c>
      <c r="L28">
        <v>3649</v>
      </c>
      <c r="M28">
        <v>1702</v>
      </c>
      <c r="O28" s="4">
        <f>$E$20-$E$2</f>
        <v>4.996527777700976</v>
      </c>
      <c r="P28" s="5">
        <f>J28/$J$6</f>
        <v>34.695514768445364</v>
      </c>
      <c r="Q28">
        <f>LOG(P28,2)/O28</f>
        <v>1.0240465968132102</v>
      </c>
    </row>
    <row r="29" spans="1:17" x14ac:dyDescent="0.2">
      <c r="A29" t="s">
        <v>42</v>
      </c>
      <c r="B29" t="s">
        <v>17</v>
      </c>
      <c r="C29" t="s">
        <v>46</v>
      </c>
      <c r="D29" t="s">
        <v>19</v>
      </c>
      <c r="E29" s="2">
        <v>45240.725694444503</v>
      </c>
      <c r="F29">
        <v>76111</v>
      </c>
      <c r="G29">
        <v>85644</v>
      </c>
      <c r="H29">
        <v>1060</v>
      </c>
      <c r="I29">
        <v>60290</v>
      </c>
      <c r="J29">
        <v>703100</v>
      </c>
      <c r="K29">
        <v>4014</v>
      </c>
      <c r="L29">
        <v>3673</v>
      </c>
      <c r="M29">
        <v>1720</v>
      </c>
      <c r="O29" s="4">
        <f>$E$20-$E$2</f>
        <v>4.996527777700976</v>
      </c>
      <c r="P29" s="5">
        <f>J29/$J$6</f>
        <v>34.185000607754951</v>
      </c>
      <c r="Q29">
        <f>LOG(P29,2)/O29</f>
        <v>1.0197664803546875</v>
      </c>
    </row>
    <row r="30" spans="1:17" x14ac:dyDescent="0.2">
      <c r="A30" t="s">
        <v>26</v>
      </c>
      <c r="J30" s="3">
        <f>AVERAGE(J26:J29)</f>
        <v>682600</v>
      </c>
      <c r="K30" s="3">
        <f>AVERAGE(K26:K29)</f>
        <v>4068.75</v>
      </c>
      <c r="Q30" s="6">
        <f>AVERAGE(Q26:Q29)</f>
        <v>1.0108001453680822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KRISTIAN DAVIDSEN</cp:lastModifiedBy>
  <cp:revision>1</cp:revision>
  <dcterms:created xsi:type="dcterms:W3CDTF">2023-11-11T01:28:29Z</dcterms:created>
  <dcterms:modified xsi:type="dcterms:W3CDTF">2023-11-25T03:12:56Z</dcterms:modified>
  <dc:language>en-US</dc:language>
</cp:coreProperties>
</file>