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Random-proliferation-assays/CytB_D-Lac_test/test2/"/>
    </mc:Choice>
  </mc:AlternateContent>
  <xr:revisionPtr revIDLastSave="0" documentId="13_ncr:1_{6FBDD94E-AED0-AE49-A2BE-E46481F93CC8}" xr6:coauthVersionLast="47" xr6:coauthVersionMax="47" xr10:uidLastSave="{00000000-0000-0000-0000-000000000000}"/>
  <bookViews>
    <workbookView xWindow="240" yWindow="500" windowWidth="2522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" i="1" l="1"/>
  <c r="O86" i="1"/>
  <c r="Q86" i="1" s="1"/>
  <c r="P86" i="1"/>
  <c r="P85" i="1"/>
  <c r="O85" i="1"/>
  <c r="Q85" i="1" s="1"/>
  <c r="Q84" i="1"/>
  <c r="P84" i="1"/>
  <c r="O84" i="1"/>
  <c r="P83" i="1"/>
  <c r="Q83" i="1" s="1"/>
  <c r="O83" i="1"/>
  <c r="P80" i="1"/>
  <c r="O80" i="1"/>
  <c r="Q80" i="1" s="1"/>
  <c r="P79" i="1"/>
  <c r="O79" i="1"/>
  <c r="Q79" i="1" s="1"/>
  <c r="Q78" i="1"/>
  <c r="P78" i="1"/>
  <c r="O78" i="1"/>
  <c r="P75" i="1"/>
  <c r="O75" i="1"/>
  <c r="Q75" i="1" s="1"/>
  <c r="Q74" i="1"/>
  <c r="P74" i="1"/>
  <c r="O74" i="1"/>
  <c r="P73" i="1"/>
  <c r="Q73" i="1" s="1"/>
  <c r="Q76" i="1" s="1"/>
  <c r="O73" i="1"/>
  <c r="P70" i="1"/>
  <c r="Q70" i="1" s="1"/>
  <c r="O70" i="1"/>
  <c r="P69" i="1"/>
  <c r="O69" i="1"/>
  <c r="Q69" i="1" s="1"/>
  <c r="P68" i="1"/>
  <c r="O68" i="1"/>
  <c r="Q68" i="1" s="1"/>
  <c r="Q66" i="1"/>
  <c r="O64" i="1"/>
  <c r="Q64" i="1" s="1"/>
  <c r="P64" i="1"/>
  <c r="O65" i="1"/>
  <c r="P65" i="1"/>
  <c r="Q65" i="1"/>
  <c r="P63" i="1"/>
  <c r="O63" i="1"/>
  <c r="K6" i="1"/>
  <c r="J6" i="1"/>
  <c r="O29" i="1" s="1"/>
  <c r="E6" i="1"/>
  <c r="P30" i="1" s="1"/>
  <c r="Q81" i="1" l="1"/>
  <c r="Q71" i="1"/>
  <c r="Q63" i="1"/>
  <c r="P59" i="1"/>
  <c r="O59" i="1"/>
  <c r="P31" i="1"/>
  <c r="P47" i="1"/>
  <c r="O31" i="1"/>
  <c r="Q31" i="1" s="1"/>
  <c r="P56" i="1"/>
  <c r="O37" i="1"/>
  <c r="O42" i="1"/>
  <c r="P41" i="1"/>
  <c r="O43" i="1"/>
  <c r="P46" i="1"/>
  <c r="O48" i="1"/>
  <c r="O52" i="1"/>
  <c r="Q52" i="1" s="1"/>
  <c r="P53" i="1"/>
  <c r="O57" i="1"/>
  <c r="P37" i="1"/>
  <c r="P43" i="1"/>
  <c r="O47" i="1"/>
  <c r="P48" i="1"/>
  <c r="P52" i="1"/>
  <c r="O56" i="1"/>
  <c r="P57" i="1"/>
  <c r="O51" i="1"/>
  <c r="O58" i="1"/>
  <c r="O36" i="1"/>
  <c r="O41" i="1"/>
  <c r="P42" i="1"/>
  <c r="O46" i="1"/>
  <c r="P51" i="1"/>
  <c r="Q51" i="1" s="1"/>
  <c r="O53" i="1"/>
  <c r="Q53" i="1" s="1"/>
  <c r="P58" i="1"/>
  <c r="P38" i="1"/>
  <c r="O38" i="1"/>
  <c r="Q38" i="1" s="1"/>
  <c r="P36" i="1"/>
  <c r="P18" i="1"/>
  <c r="P20" i="1"/>
  <c r="P25" i="1"/>
  <c r="O13" i="1"/>
  <c r="P29" i="1"/>
  <c r="Q29" i="1" s="1"/>
  <c r="P8" i="1"/>
  <c r="P13" i="1"/>
  <c r="O15" i="1"/>
  <c r="O19" i="1"/>
  <c r="O24" i="1"/>
  <c r="O28" i="1"/>
  <c r="O8" i="1"/>
  <c r="P10" i="1"/>
  <c r="O14" i="1"/>
  <c r="P15" i="1"/>
  <c r="P19" i="1"/>
  <c r="O23" i="1"/>
  <c r="P24" i="1"/>
  <c r="P28" i="1"/>
  <c r="O30" i="1"/>
  <c r="Q30" i="1" s="1"/>
  <c r="O10" i="1"/>
  <c r="Q10" i="1" s="1"/>
  <c r="O9" i="1"/>
  <c r="P9" i="1"/>
  <c r="P14" i="1"/>
  <c r="O18" i="1"/>
  <c r="Q18" i="1" s="1"/>
  <c r="O20" i="1"/>
  <c r="P23" i="1"/>
  <c r="O25" i="1"/>
  <c r="Q47" i="1" l="1"/>
  <c r="Q58" i="1"/>
  <c r="Q48" i="1"/>
  <c r="Q41" i="1"/>
  <c r="Q43" i="1"/>
  <c r="Q59" i="1"/>
  <c r="Q56" i="1"/>
  <c r="Q42" i="1"/>
  <c r="Q54" i="1"/>
  <c r="Q25" i="1"/>
  <c r="Q8" i="1"/>
  <c r="Q36" i="1"/>
  <c r="Q57" i="1"/>
  <c r="Q46" i="1"/>
  <c r="Q37" i="1"/>
  <c r="Q13" i="1"/>
  <c r="Q20" i="1"/>
  <c r="Q28" i="1"/>
  <c r="Q32" i="1" s="1"/>
  <c r="Q9" i="1"/>
  <c r="Q14" i="1"/>
  <c r="Q24" i="1"/>
  <c r="Q23" i="1"/>
  <c r="Q19" i="1"/>
  <c r="Q15" i="1"/>
  <c r="Q60" i="1" l="1"/>
  <c r="Q44" i="1"/>
  <c r="Q49" i="1"/>
  <c r="Q21" i="1"/>
  <c r="Q11" i="1"/>
  <c r="Q39" i="1"/>
  <c r="Q26" i="1"/>
  <c r="Q16" i="1"/>
</calcChain>
</file>

<file path=xl/sharedStrings.xml><?xml version="1.0" encoding="utf-8"?>
<sst xmlns="http://schemas.openxmlformats.org/spreadsheetml/2006/main" count="226" uniqueCount="89">
  <si>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</si>
  <si>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</si>
  <si>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</si>
  <si>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</si>
  <si>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</si>
  <si>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</si>
  <si>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</si>
  <si>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</si>
  <si>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</si>
  <si>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</si>
  <si>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</si>
  <si>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</si>
  <si>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</si>
  <si>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20mM-D-Lac-redu_0uM-Pyr</t>
  </si>
  <si>
    <t>20mM-D-Lac-redu_10uM-Pyr</t>
  </si>
  <si>
    <t>20mM-D-Lac-redu_2mM-Pyr</t>
  </si>
  <si>
    <t>20mM-D-Lac-redu_30uM-Pyr</t>
  </si>
  <si>
    <t>20mM-D-Lac-redu_50uM-Pyr</t>
  </si>
  <si>
    <t>20mM-D-Lac_0uM-Pyr</t>
  </si>
  <si>
    <t>20mM-D-Lac_10uM-Pyr</t>
  </si>
  <si>
    <t>20mM-D-Lac_2mM-Pyr</t>
  </si>
  <si>
    <t>20mM-D-Lac_30uM-Pyr</t>
  </si>
  <si>
    <t>20mM-D-Lac_30uM-Pyr*</t>
  </si>
  <si>
    <t>20mM-D-Lac_50uM-Pyr</t>
  </si>
  <si>
    <t>20mM-NaCl_0uM-Pyr</t>
  </si>
  <si>
    <t>20mM-NaCl_10uM-Pyr</t>
  </si>
  <si>
    <t>20mM-NaCl_2mM-Pyr</t>
  </si>
  <si>
    <t>20mM-NaCl_30uM-Pyr</t>
  </si>
  <si>
    <t>20mM-NaCl_50uM-Pyr</t>
  </si>
  <si>
    <t>t0</t>
  </si>
  <si>
    <t>CytB_D-Lac_test</t>
  </si>
  <si>
    <t>CytB_D-Lac_test_20mM-D-Lac-redu_0uM-Pyr_21 Nov 2023_01.#m4</t>
  </si>
  <si>
    <t>CytB_D-Lac_test_20mM-D-Lac-redu_0uM-Pyr_21 Nov 2023_02.#m4</t>
  </si>
  <si>
    <t>CytB_D-Lac_test_20mM-D-Lac-redu_0uM-Pyr_21 Nov 2023_03.#m4</t>
  </si>
  <si>
    <t>CytB_D-Lac_test_20mM-D-Lac-redu_10uM-Pyr_21 Nov 2023_01.#m4</t>
  </si>
  <si>
    <t>CytB_D-Lac_test_20mM-D-Lac-redu_10uM-Pyr_21 Nov 2023_02.#m4</t>
  </si>
  <si>
    <t>CytB_D-Lac_test_20mM-D-Lac-redu_10uM-Pyr_21 Nov 2023_03.#m4</t>
  </si>
  <si>
    <t>CytB_D-Lac_test_20mM-D-Lac-redu_2mM-Pyr_20 Nov 2023_01.#m4</t>
  </si>
  <si>
    <t>CytB_D-Lac_test_20mM-D-Lac-redu_2mM-Pyr_20 Nov 2023_02.#m4</t>
  </si>
  <si>
    <t>CytB_D-Lac_test_20mM-D-Lac-redu_2mM-Pyr_20 Nov 2023_03.#m4</t>
  </si>
  <si>
    <t>CytB_D-Lac_test_20mM-D-Lac-redu_2mM-Pyr_20 Nov 2023_04.#m4</t>
  </si>
  <si>
    <t>CytB_D-Lac_test_20mM-D-Lac-redu_30uM-Pyr_21 Nov 2023_01.#m4</t>
  </si>
  <si>
    <t>CytB_D-Lac_test_20mM-D-Lac-redu_30uM-Pyr_21 Nov 2023_02.#m4</t>
  </si>
  <si>
    <t>CytB_D-Lac_test_20mM-D-Lac-redu_30uM-Pyr_21 Nov 2023_03.#m4</t>
  </si>
  <si>
    <t>CytB_D-Lac_test_20mM-D-Lac-redu_50uM-Pyr_21 Nov 2023_01.#m4</t>
  </si>
  <si>
    <t>CytB_D-Lac_test_20mM-D-Lac-redu_50uM-Pyr_21 Nov 2023_02.#m4</t>
  </si>
  <si>
    <t>CytB_D-Lac_test_20mM-D-Lac-redu_50uM-Pyr_21 Nov 2023_03.#m4</t>
  </si>
  <si>
    <t>CytB_D-Lac_test_20mM-D-Lac_0uM-Pyr_21 Nov 2023_01.#m4</t>
  </si>
  <si>
    <t>CytB_D-Lac_test_20mM-D-Lac_0uM-Pyr_21 Nov 2023_02.#m4</t>
  </si>
  <si>
    <t>CytB_D-Lac_test_20mM-D-Lac_0uM-Pyr_21 Nov 2023_03.#m4</t>
  </si>
  <si>
    <t>CytB_D-Lac_test_20mM-D-Lac_10uM-Pyr_21 Nov 2023_01.#m4</t>
  </si>
  <si>
    <t>CytB_D-Lac_test_20mM-D-Lac_10uM-Pyr_21 Nov 2023_02.#m4</t>
  </si>
  <si>
    <t>CytB_D-Lac_test_20mM-D-Lac_10uM-Pyr_21 Nov 2023_03.#m4</t>
  </si>
  <si>
    <t>CytB_D-Lac_test_20mM-D-Lac_2mM-Pyr_20 Nov 2023_01.#m4</t>
  </si>
  <si>
    <t>CytB_D-Lac_test_20mM-D-Lac_2mM-Pyr_20 Nov 2023_02.#m4</t>
  </si>
  <si>
    <t>CytB_D-Lac_test_20mM-D-Lac_2mM-Pyr_20 Nov 2023_03.#m4</t>
  </si>
  <si>
    <t>CytB_D-Lac_test_20mM-D-Lac_2mM-Pyr_20 Nov 2023_04.#m4</t>
  </si>
  <si>
    <t>CytB_D-Lac_test_20mM-D-Lac_30uM-Pyr_21 Nov 2023_01.#m4</t>
  </si>
  <si>
    <t>CytB_D-Lac_test_20mM-D-Lac_30uM-Pyr_21 Nov 2023_02.#m4</t>
  </si>
  <si>
    <t>CytB_D-Lac_test_20mM-D-Lac_30uM-Pyr_21 Nov 2023_03.#m4</t>
  </si>
  <si>
    <t>CytB_D-Lac_test_20mM-D-Lac_50uM-Pyr_21 Nov 2023_01.#m4</t>
  </si>
  <si>
    <t>CytB_D-Lac_test_20mM-D-Lac_50uM-Pyr_21 Nov 2023_02.#m4</t>
  </si>
  <si>
    <t>CytB_D-Lac_test_20mM-D-Lac_50uM-Pyr_21 Nov 2023_03.#m4</t>
  </si>
  <si>
    <t>CytB_D-Lac_test_20mM-NaCl_0uM-Pyr_21 Nov 2023_01.#m4</t>
  </si>
  <si>
    <t>CytB_D-Lac_test_20mM-NaCl_0uM-Pyr_21 Nov 2023_02.#m4</t>
  </si>
  <si>
    <t>CytB_D-Lac_test_20mM-NaCl_0uM-Pyr_21 Nov 2023_03.#m4</t>
  </si>
  <si>
    <t>CytB_D-Lac_test_20mM-NaCl_10uM-Pyr_21 Nov 2023_01.#m4</t>
  </si>
  <si>
    <t>CytB_D-Lac_test_20mM-NaCl_10uM-Pyr_21 Nov 2023_02.#m4</t>
  </si>
  <si>
    <t>CytB_D-Lac_test_20mM-NaCl_10uM-Pyr_21 Nov 2023_03.#m4</t>
  </si>
  <si>
    <t>CytB_D-Lac_test_20mM-NaCl_2mM-Pyr_20 Nov 2023_01.#m4</t>
  </si>
  <si>
    <t>CytB_D-Lac_test_20mM-NaCl_2mM-Pyr_20 Nov 2023_02.#m4</t>
  </si>
  <si>
    <t>CytB_D-Lac_test_20mM-NaCl_2mM-Pyr_20 Nov 2023_03.#m4</t>
  </si>
  <si>
    <t>CytB_D-Lac_test_20mM-NaCl_2mM-Pyr_20 Nov 2023_04.#m4</t>
  </si>
  <si>
    <t>CytB_D-Lac_test_20mM-NaCl_30uM-Pyr_21 Nov 2023_01.#m4</t>
  </si>
  <si>
    <t>CytB_D-Lac_test_20mM-NaCl_30uM-Pyr_21 Nov 2023_02.#m4</t>
  </si>
  <si>
    <t>CytB_D-Lac_test_20mM-NaCl_30uM-Pyr_21 Nov 2023_03.#m4</t>
  </si>
  <si>
    <t>CytB_D-Lac_test_20mM-NaCl_50uM-Pyr_21 Nov 2023_01.#m4</t>
  </si>
  <si>
    <t>CytB_D-Lac_test_20mM-NaCl_50uM-Pyr_21 Nov 2023_02.#m4</t>
  </si>
  <si>
    <t>CytB_D-Lac_test_20mM-NaCl_50uM-Pyr_21 Nov 2023_03.#m4</t>
  </si>
  <si>
    <t>CytB_D-Lac_test_t0_15 Nov 2023_01.#m4</t>
  </si>
  <si>
    <t>CytB_D-Lac_test_t0_15 Nov 2023_02.#m4</t>
  </si>
  <si>
    <t>CytB_D-Lac_test_t0_15 Nov 2023_03.#m4</t>
  </si>
  <si>
    <t>CytB_D-Lac_test_t0_15 Nov 2023_04.#m4</t>
  </si>
  <si>
    <t>Volumetric,  2000  uL</t>
  </si>
  <si>
    <t>Volumetric,  1000  uL</t>
  </si>
  <si>
    <t>Avg</t>
  </si>
  <si>
    <t>Fold cells</t>
  </si>
  <si>
    <t>Delta time</t>
  </si>
  <si>
    <t>Prlfr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</si>
</sst>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abSelected="1" workbookViewId="0">
      <selection activeCell="C60" sqref="C60"/>
    </sheetView>
  </sheetViews>
  <sheetFormatPr baseColWidth="10" defaultColWidth="8.83203125" defaultRowHeight="15" x14ac:dyDescent="0.2"/>
  <cols>
    <col min="1" max="1" width="26.1640625" customWidth="1"/>
    <col min="5" max="5" width="19.5" customWidth="1"/>
    <col min="16" max="16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86</v>
      </c>
      <c r="P1" s="4" t="s">
        <v>87</v>
      </c>
      <c r="Q1" s="4" t="s">
        <v>88</v>
      </c>
    </row>
    <row r="2" spans="1:17" x14ac:dyDescent="0.2">
      <c r="A2" t="s">
        <v>29</v>
      </c>
      <c r="B2" t="s">
        <v>30</v>
      </c>
      <c r="C2" t="s">
        <v>79</v>
      </c>
      <c r="D2" t="s">
        <v>83</v>
      </c>
      <c r="E2" s="2">
        <v>45245.805555555547</v>
      </c>
      <c r="F2">
        <v>3324</v>
      </c>
      <c r="G2">
        <v>3339</v>
      </c>
      <c r="H2">
        <v>1060</v>
      </c>
      <c r="I2">
        <v>60290</v>
      </c>
      <c r="J2">
        <v>23300</v>
      </c>
      <c r="K2">
        <v>5046</v>
      </c>
      <c r="L2">
        <v>4663</v>
      </c>
      <c r="M2">
        <v>2133</v>
      </c>
    </row>
    <row r="3" spans="1:17" x14ac:dyDescent="0.2">
      <c r="A3" t="s">
        <v>29</v>
      </c>
      <c r="B3" t="s">
        <v>30</v>
      </c>
      <c r="C3" t="s">
        <v>80</v>
      </c>
      <c r="D3" t="s">
        <v>83</v>
      </c>
      <c r="E3" s="2">
        <v>45245.806250000001</v>
      </c>
      <c r="F3">
        <v>3417</v>
      </c>
      <c r="G3">
        <v>3433</v>
      </c>
      <c r="H3">
        <v>1060</v>
      </c>
      <c r="I3">
        <v>60290</v>
      </c>
      <c r="J3">
        <v>23230</v>
      </c>
      <c r="K3">
        <v>5029</v>
      </c>
      <c r="L3">
        <v>4621</v>
      </c>
      <c r="M3">
        <v>2600</v>
      </c>
    </row>
    <row r="4" spans="1:17" x14ac:dyDescent="0.2">
      <c r="A4" t="s">
        <v>29</v>
      </c>
      <c r="B4" t="s">
        <v>30</v>
      </c>
      <c r="C4" t="s">
        <v>81</v>
      </c>
      <c r="D4" t="s">
        <v>83</v>
      </c>
      <c r="E4" s="2">
        <v>45245.807638888888</v>
      </c>
      <c r="F4">
        <v>3306</v>
      </c>
      <c r="G4">
        <v>3321</v>
      </c>
      <c r="H4">
        <v>1060</v>
      </c>
      <c r="I4">
        <v>60290</v>
      </c>
      <c r="J4">
        <v>22430</v>
      </c>
      <c r="K4">
        <v>5101</v>
      </c>
      <c r="L4">
        <v>4765</v>
      </c>
      <c r="M4">
        <v>2321</v>
      </c>
    </row>
    <row r="5" spans="1:17" x14ac:dyDescent="0.2">
      <c r="A5" t="s">
        <v>29</v>
      </c>
      <c r="B5" t="s">
        <v>30</v>
      </c>
      <c r="C5" t="s">
        <v>82</v>
      </c>
      <c r="D5" t="s">
        <v>83</v>
      </c>
      <c r="E5" s="2">
        <v>45245.808333333327</v>
      </c>
      <c r="F5">
        <v>3099</v>
      </c>
      <c r="G5">
        <v>3113</v>
      </c>
      <c r="H5">
        <v>1060</v>
      </c>
      <c r="I5">
        <v>60290</v>
      </c>
      <c r="J5">
        <v>21320</v>
      </c>
      <c r="K5">
        <v>5141</v>
      </c>
      <c r="L5">
        <v>4799</v>
      </c>
      <c r="M5">
        <v>2096</v>
      </c>
    </row>
    <row r="6" spans="1:17" x14ac:dyDescent="0.2">
      <c r="A6" t="s">
        <v>85</v>
      </c>
      <c r="E6" s="2">
        <f>E2</f>
        <v>45245.805555555547</v>
      </c>
      <c r="J6">
        <f>AVERAGE(J2:J5)</f>
        <v>22570</v>
      </c>
      <c r="K6" s="3">
        <f>AVERAGE(K2:K5)</f>
        <v>5079.25</v>
      </c>
    </row>
    <row r="8" spans="1:17" x14ac:dyDescent="0.2">
      <c r="A8" t="s">
        <v>24</v>
      </c>
      <c r="B8" t="s">
        <v>30</v>
      </c>
      <c r="C8" t="s">
        <v>63</v>
      </c>
      <c r="D8" t="s">
        <v>83</v>
      </c>
      <c r="E8" s="2">
        <v>45251.783333333333</v>
      </c>
      <c r="F8">
        <v>1160</v>
      </c>
      <c r="G8">
        <v>1161</v>
      </c>
      <c r="H8">
        <v>1060</v>
      </c>
      <c r="I8">
        <v>60290</v>
      </c>
      <c r="J8">
        <v>4810</v>
      </c>
      <c r="K8">
        <v>8066</v>
      </c>
      <c r="L8">
        <v>7433</v>
      </c>
      <c r="M8">
        <v>4662</v>
      </c>
      <c r="O8" s="5">
        <f>J8/$J$6</f>
        <v>0.21311475409836064</v>
      </c>
      <c r="P8" s="6">
        <f>$E$8-$E$6</f>
        <v>5.9777777777853771</v>
      </c>
      <c r="Q8" s="5">
        <f>LOG(O8,2)/P8</f>
        <v>-0.37309811477268834</v>
      </c>
    </row>
    <row r="9" spans="1:17" x14ac:dyDescent="0.2">
      <c r="A9" t="s">
        <v>24</v>
      </c>
      <c r="B9" t="s">
        <v>30</v>
      </c>
      <c r="C9" t="s">
        <v>64</v>
      </c>
      <c r="D9" t="s">
        <v>83</v>
      </c>
      <c r="E9" s="2">
        <v>45251.78402777778</v>
      </c>
      <c r="F9">
        <v>1132</v>
      </c>
      <c r="G9">
        <v>1133</v>
      </c>
      <c r="H9">
        <v>1060</v>
      </c>
      <c r="I9">
        <v>60290</v>
      </c>
      <c r="J9">
        <v>4050</v>
      </c>
      <c r="K9">
        <v>7346</v>
      </c>
      <c r="L9">
        <v>6526</v>
      </c>
      <c r="M9">
        <v>3883</v>
      </c>
      <c r="O9" s="5">
        <f>J9/$J$6</f>
        <v>0.179441736818786</v>
      </c>
      <c r="P9" s="6">
        <f t="shared" ref="P9:P10" si="0">$E$8-$E$6</f>
        <v>5.9777777777853771</v>
      </c>
      <c r="Q9" s="5">
        <f t="shared" ref="Q9:Q10" si="1">LOG(O9,2)/P9</f>
        <v>-0.41460433919610196</v>
      </c>
    </row>
    <row r="10" spans="1:17" x14ac:dyDescent="0.2">
      <c r="A10" t="s">
        <v>24</v>
      </c>
      <c r="B10" t="s">
        <v>30</v>
      </c>
      <c r="C10" t="s">
        <v>65</v>
      </c>
      <c r="D10" t="s">
        <v>83</v>
      </c>
      <c r="E10" s="2">
        <v>45251.785416666673</v>
      </c>
      <c r="F10">
        <v>1325</v>
      </c>
      <c r="G10">
        <v>1327</v>
      </c>
      <c r="H10">
        <v>1060</v>
      </c>
      <c r="I10">
        <v>60290</v>
      </c>
      <c r="J10">
        <v>5350</v>
      </c>
      <c r="K10">
        <v>7703</v>
      </c>
      <c r="L10">
        <v>7125</v>
      </c>
      <c r="M10">
        <v>3946</v>
      </c>
      <c r="O10" s="5">
        <f>J10/$J$6</f>
        <v>0.23704031900753211</v>
      </c>
      <c r="P10" s="6">
        <f t="shared" si="0"/>
        <v>5.9777777777853771</v>
      </c>
      <c r="Q10" s="5">
        <f t="shared" si="1"/>
        <v>-0.34741934195364649</v>
      </c>
    </row>
    <row r="11" spans="1:17" x14ac:dyDescent="0.2">
      <c r="A11" t="s">
        <v>85</v>
      </c>
      <c r="Q11" s="5">
        <f>AVERAGE(Q8:Q10)</f>
        <v>-0.37837393197414554</v>
      </c>
    </row>
    <row r="12" spans="1:17" x14ac:dyDescent="0.2">
      <c r="Q12" s="5"/>
    </row>
    <row r="13" spans="1:17" x14ac:dyDescent="0.2">
      <c r="A13" t="s">
        <v>25</v>
      </c>
      <c r="B13" t="s">
        <v>30</v>
      </c>
      <c r="C13" t="s">
        <v>66</v>
      </c>
      <c r="D13" t="s">
        <v>83</v>
      </c>
      <c r="E13" s="2">
        <v>45251.786111111112</v>
      </c>
      <c r="F13">
        <v>2503</v>
      </c>
      <c r="G13">
        <v>2511</v>
      </c>
      <c r="H13">
        <v>1060</v>
      </c>
      <c r="I13">
        <v>60290</v>
      </c>
      <c r="J13">
        <v>12100</v>
      </c>
      <c r="K13">
        <v>6712</v>
      </c>
      <c r="L13">
        <v>5906</v>
      </c>
      <c r="M13">
        <v>3798</v>
      </c>
      <c r="O13" s="5">
        <f>J13/$J$6</f>
        <v>0.53610988037217544</v>
      </c>
      <c r="P13" s="6">
        <f>$E$8-$E$6</f>
        <v>5.9777777777853771</v>
      </c>
      <c r="Q13" s="5">
        <f>LOG(O13,2)/P13</f>
        <v>-0.15045714385239076</v>
      </c>
    </row>
    <row r="14" spans="1:17" x14ac:dyDescent="0.2">
      <c r="A14" t="s">
        <v>25</v>
      </c>
      <c r="B14" t="s">
        <v>30</v>
      </c>
      <c r="C14" t="s">
        <v>67</v>
      </c>
      <c r="D14" t="s">
        <v>83</v>
      </c>
      <c r="E14" s="2">
        <v>45251.786805555559</v>
      </c>
      <c r="F14">
        <v>3119</v>
      </c>
      <c r="G14">
        <v>3131</v>
      </c>
      <c r="H14">
        <v>1060</v>
      </c>
      <c r="I14">
        <v>60290</v>
      </c>
      <c r="J14">
        <v>15410</v>
      </c>
      <c r="K14">
        <v>6376</v>
      </c>
      <c r="L14">
        <v>5607</v>
      </c>
      <c r="M14">
        <v>3598</v>
      </c>
      <c r="O14" s="5">
        <f>J14/$J$6</f>
        <v>0.68276473194505982</v>
      </c>
      <c r="P14" s="6">
        <f t="shared" ref="P14:P15" si="2">$E$8-$E$6</f>
        <v>5.9777777777853771</v>
      </c>
      <c r="Q14" s="5">
        <f t="shared" ref="Q14:Q15" si="3">LOG(O14,2)/P14</f>
        <v>-9.2097695354779879E-2</v>
      </c>
    </row>
    <row r="15" spans="1:17" x14ac:dyDescent="0.2">
      <c r="A15" t="s">
        <v>25</v>
      </c>
      <c r="B15" t="s">
        <v>30</v>
      </c>
      <c r="C15" t="s">
        <v>68</v>
      </c>
      <c r="D15" t="s">
        <v>83</v>
      </c>
      <c r="E15" s="2">
        <v>45251.788194444453</v>
      </c>
      <c r="F15">
        <v>2897</v>
      </c>
      <c r="G15">
        <v>2908</v>
      </c>
      <c r="H15">
        <v>1060</v>
      </c>
      <c r="I15">
        <v>60290</v>
      </c>
      <c r="J15">
        <v>15820</v>
      </c>
      <c r="K15">
        <v>6681</v>
      </c>
      <c r="L15">
        <v>5831</v>
      </c>
      <c r="M15">
        <v>3920</v>
      </c>
      <c r="O15" s="5">
        <f>J15/$J$6</f>
        <v>0.70093043863535665</v>
      </c>
      <c r="P15" s="6">
        <f t="shared" si="2"/>
        <v>5.9777777777853771</v>
      </c>
      <c r="Q15" s="5">
        <f t="shared" si="3"/>
        <v>-8.5760434358095425E-2</v>
      </c>
    </row>
    <row r="16" spans="1:17" x14ac:dyDescent="0.2">
      <c r="Q16" s="5">
        <f>AVERAGE(Q13:Q15)</f>
        <v>-0.10943842452175535</v>
      </c>
    </row>
    <row r="17" spans="1:17" x14ac:dyDescent="0.2">
      <c r="Q17" s="5"/>
    </row>
    <row r="18" spans="1:17" x14ac:dyDescent="0.2">
      <c r="A18" t="s">
        <v>27</v>
      </c>
      <c r="B18" t="s">
        <v>30</v>
      </c>
      <c r="C18" t="s">
        <v>73</v>
      </c>
      <c r="D18" t="s">
        <v>83</v>
      </c>
      <c r="E18" s="2">
        <v>45251.788888888892</v>
      </c>
      <c r="F18">
        <v>7154</v>
      </c>
      <c r="G18">
        <v>7224</v>
      </c>
      <c r="H18">
        <v>1060</v>
      </c>
      <c r="I18">
        <v>60290</v>
      </c>
      <c r="J18">
        <v>46770</v>
      </c>
      <c r="K18">
        <v>4809</v>
      </c>
      <c r="L18">
        <v>4210</v>
      </c>
      <c r="M18">
        <v>2818</v>
      </c>
      <c r="O18" s="5">
        <f>J18/$J$6</f>
        <v>2.0722197607443511</v>
      </c>
      <c r="P18" s="6">
        <f>$E$8-$E$6</f>
        <v>5.9777777777853771</v>
      </c>
      <c r="Q18" s="5">
        <f>LOG(O18,2)/P18</f>
        <v>0.17584745524222894</v>
      </c>
    </row>
    <row r="19" spans="1:17" x14ac:dyDescent="0.2">
      <c r="A19" t="s">
        <v>27</v>
      </c>
      <c r="B19" t="s">
        <v>30</v>
      </c>
      <c r="C19" t="s">
        <v>74</v>
      </c>
      <c r="D19" t="s">
        <v>83</v>
      </c>
      <c r="E19" s="2">
        <v>45251.789583333331</v>
      </c>
      <c r="F19">
        <v>7348</v>
      </c>
      <c r="G19">
        <v>7421</v>
      </c>
      <c r="H19">
        <v>1060</v>
      </c>
      <c r="I19">
        <v>60290</v>
      </c>
      <c r="J19">
        <v>47890</v>
      </c>
      <c r="K19">
        <v>4717</v>
      </c>
      <c r="L19">
        <v>4151</v>
      </c>
      <c r="M19">
        <v>2637</v>
      </c>
      <c r="O19" s="5">
        <f>J19/$J$6</f>
        <v>2.12184315463004</v>
      </c>
      <c r="P19" s="6">
        <f t="shared" ref="P19:P20" si="4">$E$8-$E$6</f>
        <v>5.9777777777853771</v>
      </c>
      <c r="Q19" s="5">
        <f t="shared" ref="Q19:Q20" si="5">LOG(O19,2)/P19</f>
        <v>0.18155877608522433</v>
      </c>
    </row>
    <row r="20" spans="1:17" x14ac:dyDescent="0.2">
      <c r="A20" t="s">
        <v>27</v>
      </c>
      <c r="B20" t="s">
        <v>30</v>
      </c>
      <c r="C20" t="s">
        <v>75</v>
      </c>
      <c r="D20" t="s">
        <v>83</v>
      </c>
      <c r="E20" s="2">
        <v>45251.790972222218</v>
      </c>
      <c r="F20">
        <v>7411</v>
      </c>
      <c r="G20">
        <v>7486</v>
      </c>
      <c r="H20">
        <v>1060</v>
      </c>
      <c r="I20">
        <v>60290</v>
      </c>
      <c r="J20">
        <v>48900</v>
      </c>
      <c r="K20">
        <v>4671</v>
      </c>
      <c r="L20">
        <v>4093</v>
      </c>
      <c r="M20">
        <v>2666</v>
      </c>
      <c r="O20" s="5">
        <f>J20/$J$6</f>
        <v>2.1665928223305273</v>
      </c>
      <c r="P20" s="6">
        <f t="shared" si="4"/>
        <v>5.9777777777853771</v>
      </c>
      <c r="Q20" s="5">
        <f t="shared" si="5"/>
        <v>0.18659576988507584</v>
      </c>
    </row>
    <row r="21" spans="1:17" x14ac:dyDescent="0.2">
      <c r="Q21" s="5">
        <f>AVERAGE(Q18:Q20)</f>
        <v>0.18133400040417638</v>
      </c>
    </row>
    <row r="22" spans="1:17" x14ac:dyDescent="0.2">
      <c r="Q22" s="5"/>
    </row>
    <row r="23" spans="1:17" x14ac:dyDescent="0.2">
      <c r="A23" t="s">
        <v>28</v>
      </c>
      <c r="B23" t="s">
        <v>30</v>
      </c>
      <c r="C23" t="s">
        <v>76</v>
      </c>
      <c r="D23" t="s">
        <v>83</v>
      </c>
      <c r="E23" s="2">
        <v>45251.791666666657</v>
      </c>
      <c r="F23">
        <v>13341</v>
      </c>
      <c r="G23">
        <v>13584</v>
      </c>
      <c r="H23">
        <v>1060</v>
      </c>
      <c r="I23">
        <v>60290</v>
      </c>
      <c r="J23">
        <v>93860</v>
      </c>
      <c r="K23">
        <v>4185</v>
      </c>
      <c r="L23">
        <v>3730</v>
      </c>
      <c r="M23">
        <v>2339</v>
      </c>
      <c r="O23" s="5">
        <f>J23/$J$6</f>
        <v>4.1586176340274701</v>
      </c>
      <c r="P23" s="6">
        <f>$E$8-$E$6</f>
        <v>5.9777777777853771</v>
      </c>
      <c r="Q23" s="5">
        <f>LOG(O23,2)/P23</f>
        <v>0.34395792521383495</v>
      </c>
    </row>
    <row r="24" spans="1:17" x14ac:dyDescent="0.2">
      <c r="A24" t="s">
        <v>28</v>
      </c>
      <c r="B24" t="s">
        <v>30</v>
      </c>
      <c r="C24" t="s">
        <v>77</v>
      </c>
      <c r="D24" t="s">
        <v>83</v>
      </c>
      <c r="E24" s="2">
        <v>45251.792361111111</v>
      </c>
      <c r="F24">
        <v>13810</v>
      </c>
      <c r="G24">
        <v>14074</v>
      </c>
      <c r="H24">
        <v>1060</v>
      </c>
      <c r="I24">
        <v>60290</v>
      </c>
      <c r="J24">
        <v>99380</v>
      </c>
      <c r="K24">
        <v>4108</v>
      </c>
      <c r="L24">
        <v>3700</v>
      </c>
      <c r="M24">
        <v>2067</v>
      </c>
      <c r="O24" s="5">
        <f>J24/$J$6</f>
        <v>4.4031900753212225</v>
      </c>
      <c r="P24" s="6">
        <f t="shared" ref="P24:P25" si="6">$E$8-$E$6</f>
        <v>5.9777777777853771</v>
      </c>
      <c r="Q24" s="5">
        <f t="shared" ref="Q24:Q25" si="7">LOG(O24,2)/P24</f>
        <v>0.35774985334944226</v>
      </c>
    </row>
    <row r="25" spans="1:17" x14ac:dyDescent="0.2">
      <c r="A25" t="s">
        <v>28</v>
      </c>
      <c r="B25" t="s">
        <v>30</v>
      </c>
      <c r="C25" t="s">
        <v>78</v>
      </c>
      <c r="D25" t="s">
        <v>83</v>
      </c>
      <c r="E25" s="2">
        <v>45251.793055555558</v>
      </c>
      <c r="F25">
        <v>14499</v>
      </c>
      <c r="G25">
        <v>14797</v>
      </c>
      <c r="H25">
        <v>1060</v>
      </c>
      <c r="I25">
        <v>60290</v>
      </c>
      <c r="J25">
        <v>109500</v>
      </c>
      <c r="K25">
        <v>4070</v>
      </c>
      <c r="L25">
        <v>3615</v>
      </c>
      <c r="M25">
        <v>2217</v>
      </c>
      <c r="O25" s="5">
        <f>J25/$J$6</f>
        <v>4.8515728843597694</v>
      </c>
      <c r="P25" s="6">
        <f t="shared" si="6"/>
        <v>5.9777777777853771</v>
      </c>
      <c r="Q25" s="5">
        <f t="shared" si="7"/>
        <v>0.38115377166599423</v>
      </c>
    </row>
    <row r="26" spans="1:17" x14ac:dyDescent="0.2">
      <c r="Q26" s="5">
        <f>AVERAGE(Q23:Q25)</f>
        <v>0.36095385007642383</v>
      </c>
    </row>
    <row r="27" spans="1:17" x14ac:dyDescent="0.2">
      <c r="Q27" s="5"/>
    </row>
    <row r="28" spans="1:17" x14ac:dyDescent="0.2">
      <c r="A28" t="s">
        <v>26</v>
      </c>
      <c r="B28" t="s">
        <v>30</v>
      </c>
      <c r="C28" t="s">
        <v>69</v>
      </c>
      <c r="D28" t="s">
        <v>84</v>
      </c>
      <c r="E28" s="2">
        <v>45250.611111111109</v>
      </c>
      <c r="F28">
        <v>6728</v>
      </c>
      <c r="G28">
        <v>6842</v>
      </c>
      <c r="H28">
        <v>1060</v>
      </c>
      <c r="I28">
        <v>60290</v>
      </c>
      <c r="J28">
        <v>445000</v>
      </c>
      <c r="K28">
        <v>4570</v>
      </c>
      <c r="L28">
        <v>4278</v>
      </c>
      <c r="M28">
        <v>1763</v>
      </c>
      <c r="O28" s="5">
        <f>J28/$J$6</f>
        <v>19.716437749224635</v>
      </c>
      <c r="P28" s="6">
        <f>$E$8-$E$6</f>
        <v>5.9777777777853771</v>
      </c>
      <c r="Q28" s="5">
        <f>LOG(O28,2)/P28</f>
        <v>0.71955284594573654</v>
      </c>
    </row>
    <row r="29" spans="1:17" x14ac:dyDescent="0.2">
      <c r="A29" t="s">
        <v>26</v>
      </c>
      <c r="B29" t="s">
        <v>30</v>
      </c>
      <c r="C29" t="s">
        <v>70</v>
      </c>
      <c r="D29" t="s">
        <v>84</v>
      </c>
      <c r="E29" s="2">
        <v>45250.615972222222</v>
      </c>
      <c r="F29">
        <v>7152</v>
      </c>
      <c r="G29">
        <v>7300</v>
      </c>
      <c r="H29">
        <v>1060</v>
      </c>
      <c r="I29">
        <v>60290</v>
      </c>
      <c r="J29">
        <v>532900</v>
      </c>
      <c r="K29">
        <v>4551</v>
      </c>
      <c r="L29">
        <v>4217</v>
      </c>
      <c r="M29">
        <v>1825</v>
      </c>
      <c r="O29" s="5">
        <f>J29/$J$6</f>
        <v>23.610988037217545</v>
      </c>
      <c r="P29" s="6">
        <f t="shared" ref="P29:P30" si="8">$E$8-$E$6</f>
        <v>5.9777777777853771</v>
      </c>
      <c r="Q29" s="5">
        <f t="shared" ref="Q29:Q30" si="9">LOG(O29,2)/P29</f>
        <v>0.76305722277040633</v>
      </c>
    </row>
    <row r="30" spans="1:17" x14ac:dyDescent="0.2">
      <c r="A30" t="s">
        <v>26</v>
      </c>
      <c r="B30" t="s">
        <v>30</v>
      </c>
      <c r="C30" t="s">
        <v>71</v>
      </c>
      <c r="D30" t="s">
        <v>84</v>
      </c>
      <c r="E30" s="2">
        <v>45250.616666666669</v>
      </c>
      <c r="F30">
        <v>7210</v>
      </c>
      <c r="G30">
        <v>7367</v>
      </c>
      <c r="H30">
        <v>1060</v>
      </c>
      <c r="I30">
        <v>60290</v>
      </c>
      <c r="J30">
        <v>576500</v>
      </c>
      <c r="K30">
        <v>4396</v>
      </c>
      <c r="L30">
        <v>4081</v>
      </c>
      <c r="M30">
        <v>1734</v>
      </c>
      <c r="O30" s="5">
        <f>J30/$J$6</f>
        <v>25.542755870624724</v>
      </c>
      <c r="P30" s="6">
        <f t="shared" si="8"/>
        <v>5.9777777777853771</v>
      </c>
      <c r="Q30" s="5">
        <f t="shared" si="9"/>
        <v>0.78203681334681152</v>
      </c>
    </row>
    <row r="31" spans="1:17" x14ac:dyDescent="0.2">
      <c r="A31" t="s">
        <v>26</v>
      </c>
      <c r="B31" t="s">
        <v>30</v>
      </c>
      <c r="C31" t="s">
        <v>72</v>
      </c>
      <c r="D31" t="s">
        <v>84</v>
      </c>
      <c r="E31" s="2">
        <v>45250.616666666669</v>
      </c>
      <c r="F31">
        <v>6660</v>
      </c>
      <c r="G31">
        <v>6791</v>
      </c>
      <c r="H31">
        <v>1060</v>
      </c>
      <c r="I31">
        <v>60290</v>
      </c>
      <c r="J31">
        <v>506200</v>
      </c>
      <c r="K31">
        <v>4299</v>
      </c>
      <c r="L31">
        <v>4014</v>
      </c>
      <c r="M31">
        <v>1660</v>
      </c>
      <c r="O31" s="5">
        <f>J31/$J$6</f>
        <v>22.428001772264068</v>
      </c>
      <c r="P31" s="6">
        <f>$E$8-$E$6</f>
        <v>5.9777777777853771</v>
      </c>
      <c r="Q31" s="5">
        <f>LOG(O31,2)/P31</f>
        <v>0.75065172219711063</v>
      </c>
    </row>
    <row r="32" spans="1:17" x14ac:dyDescent="0.2">
      <c r="Q32" s="5">
        <f>AVERAGE(Q28:Q31)</f>
        <v>0.75382465106501617</v>
      </c>
    </row>
    <row r="33" spans="1:17" x14ac:dyDescent="0.2">
      <c r="Q33" s="5"/>
    </row>
    <row r="34" spans="1:17" x14ac:dyDescent="0.2">
      <c r="Q34" s="5"/>
    </row>
    <row r="35" spans="1:17" x14ac:dyDescent="0.2">
      <c r="Q35" s="5"/>
    </row>
    <row r="36" spans="1:17" x14ac:dyDescent="0.2">
      <c r="A36" t="s">
        <v>18</v>
      </c>
      <c r="B36" t="s">
        <v>30</v>
      </c>
      <c r="C36" t="s">
        <v>47</v>
      </c>
      <c r="D36" t="s">
        <v>83</v>
      </c>
      <c r="E36" s="2">
        <v>45251.805555555547</v>
      </c>
      <c r="F36">
        <v>4561</v>
      </c>
      <c r="G36">
        <v>4588</v>
      </c>
      <c r="H36">
        <v>1060</v>
      </c>
      <c r="I36">
        <v>60290</v>
      </c>
      <c r="J36">
        <v>27740</v>
      </c>
      <c r="K36">
        <v>5447</v>
      </c>
      <c r="L36">
        <v>4672</v>
      </c>
      <c r="M36">
        <v>3234</v>
      </c>
      <c r="O36" s="5">
        <f>J36/$J$6</f>
        <v>1.2290651307044749</v>
      </c>
      <c r="P36" s="6">
        <f>$E$36-$E$6</f>
        <v>6</v>
      </c>
      <c r="Q36" s="5">
        <f>LOG(O36,2)/P36</f>
        <v>4.9593561521961094E-2</v>
      </c>
    </row>
    <row r="37" spans="1:17" x14ac:dyDescent="0.2">
      <c r="A37" t="s">
        <v>18</v>
      </c>
      <c r="B37" t="s">
        <v>30</v>
      </c>
      <c r="C37" t="s">
        <v>48</v>
      </c>
      <c r="D37" t="s">
        <v>83</v>
      </c>
      <c r="E37" s="2">
        <v>45251.806250000001</v>
      </c>
      <c r="F37">
        <v>4525</v>
      </c>
      <c r="G37">
        <v>4553</v>
      </c>
      <c r="H37">
        <v>1060</v>
      </c>
      <c r="I37">
        <v>60290</v>
      </c>
      <c r="J37">
        <v>27850</v>
      </c>
      <c r="K37">
        <v>5302</v>
      </c>
      <c r="L37">
        <v>4618</v>
      </c>
      <c r="M37">
        <v>3053</v>
      </c>
      <c r="O37" s="5">
        <f t="shared" ref="O37:O38" si="10">J37/$J$6</f>
        <v>1.2339388568896765</v>
      </c>
      <c r="P37" s="6">
        <f>$E$36-$E$6</f>
        <v>6</v>
      </c>
      <c r="Q37" s="5">
        <f t="shared" ref="Q37:Q38" si="11">LOG(O37,2)/P37</f>
        <v>5.0545151505926332E-2</v>
      </c>
    </row>
    <row r="38" spans="1:17" x14ac:dyDescent="0.2">
      <c r="A38" t="s">
        <v>18</v>
      </c>
      <c r="B38" t="s">
        <v>30</v>
      </c>
      <c r="C38" t="s">
        <v>49</v>
      </c>
      <c r="D38" t="s">
        <v>83</v>
      </c>
      <c r="E38" s="2">
        <v>45251.807638888888</v>
      </c>
      <c r="F38">
        <v>4292</v>
      </c>
      <c r="G38">
        <v>4316</v>
      </c>
      <c r="H38">
        <v>1060</v>
      </c>
      <c r="I38">
        <v>60290</v>
      </c>
      <c r="J38">
        <v>25590</v>
      </c>
      <c r="K38">
        <v>5237</v>
      </c>
      <c r="L38">
        <v>4453</v>
      </c>
      <c r="M38">
        <v>3171</v>
      </c>
      <c r="O38" s="5">
        <f t="shared" si="10"/>
        <v>1.1338059370846256</v>
      </c>
      <c r="P38" s="6">
        <f>$E$36-$E$6</f>
        <v>6</v>
      </c>
      <c r="Q38" s="5">
        <f t="shared" si="11"/>
        <v>3.0195621474601725E-2</v>
      </c>
    </row>
    <row r="39" spans="1:17" x14ac:dyDescent="0.2">
      <c r="Q39" s="5">
        <f>AVERAGE(Q36:Q38)</f>
        <v>4.3444778167496388E-2</v>
      </c>
    </row>
    <row r="40" spans="1:17" x14ac:dyDescent="0.2">
      <c r="O40" s="5"/>
      <c r="P40" s="6"/>
      <c r="Q40" s="5"/>
    </row>
    <row r="41" spans="1:17" x14ac:dyDescent="0.2">
      <c r="A41" t="s">
        <v>19</v>
      </c>
      <c r="B41" t="s">
        <v>30</v>
      </c>
      <c r="C41" t="s">
        <v>50</v>
      </c>
      <c r="D41" t="s">
        <v>83</v>
      </c>
      <c r="E41" s="2">
        <v>45251.808333333327</v>
      </c>
      <c r="F41">
        <v>8244</v>
      </c>
      <c r="G41">
        <v>8334</v>
      </c>
      <c r="H41">
        <v>1060</v>
      </c>
      <c r="I41">
        <v>60290</v>
      </c>
      <c r="J41">
        <v>55540</v>
      </c>
      <c r="K41">
        <v>4396</v>
      </c>
      <c r="L41">
        <v>3817</v>
      </c>
      <c r="M41">
        <v>2585</v>
      </c>
      <c r="O41" s="5">
        <f>J41/$J$6</f>
        <v>2.4607886575099691</v>
      </c>
      <c r="P41" s="6">
        <f>$E$36-$E$6</f>
        <v>6</v>
      </c>
      <c r="Q41" s="5">
        <f>LOG(O41,2)/P41</f>
        <v>0.216520126437835</v>
      </c>
    </row>
    <row r="42" spans="1:17" x14ac:dyDescent="0.2">
      <c r="A42" t="s">
        <v>19</v>
      </c>
      <c r="B42" t="s">
        <v>30</v>
      </c>
      <c r="C42" t="s">
        <v>51</v>
      </c>
      <c r="D42" t="s">
        <v>83</v>
      </c>
      <c r="E42" s="2">
        <v>45251.809027777781</v>
      </c>
      <c r="F42">
        <v>8043</v>
      </c>
      <c r="G42">
        <v>8128</v>
      </c>
      <c r="H42">
        <v>1060</v>
      </c>
      <c r="I42">
        <v>60290</v>
      </c>
      <c r="J42">
        <v>53910</v>
      </c>
      <c r="K42">
        <v>4299</v>
      </c>
      <c r="L42">
        <v>3770</v>
      </c>
      <c r="M42">
        <v>2394</v>
      </c>
      <c r="O42" s="5">
        <f t="shared" ref="O42:O43" si="12">J42/$J$6</f>
        <v>2.388568896765618</v>
      </c>
      <c r="P42" s="6">
        <f>$E$36-$E$6</f>
        <v>6</v>
      </c>
      <c r="Q42" s="5">
        <f t="shared" ref="Q42:Q43" si="13">LOG(O42,2)/P42</f>
        <v>0.20935774850654365</v>
      </c>
    </row>
    <row r="43" spans="1:17" x14ac:dyDescent="0.2">
      <c r="A43" t="s">
        <v>19</v>
      </c>
      <c r="B43" t="s">
        <v>30</v>
      </c>
      <c r="C43" t="s">
        <v>52</v>
      </c>
      <c r="D43" t="s">
        <v>83</v>
      </c>
      <c r="E43" s="2">
        <v>45251.810416666667</v>
      </c>
      <c r="F43">
        <v>7821</v>
      </c>
      <c r="G43">
        <v>7906</v>
      </c>
      <c r="H43">
        <v>1060</v>
      </c>
      <c r="I43">
        <v>60290</v>
      </c>
      <c r="J43">
        <v>55460</v>
      </c>
      <c r="K43">
        <v>4360</v>
      </c>
      <c r="L43">
        <v>3789</v>
      </c>
      <c r="M43">
        <v>2487</v>
      </c>
      <c r="O43" s="5">
        <f t="shared" si="12"/>
        <v>2.4572441293752769</v>
      </c>
      <c r="P43" s="6">
        <f>$E$36-$E$6</f>
        <v>6</v>
      </c>
      <c r="Q43" s="5">
        <f t="shared" si="13"/>
        <v>0.21617353297460709</v>
      </c>
    </row>
    <row r="44" spans="1:17" x14ac:dyDescent="0.2">
      <c r="Q44" s="5">
        <f>AVERAGE(Q41:Q43)</f>
        <v>0.21401713597299524</v>
      </c>
    </row>
    <row r="45" spans="1:17" x14ac:dyDescent="0.2">
      <c r="Q45" s="5"/>
    </row>
    <row r="46" spans="1:17" x14ac:dyDescent="0.2">
      <c r="A46" t="s">
        <v>21</v>
      </c>
      <c r="B46" t="s">
        <v>30</v>
      </c>
      <c r="C46" t="s">
        <v>57</v>
      </c>
      <c r="D46" t="s">
        <v>83</v>
      </c>
      <c r="E46" s="2">
        <v>45251.8125</v>
      </c>
      <c r="F46">
        <v>14452</v>
      </c>
      <c r="G46">
        <v>14747</v>
      </c>
      <c r="H46">
        <v>1060</v>
      </c>
      <c r="I46">
        <v>60290</v>
      </c>
      <c r="J46">
        <v>111600</v>
      </c>
      <c r="K46">
        <v>4017</v>
      </c>
      <c r="L46">
        <v>3630</v>
      </c>
      <c r="M46">
        <v>2095</v>
      </c>
      <c r="O46" s="5">
        <f>J46/$J$6</f>
        <v>4.9446167478954361</v>
      </c>
      <c r="P46" s="6">
        <f>$E$36-$E$6</f>
        <v>6</v>
      </c>
      <c r="Q46" s="5">
        <f>LOG(O46,2)/P46</f>
        <v>0.38430978392078563</v>
      </c>
    </row>
    <row r="47" spans="1:17" x14ac:dyDescent="0.2">
      <c r="A47" t="s">
        <v>22</v>
      </c>
      <c r="B47" t="s">
        <v>30</v>
      </c>
      <c r="C47" t="s">
        <v>58</v>
      </c>
      <c r="D47" t="s">
        <v>83</v>
      </c>
      <c r="E47" s="2">
        <v>45251.813194444447</v>
      </c>
      <c r="F47">
        <v>13846</v>
      </c>
      <c r="G47">
        <v>14123</v>
      </c>
      <c r="H47">
        <v>1060</v>
      </c>
      <c r="I47">
        <v>60290</v>
      </c>
      <c r="J47">
        <v>108800</v>
      </c>
      <c r="K47">
        <v>3944</v>
      </c>
      <c r="L47">
        <v>3523</v>
      </c>
      <c r="M47">
        <v>2296</v>
      </c>
      <c r="O47" s="5">
        <f t="shared" ref="O47:O48" si="14">J47/$J$6</f>
        <v>4.8205582631812138</v>
      </c>
      <c r="P47" s="6">
        <f>$E$36-$E$6</f>
        <v>6</v>
      </c>
      <c r="Q47" s="5">
        <f t="shared" ref="Q47:Q48" si="15">LOG(O47,2)/P47</f>
        <v>0.37820003882431097</v>
      </c>
    </row>
    <row r="48" spans="1:17" x14ac:dyDescent="0.2">
      <c r="A48" t="s">
        <v>21</v>
      </c>
      <c r="B48" t="s">
        <v>30</v>
      </c>
      <c r="C48" t="s">
        <v>59</v>
      </c>
      <c r="D48" t="s">
        <v>83</v>
      </c>
      <c r="E48" s="2">
        <v>45251.813888888893</v>
      </c>
      <c r="F48">
        <v>15054</v>
      </c>
      <c r="G48">
        <v>15379</v>
      </c>
      <c r="H48">
        <v>1060</v>
      </c>
      <c r="I48">
        <v>60290</v>
      </c>
      <c r="J48">
        <v>118500</v>
      </c>
      <c r="K48">
        <v>3962</v>
      </c>
      <c r="L48">
        <v>3596</v>
      </c>
      <c r="M48">
        <v>1971</v>
      </c>
      <c r="O48" s="5">
        <f t="shared" si="14"/>
        <v>5.2503322995126274</v>
      </c>
      <c r="P48" s="6">
        <f>$E$36-$E$6</f>
        <v>6</v>
      </c>
      <c r="Q48" s="5">
        <f t="shared" si="15"/>
        <v>0.39873478924685796</v>
      </c>
    </row>
    <row r="49" spans="1:17" x14ac:dyDescent="0.2">
      <c r="Q49" s="5">
        <f>AVERAGE(Q46:Q48)</f>
        <v>0.38708153733065154</v>
      </c>
    </row>
    <row r="50" spans="1:17" x14ac:dyDescent="0.2">
      <c r="Q50" s="5"/>
    </row>
    <row r="51" spans="1:17" x14ac:dyDescent="0.2">
      <c r="A51" t="s">
        <v>23</v>
      </c>
      <c r="B51" t="s">
        <v>30</v>
      </c>
      <c r="C51" t="s">
        <v>60</v>
      </c>
      <c r="D51" t="s">
        <v>83</v>
      </c>
      <c r="E51" s="2">
        <v>45251.81527777778</v>
      </c>
      <c r="F51">
        <v>21861</v>
      </c>
      <c r="G51">
        <v>22517</v>
      </c>
      <c r="H51">
        <v>1060</v>
      </c>
      <c r="I51">
        <v>60290</v>
      </c>
      <c r="J51">
        <v>158200</v>
      </c>
      <c r="K51">
        <v>3874</v>
      </c>
      <c r="L51">
        <v>3564</v>
      </c>
      <c r="M51">
        <v>1902</v>
      </c>
      <c r="O51" s="5">
        <f>J51/$J$6</f>
        <v>7.0093043863535671</v>
      </c>
      <c r="P51" s="6">
        <f>$E$36-$E$6</f>
        <v>6</v>
      </c>
      <c r="Q51" s="5">
        <f>LOG(O51,2)/P51</f>
        <v>0.46821187936138636</v>
      </c>
    </row>
    <row r="52" spans="1:17" x14ac:dyDescent="0.2">
      <c r="A52" t="s">
        <v>23</v>
      </c>
      <c r="B52" t="s">
        <v>30</v>
      </c>
      <c r="C52" t="s">
        <v>61</v>
      </c>
      <c r="D52" t="s">
        <v>83</v>
      </c>
      <c r="E52" s="2">
        <v>45251.815972222219</v>
      </c>
      <c r="F52">
        <v>22024</v>
      </c>
      <c r="G52">
        <v>22712</v>
      </c>
      <c r="H52">
        <v>1060</v>
      </c>
      <c r="I52">
        <v>60290</v>
      </c>
      <c r="J52">
        <v>166700</v>
      </c>
      <c r="K52">
        <v>3909</v>
      </c>
      <c r="L52">
        <v>3577</v>
      </c>
      <c r="M52">
        <v>1832</v>
      </c>
      <c r="O52" s="5">
        <f t="shared" ref="O52:O53" si="16">J52/$J$6</f>
        <v>7.3859105006645986</v>
      </c>
      <c r="P52" s="6">
        <f>$E$36-$E$6</f>
        <v>6</v>
      </c>
      <c r="Q52" s="5">
        <f t="shared" ref="Q52:Q53" si="17">LOG(O52,2)/P52</f>
        <v>0.48079596344699049</v>
      </c>
    </row>
    <row r="53" spans="1:17" x14ac:dyDescent="0.2">
      <c r="A53" t="s">
        <v>23</v>
      </c>
      <c r="B53" t="s">
        <v>30</v>
      </c>
      <c r="C53" t="s">
        <v>62</v>
      </c>
      <c r="D53" t="s">
        <v>83</v>
      </c>
      <c r="E53" s="2">
        <v>45251.816666666673</v>
      </c>
      <c r="F53">
        <v>16663</v>
      </c>
      <c r="G53">
        <v>17071</v>
      </c>
      <c r="H53">
        <v>1060</v>
      </c>
      <c r="I53">
        <v>60290</v>
      </c>
      <c r="J53">
        <v>130800</v>
      </c>
      <c r="K53">
        <v>3891</v>
      </c>
      <c r="L53">
        <v>3565</v>
      </c>
      <c r="M53">
        <v>1882</v>
      </c>
      <c r="O53" s="5">
        <f t="shared" si="16"/>
        <v>5.7953035002215332</v>
      </c>
      <c r="P53" s="6">
        <f>$E$36-$E$6</f>
        <v>6</v>
      </c>
      <c r="Q53" s="5">
        <f t="shared" si="17"/>
        <v>0.42248070286560147</v>
      </c>
    </row>
    <row r="54" spans="1:17" x14ac:dyDescent="0.2">
      <c r="Q54" s="5">
        <f>AVERAGE(Q51:Q53)</f>
        <v>0.45716284855799277</v>
      </c>
    </row>
    <row r="55" spans="1:17" x14ac:dyDescent="0.2">
      <c r="Q55" s="5"/>
    </row>
    <row r="56" spans="1:17" x14ac:dyDescent="0.2">
      <c r="A56" t="s">
        <v>20</v>
      </c>
      <c r="B56" t="s">
        <v>30</v>
      </c>
      <c r="C56" t="s">
        <v>53</v>
      </c>
      <c r="D56" t="s">
        <v>84</v>
      </c>
      <c r="E56" s="2">
        <v>45250.618055555547</v>
      </c>
      <c r="F56">
        <v>5582</v>
      </c>
      <c r="G56">
        <v>5669</v>
      </c>
      <c r="H56">
        <v>1060</v>
      </c>
      <c r="I56">
        <v>60290</v>
      </c>
      <c r="J56">
        <v>357100</v>
      </c>
      <c r="K56">
        <v>4774</v>
      </c>
      <c r="L56">
        <v>4511</v>
      </c>
      <c r="M56">
        <v>1887</v>
      </c>
      <c r="O56" s="5">
        <f>J56/$J$6</f>
        <v>15.821887461231723</v>
      </c>
      <c r="P56" s="6">
        <f>$E$36-$E$6</f>
        <v>6</v>
      </c>
      <c r="Q56" s="5">
        <f>LOG(O56,2)/P56</f>
        <v>0.66397496838026537</v>
      </c>
    </row>
    <row r="57" spans="1:17" x14ac:dyDescent="0.2">
      <c r="A57" t="s">
        <v>20</v>
      </c>
      <c r="B57" t="s">
        <v>30</v>
      </c>
      <c r="C57" t="s">
        <v>54</v>
      </c>
      <c r="D57" t="s">
        <v>84</v>
      </c>
      <c r="E57" s="2">
        <v>45250.618750000001</v>
      </c>
      <c r="F57">
        <v>5688</v>
      </c>
      <c r="G57">
        <v>5780</v>
      </c>
      <c r="H57">
        <v>1060</v>
      </c>
      <c r="I57">
        <v>60290</v>
      </c>
      <c r="J57">
        <v>398200</v>
      </c>
      <c r="K57">
        <v>4654</v>
      </c>
      <c r="L57">
        <v>4319</v>
      </c>
      <c r="M57">
        <v>1949</v>
      </c>
      <c r="O57" s="5">
        <f t="shared" ref="O57:O58" si="18">J57/$J$6</f>
        <v>17.642888790429772</v>
      </c>
      <c r="P57" s="6">
        <f>$E$36-$E$6</f>
        <v>6</v>
      </c>
      <c r="Q57" s="5">
        <f t="shared" ref="Q57:Q58" si="19">LOG(O57,2)/P57</f>
        <v>0.69016914956933817</v>
      </c>
    </row>
    <row r="58" spans="1:17" x14ac:dyDescent="0.2">
      <c r="A58" t="s">
        <v>20</v>
      </c>
      <c r="B58" t="s">
        <v>30</v>
      </c>
      <c r="C58" t="s">
        <v>55</v>
      </c>
      <c r="D58" t="s">
        <v>84</v>
      </c>
      <c r="E58" s="2">
        <v>45250.619444444441</v>
      </c>
      <c r="F58">
        <v>5273</v>
      </c>
      <c r="G58">
        <v>5352</v>
      </c>
      <c r="H58">
        <v>1060</v>
      </c>
      <c r="I58">
        <v>60290</v>
      </c>
      <c r="J58">
        <v>376100</v>
      </c>
      <c r="K58">
        <v>4497</v>
      </c>
      <c r="L58">
        <v>4135</v>
      </c>
      <c r="M58">
        <v>1922</v>
      </c>
      <c r="O58" s="5">
        <f t="shared" si="18"/>
        <v>16.663712893221089</v>
      </c>
      <c r="P58" s="6">
        <f>$E$36-$E$6</f>
        <v>6</v>
      </c>
      <c r="Q58" s="5">
        <f t="shared" si="19"/>
        <v>0.67643966378930542</v>
      </c>
    </row>
    <row r="59" spans="1:17" x14ac:dyDescent="0.2">
      <c r="A59" t="s">
        <v>20</v>
      </c>
      <c r="B59" t="s">
        <v>30</v>
      </c>
      <c r="C59" t="s">
        <v>56</v>
      </c>
      <c r="D59" t="s">
        <v>84</v>
      </c>
      <c r="E59" s="2">
        <v>45250.620138888888</v>
      </c>
      <c r="F59">
        <v>5137</v>
      </c>
      <c r="G59">
        <v>5212</v>
      </c>
      <c r="H59">
        <v>1060</v>
      </c>
      <c r="I59">
        <v>60290</v>
      </c>
      <c r="J59">
        <v>383600</v>
      </c>
      <c r="K59">
        <v>4371</v>
      </c>
      <c r="L59">
        <v>4032</v>
      </c>
      <c r="M59">
        <v>1789</v>
      </c>
      <c r="O59" s="5">
        <f t="shared" ref="O59" si="20">J59/$J$6</f>
        <v>16.996012405848472</v>
      </c>
      <c r="P59" s="6">
        <f>$E$36-$E$6</f>
        <v>6</v>
      </c>
      <c r="Q59" s="5">
        <f t="shared" ref="Q59" si="21">LOG(O59,2)/P59</f>
        <v>0.68118739945227613</v>
      </c>
    </row>
    <row r="60" spans="1:17" x14ac:dyDescent="0.2">
      <c r="Q60" s="5">
        <f>AVERAGE(Q56:Q59)</f>
        <v>0.67794279529779633</v>
      </c>
    </row>
    <row r="63" spans="1:17" x14ac:dyDescent="0.2">
      <c r="A63" t="s">
        <v>13</v>
      </c>
      <c r="B63" t="s">
        <v>30</v>
      </c>
      <c r="C63" t="s">
        <v>31</v>
      </c>
      <c r="D63" t="s">
        <v>83</v>
      </c>
      <c r="E63" s="2">
        <v>45251.831944444442</v>
      </c>
      <c r="F63">
        <v>2637</v>
      </c>
      <c r="G63">
        <v>2646</v>
      </c>
      <c r="H63">
        <v>1060</v>
      </c>
      <c r="I63">
        <v>60290</v>
      </c>
      <c r="J63">
        <v>13170</v>
      </c>
      <c r="K63">
        <v>7254</v>
      </c>
      <c r="L63">
        <v>6462</v>
      </c>
      <c r="M63">
        <v>4355</v>
      </c>
      <c r="O63" s="5">
        <f>J63/$J$6</f>
        <v>0.58351794417368186</v>
      </c>
      <c r="P63" s="6">
        <f>$E$63-$E$6</f>
        <v>6.0263888888948713</v>
      </c>
      <c r="Q63" s="5">
        <f>LOG(O63,2)/P63</f>
        <v>-0.12895800242287997</v>
      </c>
    </row>
    <row r="64" spans="1:17" x14ac:dyDescent="0.2">
      <c r="A64" t="s">
        <v>13</v>
      </c>
      <c r="B64" t="s">
        <v>30</v>
      </c>
      <c r="C64" t="s">
        <v>32</v>
      </c>
      <c r="D64" t="s">
        <v>83</v>
      </c>
      <c r="E64" s="2">
        <v>45251.832638888889</v>
      </c>
      <c r="F64">
        <v>2504</v>
      </c>
      <c r="G64">
        <v>2512</v>
      </c>
      <c r="H64">
        <v>1060</v>
      </c>
      <c r="I64">
        <v>60290</v>
      </c>
      <c r="J64">
        <v>11250</v>
      </c>
      <c r="K64">
        <v>7109</v>
      </c>
      <c r="L64">
        <v>6379</v>
      </c>
      <c r="M64">
        <v>3967</v>
      </c>
      <c r="O64" s="5">
        <f t="shared" ref="O64:O65" si="22">J64/$J$6</f>
        <v>0.49844926894107222</v>
      </c>
      <c r="P64" s="6">
        <f t="shared" ref="P64:P65" si="23">$E$63-$E$6</f>
        <v>6.0263888888948713</v>
      </c>
      <c r="Q64" s="5">
        <f t="shared" ref="Q64:Q65" si="24">LOG(O64,2)/P64</f>
        <v>-0.16668048405214025</v>
      </c>
    </row>
    <row r="65" spans="1:17" x14ac:dyDescent="0.2">
      <c r="A65" t="s">
        <v>13</v>
      </c>
      <c r="B65" t="s">
        <v>30</v>
      </c>
      <c r="C65" t="s">
        <v>33</v>
      </c>
      <c r="D65" t="s">
        <v>83</v>
      </c>
      <c r="E65" s="2">
        <v>45251.833333333343</v>
      </c>
      <c r="F65">
        <v>2238</v>
      </c>
      <c r="G65">
        <v>2244</v>
      </c>
      <c r="H65">
        <v>1060</v>
      </c>
      <c r="I65">
        <v>60290</v>
      </c>
      <c r="J65">
        <v>9900</v>
      </c>
      <c r="K65">
        <v>6960</v>
      </c>
      <c r="L65">
        <v>6211</v>
      </c>
      <c r="M65">
        <v>3823</v>
      </c>
      <c r="O65" s="5">
        <f t="shared" si="22"/>
        <v>0.43863535666814357</v>
      </c>
      <c r="P65" s="6">
        <f t="shared" si="23"/>
        <v>6.0263888888948713</v>
      </c>
      <c r="Q65" s="5">
        <f t="shared" si="24"/>
        <v>-0.19728331678291136</v>
      </c>
    </row>
    <row r="66" spans="1:17" x14ac:dyDescent="0.2">
      <c r="Q66" s="5">
        <f>AVERAGE(Q63:Q65)</f>
        <v>-0.16430726775264384</v>
      </c>
    </row>
    <row r="68" spans="1:17" x14ac:dyDescent="0.2">
      <c r="A68" t="s">
        <v>14</v>
      </c>
      <c r="B68" t="s">
        <v>30</v>
      </c>
      <c r="C68" t="s">
        <v>34</v>
      </c>
      <c r="D68" t="s">
        <v>83</v>
      </c>
      <c r="E68" s="2">
        <v>45251.834722222222</v>
      </c>
      <c r="F68">
        <v>5656</v>
      </c>
      <c r="G68">
        <v>5699</v>
      </c>
      <c r="H68">
        <v>1060</v>
      </c>
      <c r="I68">
        <v>60290</v>
      </c>
      <c r="J68">
        <v>33030</v>
      </c>
      <c r="K68">
        <v>5492</v>
      </c>
      <c r="L68">
        <v>4801</v>
      </c>
      <c r="M68">
        <v>3145</v>
      </c>
      <c r="O68" s="5">
        <f>J68/$J$6</f>
        <v>1.463447053610988</v>
      </c>
      <c r="P68" s="6">
        <f>$E$63-$E$6</f>
        <v>6.0263888888948713</v>
      </c>
      <c r="Q68" s="5">
        <f>LOG(O68,2)/P68</f>
        <v>9.1160819725066483E-2</v>
      </c>
    </row>
    <row r="69" spans="1:17" x14ac:dyDescent="0.2">
      <c r="A69" t="s">
        <v>14</v>
      </c>
      <c r="B69" t="s">
        <v>30</v>
      </c>
      <c r="C69" t="s">
        <v>35</v>
      </c>
      <c r="D69" t="s">
        <v>83</v>
      </c>
      <c r="E69" s="2">
        <v>45251.835416666669</v>
      </c>
      <c r="F69">
        <v>5657</v>
      </c>
      <c r="G69">
        <v>5702</v>
      </c>
      <c r="H69">
        <v>1060</v>
      </c>
      <c r="I69">
        <v>60290</v>
      </c>
      <c r="J69">
        <v>35570</v>
      </c>
      <c r="K69">
        <v>5434</v>
      </c>
      <c r="L69">
        <v>4652</v>
      </c>
      <c r="M69">
        <v>3295</v>
      </c>
      <c r="O69" s="5">
        <f t="shared" ref="O69:O70" si="25">J69/$J$6</f>
        <v>1.5759858218874612</v>
      </c>
      <c r="P69" s="6">
        <f t="shared" ref="P69:P70" si="26">$E$63-$E$6</f>
        <v>6.0263888888948713</v>
      </c>
      <c r="Q69" s="5">
        <f t="shared" ref="Q69:Q70" si="27">LOG(O69,2)/P69</f>
        <v>0.10889681498638884</v>
      </c>
    </row>
    <row r="70" spans="1:17" x14ac:dyDescent="0.2">
      <c r="A70" t="s">
        <v>14</v>
      </c>
      <c r="B70" t="s">
        <v>30</v>
      </c>
      <c r="C70" t="s">
        <v>36</v>
      </c>
      <c r="D70" t="s">
        <v>83</v>
      </c>
      <c r="E70" s="2">
        <v>45251.836805555547</v>
      </c>
      <c r="F70">
        <v>5378</v>
      </c>
      <c r="G70">
        <v>5416</v>
      </c>
      <c r="H70">
        <v>1060</v>
      </c>
      <c r="I70">
        <v>60290</v>
      </c>
      <c r="J70">
        <v>31410</v>
      </c>
      <c r="K70">
        <v>5280</v>
      </c>
      <c r="L70">
        <v>4635</v>
      </c>
      <c r="M70">
        <v>2956</v>
      </c>
      <c r="O70" s="5">
        <f t="shared" si="25"/>
        <v>1.3916703588834736</v>
      </c>
      <c r="P70" s="6">
        <f t="shared" si="26"/>
        <v>6.0263888888948713</v>
      </c>
      <c r="Q70" s="5">
        <f t="shared" si="27"/>
        <v>7.9121598896278331E-2</v>
      </c>
    </row>
    <row r="71" spans="1:17" x14ac:dyDescent="0.2">
      <c r="Q71" s="5">
        <f>AVERAGE(Q68:Q70)</f>
        <v>9.3059744535911218E-2</v>
      </c>
    </row>
    <row r="73" spans="1:17" x14ac:dyDescent="0.2">
      <c r="A73" t="s">
        <v>16</v>
      </c>
      <c r="B73" t="s">
        <v>30</v>
      </c>
      <c r="C73" t="s">
        <v>41</v>
      </c>
      <c r="D73" t="s">
        <v>83</v>
      </c>
      <c r="E73" s="2">
        <v>45251.837500000001</v>
      </c>
      <c r="F73">
        <v>11862</v>
      </c>
      <c r="G73">
        <v>12044</v>
      </c>
      <c r="H73">
        <v>1060</v>
      </c>
      <c r="I73">
        <v>60290</v>
      </c>
      <c r="J73">
        <v>77240</v>
      </c>
      <c r="K73">
        <v>4284</v>
      </c>
      <c r="L73">
        <v>3928</v>
      </c>
      <c r="M73">
        <v>2023</v>
      </c>
      <c r="O73" s="5">
        <f>J73/$J$6</f>
        <v>3.4222419140451925</v>
      </c>
      <c r="P73" s="6">
        <f>$E$63-$E$6</f>
        <v>6.0263888888948713</v>
      </c>
      <c r="Q73" s="5">
        <f>LOG(O73,2)/P73</f>
        <v>0.29452824543560213</v>
      </c>
    </row>
    <row r="74" spans="1:17" x14ac:dyDescent="0.2">
      <c r="A74" t="s">
        <v>16</v>
      </c>
      <c r="B74" t="s">
        <v>30</v>
      </c>
      <c r="C74" t="s">
        <v>42</v>
      </c>
      <c r="D74" t="s">
        <v>83</v>
      </c>
      <c r="E74" s="2">
        <v>45251.838194444441</v>
      </c>
      <c r="F74">
        <v>12561</v>
      </c>
      <c r="G74">
        <v>12775</v>
      </c>
      <c r="H74">
        <v>1060</v>
      </c>
      <c r="I74">
        <v>60290</v>
      </c>
      <c r="J74">
        <v>86660</v>
      </c>
      <c r="K74">
        <v>4254</v>
      </c>
      <c r="L74">
        <v>3853</v>
      </c>
      <c r="M74">
        <v>2081</v>
      </c>
      <c r="O74" s="5">
        <f t="shared" ref="O74:O75" si="28">J74/$J$6</f>
        <v>3.8396101019051838</v>
      </c>
      <c r="P74" s="6">
        <f t="shared" ref="P74:P75" si="29">$E$63-$E$6</f>
        <v>6.0263888888948713</v>
      </c>
      <c r="Q74" s="5">
        <f t="shared" ref="Q74:Q75" si="30">LOG(O74,2)/P74</f>
        <v>0.32207676169998528</v>
      </c>
    </row>
    <row r="75" spans="1:17" x14ac:dyDescent="0.2">
      <c r="A75" t="s">
        <v>16</v>
      </c>
      <c r="B75" t="s">
        <v>30</v>
      </c>
      <c r="C75" t="s">
        <v>43</v>
      </c>
      <c r="D75" t="s">
        <v>83</v>
      </c>
      <c r="E75" s="2">
        <v>45251.838888888888</v>
      </c>
      <c r="F75">
        <v>12812</v>
      </c>
      <c r="G75">
        <v>13045</v>
      </c>
      <c r="H75">
        <v>1060</v>
      </c>
      <c r="I75">
        <v>60290</v>
      </c>
      <c r="J75">
        <v>92330</v>
      </c>
      <c r="K75">
        <v>4337</v>
      </c>
      <c r="L75">
        <v>3860</v>
      </c>
      <c r="M75">
        <v>2402</v>
      </c>
      <c r="O75" s="5">
        <f t="shared" si="28"/>
        <v>4.090828533451484</v>
      </c>
      <c r="P75" s="6">
        <f t="shared" si="29"/>
        <v>6.0263888888948713</v>
      </c>
      <c r="Q75" s="5">
        <f t="shared" si="30"/>
        <v>0.33724890736183744</v>
      </c>
    </row>
    <row r="76" spans="1:17" x14ac:dyDescent="0.2">
      <c r="Q76" s="5">
        <f>AVERAGE(Q73:Q75)</f>
        <v>0.31795130483247497</v>
      </c>
    </row>
    <row r="78" spans="1:17" x14ac:dyDescent="0.2">
      <c r="A78" t="s">
        <v>17</v>
      </c>
      <c r="B78" t="s">
        <v>30</v>
      </c>
      <c r="C78" t="s">
        <v>44</v>
      </c>
      <c r="D78" t="s">
        <v>83</v>
      </c>
      <c r="E78" s="2">
        <v>45251.840277777781</v>
      </c>
      <c r="F78">
        <v>18776</v>
      </c>
      <c r="G78">
        <v>19238</v>
      </c>
      <c r="H78">
        <v>1060</v>
      </c>
      <c r="I78">
        <v>60290</v>
      </c>
      <c r="J78">
        <v>126500</v>
      </c>
      <c r="K78">
        <v>4072</v>
      </c>
      <c r="L78">
        <v>3759</v>
      </c>
      <c r="M78">
        <v>1919</v>
      </c>
      <c r="O78" s="5">
        <f>J78/$J$6</f>
        <v>5.6047851129818342</v>
      </c>
      <c r="P78" s="6">
        <f>$E$63-$E$6</f>
        <v>6.0263888888948713</v>
      </c>
      <c r="Q78" s="5">
        <f>LOG(O78,2)/P78</f>
        <v>0.41262837615068121</v>
      </c>
    </row>
    <row r="79" spans="1:17" x14ac:dyDescent="0.2">
      <c r="A79" t="s">
        <v>17</v>
      </c>
      <c r="B79" t="s">
        <v>30</v>
      </c>
      <c r="C79" t="s">
        <v>45</v>
      </c>
      <c r="D79" t="s">
        <v>83</v>
      </c>
      <c r="E79" s="2">
        <v>45251.84097222222</v>
      </c>
      <c r="F79">
        <v>19195</v>
      </c>
      <c r="G79">
        <v>19705</v>
      </c>
      <c r="H79">
        <v>1060</v>
      </c>
      <c r="I79">
        <v>60290</v>
      </c>
      <c r="J79">
        <v>139000</v>
      </c>
      <c r="K79">
        <v>4050</v>
      </c>
      <c r="L79">
        <v>3702</v>
      </c>
      <c r="M79">
        <v>1937</v>
      </c>
      <c r="O79" s="5">
        <f t="shared" ref="O79:O80" si="31">J79/$J$6</f>
        <v>6.1586176340274701</v>
      </c>
      <c r="P79" s="6">
        <f t="shared" ref="P79:P80" si="32">$E$63-$E$6</f>
        <v>6.0263888888948713</v>
      </c>
      <c r="Q79" s="5">
        <f t="shared" ref="Q79:Q80" si="33">LOG(O79,2)/P79</f>
        <v>0.43518707598495754</v>
      </c>
    </row>
    <row r="80" spans="1:17" x14ac:dyDescent="0.2">
      <c r="A80" t="s">
        <v>17</v>
      </c>
      <c r="B80" t="s">
        <v>30</v>
      </c>
      <c r="C80" t="s">
        <v>46</v>
      </c>
      <c r="D80" t="s">
        <v>83</v>
      </c>
      <c r="E80" s="2">
        <v>45251.841666666667</v>
      </c>
      <c r="F80">
        <v>18896</v>
      </c>
      <c r="G80">
        <v>19400</v>
      </c>
      <c r="H80">
        <v>1060</v>
      </c>
      <c r="I80">
        <v>60290</v>
      </c>
      <c r="J80">
        <v>143300</v>
      </c>
      <c r="K80">
        <v>4010</v>
      </c>
      <c r="L80">
        <v>3667</v>
      </c>
      <c r="M80">
        <v>1999</v>
      </c>
      <c r="O80" s="5">
        <f t="shared" si="31"/>
        <v>6.349136021267169</v>
      </c>
      <c r="P80" s="6">
        <f t="shared" si="32"/>
        <v>6.0263888888948713</v>
      </c>
      <c r="Q80" s="5">
        <f t="shared" si="33"/>
        <v>0.44248061901074393</v>
      </c>
    </row>
    <row r="81" spans="1:17" x14ac:dyDescent="0.2">
      <c r="Q81" s="5">
        <f>AVERAGE(Q78:Q80)</f>
        <v>0.43009869038212756</v>
      </c>
    </row>
    <row r="83" spans="1:17" x14ac:dyDescent="0.2">
      <c r="A83" t="s">
        <v>15</v>
      </c>
      <c r="B83" t="s">
        <v>30</v>
      </c>
      <c r="C83" t="s">
        <v>37</v>
      </c>
      <c r="D83" t="s">
        <v>84</v>
      </c>
      <c r="E83" s="2">
        <v>45250.620833333327</v>
      </c>
      <c r="F83">
        <v>4862</v>
      </c>
      <c r="G83">
        <v>4925</v>
      </c>
      <c r="H83">
        <v>1060</v>
      </c>
      <c r="I83">
        <v>60290</v>
      </c>
      <c r="J83">
        <v>306200</v>
      </c>
      <c r="K83">
        <v>4782</v>
      </c>
      <c r="L83">
        <v>4482</v>
      </c>
      <c r="M83">
        <v>1901</v>
      </c>
      <c r="O83" s="5">
        <f>J83/$J$6</f>
        <v>13.566681435533894</v>
      </c>
      <c r="P83" s="6">
        <f>$E$63-$E$6</f>
        <v>6.0263888888948713</v>
      </c>
      <c r="Q83" s="5">
        <f>LOG(O83,2)/P83</f>
        <v>0.62425376598707938</v>
      </c>
    </row>
    <row r="84" spans="1:17" x14ac:dyDescent="0.2">
      <c r="A84" t="s">
        <v>15</v>
      </c>
      <c r="B84" t="s">
        <v>30</v>
      </c>
      <c r="C84" t="s">
        <v>38</v>
      </c>
      <c r="D84" t="s">
        <v>84</v>
      </c>
      <c r="E84" s="2">
        <v>45250.621527777781</v>
      </c>
      <c r="F84">
        <v>4918</v>
      </c>
      <c r="G84">
        <v>4986</v>
      </c>
      <c r="H84">
        <v>1060</v>
      </c>
      <c r="I84">
        <v>60290</v>
      </c>
      <c r="J84">
        <v>337600</v>
      </c>
      <c r="K84">
        <v>4659</v>
      </c>
      <c r="L84">
        <v>4329</v>
      </c>
      <c r="M84">
        <v>1951</v>
      </c>
      <c r="O84" s="5">
        <f t="shared" ref="O84:O85" si="34">J84/$J$6</f>
        <v>14.957908728400533</v>
      </c>
      <c r="P84" s="6">
        <f t="shared" ref="P84:P86" si="35">$E$63-$E$6</f>
        <v>6.0263888888948713</v>
      </c>
      <c r="Q84" s="5">
        <f t="shared" ref="Q84:Q85" si="36">LOG(O84,2)/P84</f>
        <v>0.64762441527705994</v>
      </c>
    </row>
    <row r="85" spans="1:17" x14ac:dyDescent="0.2">
      <c r="A85" t="s">
        <v>15</v>
      </c>
      <c r="B85" t="s">
        <v>30</v>
      </c>
      <c r="C85" t="s">
        <v>39</v>
      </c>
      <c r="D85" t="s">
        <v>84</v>
      </c>
      <c r="E85" s="2">
        <v>45250.62222222222</v>
      </c>
      <c r="F85">
        <v>4949</v>
      </c>
      <c r="G85">
        <v>5020</v>
      </c>
      <c r="H85">
        <v>1060</v>
      </c>
      <c r="I85">
        <v>60290</v>
      </c>
      <c r="J85">
        <v>353800</v>
      </c>
      <c r="K85">
        <v>4555</v>
      </c>
      <c r="L85">
        <v>4205</v>
      </c>
      <c r="M85">
        <v>2061</v>
      </c>
      <c r="O85" s="5">
        <f t="shared" si="34"/>
        <v>15.675675675675675</v>
      </c>
      <c r="P85" s="6">
        <f t="shared" si="35"/>
        <v>6.0263888888948713</v>
      </c>
      <c r="Q85" s="5">
        <f t="shared" si="36"/>
        <v>0.65884492315166421</v>
      </c>
    </row>
    <row r="86" spans="1:17" x14ac:dyDescent="0.2">
      <c r="A86" t="s">
        <v>15</v>
      </c>
      <c r="B86" t="s">
        <v>30</v>
      </c>
      <c r="C86" t="s">
        <v>40</v>
      </c>
      <c r="D86" t="s">
        <v>84</v>
      </c>
      <c r="E86" s="2">
        <v>45250.622916666667</v>
      </c>
      <c r="F86">
        <v>4643</v>
      </c>
      <c r="G86">
        <v>4707</v>
      </c>
      <c r="H86">
        <v>1060</v>
      </c>
      <c r="I86">
        <v>60290</v>
      </c>
      <c r="J86">
        <v>356400</v>
      </c>
      <c r="K86">
        <v>4484</v>
      </c>
      <c r="L86">
        <v>4154</v>
      </c>
      <c r="M86">
        <v>2066</v>
      </c>
      <c r="O86" s="5">
        <f t="shared" ref="O86" si="37">J86/$J$6</f>
        <v>15.790872840053169</v>
      </c>
      <c r="P86" s="6">
        <f t="shared" si="35"/>
        <v>6.0263888888948713</v>
      </c>
      <c r="Q86" s="5">
        <f t="shared" ref="Q86" si="38">LOG(O86,2)/P86</f>
        <v>0.66059776204510656</v>
      </c>
    </row>
    <row r="87" spans="1:17" x14ac:dyDescent="0.2">
      <c r="Q87" s="5">
        <f>AVERAGE(Q83:Q86)</f>
        <v>0.64783021661522755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2023-11-22T04:15:11Z</dcterms:created>
  <dcterms:modified xsi:type="dcterms:W3CDTF">2023-11-24T23:32:11Z</dcterms:modified>
</cp:coreProperties>
</file>