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2xGOT-KO_UCPH-titration_FCCP-rescue/"/>
    </mc:Choice>
  </mc:AlternateContent>
  <xr:revisionPtr revIDLastSave="0" documentId="13_ncr:1_{A34E18D8-3213-4045-949D-FB37E9E33028}" xr6:coauthVersionLast="45" xr6:coauthVersionMax="45" xr10:uidLastSave="{00000000-0000-0000-0000-000000000000}"/>
  <bookViews>
    <workbookView xWindow="0" yWindow="3160" windowWidth="28800" windowHeight="14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N57" i="1"/>
  <c r="P57" i="1" s="1"/>
  <c r="P56" i="1"/>
  <c r="O56" i="1"/>
  <c r="N56" i="1"/>
  <c r="O55" i="1"/>
  <c r="P55" i="1" s="1"/>
  <c r="N55" i="1"/>
  <c r="O52" i="1"/>
  <c r="N52" i="1"/>
  <c r="P52" i="1" s="1"/>
  <c r="O51" i="1"/>
  <c r="N51" i="1"/>
  <c r="P51" i="1" s="1"/>
  <c r="O50" i="1"/>
  <c r="N50" i="1"/>
  <c r="P50" i="1" s="1"/>
  <c r="O47" i="1"/>
  <c r="N47" i="1"/>
  <c r="P47" i="1" s="1"/>
  <c r="P46" i="1"/>
  <c r="O46" i="1"/>
  <c r="N46" i="1"/>
  <c r="O45" i="1"/>
  <c r="P45" i="1" s="1"/>
  <c r="N45" i="1"/>
  <c r="O42" i="1"/>
  <c r="N42" i="1"/>
  <c r="P42" i="1" s="1"/>
  <c r="P41" i="1"/>
  <c r="O41" i="1"/>
  <c r="N41" i="1"/>
  <c r="O40" i="1"/>
  <c r="P40" i="1" s="1"/>
  <c r="N40" i="1"/>
  <c r="O37" i="1"/>
  <c r="N37" i="1"/>
  <c r="P37" i="1" s="1"/>
  <c r="P36" i="1"/>
  <c r="O36" i="1"/>
  <c r="N36" i="1"/>
  <c r="O35" i="1"/>
  <c r="P35" i="1" s="1"/>
  <c r="N35" i="1"/>
  <c r="O32" i="1"/>
  <c r="N32" i="1"/>
  <c r="P32" i="1" s="1"/>
  <c r="O31" i="1"/>
  <c r="N31" i="1"/>
  <c r="P31" i="1" s="1"/>
  <c r="O30" i="1"/>
  <c r="N30" i="1"/>
  <c r="P30" i="1" s="1"/>
  <c r="O27" i="1"/>
  <c r="N27" i="1"/>
  <c r="P27" i="1" s="1"/>
  <c r="P26" i="1"/>
  <c r="O26" i="1"/>
  <c r="N26" i="1"/>
  <c r="O25" i="1"/>
  <c r="P25" i="1" s="1"/>
  <c r="N25" i="1"/>
  <c r="O22" i="1"/>
  <c r="N22" i="1"/>
  <c r="P22" i="1" s="1"/>
  <c r="P21" i="1"/>
  <c r="O21" i="1"/>
  <c r="N21" i="1"/>
  <c r="O20" i="1"/>
  <c r="N20" i="1"/>
  <c r="P20" i="1" s="1"/>
  <c r="O17" i="1"/>
  <c r="N17" i="1"/>
  <c r="P17" i="1" s="1"/>
  <c r="O16" i="1"/>
  <c r="P16" i="1" s="1"/>
  <c r="N16" i="1"/>
  <c r="O15" i="1"/>
  <c r="N15" i="1"/>
  <c r="P15" i="1" s="1"/>
  <c r="P11" i="1"/>
  <c r="P12" i="1"/>
  <c r="P10" i="1"/>
  <c r="O12" i="1"/>
  <c r="O11" i="1"/>
  <c r="O10" i="1"/>
  <c r="N12" i="1"/>
  <c r="N11" i="1"/>
  <c r="N10" i="1"/>
  <c r="E23" i="1"/>
  <c r="E58" i="1"/>
  <c r="E53" i="1"/>
  <c r="E48" i="1"/>
  <c r="E43" i="1"/>
  <c r="E38" i="1"/>
  <c r="E33" i="1"/>
  <c r="E28" i="1"/>
  <c r="E18" i="1"/>
  <c r="E13" i="1"/>
  <c r="E8" i="1"/>
  <c r="L58" i="1"/>
  <c r="K58" i="1"/>
  <c r="J58" i="1"/>
  <c r="L53" i="1"/>
  <c r="K53" i="1"/>
  <c r="J53" i="1"/>
  <c r="L48" i="1"/>
  <c r="K48" i="1"/>
  <c r="J48" i="1"/>
  <c r="L43" i="1"/>
  <c r="K43" i="1"/>
  <c r="J43" i="1"/>
  <c r="L38" i="1"/>
  <c r="K38" i="1"/>
  <c r="J38" i="1"/>
  <c r="L33" i="1"/>
  <c r="K33" i="1"/>
  <c r="J33" i="1"/>
  <c r="L28" i="1"/>
  <c r="K28" i="1"/>
  <c r="J28" i="1"/>
  <c r="L23" i="1"/>
  <c r="K23" i="1"/>
  <c r="J23" i="1"/>
  <c r="L18" i="1"/>
  <c r="K18" i="1"/>
  <c r="J18" i="1"/>
  <c r="L13" i="1"/>
  <c r="K13" i="1"/>
  <c r="J13" i="1"/>
  <c r="K8" i="1"/>
  <c r="L8" i="1"/>
  <c r="J8" i="1"/>
</calcChain>
</file>

<file path=xl/sharedStrings.xml><?xml version="1.0" encoding="utf-8"?>
<sst xmlns="http://schemas.openxmlformats.org/spreadsheetml/2006/main" count="165" uniqueCount="86">
  <si>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</si>
  <si>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</si>
  <si>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</si>
  <si>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</si>
  <si>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</si>
  <si>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</si>
  <si>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</si>
  <si>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</si>
  <si>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</si>
  <si>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</si>
  <si>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</si>
  <si>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</si>
  <si>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</si>
  <si>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0mM_UCPH+1mM_FCCP_1</t>
  </si>
  <si>
    <t>0mM_UCPH+1mM_FCCP_2</t>
  </si>
  <si>
    <t>0mM_UCPH+1mM_FCCP_3</t>
  </si>
  <si>
    <t>0mM_UCPH_1</t>
  </si>
  <si>
    <t>0mM_UCPH_2</t>
  </si>
  <si>
    <t>0mM_UCPH_3</t>
  </si>
  <si>
    <t>1mM_UCPH+1mM_FCCP_1</t>
  </si>
  <si>
    <t>1mM_UCPH+1mM_FCCP_2</t>
  </si>
  <si>
    <t>1mM_UCPH+1mM_FCCP_3</t>
  </si>
  <si>
    <t>1mM_UCPH_1</t>
  </si>
  <si>
    <t>1mM_UCPH_2</t>
  </si>
  <si>
    <t>1mM_UCPH_3</t>
  </si>
  <si>
    <t>2uM_UCPH_1uM-FCCP_1</t>
  </si>
  <si>
    <t>2uM_UCPH_1uM-FCCP_2</t>
  </si>
  <si>
    <t>2uM_UCPH_1uM-FCCP_3</t>
  </si>
  <si>
    <t>2uM_UCPH_1</t>
  </si>
  <si>
    <t>2uM_UCPH_2</t>
  </si>
  <si>
    <t>2uM_UCPH_3</t>
  </si>
  <si>
    <t>4uM_UCPH-1uM-FCCP_1</t>
  </si>
  <si>
    <t>4uM_UCPH-1uM-FCCP_2</t>
  </si>
  <si>
    <t>4uM_UCPH-1uM-FCCP_3</t>
  </si>
  <si>
    <t>4uM_UCPH_1</t>
  </si>
  <si>
    <t>4uM_UCPH_2</t>
  </si>
  <si>
    <t>4uM_UCPH_3</t>
  </si>
  <si>
    <t>6uM_UCPH-1uM-FCCP_1</t>
  </si>
  <si>
    <t>6uM_UCPH-1uM-FCCP_2</t>
  </si>
  <si>
    <t>6uM_UCPH-1uM-FCCP_3</t>
  </si>
  <si>
    <t>6uM_UCPH_1</t>
  </si>
  <si>
    <t>6uM_UCPH_2</t>
  </si>
  <si>
    <t>6uM_UCPH_3</t>
  </si>
  <si>
    <t>143B-2x-GOT-KO_t0</t>
  </si>
  <si>
    <t>2x_GOT_KO</t>
  </si>
  <si>
    <t>143B-2x-GOT-KO_t0__26 Aug 2021_01.#m4</t>
  </si>
  <si>
    <t>143B-2x-GOT-KO_t0__26 Aug 2021_02.#m4</t>
  </si>
  <si>
    <t>143B-2x-GOT-KO_t0__26 Aug 2021_03.#m4</t>
  </si>
  <si>
    <t>143B-2x-GOT-KO_t0__26 Aug 2021_04.#m4</t>
  </si>
  <si>
    <t>143B-2x-GOT-KO_t0__26 Aug 2021_05.#m4</t>
  </si>
  <si>
    <t>143B-2x-GOT-KO_t0__26 Aug 2021_06.#m4</t>
  </si>
  <si>
    <t>2x_GOT_KO_0mM_UCPH+1mM_FCCP_1_30 Aug 2021_11.#m4</t>
  </si>
  <si>
    <t>2x_GOT_KO_0mM_UCPH+1mM_FCCP_2_30 Aug 2021_12.#m4</t>
  </si>
  <si>
    <t>2x_GOT_KO_0mM_UCPH+1mM_FCCP_3_30 Aug 2021_13.#m4</t>
  </si>
  <si>
    <t>2x_GOT_KO_0mM_UCPH_1_30 Aug 2021_08.#m4</t>
  </si>
  <si>
    <t>2x_GOT_KO_0mM_UCPH_2_30 Aug 2021_09.#m4</t>
  </si>
  <si>
    <t>2x_GOT_KO_0mM_UCPH_3_30 Aug 2021_10.#m4</t>
  </si>
  <si>
    <t>2x_GOT_KO_1mM_UCPH+1mM_FCCP_1_30 Aug 2021_05.#m4</t>
  </si>
  <si>
    <t>2x_GOT_KO_1mM_UCPH+1mM_FCCP_2_30 Aug 2021_06.#m4</t>
  </si>
  <si>
    <t>2x_GOT_KO_1mM_UCPH+1mM_FCCP_3_30 Aug 2021_07.#m4</t>
  </si>
  <si>
    <t>2x_GOT_KO_1mM_UCPH_1_30 Aug 2021_02.#m4</t>
  </si>
  <si>
    <t>2x_GOT_KO_1mM_UCPH_2_30 Aug 2021_03.#m4</t>
  </si>
  <si>
    <t>2x_GOT_KO_1mM_UCPH_3_30 Aug 2021_04.#m4</t>
  </si>
  <si>
    <t>2x_GOT_KO_2uM_UCPH_1uM-FCCP_1_31 Aug 2021_01.#m4</t>
  </si>
  <si>
    <t>2x_GOT_KO_2uM_UCPH_1uM-FCCP_2_31 Aug 2021_01.#m4</t>
  </si>
  <si>
    <t>2x_GOT_KO_2uM_UCPH_1uM-FCCP_3_31 Aug 2021_01.#m4</t>
  </si>
  <si>
    <t>2x_GOT_KO_2uM_UCPH_1_31 Aug 2021_01.#m4</t>
  </si>
  <si>
    <t>2x_GOT_KO_2uM_UCPH_2_31 Aug 2021_01.#m4</t>
  </si>
  <si>
    <t>2x_GOT_KO_2uM_UCPH_3_31 Aug 2021_01.#m4</t>
  </si>
  <si>
    <t>2x_GOT_KO_4uM_UCPH-1uM-FCCP_1_ 1 Sep 2021_01.#m4</t>
  </si>
  <si>
    <t>2x_GOT_KO_4uM_UCPH-1uM-FCCP_2_ 1 Sep 2021_01.#m4</t>
  </si>
  <si>
    <t>2x_GOT_KO_4uM_UCPH-1uM-FCCP_3_ 1 Sep 2021_01.#m4</t>
  </si>
  <si>
    <t>2x_GOT_KO_4uM_UCPH_1_ 1 Sep 2021_01.#m4</t>
  </si>
  <si>
    <t>2x_GOT_KO_4uM_UCPH_2_ 1 Sep 2021_01.#m4</t>
  </si>
  <si>
    <t>2x_GOT_KO_4uM_UCPH_3_ 1 Sep 2021_01.#m4</t>
  </si>
  <si>
    <t>2x_GOT_KO_6uM_UCPH-1uM-FCCP_1_ 1 Sep 2021_01.#m4</t>
  </si>
  <si>
    <t>2x_GOT_KO_6uM_UCPH-1uM-FCCP_2_ 1 Sep 2021_01.#m4</t>
  </si>
  <si>
    <t>2x_GOT_KO_6uM_UCPH-1uM-FCCP_3_ 1 Sep 2021_01.#m4</t>
  </si>
  <si>
    <t>2x_GOT_KO_6uM_UCPH_1_ 1 Sep 2021_01.#m4</t>
  </si>
  <si>
    <t>2x_GOT_KO_6uM_UCPH_2_ 1 Sep 2021_01.#m4</t>
  </si>
  <si>
    <t>2x_GOT_KO_6uM_UCPH_3_ 1 Sep 2021_01.#m4</t>
  </si>
  <si>
    <t>Volumetric,  2000  uL</t>
  </si>
  <si>
    <t>Avg.</t>
  </si>
  <si>
    <t>Fold cell</t>
  </si>
  <si>
    <t>Delta time</t>
  </si>
  <si>
    <t>Prlfr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</si>
</sst>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22" bestFit="1" customWidth="1"/>
    <col min="2" max="2" width="16.5" bestFit="1" customWidth="1"/>
    <col min="5" max="5" width="17.6640625" bestFit="1" customWidth="1"/>
    <col min="15" max="15" width="9.33203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83</v>
      </c>
      <c r="O1" s="3" t="s">
        <v>84</v>
      </c>
      <c r="P1" s="3" t="s">
        <v>85</v>
      </c>
    </row>
    <row r="2" spans="1:16" x14ac:dyDescent="0.2">
      <c r="B2" t="s">
        <v>43</v>
      </c>
      <c r="C2" t="s">
        <v>45</v>
      </c>
      <c r="D2" t="s">
        <v>81</v>
      </c>
      <c r="E2" s="2">
        <v>44434.695138888892</v>
      </c>
      <c r="F2">
        <v>5858</v>
      </c>
      <c r="G2">
        <v>5911</v>
      </c>
      <c r="H2">
        <v>14.22</v>
      </c>
      <c r="I2">
        <v>26.15</v>
      </c>
      <c r="J2">
        <v>48940</v>
      </c>
      <c r="K2">
        <v>19.350000000000001</v>
      </c>
      <c r="L2">
        <v>19.16</v>
      </c>
      <c r="M2">
        <v>2.0699999999999998</v>
      </c>
    </row>
    <row r="3" spans="1:16" x14ac:dyDescent="0.2">
      <c r="B3" t="s">
        <v>43</v>
      </c>
      <c r="C3" t="s">
        <v>46</v>
      </c>
      <c r="D3" t="s">
        <v>81</v>
      </c>
      <c r="E3" s="2">
        <v>44434.696527777778</v>
      </c>
      <c r="F3">
        <v>5772</v>
      </c>
      <c r="G3">
        <v>5822</v>
      </c>
      <c r="H3">
        <v>14.22</v>
      </c>
      <c r="I3">
        <v>25.48</v>
      </c>
      <c r="J3">
        <v>47630</v>
      </c>
      <c r="K3">
        <v>19.36</v>
      </c>
      <c r="L3">
        <v>19.239999999999998</v>
      </c>
      <c r="M3">
        <v>2.0110000000000001</v>
      </c>
    </row>
    <row r="4" spans="1:16" x14ac:dyDescent="0.2">
      <c r="B4" t="s">
        <v>43</v>
      </c>
      <c r="C4" t="s">
        <v>47</v>
      </c>
      <c r="D4" t="s">
        <v>81</v>
      </c>
      <c r="E4" s="2">
        <v>44434.698611111111</v>
      </c>
      <c r="F4">
        <v>6006</v>
      </c>
      <c r="G4">
        <v>6064</v>
      </c>
      <c r="H4">
        <v>14</v>
      </c>
      <c r="I4">
        <v>25.48</v>
      </c>
      <c r="J4">
        <v>50580</v>
      </c>
      <c r="K4">
        <v>19.55</v>
      </c>
      <c r="L4">
        <v>19.47</v>
      </c>
      <c r="M4">
        <v>2.0979999999999999</v>
      </c>
    </row>
    <row r="5" spans="1:16" x14ac:dyDescent="0.2">
      <c r="B5" t="s">
        <v>43</v>
      </c>
      <c r="C5" t="s">
        <v>48</v>
      </c>
      <c r="D5" t="s">
        <v>81</v>
      </c>
      <c r="E5" s="2">
        <v>44434.7</v>
      </c>
      <c r="F5">
        <v>5798</v>
      </c>
      <c r="G5">
        <v>5852</v>
      </c>
      <c r="H5">
        <v>14</v>
      </c>
      <c r="I5">
        <v>25.92</v>
      </c>
      <c r="J5">
        <v>48630</v>
      </c>
      <c r="K5">
        <v>19.579999999999998</v>
      </c>
      <c r="L5">
        <v>19.420000000000002</v>
      </c>
      <c r="M5">
        <v>2.0910000000000002</v>
      </c>
    </row>
    <row r="6" spans="1:16" x14ac:dyDescent="0.2">
      <c r="B6" t="s">
        <v>43</v>
      </c>
      <c r="C6" t="s">
        <v>49</v>
      </c>
      <c r="D6" t="s">
        <v>81</v>
      </c>
      <c r="E6" s="2">
        <v>44434.700694444437</v>
      </c>
      <c r="F6">
        <v>5591</v>
      </c>
      <c r="G6">
        <v>5641</v>
      </c>
      <c r="H6">
        <v>13.77</v>
      </c>
      <c r="I6">
        <v>25.7</v>
      </c>
      <c r="J6">
        <v>47900</v>
      </c>
      <c r="K6">
        <v>19.63</v>
      </c>
      <c r="L6">
        <v>19.54</v>
      </c>
      <c r="M6">
        <v>2.1</v>
      </c>
    </row>
    <row r="7" spans="1:16" x14ac:dyDescent="0.2">
      <c r="B7" t="s">
        <v>43</v>
      </c>
      <c r="C7" t="s">
        <v>50</v>
      </c>
      <c r="D7" t="s">
        <v>81</v>
      </c>
      <c r="E7" s="2">
        <v>44434.70208333333</v>
      </c>
      <c r="F7">
        <v>5675</v>
      </c>
      <c r="G7">
        <v>5726</v>
      </c>
      <c r="H7">
        <v>14.45</v>
      </c>
      <c r="I7">
        <v>26.38</v>
      </c>
      <c r="J7">
        <v>46450</v>
      </c>
      <c r="K7">
        <v>19.78</v>
      </c>
      <c r="L7">
        <v>19.63</v>
      </c>
      <c r="M7">
        <v>2.1429999999999998</v>
      </c>
    </row>
    <row r="8" spans="1:16" x14ac:dyDescent="0.2">
      <c r="A8" t="s">
        <v>82</v>
      </c>
      <c r="E8" s="2">
        <f>E2</f>
        <v>44434.695138888892</v>
      </c>
      <c r="J8">
        <f>AVERAGE(J2:J7)</f>
        <v>48355</v>
      </c>
      <c r="K8">
        <f t="shared" ref="K8:L8" si="0">AVERAGE(K2:K7)</f>
        <v>19.541666666666668</v>
      </c>
      <c r="L8">
        <f t="shared" si="0"/>
        <v>19.409999999999997</v>
      </c>
    </row>
    <row r="10" spans="1:16" x14ac:dyDescent="0.2">
      <c r="A10" t="s">
        <v>16</v>
      </c>
      <c r="B10" t="s">
        <v>44</v>
      </c>
      <c r="C10" t="s">
        <v>54</v>
      </c>
      <c r="D10" t="s">
        <v>81</v>
      </c>
      <c r="E10" s="2">
        <v>44438.667361111111</v>
      </c>
      <c r="F10">
        <v>113258</v>
      </c>
      <c r="G10">
        <v>137730</v>
      </c>
      <c r="H10">
        <v>14</v>
      </c>
      <c r="I10">
        <v>36.049999999999997</v>
      </c>
      <c r="J10">
        <v>1150000</v>
      </c>
      <c r="K10">
        <v>20.83</v>
      </c>
      <c r="L10">
        <v>20.59</v>
      </c>
      <c r="M10">
        <v>2.5139999999999998</v>
      </c>
      <c r="N10">
        <f>J10/$J$8</f>
        <v>23.782442353427772</v>
      </c>
      <c r="O10">
        <f>E13-$E$8</f>
        <v>3.9722222222189885</v>
      </c>
      <c r="P10">
        <f>LOG(N10,2)/O10</f>
        <v>1.1509489450298778</v>
      </c>
    </row>
    <row r="11" spans="1:16" x14ac:dyDescent="0.2">
      <c r="A11" t="s">
        <v>17</v>
      </c>
      <c r="B11" t="s">
        <v>44</v>
      </c>
      <c r="C11" t="s">
        <v>55</v>
      </c>
      <c r="D11" t="s">
        <v>81</v>
      </c>
      <c r="E11" s="2">
        <v>44438.668055555558</v>
      </c>
      <c r="F11">
        <v>115174</v>
      </c>
      <c r="G11">
        <v>140079</v>
      </c>
      <c r="H11">
        <v>14</v>
      </c>
      <c r="I11">
        <v>36.049999999999997</v>
      </c>
      <c r="J11">
        <v>1165000</v>
      </c>
      <c r="K11">
        <v>20.6</v>
      </c>
      <c r="L11">
        <v>20.36</v>
      </c>
      <c r="M11">
        <v>2.484</v>
      </c>
      <c r="N11">
        <f t="shared" ref="N11:N12" si="1">J11/$J$8</f>
        <v>24.092648123255092</v>
      </c>
      <c r="O11">
        <f>E13-$E$8</f>
        <v>3.9722222222189885</v>
      </c>
      <c r="P11">
        <f t="shared" ref="P11:P12" si="2">LOG(N11,2)/O11</f>
        <v>1.1556556539358716</v>
      </c>
    </row>
    <row r="12" spans="1:16" x14ac:dyDescent="0.2">
      <c r="A12" t="s">
        <v>18</v>
      </c>
      <c r="B12" t="s">
        <v>44</v>
      </c>
      <c r="C12" t="s">
        <v>56</v>
      </c>
      <c r="D12" t="s">
        <v>81</v>
      </c>
      <c r="E12" s="2">
        <v>44438.669444444437</v>
      </c>
      <c r="F12">
        <v>117286</v>
      </c>
      <c r="G12">
        <v>143272</v>
      </c>
      <c r="H12">
        <v>14</v>
      </c>
      <c r="I12">
        <v>36.049999999999997</v>
      </c>
      <c r="J12">
        <v>1203000</v>
      </c>
      <c r="K12">
        <v>20.59</v>
      </c>
      <c r="L12">
        <v>20.329999999999998</v>
      </c>
      <c r="M12">
        <v>2.5569999999999999</v>
      </c>
      <c r="N12">
        <f>J12/$J$8</f>
        <v>24.878502740150967</v>
      </c>
      <c r="O12">
        <f>E13-$E$8</f>
        <v>3.9722222222189885</v>
      </c>
      <c r="P12">
        <f t="shared" si="2"/>
        <v>1.1673132815921023</v>
      </c>
    </row>
    <row r="13" spans="1:16" x14ac:dyDescent="0.2">
      <c r="A13" t="s">
        <v>82</v>
      </c>
      <c r="E13" s="2">
        <f>E10</f>
        <v>44438.667361111111</v>
      </c>
      <c r="J13">
        <f>AVERAGE(J10:J12)</f>
        <v>1172666.6666666667</v>
      </c>
      <c r="K13">
        <f>AVERAGE(K10:K12)</f>
        <v>20.673333333333332</v>
      </c>
      <c r="L13">
        <f>AVERAGE(L10:L12)</f>
        <v>20.426666666666666</v>
      </c>
    </row>
    <row r="15" spans="1:16" x14ac:dyDescent="0.2">
      <c r="A15" t="s">
        <v>13</v>
      </c>
      <c r="B15" t="s">
        <v>44</v>
      </c>
      <c r="C15" t="s">
        <v>51</v>
      </c>
      <c r="D15" t="s">
        <v>81</v>
      </c>
      <c r="E15" s="2">
        <v>44438.67083333333</v>
      </c>
      <c r="F15">
        <v>113857</v>
      </c>
      <c r="G15">
        <v>138556</v>
      </c>
      <c r="H15">
        <v>14</v>
      </c>
      <c r="I15">
        <v>36.049999999999997</v>
      </c>
      <c r="J15">
        <v>1148000</v>
      </c>
      <c r="K15">
        <v>20.87</v>
      </c>
      <c r="L15">
        <v>20.65</v>
      </c>
      <c r="M15">
        <v>2.4129999999999998</v>
      </c>
      <c r="N15">
        <f>J15/$J$8</f>
        <v>23.741081584117463</v>
      </c>
      <c r="O15">
        <f>E18-$E$8</f>
        <v>3.9756944444379769</v>
      </c>
      <c r="P15">
        <f>LOG(N15,2)/O15</f>
        <v>1.1493121065487395</v>
      </c>
    </row>
    <row r="16" spans="1:16" x14ac:dyDescent="0.2">
      <c r="A16" t="s">
        <v>14</v>
      </c>
      <c r="B16" t="s">
        <v>44</v>
      </c>
      <c r="C16" t="s">
        <v>52</v>
      </c>
      <c r="D16" t="s">
        <v>81</v>
      </c>
      <c r="E16" s="2">
        <v>44438.672222222223</v>
      </c>
      <c r="F16">
        <v>118554</v>
      </c>
      <c r="G16">
        <v>145224</v>
      </c>
      <c r="H16">
        <v>14</v>
      </c>
      <c r="I16">
        <v>36.049999999999997</v>
      </c>
      <c r="J16">
        <v>1206000</v>
      </c>
      <c r="K16">
        <v>20.75</v>
      </c>
      <c r="L16">
        <v>20.51</v>
      </c>
      <c r="M16">
        <v>2.4470000000000001</v>
      </c>
      <c r="N16">
        <f t="shared" ref="N16:N17" si="3">J16/$J$8</f>
        <v>24.940543894116431</v>
      </c>
      <c r="O16">
        <f>E18-$E$8</f>
        <v>3.9756944444379769</v>
      </c>
      <c r="P16">
        <f t="shared" ref="P16:P17" si="4">LOG(N16,2)/O16</f>
        <v>1.1671976020811934</v>
      </c>
    </row>
    <row r="17" spans="1:16" x14ac:dyDescent="0.2">
      <c r="A17" t="s">
        <v>15</v>
      </c>
      <c r="B17" t="s">
        <v>44</v>
      </c>
      <c r="C17" t="s">
        <v>53</v>
      </c>
      <c r="D17" t="s">
        <v>81</v>
      </c>
      <c r="E17" s="2">
        <v>44438.673611111109</v>
      </c>
      <c r="F17">
        <v>121109</v>
      </c>
      <c r="G17">
        <v>148654</v>
      </c>
      <c r="H17">
        <v>14</v>
      </c>
      <c r="I17">
        <v>36.049999999999997</v>
      </c>
      <c r="J17">
        <v>1258000</v>
      </c>
      <c r="K17">
        <v>20.440000000000001</v>
      </c>
      <c r="L17">
        <v>20.18</v>
      </c>
      <c r="M17">
        <v>2.48</v>
      </c>
      <c r="N17">
        <f>J17/$J$8</f>
        <v>26.015923896184468</v>
      </c>
      <c r="O17">
        <f>E18-$E$8</f>
        <v>3.9756944444379769</v>
      </c>
      <c r="P17">
        <f t="shared" si="4"/>
        <v>1.1825161875083021</v>
      </c>
    </row>
    <row r="18" spans="1:16" x14ac:dyDescent="0.2">
      <c r="A18" t="s">
        <v>82</v>
      </c>
      <c r="E18" s="2">
        <f>E15</f>
        <v>44438.67083333333</v>
      </c>
      <c r="J18">
        <f>AVERAGE(J15:J17)</f>
        <v>1204000</v>
      </c>
      <c r="K18">
        <f>AVERAGE(K15:K17)</f>
        <v>20.686666666666667</v>
      </c>
      <c r="L18">
        <f>AVERAGE(L15:L17)</f>
        <v>20.446666666666665</v>
      </c>
    </row>
    <row r="20" spans="1:16" x14ac:dyDescent="0.2">
      <c r="A20" t="s">
        <v>22</v>
      </c>
      <c r="B20" t="s">
        <v>44</v>
      </c>
      <c r="C20" t="s">
        <v>60</v>
      </c>
      <c r="D20" t="s">
        <v>81</v>
      </c>
      <c r="E20" s="2">
        <v>44438.659722222219</v>
      </c>
      <c r="F20">
        <v>58282</v>
      </c>
      <c r="G20">
        <v>65430</v>
      </c>
      <c r="H20">
        <v>14</v>
      </c>
      <c r="I20">
        <v>38.08</v>
      </c>
      <c r="J20">
        <v>555800</v>
      </c>
      <c r="K20">
        <v>22.26</v>
      </c>
      <c r="L20">
        <v>21.76</v>
      </c>
      <c r="M20">
        <v>3.2919999999999998</v>
      </c>
      <c r="N20">
        <f>J20/$J$8</f>
        <v>11.494157791334919</v>
      </c>
      <c r="O20">
        <f>E23-$E$8</f>
        <v>3.9645833333270275</v>
      </c>
      <c r="P20">
        <f>LOG(N20,2)/O20</f>
        <v>0.88857480304552727</v>
      </c>
    </row>
    <row r="21" spans="1:16" x14ac:dyDescent="0.2">
      <c r="A21" t="s">
        <v>23</v>
      </c>
      <c r="B21" t="s">
        <v>44</v>
      </c>
      <c r="C21" t="s">
        <v>61</v>
      </c>
      <c r="D21" t="s">
        <v>81</v>
      </c>
      <c r="E21" s="2">
        <v>44438.661111111112</v>
      </c>
      <c r="F21">
        <v>69203</v>
      </c>
      <c r="G21">
        <v>78912</v>
      </c>
      <c r="H21">
        <v>14</v>
      </c>
      <c r="I21">
        <v>38.08</v>
      </c>
      <c r="J21">
        <v>663800</v>
      </c>
      <c r="K21">
        <v>21.82</v>
      </c>
      <c r="L21">
        <v>21.43</v>
      </c>
      <c r="M21">
        <v>3.036</v>
      </c>
      <c r="N21">
        <f t="shared" ref="N21:N22" si="5">J21/$J$8</f>
        <v>13.727639334091615</v>
      </c>
      <c r="O21">
        <f>E23-$E$8</f>
        <v>3.9645833333270275</v>
      </c>
      <c r="P21">
        <f t="shared" ref="P21:P22" si="6">LOG(N21,2)/O21</f>
        <v>0.95319263885294181</v>
      </c>
    </row>
    <row r="22" spans="1:16" x14ac:dyDescent="0.2">
      <c r="A22" t="s">
        <v>24</v>
      </c>
      <c r="B22" t="s">
        <v>44</v>
      </c>
      <c r="C22" t="s">
        <v>62</v>
      </c>
      <c r="D22" t="s">
        <v>81</v>
      </c>
      <c r="E22" s="2">
        <v>44438.661805555559</v>
      </c>
      <c r="F22">
        <v>78039</v>
      </c>
      <c r="G22">
        <v>89907</v>
      </c>
      <c r="H22">
        <v>14</v>
      </c>
      <c r="I22">
        <v>38.08</v>
      </c>
      <c r="J22">
        <v>716600</v>
      </c>
      <c r="K22">
        <v>21.66</v>
      </c>
      <c r="L22">
        <v>21.32</v>
      </c>
      <c r="M22">
        <v>2.89</v>
      </c>
      <c r="N22">
        <f>J22/$J$8</f>
        <v>14.819563643883777</v>
      </c>
      <c r="O22">
        <f>E23-$E$8</f>
        <v>3.9645833333270275</v>
      </c>
      <c r="P22">
        <f t="shared" si="6"/>
        <v>0.98104409381019553</v>
      </c>
    </row>
    <row r="23" spans="1:16" x14ac:dyDescent="0.2">
      <c r="A23" t="s">
        <v>82</v>
      </c>
      <c r="E23" s="2">
        <f>E20</f>
        <v>44438.659722222219</v>
      </c>
      <c r="J23">
        <f>AVERAGE(J20:J22)</f>
        <v>645400</v>
      </c>
      <c r="K23">
        <f>AVERAGE(K20:K22)</f>
        <v>21.91333333333333</v>
      </c>
      <c r="L23">
        <f>AVERAGE(L20:L22)</f>
        <v>21.50333333333333</v>
      </c>
    </row>
    <row r="25" spans="1:16" x14ac:dyDescent="0.2">
      <c r="A25" t="s">
        <v>19</v>
      </c>
      <c r="B25" t="s">
        <v>44</v>
      </c>
      <c r="C25" t="s">
        <v>57</v>
      </c>
      <c r="D25" t="s">
        <v>81</v>
      </c>
      <c r="E25" s="2">
        <v>44438.663194444453</v>
      </c>
      <c r="F25">
        <v>81339</v>
      </c>
      <c r="G25">
        <v>94112</v>
      </c>
      <c r="H25">
        <v>14</v>
      </c>
      <c r="I25">
        <v>38.08</v>
      </c>
      <c r="J25">
        <v>767800</v>
      </c>
      <c r="K25">
        <v>21.42</v>
      </c>
      <c r="L25">
        <v>21.06</v>
      </c>
      <c r="M25">
        <v>2.819</v>
      </c>
      <c r="N25">
        <f>J25/$J$8</f>
        <v>15.878399338227691</v>
      </c>
      <c r="O25">
        <f>E28-$E$8</f>
        <v>3.9680555555605679</v>
      </c>
      <c r="P25">
        <f>LOG(N25,2)/O25</f>
        <v>1.0052766460452203</v>
      </c>
    </row>
    <row r="26" spans="1:16" x14ac:dyDescent="0.2">
      <c r="A26" t="s">
        <v>20</v>
      </c>
      <c r="B26" t="s">
        <v>44</v>
      </c>
      <c r="C26" t="s">
        <v>58</v>
      </c>
      <c r="D26" t="s">
        <v>81</v>
      </c>
      <c r="E26" s="2">
        <v>44438.664583333331</v>
      </c>
      <c r="F26">
        <v>84815</v>
      </c>
      <c r="G26">
        <v>98866</v>
      </c>
      <c r="H26">
        <v>14</v>
      </c>
      <c r="I26">
        <v>38.08</v>
      </c>
      <c r="J26">
        <v>799200</v>
      </c>
      <c r="K26">
        <v>21.4</v>
      </c>
      <c r="L26">
        <v>21.07</v>
      </c>
      <c r="M26">
        <v>2.8180000000000001</v>
      </c>
      <c r="N26">
        <f t="shared" ref="N26:N27" si="7">J26/$J$8</f>
        <v>16.527763416399544</v>
      </c>
      <c r="O26">
        <f>E28-$E$8</f>
        <v>3.9680555555605679</v>
      </c>
      <c r="P26">
        <f t="shared" ref="P26:P27" si="8">LOG(N26,2)/O26</f>
        <v>1.0198495324717816</v>
      </c>
    </row>
    <row r="27" spans="1:16" x14ac:dyDescent="0.2">
      <c r="A27" t="s">
        <v>21</v>
      </c>
      <c r="B27" t="s">
        <v>44</v>
      </c>
      <c r="C27" t="s">
        <v>59</v>
      </c>
      <c r="D27" t="s">
        <v>81</v>
      </c>
      <c r="E27" s="2">
        <v>44438.665972222218</v>
      </c>
      <c r="F27">
        <v>98375</v>
      </c>
      <c r="G27">
        <v>117692</v>
      </c>
      <c r="H27">
        <v>14</v>
      </c>
      <c r="I27">
        <v>38.08</v>
      </c>
      <c r="J27">
        <v>972300</v>
      </c>
      <c r="K27">
        <v>21.44</v>
      </c>
      <c r="L27">
        <v>21.08</v>
      </c>
      <c r="M27">
        <v>2.8969999999999998</v>
      </c>
      <c r="N27">
        <f>J27/$J$8</f>
        <v>20.107538000206805</v>
      </c>
      <c r="O27">
        <f>E28-$E$8</f>
        <v>3.9680555555605679</v>
      </c>
      <c r="P27">
        <f t="shared" si="8"/>
        <v>1.0911300209342523</v>
      </c>
    </row>
    <row r="28" spans="1:16" x14ac:dyDescent="0.2">
      <c r="A28" t="s">
        <v>82</v>
      </c>
      <c r="E28" s="2">
        <f>E25</f>
        <v>44438.663194444453</v>
      </c>
      <c r="J28">
        <f>AVERAGE(J25:J27)</f>
        <v>846433.33333333337</v>
      </c>
      <c r="K28">
        <f>AVERAGE(K25:K27)</f>
        <v>21.42</v>
      </c>
      <c r="L28">
        <f>AVERAGE(L25:L27)</f>
        <v>21.069999999999997</v>
      </c>
    </row>
    <row r="30" spans="1:16" x14ac:dyDescent="0.2">
      <c r="A30" t="s">
        <v>28</v>
      </c>
      <c r="B30" t="s">
        <v>44</v>
      </c>
      <c r="C30" t="s">
        <v>66</v>
      </c>
      <c r="D30" t="s">
        <v>81</v>
      </c>
      <c r="E30" s="2">
        <v>44439.901388888888</v>
      </c>
      <c r="F30">
        <v>21284</v>
      </c>
      <c r="G30">
        <v>21935</v>
      </c>
      <c r="H30">
        <v>12.65</v>
      </c>
      <c r="I30">
        <v>34.020000000000003</v>
      </c>
      <c r="J30">
        <v>784300</v>
      </c>
      <c r="K30">
        <v>20.41</v>
      </c>
      <c r="L30">
        <v>20.260000000000002</v>
      </c>
      <c r="M30">
        <v>2.4380000000000002</v>
      </c>
      <c r="N30">
        <f>J30/$J$8</f>
        <v>16.219625685037741</v>
      </c>
      <c r="O30">
        <f>E33-$E$8</f>
        <v>5.2062499999956344</v>
      </c>
      <c r="P30">
        <f>LOG(N30,2)/O30</f>
        <v>0.77208520921059076</v>
      </c>
    </row>
    <row r="31" spans="1:16" x14ac:dyDescent="0.2">
      <c r="A31" t="s">
        <v>29</v>
      </c>
      <c r="B31" t="s">
        <v>44</v>
      </c>
      <c r="C31" t="s">
        <v>67</v>
      </c>
      <c r="D31" t="s">
        <v>81</v>
      </c>
      <c r="E31" s="2">
        <v>44439.902777777781</v>
      </c>
      <c r="F31">
        <v>23462</v>
      </c>
      <c r="G31">
        <v>24284</v>
      </c>
      <c r="H31">
        <v>12.65</v>
      </c>
      <c r="I31">
        <v>34.020000000000003</v>
      </c>
      <c r="J31">
        <v>877300</v>
      </c>
      <c r="K31">
        <v>20.14</v>
      </c>
      <c r="L31">
        <v>19.989999999999998</v>
      </c>
      <c r="M31">
        <v>2.3769999999999998</v>
      </c>
      <c r="N31">
        <f t="shared" ref="N31:N32" si="9">J31/$J$8</f>
        <v>18.142901457967117</v>
      </c>
      <c r="O31">
        <f>E33-$E$8</f>
        <v>5.2062499999956344</v>
      </c>
      <c r="P31">
        <f t="shared" ref="P31:P32" si="10">LOG(N31,2)/O31</f>
        <v>0.80313724630786942</v>
      </c>
    </row>
    <row r="32" spans="1:16" x14ac:dyDescent="0.2">
      <c r="A32" t="s">
        <v>30</v>
      </c>
      <c r="B32" t="s">
        <v>44</v>
      </c>
      <c r="C32" t="s">
        <v>68</v>
      </c>
      <c r="D32" t="s">
        <v>81</v>
      </c>
      <c r="E32" s="2">
        <v>44439.904166666667</v>
      </c>
      <c r="F32">
        <v>28800</v>
      </c>
      <c r="G32">
        <v>30039</v>
      </c>
      <c r="H32">
        <v>12.65</v>
      </c>
      <c r="I32">
        <v>34.020000000000003</v>
      </c>
      <c r="J32">
        <v>1120000</v>
      </c>
      <c r="K32">
        <v>19.82</v>
      </c>
      <c r="L32">
        <v>19.670000000000002</v>
      </c>
      <c r="M32">
        <v>2.3090000000000002</v>
      </c>
      <c r="N32">
        <f>J32/$J$8</f>
        <v>23.162030813773136</v>
      </c>
      <c r="O32">
        <f>E33-$E$8</f>
        <v>5.2062499999956344</v>
      </c>
      <c r="P32">
        <f t="shared" si="10"/>
        <v>0.8708167773741583</v>
      </c>
    </row>
    <row r="33" spans="1:16" x14ac:dyDescent="0.2">
      <c r="A33" t="s">
        <v>82</v>
      </c>
      <c r="E33" s="2">
        <f>E30</f>
        <v>44439.901388888888</v>
      </c>
      <c r="J33">
        <f>AVERAGE(J30:J32)</f>
        <v>927200</v>
      </c>
      <c r="K33">
        <f>AVERAGE(K30:K32)</f>
        <v>20.123333333333331</v>
      </c>
      <c r="L33">
        <f>AVERAGE(L30:L32)</f>
        <v>19.973333333333333</v>
      </c>
    </row>
    <row r="35" spans="1:16" x14ac:dyDescent="0.2">
      <c r="A35" t="s">
        <v>25</v>
      </c>
      <c r="B35" t="s">
        <v>44</v>
      </c>
      <c r="C35" t="s">
        <v>63</v>
      </c>
      <c r="D35" t="s">
        <v>81</v>
      </c>
      <c r="E35" s="2">
        <v>44439.904861111107</v>
      </c>
      <c r="F35">
        <v>26269</v>
      </c>
      <c r="G35">
        <v>27300</v>
      </c>
      <c r="H35">
        <v>12.65</v>
      </c>
      <c r="I35">
        <v>34.020000000000003</v>
      </c>
      <c r="J35">
        <v>982100</v>
      </c>
      <c r="K35">
        <v>19.940000000000001</v>
      </c>
      <c r="L35">
        <v>19.84</v>
      </c>
      <c r="M35">
        <v>2.335</v>
      </c>
      <c r="N35">
        <f>J35/$J$8</f>
        <v>20.31020576982732</v>
      </c>
      <c r="O35">
        <f>E38-$E$8</f>
        <v>5.2097222222146229</v>
      </c>
      <c r="P35">
        <f>LOG(N35,2)/O35</f>
        <v>0.83385116629095812</v>
      </c>
    </row>
    <row r="36" spans="1:16" x14ac:dyDescent="0.2">
      <c r="A36" t="s">
        <v>26</v>
      </c>
      <c r="B36" t="s">
        <v>44</v>
      </c>
      <c r="C36" t="s">
        <v>64</v>
      </c>
      <c r="D36" t="s">
        <v>81</v>
      </c>
      <c r="E36" s="2">
        <v>44439.90625</v>
      </c>
      <c r="F36">
        <v>31197</v>
      </c>
      <c r="G36">
        <v>32612</v>
      </c>
      <c r="H36">
        <v>12.65</v>
      </c>
      <c r="I36">
        <v>34.020000000000003</v>
      </c>
      <c r="J36">
        <v>1225000</v>
      </c>
      <c r="K36">
        <v>19.3</v>
      </c>
      <c r="L36">
        <v>19.16</v>
      </c>
      <c r="M36">
        <v>2.2210000000000001</v>
      </c>
      <c r="N36">
        <f t="shared" ref="N36:N37" si="11">J36/$J$8</f>
        <v>25.333471202564368</v>
      </c>
      <c r="O36">
        <f>E38-$E$8</f>
        <v>5.2097222222146229</v>
      </c>
      <c r="P36">
        <f t="shared" ref="P36:P37" si="12">LOG(N36,2)/O36</f>
        <v>0.89505210935472379</v>
      </c>
    </row>
    <row r="37" spans="1:16" x14ac:dyDescent="0.2">
      <c r="A37" t="s">
        <v>27</v>
      </c>
      <c r="B37" t="s">
        <v>44</v>
      </c>
      <c r="C37" t="s">
        <v>65</v>
      </c>
      <c r="D37" t="s">
        <v>81</v>
      </c>
      <c r="E37" s="2">
        <v>44439.907638888893</v>
      </c>
      <c r="F37">
        <v>30939</v>
      </c>
      <c r="G37">
        <v>32335</v>
      </c>
      <c r="H37">
        <v>12.65</v>
      </c>
      <c r="I37">
        <v>34.020000000000003</v>
      </c>
      <c r="J37">
        <v>1197000</v>
      </c>
      <c r="K37">
        <v>19.21</v>
      </c>
      <c r="L37">
        <v>19.09</v>
      </c>
      <c r="M37">
        <v>2.2679999999999998</v>
      </c>
      <c r="N37">
        <f>J37/$J$8</f>
        <v>24.754420432220041</v>
      </c>
      <c r="O37">
        <f>E38-$E$8</f>
        <v>5.2097222222146229</v>
      </c>
      <c r="P37">
        <f t="shared" si="12"/>
        <v>0.88864896624582879</v>
      </c>
    </row>
    <row r="38" spans="1:16" x14ac:dyDescent="0.2">
      <c r="A38" t="s">
        <v>82</v>
      </c>
      <c r="E38" s="2">
        <f>E35</f>
        <v>44439.904861111107</v>
      </c>
      <c r="J38">
        <f>AVERAGE(J35:J37)</f>
        <v>1134700</v>
      </c>
      <c r="K38">
        <f>AVERAGE(K35:K37)</f>
        <v>19.483333333333334</v>
      </c>
      <c r="L38">
        <f>AVERAGE(L35:L37)</f>
        <v>19.363333333333333</v>
      </c>
    </row>
    <row r="40" spans="1:16" x14ac:dyDescent="0.2">
      <c r="A40" t="s">
        <v>34</v>
      </c>
      <c r="B40" t="s">
        <v>44</v>
      </c>
      <c r="C40" t="s">
        <v>72</v>
      </c>
      <c r="D40" t="s">
        <v>81</v>
      </c>
      <c r="E40" s="2">
        <v>44440.775694444441</v>
      </c>
      <c r="F40">
        <v>68155</v>
      </c>
      <c r="G40">
        <v>74664</v>
      </c>
      <c r="H40">
        <v>12.65</v>
      </c>
      <c r="I40">
        <v>34.020000000000003</v>
      </c>
      <c r="J40">
        <v>466400</v>
      </c>
      <c r="K40">
        <v>20.329999999999998</v>
      </c>
      <c r="L40">
        <v>20.149999999999999</v>
      </c>
      <c r="M40">
        <v>2.577</v>
      </c>
      <c r="N40">
        <f>J40/$J$8</f>
        <v>9.6453314031640982</v>
      </c>
      <c r="O40">
        <f>E43-$E$8</f>
        <v>6.0805555555489263</v>
      </c>
      <c r="P40">
        <f>LOG(N40,2)/O40</f>
        <v>0.53775198313657901</v>
      </c>
    </row>
    <row r="41" spans="1:16" x14ac:dyDescent="0.2">
      <c r="A41" t="s">
        <v>35</v>
      </c>
      <c r="B41" t="s">
        <v>44</v>
      </c>
      <c r="C41" t="s">
        <v>73</v>
      </c>
      <c r="D41" t="s">
        <v>81</v>
      </c>
      <c r="E41" s="2">
        <v>44440.777083333327</v>
      </c>
      <c r="F41">
        <v>78867</v>
      </c>
      <c r="G41">
        <v>88143</v>
      </c>
      <c r="H41">
        <v>12.65</v>
      </c>
      <c r="I41">
        <v>34.020000000000003</v>
      </c>
      <c r="J41">
        <v>558100</v>
      </c>
      <c r="K41">
        <v>20.260000000000002</v>
      </c>
      <c r="L41">
        <v>20.079999999999998</v>
      </c>
      <c r="M41">
        <v>2.5489999999999999</v>
      </c>
      <c r="N41">
        <f t="shared" ref="N41:N42" si="13">J41/$J$8</f>
        <v>11.541722676041774</v>
      </c>
      <c r="O41">
        <f>E43-$E$8</f>
        <v>6.0805555555489263</v>
      </c>
      <c r="P41">
        <f t="shared" ref="P41:P42" si="14">LOG(N41,2)/O41</f>
        <v>0.58033951572042897</v>
      </c>
    </row>
    <row r="42" spans="1:16" x14ac:dyDescent="0.2">
      <c r="A42" t="s">
        <v>36</v>
      </c>
      <c r="B42" t="s">
        <v>44</v>
      </c>
      <c r="C42" t="s">
        <v>74</v>
      </c>
      <c r="D42" t="s">
        <v>81</v>
      </c>
      <c r="E42" s="2">
        <v>44440.777777777781</v>
      </c>
      <c r="F42">
        <v>83288</v>
      </c>
      <c r="G42">
        <v>93654</v>
      </c>
      <c r="H42">
        <v>12.65</v>
      </c>
      <c r="I42">
        <v>34.020000000000003</v>
      </c>
      <c r="J42">
        <v>590200</v>
      </c>
      <c r="K42">
        <v>20.18</v>
      </c>
      <c r="L42">
        <v>20.04</v>
      </c>
      <c r="M42">
        <v>2.5150000000000001</v>
      </c>
      <c r="N42">
        <f>J42/$J$8</f>
        <v>12.205563023472237</v>
      </c>
      <c r="O42">
        <f>E43-$E$8</f>
        <v>6.0805555555489263</v>
      </c>
      <c r="P42">
        <f t="shared" si="14"/>
        <v>0.59360808528526665</v>
      </c>
    </row>
    <row r="43" spans="1:16" x14ac:dyDescent="0.2">
      <c r="A43" t="s">
        <v>82</v>
      </c>
      <c r="E43" s="2">
        <f>E40</f>
        <v>44440.775694444441</v>
      </c>
      <c r="J43">
        <f>AVERAGE(J40:J42)</f>
        <v>538233.33333333337</v>
      </c>
      <c r="K43">
        <f>AVERAGE(K40:K42)</f>
        <v>20.256666666666668</v>
      </c>
      <c r="L43">
        <f>AVERAGE(L40:L42)</f>
        <v>20.09</v>
      </c>
    </row>
    <row r="45" spans="1:16" x14ac:dyDescent="0.2">
      <c r="A45" t="s">
        <v>31</v>
      </c>
      <c r="B45" t="s">
        <v>44</v>
      </c>
      <c r="C45" t="s">
        <v>69</v>
      </c>
      <c r="D45" t="s">
        <v>81</v>
      </c>
      <c r="E45" s="2">
        <v>44440.779166666667</v>
      </c>
      <c r="F45">
        <v>95117</v>
      </c>
      <c r="G45">
        <v>109544</v>
      </c>
      <c r="H45">
        <v>12.65</v>
      </c>
      <c r="I45">
        <v>34.020000000000003</v>
      </c>
      <c r="J45">
        <v>758900</v>
      </c>
      <c r="K45">
        <v>20.100000000000001</v>
      </c>
      <c r="L45">
        <v>19.920000000000002</v>
      </c>
      <c r="M45">
        <v>2.399</v>
      </c>
      <c r="N45">
        <f>J45/$J$8</f>
        <v>15.694343914796816</v>
      </c>
      <c r="O45">
        <f>E48-$E$8</f>
        <v>6.0840277777751908</v>
      </c>
      <c r="P45">
        <f>LOG(N45,2)/O45</f>
        <v>0.65288538445870026</v>
      </c>
    </row>
    <row r="46" spans="1:16" x14ac:dyDescent="0.2">
      <c r="A46" t="s">
        <v>32</v>
      </c>
      <c r="B46" t="s">
        <v>44</v>
      </c>
      <c r="C46" t="s">
        <v>70</v>
      </c>
      <c r="D46" t="s">
        <v>81</v>
      </c>
      <c r="E46" s="2">
        <v>44440.780555555553</v>
      </c>
      <c r="F46">
        <v>100413</v>
      </c>
      <c r="G46">
        <v>116896</v>
      </c>
      <c r="H46">
        <v>12.65</v>
      </c>
      <c r="I46">
        <v>34.020000000000003</v>
      </c>
      <c r="J46">
        <v>825000</v>
      </c>
      <c r="K46">
        <v>20.079999999999998</v>
      </c>
      <c r="L46">
        <v>19.91</v>
      </c>
      <c r="M46">
        <v>2.407</v>
      </c>
      <c r="N46">
        <f t="shared" ref="N46:N47" si="15">J46/$J$8</f>
        <v>17.061317340502534</v>
      </c>
      <c r="O46">
        <f>E48-$E$8</f>
        <v>6.0840277777751908</v>
      </c>
      <c r="P46">
        <f t="shared" ref="P46:P47" si="16">LOG(N46,2)/O46</f>
        <v>0.67268876620501339</v>
      </c>
    </row>
    <row r="47" spans="1:16" x14ac:dyDescent="0.2">
      <c r="A47" t="s">
        <v>33</v>
      </c>
      <c r="B47" t="s">
        <v>44</v>
      </c>
      <c r="C47" t="s">
        <v>71</v>
      </c>
      <c r="D47" t="s">
        <v>81</v>
      </c>
      <c r="E47" s="2">
        <v>44440.781944444447</v>
      </c>
      <c r="F47">
        <v>103173</v>
      </c>
      <c r="G47">
        <v>120202</v>
      </c>
      <c r="H47">
        <v>12.65</v>
      </c>
      <c r="I47">
        <v>34.020000000000003</v>
      </c>
      <c r="J47">
        <v>823100</v>
      </c>
      <c r="K47">
        <v>20.010000000000002</v>
      </c>
      <c r="L47">
        <v>19.88</v>
      </c>
      <c r="M47">
        <v>2.3740000000000001</v>
      </c>
      <c r="N47">
        <f>J47/$J$8</f>
        <v>17.022024609657741</v>
      </c>
      <c r="O47">
        <f>E48-$E$8</f>
        <v>6.0840277777751908</v>
      </c>
      <c r="P47">
        <f t="shared" si="16"/>
        <v>0.67214202276575474</v>
      </c>
    </row>
    <row r="48" spans="1:16" x14ac:dyDescent="0.2">
      <c r="A48" t="s">
        <v>82</v>
      </c>
      <c r="E48" s="2">
        <f>E45</f>
        <v>44440.779166666667</v>
      </c>
      <c r="J48">
        <f>AVERAGE(J45:J47)</f>
        <v>802333.33333333337</v>
      </c>
      <c r="K48">
        <f>AVERAGE(K45:K47)</f>
        <v>20.063333333333333</v>
      </c>
      <c r="L48">
        <f>AVERAGE(L45:L47)</f>
        <v>19.903333333333332</v>
      </c>
    </row>
    <row r="50" spans="1:16" x14ac:dyDescent="0.2">
      <c r="A50" t="s">
        <v>40</v>
      </c>
      <c r="B50" t="s">
        <v>44</v>
      </c>
      <c r="C50" t="s">
        <v>78</v>
      </c>
      <c r="D50" t="s">
        <v>81</v>
      </c>
      <c r="E50" s="2">
        <v>44440.791666666657</v>
      </c>
      <c r="F50">
        <v>40815</v>
      </c>
      <c r="G50">
        <v>42861</v>
      </c>
      <c r="H50">
        <v>12.65</v>
      </c>
      <c r="I50">
        <v>34.020000000000003</v>
      </c>
      <c r="J50">
        <v>222500</v>
      </c>
      <c r="K50">
        <v>20.71</v>
      </c>
      <c r="L50">
        <v>20.58</v>
      </c>
      <c r="M50">
        <v>2.6520000000000001</v>
      </c>
      <c r="N50">
        <f>J50/$J$8</f>
        <v>4.6013855857718955</v>
      </c>
      <c r="O50">
        <f>E53-$E$8</f>
        <v>6.0965277777650044</v>
      </c>
      <c r="P50">
        <f>LOG(N50,2)/O50</f>
        <v>0.36120041380611662</v>
      </c>
    </row>
    <row r="51" spans="1:16" x14ac:dyDescent="0.2">
      <c r="A51" t="s">
        <v>41</v>
      </c>
      <c r="B51" t="s">
        <v>44</v>
      </c>
      <c r="C51" t="s">
        <v>79</v>
      </c>
      <c r="D51" t="s">
        <v>81</v>
      </c>
      <c r="E51" s="2">
        <v>44440.793055555558</v>
      </c>
      <c r="F51">
        <v>43887</v>
      </c>
      <c r="G51">
        <v>46315</v>
      </c>
      <c r="H51">
        <v>12.65</v>
      </c>
      <c r="I51">
        <v>34.020000000000003</v>
      </c>
      <c r="J51">
        <v>234700</v>
      </c>
      <c r="K51">
        <v>20.62</v>
      </c>
      <c r="L51">
        <v>20.47</v>
      </c>
      <c r="M51">
        <v>2.7</v>
      </c>
      <c r="N51">
        <f t="shared" ref="N51:N52" si="17">J51/$J$8</f>
        <v>4.8536862785647816</v>
      </c>
      <c r="O51">
        <f>E53-$E$8</f>
        <v>6.0965277777650044</v>
      </c>
      <c r="P51">
        <f t="shared" ref="P51:P52" si="18">LOG(N51,2)/O51</f>
        <v>0.37383260520905326</v>
      </c>
    </row>
    <row r="52" spans="1:16" x14ac:dyDescent="0.2">
      <c r="A52" t="s">
        <v>42</v>
      </c>
      <c r="B52" t="s">
        <v>44</v>
      </c>
      <c r="C52" t="s">
        <v>80</v>
      </c>
      <c r="D52" t="s">
        <v>81</v>
      </c>
      <c r="E52" s="2">
        <v>44440.793749999997</v>
      </c>
      <c r="F52">
        <v>47907</v>
      </c>
      <c r="G52">
        <v>50860</v>
      </c>
      <c r="H52">
        <v>12.65</v>
      </c>
      <c r="I52">
        <v>34.020000000000003</v>
      </c>
      <c r="J52">
        <v>259800</v>
      </c>
      <c r="K52">
        <v>20.72</v>
      </c>
      <c r="L52">
        <v>20.58</v>
      </c>
      <c r="M52">
        <v>2.7130000000000001</v>
      </c>
      <c r="N52">
        <f>J52/$J$8</f>
        <v>5.3727639334091615</v>
      </c>
      <c r="O52">
        <f>E53-$E$8</f>
        <v>6.0965277777650044</v>
      </c>
      <c r="P52">
        <f t="shared" si="18"/>
        <v>0.39787638787815299</v>
      </c>
    </row>
    <row r="53" spans="1:16" x14ac:dyDescent="0.2">
      <c r="A53" t="s">
        <v>82</v>
      </c>
      <c r="E53" s="2">
        <f>E50</f>
        <v>44440.791666666657</v>
      </c>
      <c r="J53">
        <f>AVERAGE(J50:J52)</f>
        <v>239000</v>
      </c>
      <c r="K53">
        <f>AVERAGE(K50:K52)</f>
        <v>20.683333333333334</v>
      </c>
      <c r="L53">
        <f>AVERAGE(L50:L52)</f>
        <v>20.543333333333333</v>
      </c>
    </row>
    <row r="55" spans="1:16" x14ac:dyDescent="0.2">
      <c r="A55" t="s">
        <v>37</v>
      </c>
      <c r="B55" t="s">
        <v>44</v>
      </c>
      <c r="C55" t="s">
        <v>75</v>
      </c>
      <c r="D55" t="s">
        <v>81</v>
      </c>
      <c r="E55" s="2">
        <v>44440.795138888891</v>
      </c>
      <c r="F55">
        <v>55365</v>
      </c>
      <c r="G55">
        <v>59559</v>
      </c>
      <c r="H55">
        <v>12.65</v>
      </c>
      <c r="I55">
        <v>34.020000000000003</v>
      </c>
      <c r="J55">
        <v>337900</v>
      </c>
      <c r="K55">
        <v>20.57</v>
      </c>
      <c r="L55">
        <v>20.46</v>
      </c>
      <c r="M55">
        <v>2.5830000000000002</v>
      </c>
      <c r="N55">
        <f>J55/$J$8</f>
        <v>6.9879019749767348</v>
      </c>
      <c r="O55">
        <f>E58-$E$8</f>
        <v>6.0999999999985448</v>
      </c>
      <c r="P55">
        <f>LOG(N55,2)/O55</f>
        <v>0.45981301156271354</v>
      </c>
    </row>
    <row r="56" spans="1:16" x14ac:dyDescent="0.2">
      <c r="A56" t="s">
        <v>38</v>
      </c>
      <c r="B56" t="s">
        <v>44</v>
      </c>
      <c r="C56" t="s">
        <v>76</v>
      </c>
      <c r="D56" t="s">
        <v>81</v>
      </c>
      <c r="E56" s="2">
        <v>44440.796527777777</v>
      </c>
      <c r="F56">
        <v>55660</v>
      </c>
      <c r="G56">
        <v>59814</v>
      </c>
      <c r="H56">
        <v>12.65</v>
      </c>
      <c r="I56">
        <v>34.020000000000003</v>
      </c>
      <c r="J56">
        <v>332400</v>
      </c>
      <c r="K56">
        <v>20.39</v>
      </c>
      <c r="L56">
        <v>20.34</v>
      </c>
      <c r="M56">
        <v>2.5350000000000001</v>
      </c>
      <c r="N56">
        <f t="shared" ref="N56:N57" si="19">J56/$J$8</f>
        <v>6.8741598593733846</v>
      </c>
      <c r="O56">
        <f>E58-$E$8</f>
        <v>6.0999999999985448</v>
      </c>
      <c r="P56">
        <f t="shared" ref="P56:P57" si="20">LOG(N56,2)/O56</f>
        <v>0.45593170526870319</v>
      </c>
    </row>
    <row r="57" spans="1:16" x14ac:dyDescent="0.2">
      <c r="A57" t="s">
        <v>39</v>
      </c>
      <c r="B57" t="s">
        <v>44</v>
      </c>
      <c r="C57" t="s">
        <v>77</v>
      </c>
      <c r="D57" t="s">
        <v>81</v>
      </c>
      <c r="E57" s="2">
        <v>44440.79791666667</v>
      </c>
      <c r="F57">
        <v>59796</v>
      </c>
      <c r="G57">
        <v>64681</v>
      </c>
      <c r="H57">
        <v>12.65</v>
      </c>
      <c r="I57">
        <v>34.020000000000003</v>
      </c>
      <c r="J57">
        <v>366900</v>
      </c>
      <c r="K57">
        <v>20.420000000000002</v>
      </c>
      <c r="L57">
        <v>20.37</v>
      </c>
      <c r="M57">
        <v>2.5489999999999999</v>
      </c>
      <c r="N57">
        <f>J57/$J$8</f>
        <v>7.5876331299762176</v>
      </c>
      <c r="O57">
        <f>E58-$E$8</f>
        <v>6.0999999999985448</v>
      </c>
      <c r="P57">
        <f t="shared" si="20"/>
        <v>0.47928687288808564</v>
      </c>
    </row>
    <row r="58" spans="1:16" x14ac:dyDescent="0.2">
      <c r="A58" t="s">
        <v>82</v>
      </c>
      <c r="E58" s="2">
        <f>E55</f>
        <v>44440.795138888891</v>
      </c>
      <c r="J58">
        <f>AVERAGE(J55:J57)</f>
        <v>345733.33333333331</v>
      </c>
      <c r="K58">
        <f>AVERAGE(K55:K57)</f>
        <v>20.46</v>
      </c>
      <c r="L58">
        <f>AVERAGE(L55:L57)</f>
        <v>20.39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2021-09-02T02:19:54Z</dcterms:created>
  <dcterms:modified xsi:type="dcterms:W3CDTF">2021-09-02T02:38:40Z</dcterms:modified>
</cp:coreProperties>
</file>