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n_Tcell_uptake/"/>
    </mc:Choice>
  </mc:AlternateContent>
  <xr:revisionPtr revIDLastSave="0" documentId="13_ncr:1_{2C6DB797-15C6-D24A-94AF-AE98727DC60D}" xr6:coauthVersionLast="45" xr6:coauthVersionMax="45" xr10:uidLastSave="{00000000-0000-0000-0000-000000000000}"/>
  <bookViews>
    <workbookView xWindow="0" yWindow="460" windowWidth="28800" windowHeight="15480" xr2:uid="{00000000-000D-0000-FFFF-FFFF00000000}"/>
  </bookViews>
  <sheets>
    <sheet name="Asn_Asp_res" sheetId="122" r:id="rId1"/>
    <sheet name="Asparagine neg" sheetId="13" r:id="rId2"/>
    <sheet name="Asparagine pos" sheetId="14" r:id="rId3"/>
    <sheet name="Asparagine U-13C neg" sheetId="15" r:id="rId4"/>
    <sheet name="Asparagine U-13C pos" sheetId="16" r:id="rId5"/>
    <sheet name="Asparagine U-13C, U-15N neg" sheetId="17" r:id="rId6"/>
    <sheet name="Asparagine U-13C, U-15N pos" sheetId="18" r:id="rId7"/>
    <sheet name="Aspartate neg" sheetId="19" r:id="rId8"/>
    <sheet name="Aspartate pos" sheetId="20" r:id="rId9"/>
    <sheet name="Aspartate U-13C neg" sheetId="21" r:id="rId10"/>
    <sheet name="Aspartate U-13C pos" sheetId="22" r:id="rId11"/>
    <sheet name="Aspartate U-13C, U-15N neg" sheetId="23" r:id="rId12"/>
    <sheet name="Aspartate U-13C, U-15N pos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22" l="1"/>
  <c r="M28" i="122" l="1"/>
  <c r="L4" i="122"/>
  <c r="L5" i="122"/>
  <c r="L6" i="122"/>
  <c r="L7" i="122"/>
  <c r="L8" i="122"/>
  <c r="L9" i="122"/>
  <c r="L10" i="122"/>
  <c r="L11" i="122"/>
  <c r="L12" i="122"/>
  <c r="L13" i="122"/>
  <c r="L14" i="122"/>
  <c r="L15" i="122"/>
  <c r="L16" i="122"/>
  <c r="L17" i="122"/>
  <c r="L18" i="122"/>
  <c r="L19" i="122"/>
  <c r="L20" i="122"/>
  <c r="L21" i="122"/>
  <c r="L22" i="122"/>
  <c r="L23" i="122"/>
  <c r="L24" i="122"/>
  <c r="L25" i="122"/>
  <c r="L26" i="122"/>
  <c r="L3" i="122"/>
  <c r="G4" i="122"/>
  <c r="G5" i="122"/>
  <c r="G6" i="122"/>
  <c r="G7" i="122"/>
  <c r="G8" i="122"/>
  <c r="G9" i="122"/>
  <c r="G10" i="122"/>
  <c r="G11" i="122"/>
  <c r="G12" i="122"/>
  <c r="G13" i="122"/>
  <c r="G14" i="122"/>
  <c r="G15" i="122"/>
  <c r="G16" i="122"/>
  <c r="G17" i="122"/>
  <c r="G18" i="122"/>
  <c r="G19" i="122"/>
  <c r="G20" i="122"/>
  <c r="G21" i="122"/>
  <c r="G22" i="122"/>
  <c r="G23" i="122"/>
  <c r="G24" i="122"/>
  <c r="G25" i="122"/>
  <c r="G26" i="122"/>
  <c r="W28" i="122" l="1"/>
  <c r="W29" i="122"/>
  <c r="W30" i="122"/>
  <c r="K12" i="122" l="1"/>
  <c r="Q3" i="122"/>
  <c r="AB44" i="122"/>
  <c r="AB43" i="122"/>
  <c r="AB42" i="122"/>
  <c r="AB41" i="122"/>
  <c r="AA43" i="122"/>
  <c r="AA42" i="122"/>
  <c r="AA41" i="122"/>
  <c r="Z43" i="122"/>
  <c r="Z42" i="122"/>
  <c r="Z41" i="122"/>
  <c r="Y44" i="122"/>
  <c r="AB36" i="122"/>
  <c r="AA36" i="122"/>
  <c r="Z36" i="122"/>
  <c r="AB35" i="122"/>
  <c r="AA35" i="122"/>
  <c r="Z35" i="122"/>
  <c r="AB34" i="122"/>
  <c r="AA34" i="122"/>
  <c r="Z34" i="122"/>
  <c r="AB37" i="122"/>
  <c r="Y37" i="122"/>
  <c r="H15" i="122" l="1"/>
  <c r="T36" i="122" s="1"/>
  <c r="M15" i="122"/>
  <c r="T43" i="122" s="1"/>
  <c r="R15" i="122"/>
  <c r="W15" i="122"/>
  <c r="W13" i="122"/>
  <c r="W14" i="122"/>
  <c r="W16" i="122"/>
  <c r="W17" i="122"/>
  <c r="W18" i="122"/>
  <c r="W19" i="122"/>
  <c r="W20" i="122"/>
  <c r="W21" i="122"/>
  <c r="W22" i="122"/>
  <c r="W23" i="122"/>
  <c r="W24" i="122"/>
  <c r="W25" i="122"/>
  <c r="W26" i="122"/>
  <c r="W12" i="122"/>
  <c r="R26" i="122"/>
  <c r="R13" i="122"/>
  <c r="R14" i="122"/>
  <c r="R16" i="122"/>
  <c r="R17" i="122"/>
  <c r="R18" i="122"/>
  <c r="R19" i="122"/>
  <c r="R20" i="122"/>
  <c r="R21" i="122"/>
  <c r="R22" i="122"/>
  <c r="R23" i="122"/>
  <c r="R24" i="122"/>
  <c r="R25" i="122"/>
  <c r="R12" i="122"/>
  <c r="M12" i="122"/>
  <c r="M13" i="122"/>
  <c r="M14" i="122"/>
  <c r="M30" i="122" s="1"/>
  <c r="M16" i="122"/>
  <c r="T42" i="122" s="1"/>
  <c r="M17" i="122"/>
  <c r="T41" i="122" s="1"/>
  <c r="M18" i="122"/>
  <c r="U43" i="122" s="1"/>
  <c r="M19" i="122"/>
  <c r="U42" i="122" s="1"/>
  <c r="M20" i="122"/>
  <c r="U41" i="122" s="1"/>
  <c r="M21" i="122"/>
  <c r="V43" i="122" s="1"/>
  <c r="M22" i="122"/>
  <c r="V42" i="122" s="1"/>
  <c r="M23" i="122"/>
  <c r="V41" i="122" s="1"/>
  <c r="M24" i="122"/>
  <c r="M25" i="122"/>
  <c r="M26" i="122"/>
  <c r="H12" i="122"/>
  <c r="R37" i="122" s="1"/>
  <c r="H13" i="122"/>
  <c r="H14" i="122"/>
  <c r="H16" i="122"/>
  <c r="T35" i="122" s="1"/>
  <c r="H17" i="122"/>
  <c r="T34" i="122" s="1"/>
  <c r="H18" i="122"/>
  <c r="U36" i="122" s="1"/>
  <c r="H19" i="122"/>
  <c r="U35" i="122" s="1"/>
  <c r="H20" i="122"/>
  <c r="U34" i="122" s="1"/>
  <c r="H21" i="122"/>
  <c r="V36" i="122" s="1"/>
  <c r="H22" i="122"/>
  <c r="V35" i="122" s="1"/>
  <c r="H23" i="122"/>
  <c r="V34" i="122" s="1"/>
  <c r="H24" i="122"/>
  <c r="H25" i="122"/>
  <c r="H26" i="122"/>
  <c r="AG26" i="122"/>
  <c r="AG25" i="122"/>
  <c r="AG24" i="122"/>
  <c r="AG23" i="122"/>
  <c r="AG22" i="122"/>
  <c r="AG21" i="122"/>
  <c r="AG20" i="122"/>
  <c r="AG19" i="122"/>
  <c r="AG18" i="122"/>
  <c r="AG17" i="122"/>
  <c r="AG16" i="122"/>
  <c r="AG15" i="122"/>
  <c r="AG14" i="122"/>
  <c r="AG13" i="122"/>
  <c r="AG12" i="122"/>
  <c r="AG11" i="122"/>
  <c r="AG10" i="122"/>
  <c r="AG9" i="122"/>
  <c r="AG8" i="122"/>
  <c r="AG7" i="122"/>
  <c r="AG6" i="122"/>
  <c r="AG5" i="122"/>
  <c r="AG4" i="122"/>
  <c r="AG3" i="122"/>
  <c r="M29" i="122" l="1"/>
  <c r="R44" i="122"/>
  <c r="V44" i="122"/>
  <c r="V37" i="122"/>
  <c r="AK35" i="122"/>
  <c r="Y4" i="122"/>
  <c r="Y5" i="122"/>
  <c r="AK34" i="122" s="1"/>
  <c r="Y6" i="122"/>
  <c r="AL36" i="122" s="1"/>
  <c r="Y7" i="122"/>
  <c r="AL35" i="122" s="1"/>
  <c r="Y8" i="122"/>
  <c r="AL34" i="122" s="1"/>
  <c r="Y9" i="122"/>
  <c r="AM34" i="122" s="1"/>
  <c r="Y10" i="122"/>
  <c r="AM35" i="122" s="1"/>
  <c r="Y11" i="122"/>
  <c r="AM36" i="122" s="1"/>
  <c r="Y12" i="122"/>
  <c r="Y13" i="122"/>
  <c r="Y14" i="122"/>
  <c r="Y15" i="122"/>
  <c r="Y16" i="122"/>
  <c r="Y17" i="122"/>
  <c r="Y18" i="122"/>
  <c r="Y19" i="122"/>
  <c r="Y20" i="122"/>
  <c r="Y21" i="122"/>
  <c r="Y22" i="122"/>
  <c r="Y24" i="122"/>
  <c r="Y25" i="122"/>
  <c r="Y26" i="122"/>
  <c r="Y23" i="122"/>
  <c r="Y3" i="122"/>
  <c r="AK36" i="122" s="1"/>
  <c r="U23" i="122"/>
  <c r="V23" i="122" s="1"/>
  <c r="U26" i="122"/>
  <c r="V26" i="122" s="1"/>
  <c r="U25" i="122"/>
  <c r="V25" i="122" s="1"/>
  <c r="U24" i="122"/>
  <c r="V24" i="122" s="1"/>
  <c r="U22" i="122"/>
  <c r="V22" i="122" s="1"/>
  <c r="U21" i="122"/>
  <c r="V21" i="122" s="1"/>
  <c r="U20" i="122"/>
  <c r="V20" i="122" s="1"/>
  <c r="U19" i="122"/>
  <c r="V19" i="122" s="1"/>
  <c r="U18" i="122"/>
  <c r="V18" i="122" s="1"/>
  <c r="U17" i="122"/>
  <c r="V17" i="122" s="1"/>
  <c r="U16" i="122"/>
  <c r="V16" i="122" s="1"/>
  <c r="U15" i="122"/>
  <c r="V15" i="122" s="1"/>
  <c r="U14" i="122"/>
  <c r="V14" i="122" s="1"/>
  <c r="U13" i="122"/>
  <c r="V13" i="122" s="1"/>
  <c r="U12" i="122"/>
  <c r="V12" i="122" s="1"/>
  <c r="U11" i="122"/>
  <c r="V11" i="122" s="1"/>
  <c r="U10" i="122"/>
  <c r="V10" i="122" s="1"/>
  <c r="U9" i="122"/>
  <c r="V9" i="122" s="1"/>
  <c r="U8" i="122"/>
  <c r="V8" i="122" s="1"/>
  <c r="U7" i="122"/>
  <c r="V7" i="122" s="1"/>
  <c r="U6" i="122"/>
  <c r="V6" i="122" s="1"/>
  <c r="U5" i="122"/>
  <c r="V5" i="122" s="1"/>
  <c r="U4" i="122"/>
  <c r="V4" i="122" s="1"/>
  <c r="U3" i="122"/>
  <c r="V3" i="122" s="1"/>
  <c r="P23" i="122"/>
  <c r="Q23" i="122" s="1"/>
  <c r="P26" i="122"/>
  <c r="Q26" i="122" s="1"/>
  <c r="P25" i="122"/>
  <c r="Q25" i="122" s="1"/>
  <c r="P24" i="122"/>
  <c r="Q24" i="122" s="1"/>
  <c r="P22" i="122"/>
  <c r="Q22" i="122" s="1"/>
  <c r="P21" i="122"/>
  <c r="Q21" i="122" s="1"/>
  <c r="P20" i="122"/>
  <c r="Q20" i="122" s="1"/>
  <c r="P19" i="122"/>
  <c r="Q19" i="122" s="1"/>
  <c r="P18" i="122"/>
  <c r="Q18" i="122" s="1"/>
  <c r="P17" i="122"/>
  <c r="Q17" i="122" s="1"/>
  <c r="P16" i="122"/>
  <c r="Q16" i="122" s="1"/>
  <c r="P15" i="122"/>
  <c r="Q15" i="122" s="1"/>
  <c r="P14" i="122"/>
  <c r="Q14" i="122" s="1"/>
  <c r="P13" i="122"/>
  <c r="Q13" i="122" s="1"/>
  <c r="P12" i="122"/>
  <c r="Q12" i="122" s="1"/>
  <c r="P11" i="122"/>
  <c r="Q11" i="122" s="1"/>
  <c r="P10" i="122"/>
  <c r="Q10" i="122" s="1"/>
  <c r="P9" i="122"/>
  <c r="Q9" i="122" s="1"/>
  <c r="P8" i="122"/>
  <c r="Q8" i="122" s="1"/>
  <c r="P7" i="122"/>
  <c r="Q7" i="122" s="1"/>
  <c r="P6" i="122"/>
  <c r="Q6" i="122" s="1"/>
  <c r="P5" i="122"/>
  <c r="Q5" i="122" s="1"/>
  <c r="P4" i="122"/>
  <c r="Q4" i="122" s="1"/>
  <c r="P3" i="122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F23" i="122"/>
  <c r="F26" i="122"/>
  <c r="F25" i="122"/>
  <c r="F24" i="122"/>
  <c r="F22" i="122"/>
  <c r="F21" i="122"/>
  <c r="F20" i="122"/>
  <c r="F19" i="122"/>
  <c r="F18" i="122"/>
  <c r="F17" i="122"/>
  <c r="F16" i="122"/>
  <c r="F15" i="122"/>
  <c r="F14" i="122"/>
  <c r="F13" i="122"/>
  <c r="F12" i="122"/>
  <c r="F11" i="122"/>
  <c r="F10" i="122"/>
  <c r="F9" i="122"/>
  <c r="F8" i="122"/>
  <c r="F7" i="122"/>
  <c r="F6" i="122"/>
  <c r="F5" i="122"/>
  <c r="F4" i="122"/>
  <c r="F3" i="122"/>
  <c r="K23" i="122"/>
  <c r="K26" i="122"/>
  <c r="K25" i="122"/>
  <c r="K24" i="122"/>
  <c r="K22" i="122"/>
  <c r="K21" i="122"/>
  <c r="K20" i="122"/>
  <c r="K19" i="122"/>
  <c r="K18" i="122"/>
  <c r="K17" i="122"/>
  <c r="K16" i="122"/>
  <c r="K15" i="122"/>
  <c r="K14" i="122"/>
  <c r="K13" i="122"/>
  <c r="K11" i="122"/>
  <c r="K10" i="122"/>
  <c r="K9" i="122"/>
  <c r="K8" i="122"/>
  <c r="K7" i="122"/>
  <c r="K6" i="122"/>
  <c r="K5" i="122"/>
  <c r="K4" i="122"/>
  <c r="K3" i="122"/>
  <c r="G13" i="16"/>
  <c r="G2" i="16"/>
  <c r="G3" i="16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" i="21"/>
  <c r="F2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" i="19"/>
  <c r="F2" i="16"/>
  <c r="F25" i="16"/>
  <c r="G25" i="16" s="1"/>
  <c r="F24" i="16"/>
  <c r="G24" i="16" s="1"/>
  <c r="G23" i="16"/>
  <c r="F23" i="16"/>
  <c r="F22" i="16"/>
  <c r="G22" i="16" s="1"/>
  <c r="G21" i="16"/>
  <c r="F21" i="16"/>
  <c r="F20" i="16"/>
  <c r="G20" i="16" s="1"/>
  <c r="G19" i="16"/>
  <c r="F19" i="16"/>
  <c r="F18" i="16"/>
  <c r="G18" i="16" s="1"/>
  <c r="F17" i="16"/>
  <c r="G17" i="16" s="1"/>
  <c r="F16" i="16"/>
  <c r="G16" i="16" s="1"/>
  <c r="F15" i="16"/>
  <c r="G15" i="16" s="1"/>
  <c r="F14" i="16"/>
  <c r="G14" i="16" s="1"/>
  <c r="F13" i="16"/>
  <c r="F12" i="16"/>
  <c r="G12" i="16" s="1"/>
  <c r="F11" i="16"/>
  <c r="G11" i="16" s="1"/>
  <c r="F10" i="16"/>
  <c r="G10" i="16" s="1"/>
  <c r="F9" i="16"/>
  <c r="G9" i="16" s="1"/>
  <c r="F8" i="16"/>
  <c r="G8" i="16" s="1"/>
  <c r="F7" i="16"/>
  <c r="G7" i="16" s="1"/>
  <c r="F6" i="16"/>
  <c r="G6" i="16" s="1"/>
  <c r="F5" i="16"/>
  <c r="G5" i="16" s="1"/>
  <c r="F4" i="16"/>
  <c r="G4" i="16" s="1"/>
  <c r="F3" i="16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" i="14"/>
</calcChain>
</file>

<file path=xl/sharedStrings.xml><?xml version="1.0" encoding="utf-8"?>
<sst xmlns="http://schemas.openxmlformats.org/spreadsheetml/2006/main" count="1891" uniqueCount="356">
  <si>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</si>
  <si>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</si>
  <si>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</si>
  <si>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</si>
  <si>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</si>
  <si>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</si>
  <si>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</si>
  <si>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</si>
  <si>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</si>
  <si>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</si>
  <si>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Target Compound</t>
  </si>
  <si>
    <t>KD100520_100520_i1h_g</t>
  </si>
  <si>
    <t/>
  </si>
  <si>
    <t>KD100520_100520_i1h_m</t>
  </si>
  <si>
    <t>KD100520_100520_i1h_v</t>
  </si>
  <si>
    <t>KD100520_100520_i4h_g</t>
  </si>
  <si>
    <t>KD100520_100520_i4h_m</t>
  </si>
  <si>
    <t>KD100520_100520_i4h_v</t>
  </si>
  <si>
    <t>KD100520_100520_i24h_g</t>
  </si>
  <si>
    <t>KD100520_100520_i24h_m</t>
  </si>
  <si>
    <t>KD100520_100520_i24h_v</t>
  </si>
  <si>
    <t>KD100520_100520_m0h_nsg</t>
  </si>
  <si>
    <t>N/F</t>
  </si>
  <si>
    <t>N/A</t>
  </si>
  <si>
    <t>KD100520_100520_m0h_nsm</t>
  </si>
  <si>
    <t>KD100520_100520_m0h_nsv</t>
  </si>
  <si>
    <t>KD100520_100520_m1h_g</t>
  </si>
  <si>
    <t>KD100520_100520_m1h_m</t>
  </si>
  <si>
    <t>KD100520_100520_m1h_v</t>
  </si>
  <si>
    <t>KD100520_100520_m4h_g</t>
  </si>
  <si>
    <t>KD100520_100520_m4h_m</t>
  </si>
  <si>
    <t>KD100520_100520_m4h_v</t>
  </si>
  <si>
    <t>KD100520_100520_m24h_g</t>
  </si>
  <si>
    <t>KD100520_100520_m24h_m</t>
  </si>
  <si>
    <t>KD100520_100520_m24h_nsg</t>
  </si>
  <si>
    <t>KD100520_100520_m24h_nsm</t>
  </si>
  <si>
    <t>KD100520_100520_m24h_nsv</t>
  </si>
  <si>
    <t>KD100520_100520_m24h_v</t>
  </si>
  <si>
    <t>INF</t>
  </si>
  <si>
    <t>Internal Standard</t>
  </si>
  <si>
    <t>Asparagine neg</t>
  </si>
  <si>
    <t>C4H8N2O3</t>
  </si>
  <si>
    <t>33.87</t>
  </si>
  <si>
    <t>109.79</t>
  </si>
  <si>
    <t>152.08</t>
  </si>
  <si>
    <t>116.24</t>
  </si>
  <si>
    <t>204.24</t>
  </si>
  <si>
    <t>81.53</t>
  </si>
  <si>
    <t>194.18</t>
  </si>
  <si>
    <t>31.97</t>
  </si>
  <si>
    <t>31.63</t>
  </si>
  <si>
    <t>81.45</t>
  </si>
  <si>
    <t>196.87</t>
  </si>
  <si>
    <t>116.65</t>
  </si>
  <si>
    <t>155.35</t>
  </si>
  <si>
    <t>256.00</t>
  </si>
  <si>
    <t>557.77</t>
  </si>
  <si>
    <t>Asparagine pos</t>
  </si>
  <si>
    <t>Asparagine U-13C neg</t>
  </si>
  <si>
    <t>[13]C4H8N2O3</t>
  </si>
  <si>
    <t>57676.95</t>
  </si>
  <si>
    <t>140795.22</t>
  </si>
  <si>
    <t>42408.86</t>
  </si>
  <si>
    <t>10332.49</t>
  </si>
  <si>
    <t>33198.77</t>
  </si>
  <si>
    <t>2015.29</t>
  </si>
  <si>
    <t>24749.88</t>
  </si>
  <si>
    <t>37468.68</t>
  </si>
  <si>
    <t>20137.79</t>
  </si>
  <si>
    <t>3186.87</t>
  </si>
  <si>
    <t>28035.72</t>
  </si>
  <si>
    <t>30087.45</t>
  </si>
  <si>
    <t>44424.17</t>
  </si>
  <si>
    <t>42681.51</t>
  </si>
  <si>
    <t>25238.52</t>
  </si>
  <si>
    <t>21057.28</t>
  </si>
  <si>
    <t>17236.43</t>
  </si>
  <si>
    <t>76849.01</t>
  </si>
  <si>
    <t>30309.88</t>
  </si>
  <si>
    <t>Asparagine U-13C pos</t>
  </si>
  <si>
    <t>Asparagine U-13C, U-15N neg</t>
  </si>
  <si>
    <t>[13]C4H8[15]N2O3</t>
  </si>
  <si>
    <t>10683.86</t>
  </si>
  <si>
    <t>9.754:Peak area 322179700.306 is out of bounds (ISTD Minimum Recovery 0.000 and ISTD Max Recovery 0.000). 9.754:Apex Retention Time 9.754 is out of bounds (ISTD Min RT -0.250 and ISTD Max RT 0.250)</t>
  </si>
  <si>
    <t>23841.41</t>
  </si>
  <si>
    <t>9.771:Peak area 340309840.936 is out of bounds (ISTD Minimum Recovery 0.000 and ISTD Max Recovery 0.000). 9.771:Apex Retention Time 9.771 is out of bounds (ISTD Min RT -0.250 and ISTD Max RT 0.250)</t>
  </si>
  <si>
    <t>16031.37</t>
  </si>
  <si>
    <t>9.788:Peak area 320178441.650 is out of bounds (ISTD Minimum Recovery 0.000 and ISTD Max Recovery 0.000). 9.788:Apex Retention Time 9.788 is out of bounds (ISTD Min RT -0.250 and ISTD Max RT 0.250)</t>
  </si>
  <si>
    <t>15014.92</t>
  </si>
  <si>
    <t>9.741:Peak area 332145144.617 is out of bounds (ISTD Minimum Recovery 0.000 and ISTD Max Recovery 0.000). 9.741:Apex Retention Time 9.741 is out of bounds (ISTD Min RT -0.250 and ISTD Max RT 0.250)</t>
  </si>
  <si>
    <t>7143.21</t>
  </si>
  <si>
    <t>9.739:Peak area 309103490.340 is out of bounds (ISTD Minimum Recovery 0.000 and ISTD Max Recovery 0.000). 9.739:Apex Retention Time 9.739 is out of bounds (ISTD Min RT -0.250 and ISTD Max RT 0.250)</t>
  </si>
  <si>
    <t>30969.08</t>
  </si>
  <si>
    <t>9.759:Peak area 331041621.155 is out of bounds (ISTD Minimum Recovery 0.000 and ISTD Max Recovery 0.000). 9.759:Apex Retention Time 9.759 is out of bounds (ISTD Min RT -0.250 and ISTD Max RT 0.250)</t>
  </si>
  <si>
    <t>25491.74</t>
  </si>
  <si>
    <t>9.784:Peak area 335821545.839 is out of bounds (ISTD Minimum Recovery 0.000 and ISTD Max Recovery 0.000). 9.784:Apex Retention Time 9.784 is out of bounds (ISTD Min RT -0.250 and ISTD Max RT 0.250)</t>
  </si>
  <si>
    <t>13876.70</t>
  </si>
  <si>
    <t>9.769:Peak area 340052749.237 is out of bounds (ISTD Minimum Recovery 0.000 and ISTD Max Recovery 0.000). 9.769:Apex Retention Time 9.769 is out of bounds (ISTD Min RT -0.250 and ISTD Max RT 0.250)</t>
  </si>
  <si>
    <t>31198.29</t>
  </si>
  <si>
    <t>9.764:Peak area 312596407.209 is out of bounds (ISTD Minimum Recovery 0.000 and ISTD Max Recovery 0.000). 9.764:Apex Retention Time 9.764 is out of bounds (ISTD Min RT -0.250 and ISTD Max RT 0.250)</t>
  </si>
  <si>
    <t>28704.35</t>
  </si>
  <si>
    <t>9.823:Peak area 205134678.923 is out of bounds (ISTD Minimum Recovery 0.000 and ISTD Max Recovery 0.000). 9.823:Apex Retention Time 9.823 is out of bounds (ISTD Min RT -0.250 and ISTD Max RT 0.250)</t>
  </si>
  <si>
    <t>17909.33</t>
  </si>
  <si>
    <t>9.793:Peak area 208770427.997 is out of bounds (ISTD Minimum Recovery 0.000 and ISTD Max Recovery 0.000). 9.793:Apex Retention Time 9.793 is out of bounds (ISTD Min RT -0.250 and ISTD Max RT 0.250)</t>
  </si>
  <si>
    <t>16797.31</t>
  </si>
  <si>
    <t>9.728:Peak area 197876683.699 is out of bounds (ISTD Minimum Recovery 0.000 and ISTD Max Recovery 0.000). 9.728:Apex Retention Time 9.728 is out of bounds (ISTD Min RT -0.250 and ISTD Max RT 0.250)</t>
  </si>
  <si>
    <t>20746.64</t>
  </si>
  <si>
    <t>9.803:Peak area 223044734.744 is out of bounds (ISTD Minimum Recovery 0.000 and ISTD Max Recovery 0.000). 9.803:Apex Retention Time 9.803 is out of bounds (ISTD Min RT -0.250 and ISTD Max RT 0.250)</t>
  </si>
  <si>
    <t>27928.46</t>
  </si>
  <si>
    <t>9.825:Peak area 218567956.788 is out of bounds (ISTD Minimum Recovery 0.000 and ISTD Max Recovery 0.000). 9.825:Apex Retention Time 9.825 is out of bounds (ISTD Min RT -0.250 and ISTD Max RT 0.250)</t>
  </si>
  <si>
    <t>78190.86</t>
  </si>
  <si>
    <t>9.794:Peak area 226756424.444 is out of bounds (ISTD Minimum Recovery 0.000 and ISTD Max Recovery 0.000). 9.794:Apex Retention Time 9.794 is out of bounds (ISTD Min RT -0.250 and ISTD Max RT 0.250)</t>
  </si>
  <si>
    <t>36100.28</t>
  </si>
  <si>
    <t>9.810:Peak area 225585362.084 is out of bounds (ISTD Minimum Recovery 0.000 and ISTD Max Recovery 0.000). 9.810:Apex Retention Time 9.810 is out of bounds (ISTD Min RT -0.250 and ISTD Max RT 0.250)</t>
  </si>
  <si>
    <t>9.845:Peak area 216028525.374 is out of bounds (ISTD Minimum Recovery 0.000 and ISTD Max Recovery 0.000). 9.845:Apex Retention Time 9.845 is out of bounds (ISTD Min RT -0.250 and ISTD Max RT 0.250)</t>
  </si>
  <si>
    <t>32771.13</t>
  </si>
  <si>
    <t>9.794:Peak area 212928303.246 is out of bounds (ISTD Minimum Recovery 0.000 and ISTD Max Recovery 0.000). 9.794:Apex Retention Time 9.794 is out of bounds (ISTD Min RT -0.250 and ISTD Max RT 0.250)</t>
  </si>
  <si>
    <t>45686.70</t>
  </si>
  <si>
    <t>9.809:Peak area 226833312.689 is out of bounds (ISTD Minimum Recovery 0.000 and ISTD Max Recovery 0.000). 9.809:Apex Retention Time 9.809 is out of bounds (ISTD Min RT -0.250 and ISTD Max RT 0.250)</t>
  </si>
  <si>
    <t>42894.59</t>
  </si>
  <si>
    <t>9.812:Peak area 210888697.228 is out of bounds (ISTD Minimum Recovery 0.000 and ISTD Max Recovery 0.000). 9.812:Apex Retention Time 9.812 is out of bounds (ISTD Min RT -0.250 and ISTD Max RT 0.250)</t>
  </si>
  <si>
    <t>52997.32</t>
  </si>
  <si>
    <t>9.827:Peak area 208463643.822 is out of bounds (ISTD Minimum Recovery 0.000 and ISTD Max Recovery 0.000). 9.827:Apex Retention Time 9.827 is out of bounds (ISTD Min RT -0.250 and ISTD Max RT 0.250)</t>
  </si>
  <si>
    <t>17861.14</t>
  </si>
  <si>
    <t>9.772:Peak area 207880665.131 is out of bounds (ISTD Minimum Recovery 0.000 and ISTD Max Recovery 0.000). 9.772:Apex Retention Time 9.772 is out of bounds (ISTD Min RT -0.250 and ISTD Max RT 0.250)</t>
  </si>
  <si>
    <t>12967.36</t>
  </si>
  <si>
    <t>9.775:Peak area 212174023.490 is out of bounds (ISTD Minimum Recovery 0.000 and ISTD Max Recovery 0.000). 9.775:Apex Retention Time 9.775 is out of bounds (ISTD Min RT -0.250 and ISTD Max RT 0.250)</t>
  </si>
  <si>
    <t>24874.73</t>
  </si>
  <si>
    <t>9.810:Peak area 213692610.112 is out of bounds (ISTD Minimum Recovery 0.000 and ISTD Max Recovery 0.000). 9.810:Apex Retention Time 9.810 is out of bounds (ISTD Min RT -0.250 and ISTD Max RT 0.250)</t>
  </si>
  <si>
    <t>Asparagine U-13C, U-15N pos</t>
  </si>
  <si>
    <t>268989.66</t>
  </si>
  <si>
    <t>9.797:Peak area 543367898.636 is out of bounds (ISTD Minimum Recovery 0.000 and ISTD Max Recovery 0.000). 9.797:Apex Retention Time 9.797 is out of bounds (ISTD Min RT -0.250 and ISTD Max RT 0.250)</t>
  </si>
  <si>
    <t>9.785:Peak area 556780302.028 is out of bounds (ISTD Minimum Recovery 0.000 and ISTD Max Recovery 0.000). 9.785:Apex Retention Time 9.785 is out of bounds (ISTD Min RT -0.250 and ISTD Max RT 0.250)</t>
  </si>
  <si>
    <t>352314.22</t>
  </si>
  <si>
    <t>9.744:Peak area 540717684.409 is out of bounds (ISTD Minimum Recovery 0.000 and ISTD Max Recovery 0.000). 9.744:Apex Retention Time 9.744 is out of bounds (ISTD Min RT -0.250 and ISTD Max RT 0.250)</t>
  </si>
  <si>
    <t>109298.93</t>
  </si>
  <si>
    <t>9.784:Peak area 557987246.990 is out of bounds (ISTD Minimum Recovery 0.000 and ISTD Max Recovery 0.000). 9.784:Apex Retention Time 9.784 is out of bounds (ISTD Min RT -0.250 and ISTD Max RT 0.250)</t>
  </si>
  <si>
    <t>73371.58</t>
  </si>
  <si>
    <t>9.781:Peak area 582035562.414 is out of bounds (ISTD Minimum Recovery 0.000 and ISTD Max Recovery 0.000). 9.781:Apex Retention Time 9.781 is out of bounds (ISTD Min RT -0.250 and ISTD Max RT 0.250)</t>
  </si>
  <si>
    <t>868058.87</t>
  </si>
  <si>
    <t>9.802:Peak area 540897844.272 is out of bounds (ISTD Minimum Recovery 0.000 and ISTD Max Recovery 0.000). 9.802:Apex Retention Time 9.802 is out of bounds (ISTD Min RT -0.250 and ISTD Max RT 0.250)</t>
  </si>
  <si>
    <t>189282.81</t>
  </si>
  <si>
    <t>9.712:Peak area 574870254.941 is out of bounds (ISTD Minimum Recovery 0.000 and ISTD Max Recovery 0.000). 9.712:Apex Retention Time 9.712 is out of bounds (ISTD Min RT -0.250 and ISTD Max RT 0.250)</t>
  </si>
  <si>
    <t>9.783:Peak area 563241909.774 is out of bounds (ISTD Minimum Recovery 0.000 and ISTD Max Recovery 0.000). 9.783:Apex Retention Time 9.783 is out of bounds (ISTD Min RT -0.250 and ISTD Max RT 0.250)</t>
  </si>
  <si>
    <t>442138.54</t>
  </si>
  <si>
    <t>9.778:Peak area 544930324.255 is out of bounds (ISTD Minimum Recovery 0.000 and ISTD Max Recovery 0.000). 9.778:Apex Retention Time 9.778 is out of bounds (ISTD Min RT -0.250 and ISTD Max RT 0.250)</t>
  </si>
  <si>
    <t>9.837:Peak area 233329489.358 is out of bounds (ISTD Minimum Recovery 0.000 and ISTD Max Recovery 0.000). 9.837:Apex Retention Time 9.837 is out of bounds (ISTD Min RT -0.250 and ISTD Max RT 0.250)</t>
  </si>
  <si>
    <t>9.779:Peak area 241538010.517 is out of bounds (ISTD Minimum Recovery 0.000 and ISTD Max Recovery 0.000). 9.779:Apex Retention Time 9.779 is out of bounds (ISTD Min RT -0.250 and ISTD Max RT 0.250)</t>
  </si>
  <si>
    <t>9.798:Peak area 238124138.982 is out of bounds (ISTD Minimum Recovery 0.000 and ISTD Max Recovery 0.000). 9.798:Apex Retention Time 9.798 is out of bounds (ISTD Min RT -0.250 and ISTD Max RT 0.250)</t>
  </si>
  <si>
    <t>9.817:Peak area 265373546.553 is out of bounds (ISTD Minimum Recovery 0.000 and ISTD Max Recovery 0.000). 9.817:Apex Retention Time 9.817 is out of bounds (ISTD Min RT -0.250 and ISTD Max RT 0.250)</t>
  </si>
  <si>
    <t>9.839:Peak area 242846046.040 is out of bounds (ISTD Minimum Recovery 0.000 and ISTD Max Recovery 0.000). 9.839:Apex Retention Time 9.839 is out of bounds (ISTD Min RT -0.250 and ISTD Max RT 0.250)</t>
  </si>
  <si>
    <t>9.808:Peak area 256007249.258 is out of bounds (ISTD Minimum Recovery 0.000 and ISTD Max Recovery 0.000). 9.808:Apex Retention Time 9.808 is out of bounds (ISTD Min RT -0.250 and ISTD Max RT 0.250)</t>
  </si>
  <si>
    <t>9.824:Peak area 259042007.046 is out of bounds (ISTD Minimum Recovery 0.000 and ISTD Max Recovery 0.000). 9.824:Apex Retention Time 9.824 is out of bounds (ISTD Min RT -0.250 and ISTD Max RT 0.250)</t>
  </si>
  <si>
    <t>308600.63</t>
  </si>
  <si>
    <t>9.831:Peak area 262113270.720 is out of bounds (ISTD Minimum Recovery 0.000 and ISTD Max Recovery 0.000). 9.831:Apex Retention Time 9.831 is out of bounds (ISTD Min RT -0.250 and ISTD Max RT 0.250)</t>
  </si>
  <si>
    <t>9.836:Peak area 258368257.079 is out of bounds (ISTD Minimum Recovery 0.000 and ISTD Max Recovery 0.000). 9.836:Apex Retention Time 9.836 is out of bounds (ISTD Min RT -0.250 and ISTD Max RT 0.250)</t>
  </si>
  <si>
    <t>9.823:Peak area 265718832.744 is out of bounds (ISTD Minimum Recovery 0.000 and ISTD Max Recovery 0.000). 9.823:Apex Retention Time 9.823 is out of bounds (ISTD Min RT -0.250 and ISTD Max RT 0.250)</t>
  </si>
  <si>
    <t>282727.38</t>
  </si>
  <si>
    <t>9.826:Peak area 270152862.027 is out of bounds (ISTD Minimum Recovery 0.000 and ISTD Max Recovery 0.000). 9.826:Apex Retention Time 9.826 is out of bounds (ISTD Min RT -0.250 and ISTD Max RT 0.250)</t>
  </si>
  <si>
    <t>9.813:Peak area 234936702.813 is out of bounds (ISTD Minimum Recovery 0.000 and ISTD Max Recovery 0.000). 9.813:Apex Retention Time 9.813 is out of bounds (ISTD Min RT -0.250 and ISTD Max RT 0.250)</t>
  </si>
  <si>
    <t>218864.60</t>
  </si>
  <si>
    <t>9.786:Peak area 258763278.248 is out of bounds (ISTD Minimum Recovery 0.000 and ISTD Max Recovery 0.000). 9.786:Apex Retention Time 9.786 is out of bounds (ISTD Min RT -0.250 and ISTD Max RT 0.250)</t>
  </si>
  <si>
    <t>9.789:Peak area 239558193.850 is out of bounds (ISTD Minimum Recovery 0.000 and ISTD Max Recovery 0.000). 9.789:Apex Retention Time 9.789 is out of bounds (ISTD Min RT -0.250 and ISTD Max RT 0.250)</t>
  </si>
  <si>
    <t>9.824:Peak area 271149805.974 is out of bounds (ISTD Minimum Recovery 0.000 and ISTD Max Recovery 0.000). 9.824:Apex Retention Time 9.824 is out of bounds (ISTD Min RT -0.250 and ISTD Max RT 0.250)</t>
  </si>
  <si>
    <t>Aspartate neg</t>
  </si>
  <si>
    <t>C4H7NO4</t>
  </si>
  <si>
    <t>Aspartate pos</t>
  </si>
  <si>
    <t>5947.40</t>
  </si>
  <si>
    <t>1503.51</t>
  </si>
  <si>
    <t>1641.66</t>
  </si>
  <si>
    <t>7438.45</t>
  </si>
  <si>
    <t>3473.11</t>
  </si>
  <si>
    <t>3977.48</t>
  </si>
  <si>
    <t>1835.44</t>
  </si>
  <si>
    <t>2684.83</t>
  </si>
  <si>
    <t>3507.36</t>
  </si>
  <si>
    <t>692.90</t>
  </si>
  <si>
    <t>1599.64</t>
  </si>
  <si>
    <t>1553.29</t>
  </si>
  <si>
    <t>3102.26</t>
  </si>
  <si>
    <t>552.50</t>
  </si>
  <si>
    <t>9366.78</t>
  </si>
  <si>
    <t>Aspartate U-13C neg</t>
  </si>
  <si>
    <t>[13]C4H7NO4</t>
  </si>
  <si>
    <t>Aspartate U-13C pos</t>
  </si>
  <si>
    <t>5566.67</t>
  </si>
  <si>
    <t>91633.05</t>
  </si>
  <si>
    <t>3890.70</t>
  </si>
  <si>
    <t>18343.93</t>
  </si>
  <si>
    <t>20154.71</t>
  </si>
  <si>
    <t>13558.30</t>
  </si>
  <si>
    <t>15494.74</t>
  </si>
  <si>
    <t>8988.69</t>
  </si>
  <si>
    <t>32600.54</t>
  </si>
  <si>
    <t>2493.90</t>
  </si>
  <si>
    <t>Aspartate U-13C, U-15N neg</t>
  </si>
  <si>
    <t>[13]C4H7[15]NO4</t>
  </si>
  <si>
    <t>32403.32</t>
  </si>
  <si>
    <t>10.216:Peak area 665788324.074 is out of bounds (ISTD Minimum Recovery 0.000 and ISTD Max Recovery 0.000). 10.216:Apex Retention Time 10.216 is out of bounds (ISTD Min RT -0.250 and ISTD Max RT 0.250)</t>
  </si>
  <si>
    <t>28514.60</t>
  </si>
  <si>
    <t>10.264:Peak area 688681635.015 is out of bounds (ISTD Minimum Recovery 0.000 and ISTD Max Recovery 0.000). 10.264:Apex Retention Time 10.264 is out of bounds (ISTD Min RT -0.250 and ISTD Max RT 0.250)</t>
  </si>
  <si>
    <t>21156.90</t>
  </si>
  <si>
    <t>10.253:Peak area 630578987.708 is out of bounds (ISTD Minimum Recovery 0.000 and ISTD Max Recovery 0.000). 10.253:Apex Retention Time 10.253 is out of bounds (ISTD Min RT -0.250 and ISTD Max RT 0.250)</t>
  </si>
  <si>
    <t>31653.48</t>
  </si>
  <si>
    <t>10.261:Peak area 652073677.317 is out of bounds (ISTD Minimum Recovery 0.000 and ISTD Max Recovery 0.000). 10.261:Apex Retention Time 10.261 is out of bounds (ISTD Min RT -0.250 and ISTD Max RT 0.250)</t>
  </si>
  <si>
    <t>23569.24</t>
  </si>
  <si>
    <t>10.202:Peak area 634952711.334 is out of bounds (ISTD Minimum Recovery 0.000 and ISTD Max Recovery 0.000). 10.202:Apex Retention Time 10.202 is out of bounds (ISTD Min RT -0.250 and ISTD Max RT 0.250)</t>
  </si>
  <si>
    <t>24313.71</t>
  </si>
  <si>
    <t>10.280:Peak area 640154810.842 is out of bounds (ISTD Minimum Recovery 0.000 and ISTD Max Recovery 0.000). 10.280:Apex Retention Time 10.280 is out of bounds (ISTD Min RT -0.250 and ISTD Max RT 0.250)</t>
  </si>
  <si>
    <t>31185.12</t>
  </si>
  <si>
    <t>10.251:Peak area 641519087.360 is out of bounds (ISTD Minimum Recovery 0.000 and ISTD Max Recovery 0.000). 10.251:Apex Retention Time 10.251 is out of bounds (ISTD Min RT -0.250 and ISTD Max RT 0.250)</t>
  </si>
  <si>
    <t>21695.46</t>
  </si>
  <si>
    <t>10.233:Peak area 652409080.902 is out of bounds (ISTD Minimum Recovery 0.000 and ISTD Max Recovery 0.000). 10.233:Apex Retention Time 10.233 is out of bounds (ISTD Min RT -0.250 and ISTD Max RT 0.250)</t>
  </si>
  <si>
    <t>28481.84</t>
  </si>
  <si>
    <t>10.227:Peak area 644906062.396 is out of bounds (ISTD Minimum Recovery 0.000 and ISTD Max Recovery 0.000). 10.227:Apex Retention Time 10.227 is out of bounds (ISTD Min RT -0.250 and ISTD Max RT 0.250)</t>
  </si>
  <si>
    <t>194925.25</t>
  </si>
  <si>
    <t>10.250:Peak area 744992877.743 is out of bounds (ISTD Minimum Recovery 0.000 and ISTD Max Recovery 0.000). 10.250:Apex Retention Time 10.250 is out of bounds (ISTD Min RT -0.250 and ISTD Max RT 0.250)</t>
  </si>
  <si>
    <t>49373.25</t>
  </si>
  <si>
    <t>10.219:Peak area 771437418.290 is out of bounds (ISTD Minimum Recovery 0.000 and ISTD Max Recovery 0.000). 10.219:Apex Retention Time 10.219 is out of bounds (ISTD Min RT -0.250 and ISTD Max RT 0.250)</t>
  </si>
  <si>
    <t>97930.96</t>
  </si>
  <si>
    <t>10.238:Peak area 742652248.011 is out of bounds (ISTD Minimum Recovery 0.000 and ISTD Max Recovery 0.000). 10.238:Apex Retention Time 10.238 is out of bounds (ISTD Min RT -0.250 and ISTD Max RT 0.250)</t>
  </si>
  <si>
    <t>93994.18</t>
  </si>
  <si>
    <t>10.229:Peak area 714582984.263 is out of bounds (ISTD Minimum Recovery 0.000 and ISTD Max Recovery 0.000). 10.229:Apex Retention Time 10.229 is out of bounds (ISTD Min RT -0.250 and ISTD Max RT 0.250)</t>
  </si>
  <si>
    <t>224947.29</t>
  </si>
  <si>
    <t>10.222:Peak area 804293896.777 is out of bounds (ISTD Minimum Recovery 0.000 and ISTD Max Recovery 0.000). 10.222:Apex Retention Time 10.222 is out of bounds (ISTD Min RT -0.250 and ISTD Max RT 0.250)</t>
  </si>
  <si>
    <t>228767.70</t>
  </si>
  <si>
    <t>10.220:Peak area 784651022.900 is out of bounds (ISTD Minimum Recovery 0.000 and ISTD Max Recovery 0.000). 10.220:Apex Retention Time 10.220 is out of bounds (ISTD Min RT -0.250 and ISTD Max RT 0.250)</t>
  </si>
  <si>
    <t>126188.16</t>
  </si>
  <si>
    <t>10.266:Peak area 705360576.273 is out of bounds (ISTD Minimum Recovery 0.000 and ISTD Max Recovery 0.000). 10.266:Apex Retention Time 10.266 is out of bounds (ISTD Min RT -0.250 and ISTD Max RT 0.250)</t>
  </si>
  <si>
    <t>509708.01</t>
  </si>
  <si>
    <t>10.301:Peak area 716583096.063 is out of bounds (ISTD Minimum Recovery 0.000 and ISTD Max Recovery 0.000). 10.301:Apex Retention Time 10.301 is out of bounds (ISTD Min RT -0.250 and ISTD Max RT 0.250)</t>
  </si>
  <si>
    <t>151544.05</t>
  </si>
  <si>
    <t>10.220:Peak area 795424093.584 is out of bounds (ISTD Minimum Recovery 0.000 and ISTD Max Recovery 0.000). 10.220:Apex Retention Time 10.220 is out of bounds (ISTD Min RT -0.250 and ISTD Max RT 0.250)</t>
  </si>
  <si>
    <t>175314.07</t>
  </si>
  <si>
    <t>10.206:Peak area 690631434.199 is out of bounds (ISTD Minimum Recovery 0.000 and ISTD Max Recovery 0.000). 10.206:Apex Retention Time 10.206 is out of bounds (ISTD Min RT -0.250 and ISTD Max RT 0.250)</t>
  </si>
  <si>
    <t>52072.55</t>
  </si>
  <si>
    <t>10.238:Peak area 769954631.175 is out of bounds (ISTD Minimum Recovery 0.000 and ISTD Max Recovery 0.000). 10.238:Apex Retention Time 10.238 is out of bounds (ISTD Min RT -0.250 and ISTD Max RT 0.250)</t>
  </si>
  <si>
    <t>44586.64</t>
  </si>
  <si>
    <t>10.224:Peak area 798709825.191 is out of bounds (ISTD Minimum Recovery 0.000 and ISTD Max Recovery 0.000). 10.224:Apex Retention Time 10.224 is out of bounds (ISTD Min RT -0.250 and ISTD Max RT 0.250)</t>
  </si>
  <si>
    <t>61132.81</t>
  </si>
  <si>
    <t>10.226:Peak area 746839529.776 is out of bounds (ISTD Minimum Recovery 0.000 and ISTD Max Recovery 0.000). 10.226:Apex Retention Time 10.226 is out of bounds (ISTD Min RT -0.250 and ISTD Max RT 0.250)</t>
  </si>
  <si>
    <t>107018.27</t>
  </si>
  <si>
    <t>10.200:Peak area 698164906.007 is out of bounds (ISTD Minimum Recovery 0.000 and ISTD Max Recovery 0.000). 10.200:Apex Retention Time 10.200 is out of bounds (ISTD Min RT -0.250 and ISTD Max RT 0.250)</t>
  </si>
  <si>
    <t>97395.53</t>
  </si>
  <si>
    <t>10.235:Peak area 814932457.244 is out of bounds (ISTD Minimum Recovery 0.000 and ISTD Max Recovery 0.000). 10.235:Apex Retention Time 10.235 is out of bounds (ISTD Min RT -0.250 and ISTD Max RT 0.250)</t>
  </si>
  <si>
    <t>Aspartate U-13C, U-15N pos</t>
  </si>
  <si>
    <t>5542.38</t>
  </si>
  <si>
    <t>10.260:Peak area 244372763.020 is out of bounds (ISTD Minimum Recovery 0.000 and ISTD Max Recovery 0.000). 10.260:Apex Retention Time 10.260 is out of bounds (ISTD Min RT -0.250 and ISTD Max RT 0.250)</t>
  </si>
  <si>
    <t>5011.16</t>
  </si>
  <si>
    <t>10.279:Peak area 235029539.406 is out of bounds (ISTD Minimum Recovery 0.000 and ISTD Max Recovery 0.000). 10.279:Apex Retention Time 10.279 is out of bounds (ISTD Min RT -0.250 and ISTD Max RT 0.250)</t>
  </si>
  <si>
    <t>8878.73</t>
  </si>
  <si>
    <t>10.296:Peak area 217665352.569 is out of bounds (ISTD Minimum Recovery 0.000 and ISTD Max Recovery 0.000). 10.296:Apex Retention Time 10.296 is out of bounds (ISTD Min RT -0.250 and ISTD Max RT 0.250)</t>
  </si>
  <si>
    <t>7560.81</t>
  </si>
  <si>
    <t>10.276:Peak area 229959690.171 is out of bounds (ISTD Minimum Recovery 0.000 and ISTD Max Recovery 0.000). 10.276:Apex Retention Time 10.276 is out of bounds (ISTD Min RT -0.250 and ISTD Max RT 0.250)</t>
  </si>
  <si>
    <t>6444.29</t>
  </si>
  <si>
    <t>10.246:Peak area 240294544.667 is out of bounds (ISTD Minimum Recovery 0.000 and ISTD Max Recovery 0.000). 10.246:Apex Retention Time 10.246 is out of bounds (ISTD Min RT -0.250 and ISTD Max RT 0.250)</t>
  </si>
  <si>
    <t>11573.44</t>
  </si>
  <si>
    <t>10.266:Peak area 215396907.557 is out of bounds (ISTD Minimum Recovery 0.000 and ISTD Max Recovery 0.000). 10.266:Apex Retention Time 10.266 is out of bounds (ISTD Min RT -0.250 and ISTD Max RT 0.250)</t>
  </si>
  <si>
    <t>6526.37</t>
  </si>
  <si>
    <t>10.265:Peak area 226140578.074 is out of bounds (ISTD Minimum Recovery 0.000 and ISTD Max Recovery 0.000). 10.265:Apex Retention Time 10.265 is out of bounds (ISTD Min RT -0.250 and ISTD Max RT 0.250)</t>
  </si>
  <si>
    <t>7162.46</t>
  </si>
  <si>
    <t>10.277:Peak area 233924806.091 is out of bounds (ISTD Minimum Recovery 0.000 and ISTD Max Recovery 0.000). 10.277:Apex Retention Time 10.277 is out of bounds (ISTD Min RT -0.250 and ISTD Max RT 0.250)</t>
  </si>
  <si>
    <t>7049.79</t>
  </si>
  <si>
    <t>10.270:Peak area 220656718.240 is out of bounds (ISTD Minimum Recovery 0.000 and ISTD Max Recovery 0.000). 10.270:Apex Retention Time 10.270 is out of bounds (ISTD Min RT -0.250 and ISTD Max RT 0.250)</t>
  </si>
  <si>
    <t>56789.73</t>
  </si>
  <si>
    <t>10.264:Peak area 192476822.259 is out of bounds (ISTD Minimum Recovery 0.000 and ISTD Max Recovery 0.000). 10.264:Apex Retention Time 10.264 is out of bounds (ISTD Min RT -0.250 and ISTD Max RT 0.250)</t>
  </si>
  <si>
    <t>59660.15</t>
  </si>
  <si>
    <t>10.261:Peak area 208780939.603 is out of bounds (ISTD Minimum Recovery 0.000 and ISTD Max Recovery 0.000). 10.261:Apex Retention Time 10.261 is out of bounds (ISTD Min RT -0.250 and ISTD Max RT 0.250)</t>
  </si>
  <si>
    <t>10.252:Peak area 200746480.633 is out of bounds (ISTD Minimum Recovery 0.000 and ISTD Max Recovery 0.000). 10.252:Apex Retention Time 10.252 is out of bounds (ISTD Min RT -0.250 and ISTD Max RT 0.250)</t>
  </si>
  <si>
    <t>10.271:Peak area 220971938.228 is out of bounds (ISTD Minimum Recovery 0.000 and ISTD Max Recovery 0.000). 10.271:Apex Retention Time 10.271 is out of bounds (ISTD Min RT -0.250 and ISTD Max RT 0.250)</t>
  </si>
  <si>
    <t>48331.44</t>
  </si>
  <si>
    <t>10.265:Peak area 205780299.668 is out of bounds (ISTD Minimum Recovery 0.000 and ISTD Max Recovery 0.000). 10.265:Apex Retention Time 10.265 is out of bounds (ISTD Min RT -0.250 and ISTD Max RT 0.250)</t>
  </si>
  <si>
    <t>94979.00</t>
  </si>
  <si>
    <t>10.235:Peak area 223227306.580 is out of bounds (ISTD Minimum Recovery 0.000 and ISTD Max Recovery 0.000). 10.235:Apex Retention Time 10.235 is out of bounds (ISTD Min RT -0.250 and ISTD Max RT 0.250)</t>
  </si>
  <si>
    <t>10.280:Peak area 207067550.584 is out of bounds (ISTD Minimum Recovery 0.000 and ISTD Max Recovery 0.000). 10.280:Apex Retention Time 10.280 is out of bounds (ISTD Min RT -0.250 and ISTD Max RT 0.250)</t>
  </si>
  <si>
    <t>103949.78</t>
  </si>
  <si>
    <t>10.287:Peak area 211190094.171 is out of bounds (ISTD Minimum Recovery 0.000 and ISTD Max Recovery 0.000). 10.287:Apex Retention Time 10.287 is out of bounds (ISTD Min RT -0.250 and ISTD Max RT 0.250)</t>
  </si>
  <si>
    <t>37882.91</t>
  </si>
  <si>
    <t>10.263:Peak area 211565979.913 is out of bounds (ISTD Minimum Recovery 0.000 and ISTD Max Recovery 0.000). 10.263:Apex Retention Time 10.263 is out of bounds (ISTD Min RT -0.250 and ISTD Max RT 0.250)</t>
  </si>
  <si>
    <t>10.277:Peak area 208560591.050 is out of bounds (ISTD Minimum Recovery 0.000 and ISTD Max Recovery 0.000). 10.277:Apex Retention Time 10.277 is out of bounds (ISTD Min RT -0.250 and ISTD Max RT 0.250)</t>
  </si>
  <si>
    <t>10.281:Peak area 210316198.575 is out of bounds (ISTD Minimum Recovery 0.000 and ISTD Max Recovery 0.000). 10.281:Apex Retention Time 10.281 is out of bounds (ISTD Min RT -0.250 and ISTD Max RT 0.250)</t>
  </si>
  <si>
    <t>36593.30</t>
  </si>
  <si>
    <t>10.238:Peak area 211989077.709 is out of bounds (ISTD Minimum Recovery 0.000 and ISTD Max Recovery 0.000). 10.238:Apex Retention Time 10.238 is out of bounds (ISTD Min RT -0.250 and ISTD Max RT 0.250)</t>
  </si>
  <si>
    <t>24256.50</t>
  </si>
  <si>
    <t>10.269:Peak area 216534211.051 is out of bounds (ISTD Minimum Recovery 0.000 and ISTD Max Recovery 0.000). 10.269:Apex Retention Time 10.269 is out of bounds (ISTD Min RT -0.250 and ISTD Max RT 0.250)</t>
  </si>
  <si>
    <t>264948.57</t>
  </si>
  <si>
    <t>10.271:Peak area 199074898.018 is out of bounds (ISTD Minimum Recovery 0.000 and ISTD Max Recovery 0.000). 10.271:Apex Retention Time 10.271 is out of bounds (ISTD Min RT -0.250 and ISTD Max RT 0.250)</t>
  </si>
  <si>
    <t>10.278:Peak area 212986533.361 is out of bounds (ISTD Minimum Recovery 0.000 and ISTD Max Recovery 0.000). 10.278:Apex Retention Time 10.278 is out of bounds (ISTD Min RT -0.250 and ISTD Max RT 0.250)</t>
  </si>
  <si>
    <t>Area_IS</t>
  </si>
  <si>
    <t>Response ratio</t>
  </si>
  <si>
    <t>Cal. Conc. (uM)</t>
  </si>
  <si>
    <t>Asparagine 13C4 pos</t>
  </si>
  <si>
    <t>Asp 13C4 % of total Asp</t>
  </si>
  <si>
    <t>Intracellular_1h_gpASNase</t>
  </si>
  <si>
    <t>Intracellular_1h_msASNase</t>
  </si>
  <si>
    <t>Intracellular_1h_vehicle</t>
  </si>
  <si>
    <t>Intracellular_4h_gpASNase</t>
  </si>
  <si>
    <t>Intracellular_4h_msASNase</t>
  </si>
  <si>
    <t>Intracellular_4h_vehicle</t>
  </si>
  <si>
    <t>Intracellular_24h_gpASNase</t>
  </si>
  <si>
    <t>Intracellular_24h_msASNase</t>
  </si>
  <si>
    <t>Intracellular_24h_vehicle</t>
  </si>
  <si>
    <t>Media_1h_gpASNase</t>
  </si>
  <si>
    <t>Media_1h_msASNase</t>
  </si>
  <si>
    <t>Media_1h_vehicle</t>
  </si>
  <si>
    <t>Media_4h_gpASNase</t>
  </si>
  <si>
    <t>Media_4h_msASNase</t>
  </si>
  <si>
    <t>Media_4h_vehicle</t>
  </si>
  <si>
    <t>Media_0h_no-cells_1</t>
  </si>
  <si>
    <t>Media_0h_no-cells_2</t>
  </si>
  <si>
    <t>Media_0h_no-cells_3</t>
  </si>
  <si>
    <t>Media_24h_no-cells_1</t>
  </si>
  <si>
    <t>Media_24h_no-cells_2</t>
  </si>
  <si>
    <t>Media_24h_no-cells_3</t>
  </si>
  <si>
    <t>Media_24h_gpASNase</t>
  </si>
  <si>
    <t>Media_24h_msASNase</t>
  </si>
  <si>
    <t>Media_24h_vehicle</t>
  </si>
  <si>
    <t>Vehicle</t>
  </si>
  <si>
    <t>msASNase</t>
  </si>
  <si>
    <t>gpASNase</t>
  </si>
  <si>
    <t>4h</t>
  </si>
  <si>
    <t>1h</t>
  </si>
  <si>
    <t>24h</t>
  </si>
  <si>
    <t>Media Asn (uM)</t>
  </si>
  <si>
    <t>Media 13C4 Asn (uM)</t>
  </si>
  <si>
    <t>Media Asp (uM)</t>
  </si>
  <si>
    <t>Media 13C4 Asp (uM)</t>
  </si>
  <si>
    <t>No cells</t>
  </si>
  <si>
    <t>Spiked-in labelled Asn is stable over 24h timecourse ("No cells" samples).</t>
  </si>
  <si>
    <t>More than 90% of the spiked-in Asn is already consumed after 1h, for gpASNase cells, and at later timepoints no detectable Asn is left.</t>
  </si>
  <si>
    <t>Asn is only comsumed slightly by msASNase and Vehicle cells.</t>
  </si>
  <si>
    <t xml:space="preserve"> </t>
  </si>
  <si>
    <t>Unlabelled Asn leaks out of the cells.</t>
  </si>
  <si>
    <t>Something prevents Asn accumulation in the media of gpASNase cells.</t>
  </si>
  <si>
    <t>Could indicate low intracellular Asn concentration or gpASNase enzyme in the media.</t>
  </si>
  <si>
    <t>Most of the spiked-in U-13C Asn is converted to 13C4 Asp in the gpASNase media.</t>
  </si>
  <si>
    <t>This indicates gpASNase actibity in the media and explains the rapid Asn consumption.</t>
  </si>
  <si>
    <t>No indication of Asn to Asp conversion in the Vehicle cells.</t>
  </si>
  <si>
    <t>Possibly, slight conversion of Asn to Asp in the msASNase cells.</t>
  </si>
  <si>
    <t>Cells also leak small amounts of Asp into the media.</t>
  </si>
  <si>
    <t>gpASNase cells appear to leak out more Asp than the other cells.</t>
  </si>
  <si>
    <t>This could also be explained by free gpASNase in the media, which would convert any Asn leak to Asp, thereby increasing apparent Asp leak.</t>
  </si>
  <si>
    <t>Keep in mind that after 1h the media U-13C Asn concentration has already fallen to less than 10% of its starting concentration for gpASNase.</t>
  </si>
  <si>
    <t>Therefore, for the gpASNase cells, it is expected that labelled Asn is incorporated most into Asp at the 1h timepoint.</t>
  </si>
  <si>
    <t>The the fractional contribution for Vehicle cells are consistently low with msASNase consistently higher.</t>
  </si>
  <si>
    <t>This would indicate some slight ASNase activity for msASNase, but higher activity for gpASNase.</t>
  </si>
  <si>
    <t>Cal. Conc. vial (uM)</t>
  </si>
  <si>
    <t>Cal. Conc. Cell/Media (uM)</t>
  </si>
  <si>
    <t>Cell/media volume (uL)</t>
  </si>
  <si>
    <t>Solvent volume (uL)</t>
  </si>
  <si>
    <t>Solvent transferred (uL)</t>
  </si>
  <si>
    <t>Solvent reconstitution (uL)</t>
  </si>
  <si>
    <t>Dilution factor (fold less)</t>
  </si>
  <si>
    <t>Aspartate 13C4 neg</t>
  </si>
  <si>
    <t>Before - After</t>
  </si>
  <si>
    <t>After -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</si>
</sst>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Asn incorporation</a:t>
            </a:r>
            <a:r>
              <a:rPr lang="en-US" baseline="0"/>
              <a:t> into Asp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Asn_Asp_res!$AJ$34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Asn_Asp_res!$AK$33:$AM$33</c:f>
              <c:strCache>
                <c:ptCount val="3"/>
                <c:pt idx="0">
                  <c:v>1h</c:v>
                </c:pt>
                <c:pt idx="1">
                  <c:v>4h</c:v>
                </c:pt>
                <c:pt idx="2">
                  <c:v>24h</c:v>
                </c:pt>
              </c:strCache>
            </c:strRef>
          </c:cat>
          <c:val>
            <c:numRef>
              <c:f>Asn_Asp_res!$AK$34:$AM$34</c:f>
              <c:numCache>
                <c:formatCode>0.000</c:formatCode>
                <c:ptCount val="3"/>
                <c:pt idx="0">
                  <c:v>3.6284936965566299</c:v>
                </c:pt>
                <c:pt idx="1">
                  <c:v>3.0214181220651235</c:v>
                </c:pt>
                <c:pt idx="2">
                  <c:v>4.3326477782237278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2-7F47-A88A-F756109C9E09}"/>
            </c:ext>
          </c:extLst>
        </c:ser>
        <c:ser>
          <c:idx val="1"/>
          <c:order val="1"/>
          <c:tx>
            <c:strRef>
              <c:f>Asn_Asp_res!$AJ$35</c:f>
              <c:strCache>
                <c:ptCount val="1"/>
                <c:pt idx="0">
                  <c:v>msASNase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Asn_Asp_res!$AK$33:$AM$33</c:f>
              <c:strCache>
                <c:ptCount val="3"/>
                <c:pt idx="0">
                  <c:v>1h</c:v>
                </c:pt>
                <c:pt idx="1">
                  <c:v>4h</c:v>
                </c:pt>
                <c:pt idx="2">
                  <c:v>24h</c:v>
                </c:pt>
              </c:strCache>
            </c:strRef>
          </c:cat>
          <c:val>
            <c:numRef>
              <c:f>Asn_Asp_res!$AK$35:$AM$35</c:f>
              <c:numCache>
                <c:formatCode>0.000</c:formatCode>
                <c:ptCount val="3"/>
                <c:pt idx="0">
                  <c:v>7.6031523647463146</c:v>
                </c:pt>
                <c:pt idx="1">
                  <c:v>5.7576816006981595</c:v>
                </c:pt>
                <c:pt idx="2">
                  <c:v>5.5945594927032261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2-7F47-A88A-F756109C9E09}"/>
            </c:ext>
          </c:extLst>
        </c:ser>
        <c:ser>
          <c:idx val="2"/>
          <c:order val="2"/>
          <c:tx>
            <c:strRef>
              <c:f>Asn_Asp_res!$AJ$36</c:f>
              <c:strCache>
                <c:ptCount val="1"/>
                <c:pt idx="0">
                  <c:v>gpASNase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Asn_Asp_res!$AK$33:$AM$33</c:f>
              <c:strCache>
                <c:ptCount val="3"/>
                <c:pt idx="0">
                  <c:v>1h</c:v>
                </c:pt>
                <c:pt idx="1">
                  <c:v>4h</c:v>
                </c:pt>
                <c:pt idx="2">
                  <c:v>24h</c:v>
                </c:pt>
              </c:strCache>
            </c:strRef>
          </c:cat>
          <c:val>
            <c:numRef>
              <c:f>Asn_Asp_res!$AK$36:$AM$36</c:f>
              <c:numCache>
                <c:formatCode>0.000</c:formatCode>
                <c:ptCount val="3"/>
                <c:pt idx="0">
                  <c:v>8.7022298913430554</c:v>
                </c:pt>
                <c:pt idx="1">
                  <c:v>2.0543832849597909</c:v>
                </c:pt>
                <c:pt idx="2">
                  <c:v>2.8062857297121648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2-7F47-A88A-F756109C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77469808"/>
        <c:axId val="1972668992"/>
      </c:barChart>
      <c:catAx>
        <c:axId val="197746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100uM U-13C</a:t>
                </a:r>
                <a:r>
                  <a:rPr lang="en-US" baseline="0"/>
                  <a:t> </a:t>
                </a:r>
                <a:r>
                  <a:rPr lang="en-US"/>
                  <a:t>Asn spike-in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68992"/>
        <c:crosses val="autoZero"/>
        <c:auto val="1"/>
        <c:lblAlgn val="ctr"/>
        <c:lblOffset val="100"/>
        <c:noMultiLvlLbl val="0"/>
      </c:catAx>
      <c:valAx>
        <c:axId val="19726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 13C4</a:t>
                </a:r>
                <a:r>
                  <a:rPr lang="en-US" baseline="0"/>
                  <a:t> % of total Asp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Asn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Asn_Asp_res!$Q$34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Asn_Asp_res!$R$33:$V$33</c:f>
              <c:numCache>
                <c:formatCode>0</c:formatCode>
                <c:ptCount val="5"/>
                <c:pt idx="0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24</c:v>
                </c:pt>
              </c:numCache>
            </c:numRef>
          </c:xVal>
          <c:yVal>
            <c:numRef>
              <c:f>Asn_Asp_res!$R$34:$V$34</c:f>
              <c:numCache>
                <c:formatCode>0.00</c:formatCode>
                <c:ptCount val="5"/>
                <c:pt idx="2">
                  <c:v>1.8923905668118124</c:v>
                </c:pt>
                <c:pt idx="3">
                  <c:v>2.9670530256046783</c:v>
                </c:pt>
                <c:pt idx="4">
                  <c:v>6.5700900518250149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1-B94A-8FDA-29CFA02F7EEC}"/>
            </c:ext>
          </c:extLst>
        </c:ser>
        <c:ser>
          <c:idx val="1"/>
          <c:order val="1"/>
          <c:tx>
            <c:strRef>
              <c:f>Asn_Asp_res!$Q$35</c:f>
              <c:strCache>
                <c:ptCount val="1"/>
                <c:pt idx="0">
                  <c:v>msASNase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Asn_Asp_res!$R$33:$V$33</c:f>
              <c:numCache>
                <c:formatCode>0</c:formatCode>
                <c:ptCount val="5"/>
                <c:pt idx="0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24</c:v>
                </c:pt>
              </c:numCache>
            </c:numRef>
          </c:xVal>
          <c:yVal>
            <c:numRef>
              <c:f>Asn_Asp_res!$R$35:$V$35</c:f>
              <c:numCache>
                <c:formatCode>0.00</c:formatCode>
                <c:ptCount val="5"/>
                <c:pt idx="2">
                  <c:v>0.67420100866168542</c:v>
                </c:pt>
                <c:pt idx="3">
                  <c:v>1.3370577718275272</c:v>
                </c:pt>
                <c:pt idx="4">
                  <c:v>3.2004196681092059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71-B94A-8FDA-29CFA02F7EEC}"/>
            </c:ext>
          </c:extLst>
        </c:ser>
        <c:ser>
          <c:idx val="2"/>
          <c:order val="2"/>
          <c:tx>
            <c:strRef>
              <c:f>Asn_Asp_res!$Q$36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Asn_Asp_res!$R$33:$V$33</c:f>
              <c:numCache>
                <c:formatCode>0</c:formatCode>
                <c:ptCount val="5"/>
                <c:pt idx="0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24</c:v>
                </c:pt>
              </c:numCache>
            </c:numRef>
          </c:xVal>
          <c:yVal>
            <c:numRef>
              <c:f>Asn_Asp_res!$R$36:$V$36</c:f>
              <c:numCache>
                <c:formatCode>0.00</c:formatCode>
                <c:ptCount val="5"/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71-B94A-8FDA-29CFA02F7EEC}"/>
            </c:ext>
          </c:extLst>
        </c:ser>
        <c:ser>
          <c:idx val="3"/>
          <c:order val="3"/>
          <c:tx>
            <c:strRef>
              <c:f>Asn_Asp_res!$Q$37</c:f>
              <c:strCache>
                <c:ptCount val="1"/>
                <c:pt idx="0">
                  <c:v>No cells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Asn_Asp_res!$R$33:$V$33</c:f>
              <c:numCache>
                <c:formatCode>0</c:formatCode>
                <c:ptCount val="5"/>
                <c:pt idx="0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24</c:v>
                </c:pt>
              </c:numCache>
            </c:numRef>
          </c:xVal>
          <c:yVal>
            <c:numRef>
              <c:f>Asn_Asp_res!$R$37:$V$37</c:f>
              <c:numCache>
                <c:formatCode>0.00</c:formatCode>
                <c:ptCount val="5"/>
                <c:pt idx="0">
                  <c:v>8.2955755366614384E-2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71-B94A-8FDA-29CFA02F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08160"/>
        <c:axId val="1956170512"/>
      </c:scatterChart>
      <c:valAx>
        <c:axId val="19778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after 100uM U-13C Asn spike-in (h)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70512"/>
        <c:crosses val="autoZero"/>
        <c:crossBetween val="midCat"/>
      </c:valAx>
      <c:valAx>
        <c:axId val="19561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13C4 Asn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Asn_Asp_res!$Q$41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Asn_Asp_res!$R$40:$V$40</c:f>
              <c:numCache>
                <c:formatCode>0</c:formatCode>
                <c:ptCount val="5"/>
                <c:pt idx="0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24</c:v>
                </c:pt>
              </c:numCache>
            </c:numRef>
          </c:xVal>
          <c:yVal>
            <c:numRef>
              <c:f>Asn_Asp_res!$R$41:$V$41</c:f>
              <c:numCache>
                <c:formatCode>0.00</c:formatCode>
                <c:ptCount val="5"/>
                <c:pt idx="2">
                  <c:v>107.92773414561508</c:v>
                </c:pt>
                <c:pt idx="3">
                  <c:v>113.79028807242845</c:v>
                </c:pt>
                <c:pt idx="4">
                  <c:v>109.68815094203694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5-994D-8F91-5EBBADF34F6F}"/>
            </c:ext>
          </c:extLst>
        </c:ser>
        <c:ser>
          <c:idx val="1"/>
          <c:order val="1"/>
          <c:tx>
            <c:strRef>
              <c:f>Asn_Asp_res!$Q$42</c:f>
              <c:strCache>
                <c:ptCount val="1"/>
                <c:pt idx="0">
                  <c:v>msASNase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Asn_Asp_res!$R$40:$V$40</c:f>
              <c:numCache>
                <c:formatCode>0</c:formatCode>
                <c:ptCount val="5"/>
                <c:pt idx="0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24</c:v>
                </c:pt>
              </c:numCache>
            </c:numRef>
          </c:xVal>
          <c:yVal>
            <c:numRef>
              <c:f>Asn_Asp_res!$R$42:$V$42</c:f>
              <c:numCache>
                <c:formatCode>0.00</c:formatCode>
                <c:ptCount val="5"/>
                <c:pt idx="2">
                  <c:v>110.23879014801852</c:v>
                </c:pt>
                <c:pt idx="3">
                  <c:v>112.33937224998714</c:v>
                </c:pt>
                <c:pt idx="4">
                  <c:v>100.96172895772851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55-994D-8F91-5EBBADF34F6F}"/>
            </c:ext>
          </c:extLst>
        </c:ser>
        <c:ser>
          <c:idx val="2"/>
          <c:order val="2"/>
          <c:tx>
            <c:strRef>
              <c:f>Asn_Asp_res!$Q$43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Asn_Asp_res!$R$40:$V$40</c:f>
              <c:numCache>
                <c:formatCode>0</c:formatCode>
                <c:ptCount val="5"/>
                <c:pt idx="0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24</c:v>
                </c:pt>
              </c:numCache>
            </c:numRef>
          </c:xVal>
          <c:yVal>
            <c:numRef>
              <c:f>Asn_Asp_res!$R$43:$V$43</c:f>
              <c:numCache>
                <c:formatCode>0.00</c:formatCode>
                <c:ptCount val="5"/>
                <c:pt idx="2">
                  <c:v>8.588866299908215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55-994D-8F91-5EBBADF34F6F}"/>
            </c:ext>
          </c:extLst>
        </c:ser>
        <c:ser>
          <c:idx val="3"/>
          <c:order val="3"/>
          <c:tx>
            <c:strRef>
              <c:f>Asn_Asp_res!$Q$44</c:f>
              <c:strCache>
                <c:ptCount val="1"/>
                <c:pt idx="0">
                  <c:v>No cells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Asn_Asp_res!$R$40:$V$40</c:f>
              <c:numCache>
                <c:formatCode>0</c:formatCode>
                <c:ptCount val="5"/>
                <c:pt idx="0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24</c:v>
                </c:pt>
              </c:numCache>
            </c:numRef>
          </c:xVal>
          <c:yVal>
            <c:numRef>
              <c:f>Asn_Asp_res!$R$44:$V$44</c:f>
              <c:numCache>
                <c:formatCode>0.00</c:formatCode>
                <c:ptCount val="5"/>
                <c:pt idx="0">
                  <c:v>119.13535517607647</c:v>
                </c:pt>
                <c:pt idx="4">
                  <c:v>124.60740319064091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55-994D-8F91-5EBBADF3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34736"/>
        <c:axId val="1997314992"/>
      </c:scatterChart>
      <c:valAx>
        <c:axId val="19748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after 100uM U-13C Asn spike-in (h)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14992"/>
        <c:crosses val="autoZero"/>
        <c:crossBetween val="midCat"/>
      </c:valAx>
      <c:valAx>
        <c:axId val="19973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13C4 Asn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Asn_Asp_res!$X$34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Asn_Asp_res!$Y$33:$AB$33</c:f>
              <c:numCache>
                <c:formatCode>General</c:formatCode>
                <c:ptCount val="4"/>
                <c:pt idx="0" formatCode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</c:numCache>
            </c:numRef>
          </c:xVal>
          <c:yVal>
            <c:numRef>
              <c:f>Asn_Asp_res!$Y$34:$AB$34</c:f>
              <c:numCache>
                <c:formatCode>0.00</c:formatCode>
                <c:ptCount val="4"/>
                <c:pt idx="1">
                  <c:v>1.2506087282194107</c:v>
                </c:pt>
                <c:pt idx="2">
                  <c:v>1.5291662439149054</c:v>
                </c:pt>
                <c:pt idx="3">
                  <c:v>2.1759672381343562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4-3846-A0CB-6B7B639709C0}"/>
            </c:ext>
          </c:extLst>
        </c:ser>
        <c:ser>
          <c:idx val="1"/>
          <c:order val="1"/>
          <c:tx>
            <c:strRef>
              <c:f>Asn_Asp_res!$X$35</c:f>
              <c:strCache>
                <c:ptCount val="1"/>
                <c:pt idx="0">
                  <c:v>msASNase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Asn_Asp_res!$Y$33:$AB$33</c:f>
              <c:numCache>
                <c:formatCode>General</c:formatCode>
                <c:ptCount val="4"/>
                <c:pt idx="0" formatCode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</c:numCache>
            </c:numRef>
          </c:xVal>
          <c:yVal>
            <c:numRef>
              <c:f>Asn_Asp_res!$Y$35:$AB$35</c:f>
              <c:numCache>
                <c:formatCode>0.00</c:formatCode>
                <c:ptCount val="4"/>
                <c:pt idx="1">
                  <c:v>1.3201137131401173</c:v>
                </c:pt>
                <c:pt idx="2">
                  <c:v>1.3835157346272353</c:v>
                </c:pt>
                <c:pt idx="3">
                  <c:v>2.2248518793334338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4-3846-A0CB-6B7B639709C0}"/>
            </c:ext>
          </c:extLst>
        </c:ser>
        <c:ser>
          <c:idx val="2"/>
          <c:order val="2"/>
          <c:tx>
            <c:strRef>
              <c:f>Asn_Asp_res!$X$36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Asn_Asp_res!$Y$33:$AB$33</c:f>
              <c:numCache>
                <c:formatCode>General</c:formatCode>
                <c:ptCount val="4"/>
                <c:pt idx="0" formatCode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</c:numCache>
            </c:numRef>
          </c:xVal>
          <c:yVal>
            <c:numRef>
              <c:f>Asn_Asp_res!$Y$36:$AB$36</c:f>
              <c:numCache>
                <c:formatCode>0.00</c:formatCode>
                <c:ptCount val="4"/>
                <c:pt idx="1">
                  <c:v>2.0800556389291791</c:v>
                </c:pt>
                <c:pt idx="2">
                  <c:v>2.1096000803628581</c:v>
                </c:pt>
                <c:pt idx="3">
                  <c:v>4.0290265690803242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4-3846-A0CB-6B7B639709C0}"/>
            </c:ext>
          </c:extLst>
        </c:ser>
        <c:ser>
          <c:idx val="3"/>
          <c:order val="3"/>
          <c:tx>
            <c:strRef>
              <c:f>Asn_Asp_res!$X$37</c:f>
              <c:strCache>
                <c:ptCount val="1"/>
                <c:pt idx="0">
                  <c:v>No cells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Asn_Asp_res!$Y$33:$AB$33</c:f>
              <c:numCache>
                <c:formatCode>General</c:formatCode>
                <c:ptCount val="4"/>
                <c:pt idx="0" formatCode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</c:numCache>
            </c:numRef>
          </c:xVal>
          <c:yVal>
            <c:numRef>
              <c:f>Asn_Asp_res!$Y$37:$AB$37</c:f>
              <c:numCache>
                <c:formatCode>0.00</c:formatCode>
                <c:ptCount val="4"/>
                <c:pt idx="0">
                  <c:v>0.17943546835669352</c:v>
                </c:pt>
                <c:pt idx="3">
                  <c:v>0.22131925180102083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4-3846-A0CB-6B7B6397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15104"/>
        <c:axId val="1999808496"/>
      </c:scatterChart>
      <c:valAx>
        <c:axId val="19970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after 100uM U-13C Asn spike-in (h)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08496"/>
        <c:crosses val="autoZero"/>
        <c:crossBetween val="midCat"/>
      </c:valAx>
      <c:valAx>
        <c:axId val="1999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13C4 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Asn_Asp_res!$X$41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Asn_Asp_res!$Y$40:$AB$40</c:f>
              <c:numCache>
                <c:formatCode>General</c:formatCode>
                <c:ptCount val="4"/>
                <c:pt idx="0" formatCode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</c:numCache>
            </c:numRef>
          </c:xVal>
          <c:yVal>
            <c:numRef>
              <c:f>Asn_Asp_res!$Y$41:$AB$41</c:f>
              <c:numCache>
                <c:formatCode>0.00</c:formatCode>
                <c:ptCount val="4"/>
                <c:pt idx="1">
                  <c:v>1.0811858143846196</c:v>
                </c:pt>
                <c:pt idx="2">
                  <c:v>1.3509364333907108</c:v>
                </c:pt>
                <c:pt idx="3">
                  <c:v>2.2980103304870387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1-8E42-9AAC-B2F67F2311B2}"/>
            </c:ext>
          </c:extLst>
        </c:ser>
        <c:ser>
          <c:idx val="1"/>
          <c:order val="1"/>
          <c:tx>
            <c:strRef>
              <c:f>Asn_Asp_res!$X$42</c:f>
              <c:strCache>
                <c:ptCount val="1"/>
                <c:pt idx="0">
                  <c:v>msASNase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Asn_Asp_res!$Y$40:$AB$40</c:f>
              <c:numCache>
                <c:formatCode>General</c:formatCode>
                <c:ptCount val="4"/>
                <c:pt idx="0" formatCode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</c:numCache>
            </c:numRef>
          </c:xVal>
          <c:yVal>
            <c:numRef>
              <c:f>Asn_Asp_res!$Y$42:$AB$42</c:f>
              <c:numCache>
                <c:formatCode>0.00</c:formatCode>
                <c:ptCount val="4"/>
                <c:pt idx="1">
                  <c:v>1.1790367673399067</c:v>
                </c:pt>
                <c:pt idx="2">
                  <c:v>1.7592297534778321</c:v>
                </c:pt>
                <c:pt idx="3">
                  <c:v>5.7426382336166562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1-8E42-9AAC-B2F67F2311B2}"/>
            </c:ext>
          </c:extLst>
        </c:ser>
        <c:ser>
          <c:idx val="2"/>
          <c:order val="2"/>
          <c:tx>
            <c:strRef>
              <c:f>Asn_Asp_res!$X$43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Asn_Asp_res!$Y$40:$AB$40</c:f>
              <c:numCache>
                <c:formatCode>General</c:formatCode>
                <c:ptCount val="4"/>
                <c:pt idx="0" formatCode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</c:numCache>
            </c:numRef>
          </c:xVal>
          <c:yVal>
            <c:numRef>
              <c:f>Asn_Asp_res!$Y$43:$AB$43</c:f>
              <c:numCache>
                <c:formatCode>0.00</c:formatCode>
                <c:ptCount val="4"/>
                <c:pt idx="1">
                  <c:v>60.947408478222286</c:v>
                </c:pt>
                <c:pt idx="2">
                  <c:v>62.076081858707532</c:v>
                </c:pt>
                <c:pt idx="3">
                  <c:v>59.667369365132913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1-8E42-9AAC-B2F67F2311B2}"/>
            </c:ext>
          </c:extLst>
        </c:ser>
        <c:ser>
          <c:idx val="3"/>
          <c:order val="3"/>
          <c:tx>
            <c:strRef>
              <c:f>Asn_Asp_res!$X$44</c:f>
              <c:strCache>
                <c:ptCount val="1"/>
                <c:pt idx="0">
                  <c:v>No cells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Asn_Asp_res!$Y$40:$AB$40</c:f>
              <c:numCache>
                <c:formatCode>General</c:formatCode>
                <c:ptCount val="4"/>
                <c:pt idx="0" formatCode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</c:numCache>
            </c:numRef>
          </c:xVal>
          <c:yVal>
            <c:numRef>
              <c:f>Asn_Asp_res!$Y$44:$AB$44</c:f>
              <c:numCache>
                <c:formatCode>0.00</c:formatCode>
                <c:ptCount val="4"/>
                <c:pt idx="0">
                  <c:v>1.135022929111688</c:v>
                </c:pt>
                <c:pt idx="3">
                  <c:v>2.4693466701736644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1-8E42-9AAC-B2F67F23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20752"/>
        <c:axId val="1958863488"/>
      </c:scatterChart>
      <c:valAx>
        <c:axId val="197542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after 100uM U-13C Asn spike-in (h)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63488"/>
        <c:crosses val="autoZero"/>
        <c:crossBetween val="midCat"/>
      </c:valAx>
      <c:valAx>
        <c:axId val="19588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13C4</a:t>
                </a:r>
                <a:r>
                  <a:rPr lang="en-US" baseline="0"/>
                  <a:t> </a:t>
                </a:r>
                <a:r>
                  <a:rPr lang="en-US"/>
                  <a:t>Asp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37</xdr:row>
      <xdr:rowOff>15489</xdr:rowOff>
    </xdr:from>
    <xdr:to>
      <xdr:col>39</xdr:col>
      <xdr:colOff>337944</xdr:colOff>
      <xdr:row>51</xdr:row>
      <xdr:rowOff>91688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A9B36-7BFF-C94A-993F-8633A3E0D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22848</xdr:colOff>
      <xdr:row>69</xdr:row>
      <xdr:rowOff>63500</xdr:rowOff>
    </xdr:from>
    <xdr:to>
      <xdr:col>21</xdr:col>
      <xdr:colOff>50800</xdr:colOff>
      <xdr:row>84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BEF56-FD31-FA47-A788-29B730A1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41474</xdr:colOff>
      <xdr:row>46</xdr:row>
      <xdr:rowOff>127000</xdr:rowOff>
    </xdr:from>
    <xdr:to>
      <xdr:col>21</xdr:col>
      <xdr:colOff>139700</xdr:colOff>
      <xdr:row>61</xdr:row>
      <xdr:rowOff>151306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B85938-241B-6346-9956-367722CD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39451</xdr:colOff>
      <xdr:row>69</xdr:row>
      <xdr:rowOff>127000</xdr:rowOff>
    </xdr:from>
    <xdr:to>
      <xdr:col>30</xdr:col>
      <xdr:colOff>215900</xdr:colOff>
      <xdr:row>84</xdr:row>
      <xdr:rowOff>155912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F63115-E412-CC46-AB40-3391E5BB0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41073</xdr:colOff>
      <xdr:row>46</xdr:row>
      <xdr:rowOff>152401</xdr:rowOff>
    </xdr:from>
    <xdr:to>
      <xdr:col>30</xdr:col>
      <xdr:colOff>330200</xdr:colOff>
      <xdr:row>61</xdr:row>
      <xdr:rowOff>178071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7B8663-4B3B-5D44-9F7F-9A5575316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FF96-2944-AF4D-9659-4080EE26CF51}">
  <dimension ref="A1:AM88"/>
  <sheetViews>
    <sheetView tabSelected="1" zoomScale="75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H43" sqref="H43"/>
    </sheetView>
  </sheetViews>
  <sheetFormatPr baseColWidth="10" defaultRowHeight="15" x14ac:dyDescent="0.2"/>
  <cols>
    <col min="1" max="1" width="27.5" customWidth="1"/>
    <col min="2" max="2" width="23" bestFit="1" customWidth="1"/>
    <col min="5" max="6" width="15" customWidth="1"/>
    <col min="7" max="7" width="10.83203125" customWidth="1"/>
    <col min="8" max="9" width="14.83203125" customWidth="1"/>
    <col min="10" max="11" width="15" customWidth="1"/>
    <col min="12" max="12" width="12.5" bestFit="1" customWidth="1"/>
    <col min="13" max="14" width="14.5" customWidth="1"/>
    <col min="15" max="23" width="15" customWidth="1"/>
    <col min="29" max="29" width="10.6640625" customWidth="1"/>
    <col min="30" max="30" width="7" bestFit="1" customWidth="1"/>
    <col min="31" max="31" width="9.83203125" bestFit="1" customWidth="1"/>
    <col min="32" max="32" width="8.6640625" customWidth="1"/>
    <col min="33" max="33" width="12.5" customWidth="1"/>
  </cols>
  <sheetData>
    <row r="1" spans="1:33" x14ac:dyDescent="0.2">
      <c r="D1" s="7" t="s">
        <v>57</v>
      </c>
      <c r="E1" s="7"/>
      <c r="F1" s="7"/>
      <c r="G1" s="7"/>
      <c r="H1" s="7"/>
      <c r="I1" s="7" t="s">
        <v>291</v>
      </c>
      <c r="J1" s="7"/>
      <c r="K1" s="7"/>
      <c r="L1" s="7"/>
      <c r="M1" s="7"/>
      <c r="N1" s="7" t="s">
        <v>164</v>
      </c>
      <c r="O1" s="7"/>
      <c r="P1" s="7"/>
      <c r="Q1" s="7"/>
      <c r="R1" s="7"/>
      <c r="S1" s="7" t="s">
        <v>353</v>
      </c>
      <c r="T1" s="7"/>
      <c r="U1" s="7"/>
      <c r="V1" s="7"/>
      <c r="W1" s="7"/>
    </row>
    <row r="2" spans="1:33" ht="48" x14ac:dyDescent="0.2">
      <c r="A2" s="1" t="s">
        <v>3</v>
      </c>
      <c r="B2" s="1" t="s">
        <v>5</v>
      </c>
      <c r="D2" s="1" t="s">
        <v>6</v>
      </c>
      <c r="E2" s="1" t="s">
        <v>288</v>
      </c>
      <c r="F2" s="1" t="s">
        <v>289</v>
      </c>
      <c r="G2" s="5" t="s">
        <v>346</v>
      </c>
      <c r="H2" s="5" t="s">
        <v>347</v>
      </c>
      <c r="I2" s="1" t="s">
        <v>6</v>
      </c>
      <c r="J2" s="1" t="s">
        <v>288</v>
      </c>
      <c r="K2" s="1" t="s">
        <v>289</v>
      </c>
      <c r="L2" s="5" t="s">
        <v>346</v>
      </c>
      <c r="M2" s="5" t="s">
        <v>347</v>
      </c>
      <c r="N2" s="1" t="s">
        <v>6</v>
      </c>
      <c r="O2" s="1" t="s">
        <v>288</v>
      </c>
      <c r="P2" s="1" t="s">
        <v>289</v>
      </c>
      <c r="Q2" s="5" t="s">
        <v>346</v>
      </c>
      <c r="R2" s="5" t="s">
        <v>347</v>
      </c>
      <c r="S2" s="1" t="s">
        <v>6</v>
      </c>
      <c r="T2" s="1" t="s">
        <v>288</v>
      </c>
      <c r="U2" s="1" t="s">
        <v>289</v>
      </c>
      <c r="V2" s="5" t="s">
        <v>346</v>
      </c>
      <c r="W2" s="5" t="s">
        <v>347</v>
      </c>
      <c r="Y2" s="1" t="s">
        <v>292</v>
      </c>
      <c r="AC2" s="5" t="s">
        <v>348</v>
      </c>
      <c r="AD2" s="5" t="s">
        <v>349</v>
      </c>
      <c r="AE2" s="5" t="s">
        <v>350</v>
      </c>
      <c r="AF2" s="5" t="s">
        <v>351</v>
      </c>
      <c r="AG2" s="5" t="s">
        <v>352</v>
      </c>
    </row>
    <row r="3" spans="1:33" x14ac:dyDescent="0.2">
      <c r="A3" t="s">
        <v>11</v>
      </c>
      <c r="B3" t="s">
        <v>293</v>
      </c>
      <c r="D3">
        <v>0</v>
      </c>
      <c r="E3">
        <v>543367899</v>
      </c>
      <c r="F3">
        <f>D3/E3</f>
        <v>0</v>
      </c>
      <c r="G3">
        <f>60.033* (F3^0.9177)</f>
        <v>0</v>
      </c>
      <c r="I3">
        <v>0</v>
      </c>
      <c r="J3">
        <v>543367899</v>
      </c>
      <c r="K3">
        <f>I3/J3</f>
        <v>0</v>
      </c>
      <c r="L3">
        <f>60.033* (K3^0.9177)</f>
        <v>0</v>
      </c>
      <c r="N3">
        <v>142915445</v>
      </c>
      <c r="O3">
        <v>665788324</v>
      </c>
      <c r="P3">
        <f>N3/O3</f>
        <v>0.21465597975851555</v>
      </c>
      <c r="Q3">
        <f>54.611* (P3^1.0578)</f>
        <v>10.725013939455684</v>
      </c>
      <c r="S3">
        <v>13622272</v>
      </c>
      <c r="T3">
        <v>665788324</v>
      </c>
      <c r="U3">
        <f>S3/T3</f>
        <v>2.0460364817091625E-2</v>
      </c>
      <c r="V3">
        <f>54.611* (U3^1.0578)</f>
        <v>0.89240972672715357</v>
      </c>
      <c r="Y3">
        <f t="shared" ref="Y3:Y26" si="0">S3/(N3+S3)*100</f>
        <v>8.7022298913430554</v>
      </c>
      <c r="AC3" s="3"/>
      <c r="AD3">
        <v>1000</v>
      </c>
      <c r="AE3">
        <v>800</v>
      </c>
      <c r="AF3">
        <v>40</v>
      </c>
      <c r="AG3" s="6">
        <f t="shared" ref="AG3:AG26" si="1">(AC3/AD3)*(AE3/AD3)*(AE3/AF3)</f>
        <v>0</v>
      </c>
    </row>
    <row r="4" spans="1:33" x14ac:dyDescent="0.2">
      <c r="A4" t="s">
        <v>13</v>
      </c>
      <c r="B4" t="s">
        <v>294</v>
      </c>
      <c r="D4">
        <v>933926</v>
      </c>
      <c r="E4">
        <v>556780302</v>
      </c>
      <c r="F4">
        <f t="shared" ref="F4:F22" si="2">D4/E4</f>
        <v>1.6773689669790078E-3</v>
      </c>
      <c r="G4">
        <f t="shared" ref="G4:G26" si="3">60.033* (F4^0.9177)</f>
        <v>0.17038514039641853</v>
      </c>
      <c r="I4">
        <v>3421435</v>
      </c>
      <c r="J4">
        <v>556780302</v>
      </c>
      <c r="K4">
        <f t="shared" ref="K4:K22" si="4">I4/J4</f>
        <v>6.1450360002139586E-3</v>
      </c>
      <c r="L4">
        <f t="shared" ref="L4:L26" si="5">60.033* (K4^0.9177)</f>
        <v>0.56094323849193584</v>
      </c>
      <c r="N4">
        <v>75929814</v>
      </c>
      <c r="O4">
        <v>688681635</v>
      </c>
      <c r="P4">
        <f t="shared" ref="P4:P22" si="6">N4/O4</f>
        <v>0.11025386788483187</v>
      </c>
      <c r="Q4">
        <f t="shared" ref="Q4:Q22" si="7">54.611* (P4^1.0578)</f>
        <v>5.3005913913271456</v>
      </c>
      <c r="S4">
        <v>6248113</v>
      </c>
      <c r="T4">
        <v>688681635</v>
      </c>
      <c r="U4">
        <f t="shared" ref="U4:U22" si="8">S4/T4</f>
        <v>9.0725709565349453E-3</v>
      </c>
      <c r="V4">
        <f t="shared" ref="V4:V22" si="9">54.611* (U4^1.0578)</f>
        <v>0.37754377870182365</v>
      </c>
      <c r="Y4">
        <f t="shared" si="0"/>
        <v>7.6031523647463146</v>
      </c>
      <c r="AC4" s="3"/>
      <c r="AD4">
        <v>1000</v>
      </c>
      <c r="AE4">
        <v>800</v>
      </c>
      <c r="AF4">
        <v>40</v>
      </c>
      <c r="AG4" s="6">
        <f t="shared" si="1"/>
        <v>0</v>
      </c>
    </row>
    <row r="5" spans="1:33" x14ac:dyDescent="0.2">
      <c r="A5" t="s">
        <v>14</v>
      </c>
      <c r="B5" t="s">
        <v>295</v>
      </c>
      <c r="D5">
        <v>1573016</v>
      </c>
      <c r="E5">
        <v>540717684</v>
      </c>
      <c r="F5">
        <f t="shared" si="2"/>
        <v>2.9091262345323997E-3</v>
      </c>
      <c r="G5">
        <f t="shared" si="3"/>
        <v>0.28241317559320556</v>
      </c>
      <c r="I5">
        <v>5829259</v>
      </c>
      <c r="J5">
        <v>540717684</v>
      </c>
      <c r="K5">
        <f t="shared" si="4"/>
        <v>1.0780596182609778E-2</v>
      </c>
      <c r="L5">
        <f t="shared" si="5"/>
        <v>0.93960717536693705</v>
      </c>
      <c r="N5">
        <v>94603545</v>
      </c>
      <c r="O5">
        <v>630578988</v>
      </c>
      <c r="P5">
        <f t="shared" si="6"/>
        <v>0.15002647852262405</v>
      </c>
      <c r="Q5">
        <f t="shared" si="7"/>
        <v>7.3422733671075813</v>
      </c>
      <c r="S5">
        <v>3561928</v>
      </c>
      <c r="T5">
        <v>630578988</v>
      </c>
      <c r="U5">
        <f t="shared" si="8"/>
        <v>5.6486626858553044E-3</v>
      </c>
      <c r="V5">
        <f t="shared" si="9"/>
        <v>0.22871161915371557</v>
      </c>
      <c r="Y5">
        <f t="shared" si="0"/>
        <v>3.6284936965566299</v>
      </c>
      <c r="AC5" s="3"/>
      <c r="AD5">
        <v>1000</v>
      </c>
      <c r="AE5">
        <v>800</v>
      </c>
      <c r="AF5">
        <v>40</v>
      </c>
      <c r="AG5" s="6">
        <f t="shared" si="1"/>
        <v>0</v>
      </c>
    </row>
    <row r="6" spans="1:33" x14ac:dyDescent="0.2">
      <c r="A6" t="s">
        <v>15</v>
      </c>
      <c r="B6" t="s">
        <v>296</v>
      </c>
      <c r="D6">
        <v>0</v>
      </c>
      <c r="E6">
        <v>557987247</v>
      </c>
      <c r="F6">
        <f t="shared" si="2"/>
        <v>0</v>
      </c>
      <c r="G6">
        <f t="shared" si="3"/>
        <v>0</v>
      </c>
      <c r="I6">
        <v>0</v>
      </c>
      <c r="J6">
        <v>557987247</v>
      </c>
      <c r="K6">
        <f t="shared" si="4"/>
        <v>0</v>
      </c>
      <c r="L6">
        <f t="shared" si="5"/>
        <v>0</v>
      </c>
      <c r="N6">
        <v>179534241</v>
      </c>
      <c r="O6">
        <v>652073677</v>
      </c>
      <c r="P6">
        <f t="shared" si="6"/>
        <v>0.27532815283387063</v>
      </c>
      <c r="Q6">
        <f t="shared" si="7"/>
        <v>13.955780049832212</v>
      </c>
      <c r="S6">
        <v>3765683</v>
      </c>
      <c r="T6">
        <v>652073677</v>
      </c>
      <c r="U6">
        <f t="shared" si="8"/>
        <v>5.7749348468179307E-3</v>
      </c>
      <c r="V6">
        <f t="shared" si="9"/>
        <v>0.23412330149957522</v>
      </c>
      <c r="Y6">
        <f t="shared" si="0"/>
        <v>2.0543832849597909</v>
      </c>
      <c r="AC6" s="3"/>
      <c r="AD6">
        <v>1000</v>
      </c>
      <c r="AE6">
        <v>800</v>
      </c>
      <c r="AF6">
        <v>40</v>
      </c>
      <c r="AG6" s="6">
        <f t="shared" si="1"/>
        <v>0</v>
      </c>
    </row>
    <row r="7" spans="1:33" x14ac:dyDescent="0.2">
      <c r="A7" t="s">
        <v>16</v>
      </c>
      <c r="B7" t="s">
        <v>297</v>
      </c>
      <c r="D7">
        <v>1550175</v>
      </c>
      <c r="E7">
        <v>582035562</v>
      </c>
      <c r="F7">
        <f t="shared" si="2"/>
        <v>2.6633681878015557E-3</v>
      </c>
      <c r="G7">
        <f t="shared" si="3"/>
        <v>0.26044034761470108</v>
      </c>
      <c r="I7">
        <v>5051390</v>
      </c>
      <c r="J7">
        <v>582035562</v>
      </c>
      <c r="K7">
        <f t="shared" si="4"/>
        <v>8.6788339575718226E-3</v>
      </c>
      <c r="L7">
        <f t="shared" si="5"/>
        <v>0.77004491036244327</v>
      </c>
      <c r="N7">
        <v>92978953</v>
      </c>
      <c r="O7">
        <v>634952711</v>
      </c>
      <c r="P7">
        <f t="shared" si="6"/>
        <v>0.1464344531320538</v>
      </c>
      <c r="Q7">
        <f t="shared" si="7"/>
        <v>7.156448985206219</v>
      </c>
      <c r="S7">
        <v>5680497</v>
      </c>
      <c r="T7">
        <v>634952711</v>
      </c>
      <c r="U7">
        <f t="shared" si="8"/>
        <v>8.9463308079331914E-3</v>
      </c>
      <c r="V7">
        <f t="shared" si="9"/>
        <v>0.37198905376073454</v>
      </c>
      <c r="Y7">
        <f t="shared" si="0"/>
        <v>5.7576816006981595</v>
      </c>
      <c r="AC7" s="3"/>
      <c r="AD7">
        <v>1000</v>
      </c>
      <c r="AE7">
        <v>800</v>
      </c>
      <c r="AF7">
        <v>40</v>
      </c>
      <c r="AG7" s="6">
        <f t="shared" si="1"/>
        <v>0</v>
      </c>
    </row>
    <row r="8" spans="1:33" x14ac:dyDescent="0.2">
      <c r="A8" t="s">
        <v>17</v>
      </c>
      <c r="B8" t="s">
        <v>298</v>
      </c>
      <c r="D8">
        <v>1795854</v>
      </c>
      <c r="E8">
        <v>540897844</v>
      </c>
      <c r="F8">
        <f t="shared" si="2"/>
        <v>3.3201352527483913E-3</v>
      </c>
      <c r="G8">
        <f t="shared" si="3"/>
        <v>0.31882671339717605</v>
      </c>
      <c r="I8">
        <v>7165381</v>
      </c>
      <c r="J8">
        <v>540897844</v>
      </c>
      <c r="K8">
        <f t="shared" si="4"/>
        <v>1.324719830090504E-2</v>
      </c>
      <c r="L8">
        <f t="shared" si="5"/>
        <v>1.1351761965291569</v>
      </c>
      <c r="N8">
        <v>120011511</v>
      </c>
      <c r="O8">
        <v>640154811</v>
      </c>
      <c r="P8">
        <f t="shared" si="6"/>
        <v>0.18747263777105316</v>
      </c>
      <c r="Q8">
        <f t="shared" si="7"/>
        <v>9.2938108462601274</v>
      </c>
      <c r="S8">
        <v>3739021</v>
      </c>
      <c r="T8">
        <v>640154811</v>
      </c>
      <c r="U8">
        <f t="shared" si="8"/>
        <v>5.8408074668050885E-3</v>
      </c>
      <c r="V8">
        <f t="shared" si="9"/>
        <v>0.23694914875451759</v>
      </c>
      <c r="Y8">
        <f t="shared" si="0"/>
        <v>3.0214181220651235</v>
      </c>
      <c r="AC8" s="3"/>
      <c r="AD8">
        <v>1000</v>
      </c>
      <c r="AE8">
        <v>800</v>
      </c>
      <c r="AF8">
        <v>40</v>
      </c>
      <c r="AG8" s="6">
        <f t="shared" si="1"/>
        <v>0</v>
      </c>
    </row>
    <row r="9" spans="1:33" x14ac:dyDescent="0.2">
      <c r="A9" t="s">
        <v>18</v>
      </c>
      <c r="B9" t="s">
        <v>299</v>
      </c>
      <c r="D9">
        <v>0</v>
      </c>
      <c r="E9">
        <v>574870255</v>
      </c>
      <c r="F9">
        <f t="shared" si="2"/>
        <v>0</v>
      </c>
      <c r="G9">
        <f t="shared" si="3"/>
        <v>0</v>
      </c>
      <c r="I9">
        <v>0</v>
      </c>
      <c r="J9">
        <v>574870255</v>
      </c>
      <c r="K9">
        <f t="shared" si="4"/>
        <v>0</v>
      </c>
      <c r="L9">
        <f t="shared" si="5"/>
        <v>0</v>
      </c>
      <c r="N9">
        <v>87898042</v>
      </c>
      <c r="O9">
        <v>641519087</v>
      </c>
      <c r="P9">
        <f t="shared" si="6"/>
        <v>0.13701547433459293</v>
      </c>
      <c r="Q9">
        <f t="shared" si="7"/>
        <v>6.670448440209106</v>
      </c>
      <c r="S9">
        <v>3980786</v>
      </c>
      <c r="T9">
        <v>641519087</v>
      </c>
      <c r="U9">
        <f t="shared" si="8"/>
        <v>6.2052495095909748E-3</v>
      </c>
      <c r="V9">
        <f t="shared" si="9"/>
        <v>0.25261600495814107</v>
      </c>
      <c r="Y9">
        <f t="shared" si="0"/>
        <v>4.3326477782237278</v>
      </c>
      <c r="AC9" s="3"/>
      <c r="AD9">
        <v>1000</v>
      </c>
      <c r="AE9">
        <v>900</v>
      </c>
      <c r="AF9">
        <v>40</v>
      </c>
      <c r="AG9" s="6">
        <f t="shared" si="1"/>
        <v>0</v>
      </c>
    </row>
    <row r="10" spans="1:33" x14ac:dyDescent="0.2">
      <c r="A10" t="s">
        <v>19</v>
      </c>
      <c r="B10" t="s">
        <v>300</v>
      </c>
      <c r="D10">
        <v>712772</v>
      </c>
      <c r="E10">
        <v>563241910</v>
      </c>
      <c r="F10">
        <f t="shared" si="2"/>
        <v>1.2654811145001621E-3</v>
      </c>
      <c r="G10">
        <f t="shared" si="3"/>
        <v>0.1315618808000214</v>
      </c>
      <c r="I10">
        <v>4567292</v>
      </c>
      <c r="J10">
        <v>563241910</v>
      </c>
      <c r="K10">
        <f t="shared" si="4"/>
        <v>8.1089349334817779E-3</v>
      </c>
      <c r="L10">
        <f t="shared" si="5"/>
        <v>0.72351266916000967</v>
      </c>
      <c r="N10">
        <v>96681314</v>
      </c>
      <c r="O10">
        <v>652409081</v>
      </c>
      <c r="P10">
        <f t="shared" si="6"/>
        <v>0.14819124505717909</v>
      </c>
      <c r="Q10">
        <f t="shared" si="7"/>
        <v>7.247299666112216</v>
      </c>
      <c r="S10">
        <v>5729430</v>
      </c>
      <c r="T10">
        <v>652409081</v>
      </c>
      <c r="U10">
        <f t="shared" si="8"/>
        <v>8.7819593056829327E-3</v>
      </c>
      <c r="V10">
        <f t="shared" si="9"/>
        <v>0.36476329783928996</v>
      </c>
      <c r="Y10">
        <f t="shared" si="0"/>
        <v>5.5945594927032261</v>
      </c>
      <c r="AC10" s="3"/>
      <c r="AD10">
        <v>1000</v>
      </c>
      <c r="AE10">
        <v>900</v>
      </c>
      <c r="AF10">
        <v>40</v>
      </c>
      <c r="AG10" s="6">
        <f t="shared" si="1"/>
        <v>0</v>
      </c>
    </row>
    <row r="11" spans="1:33" x14ac:dyDescent="0.2">
      <c r="A11" t="s">
        <v>20</v>
      </c>
      <c r="B11" t="s">
        <v>301</v>
      </c>
      <c r="D11">
        <v>2003759</v>
      </c>
      <c r="E11">
        <v>544930324</v>
      </c>
      <c r="F11">
        <f t="shared" si="2"/>
        <v>3.6770921193954331E-3</v>
      </c>
      <c r="G11">
        <f t="shared" si="3"/>
        <v>0.35014952018398238</v>
      </c>
      <c r="I11">
        <v>13412547</v>
      </c>
      <c r="J11">
        <v>544930324</v>
      </c>
      <c r="K11">
        <f t="shared" si="4"/>
        <v>2.4613324693598809E-2</v>
      </c>
      <c r="L11">
        <f t="shared" si="5"/>
        <v>2.004319784682004</v>
      </c>
      <c r="N11">
        <v>146710680</v>
      </c>
      <c r="O11">
        <v>644906062</v>
      </c>
      <c r="P11">
        <f t="shared" si="6"/>
        <v>0.22749155054461251</v>
      </c>
      <c r="Q11">
        <f t="shared" si="7"/>
        <v>11.404545771568657</v>
      </c>
      <c r="S11">
        <v>4235995</v>
      </c>
      <c r="T11">
        <v>644906062</v>
      </c>
      <c r="U11">
        <f t="shared" si="8"/>
        <v>6.5683907309899035E-3</v>
      </c>
      <c r="V11">
        <f t="shared" si="9"/>
        <v>0.26827996295664741</v>
      </c>
      <c r="Y11">
        <f t="shared" si="0"/>
        <v>2.8062857297121648</v>
      </c>
      <c r="AC11" s="3"/>
      <c r="AD11">
        <v>1000</v>
      </c>
      <c r="AE11">
        <v>900</v>
      </c>
      <c r="AF11">
        <v>40</v>
      </c>
      <c r="AG11" s="6">
        <f t="shared" si="1"/>
        <v>0</v>
      </c>
    </row>
    <row r="12" spans="1:33" x14ac:dyDescent="0.2">
      <c r="A12" t="s">
        <v>21</v>
      </c>
      <c r="B12" t="s">
        <v>308</v>
      </c>
      <c r="D12">
        <v>0</v>
      </c>
      <c r="E12">
        <v>233329489</v>
      </c>
      <c r="F12">
        <f t="shared" si="2"/>
        <v>0</v>
      </c>
      <c r="G12">
        <f t="shared" si="3"/>
        <v>0</v>
      </c>
      <c r="H12">
        <f t="shared" ref="H12:H26" si="10">G12/AG12</f>
        <v>0</v>
      </c>
      <c r="I12">
        <v>178635214</v>
      </c>
      <c r="J12">
        <v>233329489</v>
      </c>
      <c r="K12">
        <f>I12/J12</f>
        <v>0.76559210224816465</v>
      </c>
      <c r="L12">
        <f t="shared" si="5"/>
        <v>46.982324662735998</v>
      </c>
      <c r="M12">
        <f t="shared" ref="M12:M26" si="11">L12/AG12</f>
        <v>116.0057399079901</v>
      </c>
      <c r="N12">
        <v>1544711</v>
      </c>
      <c r="O12">
        <v>744992878</v>
      </c>
      <c r="P12">
        <f t="shared" si="6"/>
        <v>2.0734574055887821E-3</v>
      </c>
      <c r="Q12">
        <f t="shared" si="7"/>
        <v>7.9228279528129789E-2</v>
      </c>
      <c r="R12">
        <f>Q12/AG12</f>
        <v>0.19562538155093773</v>
      </c>
      <c r="S12">
        <v>8060736</v>
      </c>
      <c r="T12">
        <v>744992878</v>
      </c>
      <c r="U12">
        <f t="shared" si="8"/>
        <v>1.0819883300951502E-2</v>
      </c>
      <c r="V12">
        <f t="shared" si="9"/>
        <v>0.45486316688462297</v>
      </c>
      <c r="W12">
        <f>V12/AG12</f>
        <v>1.1231189305793159</v>
      </c>
      <c r="Y12">
        <f t="shared" si="0"/>
        <v>83.918385057978043</v>
      </c>
      <c r="AC12" s="3">
        <v>20</v>
      </c>
      <c r="AD12">
        <v>1000</v>
      </c>
      <c r="AE12">
        <v>900</v>
      </c>
      <c r="AF12">
        <v>40</v>
      </c>
      <c r="AG12" s="6">
        <f t="shared" si="1"/>
        <v>0.40500000000000003</v>
      </c>
    </row>
    <row r="13" spans="1:33" x14ac:dyDescent="0.2">
      <c r="A13" t="s">
        <v>24</v>
      </c>
      <c r="B13" t="s">
        <v>309</v>
      </c>
      <c r="D13">
        <v>0</v>
      </c>
      <c r="E13">
        <v>241538011</v>
      </c>
      <c r="F13">
        <f t="shared" si="2"/>
        <v>0</v>
      </c>
      <c r="G13">
        <f t="shared" si="3"/>
        <v>0</v>
      </c>
      <c r="H13">
        <f t="shared" si="10"/>
        <v>0</v>
      </c>
      <c r="I13">
        <v>194872777</v>
      </c>
      <c r="J13">
        <v>241538011</v>
      </c>
      <c r="K13">
        <f t="shared" si="4"/>
        <v>0.80679962625013091</v>
      </c>
      <c r="L13">
        <f t="shared" si="5"/>
        <v>49.297956684159374</v>
      </c>
      <c r="M13">
        <f t="shared" si="11"/>
        <v>121.72334983743055</v>
      </c>
      <c r="N13">
        <v>1951330</v>
      </c>
      <c r="O13">
        <v>771437418</v>
      </c>
      <c r="P13">
        <f t="shared" si="6"/>
        <v>2.5294728444193769E-3</v>
      </c>
      <c r="Q13">
        <f t="shared" si="7"/>
        <v>9.7769925820360135E-2</v>
      </c>
      <c r="R13">
        <f t="shared" ref="R13:R25" si="12">Q13/AG13</f>
        <v>0.24140722424780278</v>
      </c>
      <c r="S13">
        <v>8854604</v>
      </c>
      <c r="T13">
        <v>771437418</v>
      </c>
      <c r="U13">
        <f t="shared" si="8"/>
        <v>1.1478058742543391E-2</v>
      </c>
      <c r="V13">
        <f t="shared" si="9"/>
        <v>0.4841823658456868</v>
      </c>
      <c r="W13">
        <f t="shared" ref="W13:W26" si="13">V13/AG13</f>
        <v>1.1955120144337945</v>
      </c>
      <c r="Y13">
        <f t="shared" si="0"/>
        <v>81.942051469127989</v>
      </c>
      <c r="AC13" s="3">
        <v>20</v>
      </c>
      <c r="AD13">
        <v>1000</v>
      </c>
      <c r="AE13">
        <v>900</v>
      </c>
      <c r="AF13">
        <v>40</v>
      </c>
      <c r="AG13" s="6">
        <f t="shared" si="1"/>
        <v>0.40500000000000003</v>
      </c>
    </row>
    <row r="14" spans="1:33" x14ac:dyDescent="0.2">
      <c r="A14" t="s">
        <v>25</v>
      </c>
      <c r="B14" t="s">
        <v>310</v>
      </c>
      <c r="D14">
        <v>225411</v>
      </c>
      <c r="E14">
        <v>238124139</v>
      </c>
      <c r="F14">
        <f t="shared" si="2"/>
        <v>9.4661129672368076E-4</v>
      </c>
      <c r="G14">
        <f t="shared" si="3"/>
        <v>0.10079124277043648</v>
      </c>
      <c r="H14">
        <f t="shared" si="10"/>
        <v>0.24886726609984314</v>
      </c>
      <c r="I14">
        <v>188601645</v>
      </c>
      <c r="J14">
        <v>238124139</v>
      </c>
      <c r="K14">
        <f t="shared" si="4"/>
        <v>0.79203076929550598</v>
      </c>
      <c r="L14">
        <f t="shared" si="5"/>
        <v>48.469175192037568</v>
      </c>
      <c r="M14">
        <f t="shared" si="11"/>
        <v>119.6769757828088</v>
      </c>
      <c r="N14">
        <v>826373</v>
      </c>
      <c r="O14">
        <v>742652248</v>
      </c>
      <c r="P14">
        <f t="shared" si="6"/>
        <v>1.1127321060771906E-3</v>
      </c>
      <c r="Q14">
        <f t="shared" si="7"/>
        <v>4.1015888704892749E-2</v>
      </c>
      <c r="R14">
        <f t="shared" si="12"/>
        <v>0.10127379927134011</v>
      </c>
      <c r="S14">
        <v>7787090</v>
      </c>
      <c r="T14">
        <v>742652248</v>
      </c>
      <c r="U14">
        <f t="shared" si="8"/>
        <v>1.0485513268115766E-2</v>
      </c>
      <c r="V14">
        <f t="shared" si="9"/>
        <v>0.44000732614039123</v>
      </c>
      <c r="W14">
        <f t="shared" si="13"/>
        <v>1.0864378423219536</v>
      </c>
      <c r="Y14">
        <f t="shared" si="0"/>
        <v>90.406030652247537</v>
      </c>
      <c r="AC14" s="3">
        <v>20</v>
      </c>
      <c r="AD14">
        <v>1000</v>
      </c>
      <c r="AE14">
        <v>900</v>
      </c>
      <c r="AF14">
        <v>40</v>
      </c>
      <c r="AG14" s="6">
        <f t="shared" si="1"/>
        <v>0.40500000000000003</v>
      </c>
    </row>
    <row r="15" spans="1:33" x14ac:dyDescent="0.2">
      <c r="A15" t="s">
        <v>26</v>
      </c>
      <c r="B15" t="s">
        <v>302</v>
      </c>
      <c r="D15">
        <v>0</v>
      </c>
      <c r="E15">
        <v>265373547</v>
      </c>
      <c r="F15">
        <f t="shared" si="2"/>
        <v>0</v>
      </c>
      <c r="G15">
        <f t="shared" si="3"/>
        <v>0</v>
      </c>
      <c r="H15">
        <f>G15/AG15</f>
        <v>0</v>
      </c>
      <c r="I15">
        <v>11910321</v>
      </c>
      <c r="J15">
        <v>265373547</v>
      </c>
      <c r="K15">
        <f t="shared" si="4"/>
        <v>4.4881342298974509E-2</v>
      </c>
      <c r="L15">
        <f t="shared" si="5"/>
        <v>3.4784908514628277</v>
      </c>
      <c r="M15">
        <f>L15/AG15</f>
        <v>8.588866299908215</v>
      </c>
      <c r="N15">
        <v>13845213</v>
      </c>
      <c r="O15">
        <v>714582984</v>
      </c>
      <c r="P15">
        <f t="shared" si="6"/>
        <v>1.9375234661339207E-2</v>
      </c>
      <c r="Q15">
        <f t="shared" si="7"/>
        <v>0.84242253376631759</v>
      </c>
      <c r="R15">
        <f>Q15/AG15</f>
        <v>2.0800556389291791</v>
      </c>
      <c r="S15">
        <v>337308346</v>
      </c>
      <c r="T15">
        <v>714582984</v>
      </c>
      <c r="U15">
        <f t="shared" si="8"/>
        <v>0.47203523390923624</v>
      </c>
      <c r="V15">
        <f t="shared" si="9"/>
        <v>24.683700433680027</v>
      </c>
      <c r="W15">
        <f>V15/AG15</f>
        <v>60.947408478222286</v>
      </c>
      <c r="Y15">
        <f t="shared" si="0"/>
        <v>96.057219798817414</v>
      </c>
      <c r="AC15" s="3">
        <v>20</v>
      </c>
      <c r="AD15">
        <v>1000</v>
      </c>
      <c r="AE15">
        <v>900</v>
      </c>
      <c r="AF15">
        <v>40</v>
      </c>
      <c r="AG15" s="6">
        <f t="shared" si="1"/>
        <v>0.40500000000000003</v>
      </c>
    </row>
    <row r="16" spans="1:33" x14ac:dyDescent="0.2">
      <c r="A16" t="s">
        <v>27</v>
      </c>
      <c r="B16" t="s">
        <v>303</v>
      </c>
      <c r="D16">
        <v>680989</v>
      </c>
      <c r="E16">
        <v>242846046</v>
      </c>
      <c r="F16">
        <f t="shared" si="2"/>
        <v>2.8042004851089896E-3</v>
      </c>
      <c r="G16">
        <f t="shared" si="3"/>
        <v>0.2730514085079826</v>
      </c>
      <c r="H16">
        <f t="shared" si="10"/>
        <v>0.67420100866168542</v>
      </c>
      <c r="I16">
        <v>175872306</v>
      </c>
      <c r="J16">
        <v>242846046</v>
      </c>
      <c r="K16">
        <f t="shared" si="4"/>
        <v>0.7242131749594144</v>
      </c>
      <c r="L16">
        <f t="shared" si="5"/>
        <v>44.646710009947505</v>
      </c>
      <c r="M16">
        <f t="shared" si="11"/>
        <v>110.23879014801852</v>
      </c>
      <c r="N16">
        <v>10138831</v>
      </c>
      <c r="O16">
        <v>804293897</v>
      </c>
      <c r="P16">
        <f t="shared" si="6"/>
        <v>1.2605878321118232E-2</v>
      </c>
      <c r="Q16">
        <f t="shared" si="7"/>
        <v>0.53464605382174757</v>
      </c>
      <c r="R16">
        <f t="shared" si="12"/>
        <v>1.3201137131401173</v>
      </c>
      <c r="S16">
        <v>9111417</v>
      </c>
      <c r="T16">
        <v>804293897</v>
      </c>
      <c r="U16">
        <f t="shared" si="8"/>
        <v>1.1328467161053193E-2</v>
      </c>
      <c r="V16">
        <f t="shared" si="9"/>
        <v>0.47750989077266226</v>
      </c>
      <c r="W16">
        <f t="shared" si="13"/>
        <v>1.1790367673399067</v>
      </c>
      <c r="Y16">
        <f t="shared" si="0"/>
        <v>47.331426587335393</v>
      </c>
      <c r="AC16" s="3">
        <v>20</v>
      </c>
      <c r="AD16">
        <v>1000</v>
      </c>
      <c r="AE16">
        <v>900</v>
      </c>
      <c r="AF16">
        <v>40</v>
      </c>
      <c r="AG16" s="6">
        <f t="shared" si="1"/>
        <v>0.40500000000000003</v>
      </c>
    </row>
    <row r="17" spans="1:37" x14ac:dyDescent="0.2">
      <c r="A17" t="s">
        <v>28</v>
      </c>
      <c r="B17" t="s">
        <v>304</v>
      </c>
      <c r="D17">
        <v>2210444</v>
      </c>
      <c r="E17">
        <v>256007249</v>
      </c>
      <c r="F17">
        <f t="shared" si="2"/>
        <v>8.6343023825860496E-3</v>
      </c>
      <c r="G17">
        <f t="shared" si="3"/>
        <v>0.76641817955878411</v>
      </c>
      <c r="H17">
        <f t="shared" si="10"/>
        <v>1.8923905668118124</v>
      </c>
      <c r="I17">
        <v>181172434</v>
      </c>
      <c r="J17">
        <v>256007249</v>
      </c>
      <c r="K17">
        <f t="shared" si="4"/>
        <v>0.70768478122273792</v>
      </c>
      <c r="L17">
        <f t="shared" si="5"/>
        <v>43.71073232897411</v>
      </c>
      <c r="M17">
        <f t="shared" si="11"/>
        <v>107.92773414561508</v>
      </c>
      <c r="N17">
        <v>9398170</v>
      </c>
      <c r="O17">
        <v>784651023</v>
      </c>
      <c r="P17">
        <f t="shared" si="6"/>
        <v>1.1977515767541413E-2</v>
      </c>
      <c r="Q17">
        <f t="shared" si="7"/>
        <v>0.50649653492886137</v>
      </c>
      <c r="R17">
        <f t="shared" si="12"/>
        <v>1.2506087282194107</v>
      </c>
      <c r="S17">
        <v>8189864</v>
      </c>
      <c r="T17">
        <v>784651023</v>
      </c>
      <c r="U17">
        <f t="shared" si="8"/>
        <v>1.0437587870193856E-2</v>
      </c>
      <c r="V17">
        <f t="shared" si="9"/>
        <v>0.43788025482577092</v>
      </c>
      <c r="W17">
        <f t="shared" si="13"/>
        <v>1.0811858143846196</v>
      </c>
      <c r="Y17">
        <f t="shared" si="0"/>
        <v>46.564977074754346</v>
      </c>
      <c r="AC17" s="3">
        <v>20</v>
      </c>
      <c r="AD17">
        <v>1000</v>
      </c>
      <c r="AE17">
        <v>900</v>
      </c>
      <c r="AF17">
        <v>40</v>
      </c>
      <c r="AG17" s="6">
        <f t="shared" si="1"/>
        <v>0.40500000000000003</v>
      </c>
    </row>
    <row r="18" spans="1:37" x14ac:dyDescent="0.2">
      <c r="A18" t="s">
        <v>29</v>
      </c>
      <c r="B18" t="s">
        <v>305</v>
      </c>
      <c r="D18">
        <v>0</v>
      </c>
      <c r="E18">
        <v>259042007</v>
      </c>
      <c r="F18">
        <f t="shared" si="2"/>
        <v>0</v>
      </c>
      <c r="G18">
        <f t="shared" si="3"/>
        <v>0</v>
      </c>
      <c r="H18">
        <f t="shared" si="10"/>
        <v>0</v>
      </c>
      <c r="I18">
        <v>0</v>
      </c>
      <c r="J18">
        <v>259042007</v>
      </c>
      <c r="K18">
        <f t="shared" si="4"/>
        <v>0</v>
      </c>
      <c r="L18">
        <f t="shared" si="5"/>
        <v>0</v>
      </c>
      <c r="M18">
        <f t="shared" si="11"/>
        <v>0</v>
      </c>
      <c r="N18">
        <v>13849964</v>
      </c>
      <c r="O18">
        <v>705360576</v>
      </c>
      <c r="P18">
        <f t="shared" si="6"/>
        <v>1.9635296430289859E-2</v>
      </c>
      <c r="Q18">
        <f t="shared" si="7"/>
        <v>0.8543880325469575</v>
      </c>
      <c r="R18">
        <f t="shared" si="12"/>
        <v>2.1096000803628581</v>
      </c>
      <c r="S18">
        <v>338781128</v>
      </c>
      <c r="T18">
        <v>705360576</v>
      </c>
      <c r="U18">
        <f t="shared" si="8"/>
        <v>0.48029495768133207</v>
      </c>
      <c r="V18">
        <f t="shared" si="9"/>
        <v>25.140813152776552</v>
      </c>
      <c r="W18">
        <f t="shared" si="13"/>
        <v>62.076081858707532</v>
      </c>
      <c r="Y18">
        <f t="shared" si="0"/>
        <v>96.072392845041591</v>
      </c>
      <c r="AC18" s="3">
        <v>20</v>
      </c>
      <c r="AD18">
        <v>1000</v>
      </c>
      <c r="AE18">
        <v>900</v>
      </c>
      <c r="AF18">
        <v>40</v>
      </c>
      <c r="AG18" s="6">
        <f t="shared" si="1"/>
        <v>0.40500000000000003</v>
      </c>
    </row>
    <row r="19" spans="1:37" x14ac:dyDescent="0.2">
      <c r="A19" t="s">
        <v>30</v>
      </c>
      <c r="B19" t="s">
        <v>306</v>
      </c>
      <c r="D19">
        <v>1549981</v>
      </c>
      <c r="E19">
        <v>262113271</v>
      </c>
      <c r="F19">
        <f t="shared" si="2"/>
        <v>5.913401462225085E-3</v>
      </c>
      <c r="G19">
        <f t="shared" si="3"/>
        <v>0.54150839759014857</v>
      </c>
      <c r="H19">
        <f t="shared" si="10"/>
        <v>1.3370577718275272</v>
      </c>
      <c r="I19">
        <v>193770718</v>
      </c>
      <c r="J19">
        <v>262113271</v>
      </c>
      <c r="K19">
        <f t="shared" si="4"/>
        <v>0.73926328590970125</v>
      </c>
      <c r="L19">
        <f t="shared" si="5"/>
        <v>45.497445761244791</v>
      </c>
      <c r="M19">
        <f t="shared" si="11"/>
        <v>112.33937224998714</v>
      </c>
      <c r="N19">
        <v>9442766</v>
      </c>
      <c r="O19">
        <v>716583096</v>
      </c>
      <c r="P19">
        <f t="shared" si="6"/>
        <v>1.3177489188218306E-2</v>
      </c>
      <c r="Q19">
        <f t="shared" si="7"/>
        <v>0.56032387252403038</v>
      </c>
      <c r="R19">
        <f t="shared" si="12"/>
        <v>1.3835157346272353</v>
      </c>
      <c r="S19">
        <v>11850494</v>
      </c>
      <c r="T19">
        <v>716583096</v>
      </c>
      <c r="U19">
        <f t="shared" si="8"/>
        <v>1.6537501465147597E-2</v>
      </c>
      <c r="V19">
        <f t="shared" si="9"/>
        <v>0.71248805015852201</v>
      </c>
      <c r="W19">
        <f t="shared" si="13"/>
        <v>1.7592297534778321</v>
      </c>
      <c r="Y19">
        <f t="shared" si="0"/>
        <v>55.653732683487632</v>
      </c>
      <c r="AC19" s="3">
        <v>20</v>
      </c>
      <c r="AD19">
        <v>1000</v>
      </c>
      <c r="AE19">
        <v>900</v>
      </c>
      <c r="AF19">
        <v>40</v>
      </c>
      <c r="AG19" s="6">
        <f t="shared" si="1"/>
        <v>0.40500000000000003</v>
      </c>
    </row>
    <row r="20" spans="1:37" x14ac:dyDescent="0.2">
      <c r="A20" t="s">
        <v>31</v>
      </c>
      <c r="B20" t="s">
        <v>307</v>
      </c>
      <c r="D20">
        <v>3641639</v>
      </c>
      <c r="E20">
        <v>258368257</v>
      </c>
      <c r="F20">
        <f t="shared" si="2"/>
        <v>1.4094761648680395E-2</v>
      </c>
      <c r="G20">
        <f t="shared" si="3"/>
        <v>1.2016564753698948</v>
      </c>
      <c r="H20">
        <f t="shared" si="10"/>
        <v>2.9670530256046783</v>
      </c>
      <c r="I20">
        <v>193691832</v>
      </c>
      <c r="J20">
        <v>258368257</v>
      </c>
      <c r="K20">
        <f t="shared" si="4"/>
        <v>0.74967348639891163</v>
      </c>
      <c r="L20">
        <f t="shared" si="5"/>
        <v>46.085066669333528</v>
      </c>
      <c r="M20">
        <f t="shared" si="11"/>
        <v>113.79028807242845</v>
      </c>
      <c r="N20">
        <v>11521969</v>
      </c>
      <c r="O20">
        <v>795424094</v>
      </c>
      <c r="P20">
        <f t="shared" si="6"/>
        <v>1.4485315552938229E-2</v>
      </c>
      <c r="Q20">
        <f t="shared" si="7"/>
        <v>0.61931232878553677</v>
      </c>
      <c r="R20">
        <f t="shared" si="12"/>
        <v>1.5291662439149054</v>
      </c>
      <c r="S20">
        <v>10248203</v>
      </c>
      <c r="T20">
        <v>795424094</v>
      </c>
      <c r="U20">
        <f t="shared" si="8"/>
        <v>1.288394842110478E-2</v>
      </c>
      <c r="V20">
        <f t="shared" si="9"/>
        <v>0.54712925552323788</v>
      </c>
      <c r="W20">
        <f t="shared" si="13"/>
        <v>1.3509364333907108</v>
      </c>
      <c r="Y20">
        <f t="shared" si="0"/>
        <v>47.074515534374278</v>
      </c>
      <c r="AC20" s="3">
        <v>20</v>
      </c>
      <c r="AD20">
        <v>1000</v>
      </c>
      <c r="AE20">
        <v>900</v>
      </c>
      <c r="AF20">
        <v>40</v>
      </c>
      <c r="AG20" s="6">
        <f t="shared" si="1"/>
        <v>0.40500000000000003</v>
      </c>
    </row>
    <row r="21" spans="1:37" x14ac:dyDescent="0.2">
      <c r="A21" t="s">
        <v>32</v>
      </c>
      <c r="B21" t="s">
        <v>314</v>
      </c>
      <c r="D21">
        <v>0</v>
      </c>
      <c r="E21">
        <v>265718833</v>
      </c>
      <c r="F21">
        <f t="shared" si="2"/>
        <v>0</v>
      </c>
      <c r="G21">
        <f t="shared" si="3"/>
        <v>0</v>
      </c>
      <c r="H21">
        <f t="shared" si="10"/>
        <v>0</v>
      </c>
      <c r="I21">
        <v>0</v>
      </c>
      <c r="J21">
        <v>265718833</v>
      </c>
      <c r="K21">
        <f t="shared" si="4"/>
        <v>0</v>
      </c>
      <c r="L21">
        <f t="shared" si="5"/>
        <v>0</v>
      </c>
      <c r="M21">
        <f t="shared" si="11"/>
        <v>0</v>
      </c>
      <c r="N21">
        <v>24999394</v>
      </c>
      <c r="O21">
        <v>690631434</v>
      </c>
      <c r="P21">
        <f t="shared" si="6"/>
        <v>3.6197880329901115E-2</v>
      </c>
      <c r="Q21">
        <f t="shared" si="7"/>
        <v>1.6317557604775315</v>
      </c>
      <c r="R21">
        <f t="shared" si="12"/>
        <v>4.0290265690803242</v>
      </c>
      <c r="S21">
        <v>319525933</v>
      </c>
      <c r="T21">
        <v>690631434</v>
      </c>
      <c r="U21">
        <f t="shared" si="8"/>
        <v>0.46265767422338322</v>
      </c>
      <c r="V21">
        <f t="shared" si="9"/>
        <v>24.16528459287883</v>
      </c>
      <c r="W21">
        <f t="shared" si="13"/>
        <v>59.667369365132913</v>
      </c>
      <c r="Y21">
        <f t="shared" si="0"/>
        <v>92.743815318982342</v>
      </c>
      <c r="AC21" s="3">
        <v>20</v>
      </c>
      <c r="AD21">
        <v>1000</v>
      </c>
      <c r="AE21">
        <v>900</v>
      </c>
      <c r="AF21">
        <v>40</v>
      </c>
      <c r="AG21" s="6">
        <f t="shared" si="1"/>
        <v>0.40500000000000003</v>
      </c>
    </row>
    <row r="22" spans="1:37" x14ac:dyDescent="0.2">
      <c r="A22" t="s">
        <v>33</v>
      </c>
      <c r="B22" t="s">
        <v>315</v>
      </c>
      <c r="D22">
        <v>4135212</v>
      </c>
      <c r="E22">
        <v>270152862</v>
      </c>
      <c r="F22">
        <f t="shared" si="2"/>
        <v>1.53069338943372E-2</v>
      </c>
      <c r="G22">
        <f t="shared" si="3"/>
        <v>1.2961699655842285</v>
      </c>
      <c r="H22">
        <f t="shared" si="10"/>
        <v>3.2004196681092059</v>
      </c>
      <c r="I22">
        <v>177776575</v>
      </c>
      <c r="J22">
        <v>270152862</v>
      </c>
      <c r="K22">
        <f t="shared" si="4"/>
        <v>0.65805919538990487</v>
      </c>
      <c r="L22">
        <f t="shared" si="5"/>
        <v>40.889500227880049</v>
      </c>
      <c r="M22">
        <f t="shared" si="11"/>
        <v>100.96172895772851</v>
      </c>
      <c r="N22">
        <v>15897956</v>
      </c>
      <c r="O22">
        <v>769954631</v>
      </c>
      <c r="P22">
        <f t="shared" si="6"/>
        <v>2.0647912695001377E-2</v>
      </c>
      <c r="Q22">
        <f t="shared" si="7"/>
        <v>0.90106501113004078</v>
      </c>
      <c r="R22">
        <f t="shared" si="12"/>
        <v>2.2248518793334338</v>
      </c>
      <c r="S22">
        <v>38962752</v>
      </c>
      <c r="T22">
        <v>769954631</v>
      </c>
      <c r="U22">
        <f t="shared" si="8"/>
        <v>5.0603958248028255E-2</v>
      </c>
      <c r="V22">
        <f t="shared" si="9"/>
        <v>2.3257684846147457</v>
      </c>
      <c r="W22">
        <f t="shared" si="13"/>
        <v>5.7426382336166562</v>
      </c>
      <c r="Y22">
        <f t="shared" si="0"/>
        <v>71.021234359571153</v>
      </c>
      <c r="AC22" s="3">
        <v>20</v>
      </c>
      <c r="AD22">
        <v>1000</v>
      </c>
      <c r="AE22">
        <v>900</v>
      </c>
      <c r="AF22">
        <v>40</v>
      </c>
      <c r="AG22" s="6">
        <f t="shared" si="1"/>
        <v>0.40500000000000003</v>
      </c>
    </row>
    <row r="23" spans="1:37" x14ac:dyDescent="0.2">
      <c r="A23" t="s">
        <v>37</v>
      </c>
      <c r="B23" t="s">
        <v>316</v>
      </c>
      <c r="D23">
        <v>9088139</v>
      </c>
      <c r="E23">
        <v>271149806</v>
      </c>
      <c r="F23">
        <f>D23/E23</f>
        <v>3.3517040392055455E-2</v>
      </c>
      <c r="G23">
        <f t="shared" si="3"/>
        <v>2.6608864709891313</v>
      </c>
      <c r="H23">
        <f t="shared" si="10"/>
        <v>6.5700900518250149</v>
      </c>
      <c r="I23">
        <v>195301674</v>
      </c>
      <c r="J23">
        <v>271149806</v>
      </c>
      <c r="K23">
        <f>I23/J23</f>
        <v>0.72027222471993946</v>
      </c>
      <c r="L23">
        <f t="shared" si="5"/>
        <v>44.423701131524965</v>
      </c>
      <c r="M23">
        <f t="shared" si="11"/>
        <v>109.68815094203694</v>
      </c>
      <c r="N23">
        <v>16476928</v>
      </c>
      <c r="O23">
        <v>814932457</v>
      </c>
      <c r="P23">
        <f>N23/O23</f>
        <v>2.0218765197616863E-2</v>
      </c>
      <c r="Q23">
        <f>54.611* (P23^1.0578)</f>
        <v>0.88126673144441436</v>
      </c>
      <c r="R23">
        <f t="shared" si="12"/>
        <v>2.1759672381343562</v>
      </c>
      <c r="S23">
        <v>17349257</v>
      </c>
      <c r="T23">
        <v>814932457</v>
      </c>
      <c r="U23">
        <f>S23/T23</f>
        <v>2.1289196240713727E-2</v>
      </c>
      <c r="V23">
        <f>54.611* (U23^1.0578)</f>
        <v>0.93069418384725067</v>
      </c>
      <c r="W23">
        <f t="shared" si="13"/>
        <v>2.2980103304870387</v>
      </c>
      <c r="Y23">
        <f t="shared" si="0"/>
        <v>51.289428589124078</v>
      </c>
      <c r="AC23" s="3">
        <v>20</v>
      </c>
      <c r="AD23">
        <v>1000</v>
      </c>
      <c r="AE23">
        <v>900</v>
      </c>
      <c r="AF23">
        <v>40</v>
      </c>
      <c r="AG23" s="6">
        <f t="shared" si="1"/>
        <v>0.40500000000000003</v>
      </c>
    </row>
    <row r="24" spans="1:37" x14ac:dyDescent="0.2">
      <c r="A24" t="s">
        <v>34</v>
      </c>
      <c r="B24" t="s">
        <v>311</v>
      </c>
      <c r="D24">
        <v>0</v>
      </c>
      <c r="E24">
        <v>234936703</v>
      </c>
      <c r="F24">
        <f>D24/E24</f>
        <v>0</v>
      </c>
      <c r="G24">
        <f t="shared" si="3"/>
        <v>0</v>
      </c>
      <c r="H24">
        <f t="shared" si="10"/>
        <v>0</v>
      </c>
      <c r="I24">
        <v>208758538</v>
      </c>
      <c r="J24">
        <v>234936703</v>
      </c>
      <c r="K24">
        <f>I24/J24</f>
        <v>0.88857354059318694</v>
      </c>
      <c r="L24">
        <f t="shared" si="5"/>
        <v>53.864912500304492</v>
      </c>
      <c r="M24">
        <f t="shared" si="11"/>
        <v>132.9997839513691</v>
      </c>
      <c r="N24">
        <v>1866398</v>
      </c>
      <c r="O24">
        <v>798709825</v>
      </c>
      <c r="P24">
        <f>N24/O24</f>
        <v>2.3367660464174208E-3</v>
      </c>
      <c r="Q24">
        <f>54.611* (P24^1.0578)</f>
        <v>8.9908618240171143E-2</v>
      </c>
      <c r="R24">
        <f t="shared" si="12"/>
        <v>0.22199658824733615</v>
      </c>
      <c r="S24">
        <v>17684869</v>
      </c>
      <c r="T24">
        <v>798709825</v>
      </c>
      <c r="U24">
        <f>S24/T24</f>
        <v>2.2141794737531868E-2</v>
      </c>
      <c r="V24">
        <f>54.611* (U24^1.0578)</f>
        <v>0.97016644689000742</v>
      </c>
      <c r="W24">
        <f t="shared" si="13"/>
        <v>2.3954727083703884</v>
      </c>
      <c r="Y24">
        <f t="shared" si="0"/>
        <v>90.453825831338705</v>
      </c>
      <c r="AC24" s="3">
        <v>20</v>
      </c>
      <c r="AD24">
        <v>1000</v>
      </c>
      <c r="AE24">
        <v>900</v>
      </c>
      <c r="AF24">
        <v>40</v>
      </c>
      <c r="AG24" s="6">
        <f t="shared" si="1"/>
        <v>0.40500000000000003</v>
      </c>
    </row>
    <row r="25" spans="1:37" x14ac:dyDescent="0.2">
      <c r="A25" t="s">
        <v>35</v>
      </c>
      <c r="B25" t="s">
        <v>312</v>
      </c>
      <c r="D25">
        <v>0</v>
      </c>
      <c r="E25">
        <v>258763278</v>
      </c>
      <c r="F25">
        <f>D25/E25</f>
        <v>0</v>
      </c>
      <c r="G25">
        <f t="shared" si="3"/>
        <v>0</v>
      </c>
      <c r="H25">
        <f t="shared" si="10"/>
        <v>0</v>
      </c>
      <c r="I25">
        <v>207689564</v>
      </c>
      <c r="J25">
        <v>258763278</v>
      </c>
      <c r="K25">
        <f>I25/J25</f>
        <v>0.80262379424641539</v>
      </c>
      <c r="L25">
        <f t="shared" si="5"/>
        <v>49.063749807869364</v>
      </c>
      <c r="M25">
        <f t="shared" si="11"/>
        <v>121.14506125399842</v>
      </c>
      <c r="N25">
        <v>2202371</v>
      </c>
      <c r="O25">
        <v>746839530</v>
      </c>
      <c r="P25">
        <f>N25/O25</f>
        <v>2.948921303080998E-3</v>
      </c>
      <c r="Q25">
        <f>54.611* (P25^1.0578)</f>
        <v>0.11499788258390603</v>
      </c>
      <c r="R25">
        <f t="shared" si="12"/>
        <v>0.28394538909606426</v>
      </c>
      <c r="S25">
        <v>17414955</v>
      </c>
      <c r="T25">
        <v>746839530</v>
      </c>
      <c r="U25">
        <f>S25/T25</f>
        <v>2.3318201970375083E-2</v>
      </c>
      <c r="V25">
        <f>54.611* (U25^1.0578)</f>
        <v>1.0247736814151072</v>
      </c>
      <c r="W25">
        <f t="shared" si="13"/>
        <v>2.530305386210141</v>
      </c>
      <c r="Y25">
        <f t="shared" si="0"/>
        <v>88.773337405923726</v>
      </c>
      <c r="AC25" s="3">
        <v>20</v>
      </c>
      <c r="AD25">
        <v>1000</v>
      </c>
      <c r="AE25">
        <v>900</v>
      </c>
      <c r="AF25">
        <v>40</v>
      </c>
      <c r="AG25" s="6">
        <f t="shared" si="1"/>
        <v>0.40500000000000003</v>
      </c>
    </row>
    <row r="26" spans="1:37" x14ac:dyDescent="0.2">
      <c r="A26" t="s">
        <v>36</v>
      </c>
      <c r="B26" t="s">
        <v>313</v>
      </c>
      <c r="D26">
        <v>0</v>
      </c>
      <c r="E26">
        <v>239558194</v>
      </c>
      <c r="F26">
        <f>D26/E26</f>
        <v>0</v>
      </c>
      <c r="G26">
        <f t="shared" si="3"/>
        <v>0</v>
      </c>
      <c r="H26">
        <f t="shared" si="10"/>
        <v>0</v>
      </c>
      <c r="I26">
        <v>189738132</v>
      </c>
      <c r="J26">
        <v>239558194</v>
      </c>
      <c r="K26">
        <f>I26/J26</f>
        <v>0.79203357160056065</v>
      </c>
      <c r="L26">
        <f t="shared" si="5"/>
        <v>48.469332568454867</v>
      </c>
      <c r="M26">
        <f t="shared" si="11"/>
        <v>119.67736436655522</v>
      </c>
      <c r="N26">
        <v>1183028</v>
      </c>
      <c r="O26">
        <v>698164906</v>
      </c>
      <c r="P26">
        <f>N26/O26</f>
        <v>1.6944821915755245E-3</v>
      </c>
      <c r="Q26">
        <f>54.611* (P26^1.0578)</f>
        <v>6.3996390114163124E-2</v>
      </c>
      <c r="R26">
        <f>Q26/AG26</f>
        <v>0.15801577805966202</v>
      </c>
      <c r="S26">
        <v>15987577</v>
      </c>
      <c r="T26">
        <v>698164906</v>
      </c>
      <c r="U26">
        <f>S26/T26</f>
        <v>2.289942800419132E-2</v>
      </c>
      <c r="V26">
        <f>54.611* (U26^1.0578)</f>
        <v>1.0053160759558879</v>
      </c>
      <c r="W26">
        <f t="shared" si="13"/>
        <v>2.4822619159404637</v>
      </c>
      <c r="Y26">
        <f t="shared" si="0"/>
        <v>93.110155408035993</v>
      </c>
      <c r="AC26" s="3">
        <v>20</v>
      </c>
      <c r="AD26">
        <v>1000</v>
      </c>
      <c r="AE26">
        <v>900</v>
      </c>
      <c r="AF26">
        <v>40</v>
      </c>
      <c r="AG26" s="6">
        <f t="shared" si="1"/>
        <v>0.40500000000000003</v>
      </c>
    </row>
    <row r="28" spans="1:37" x14ac:dyDescent="0.2">
      <c r="L28" t="s">
        <v>354</v>
      </c>
      <c r="M28">
        <f>M12-M24</f>
        <v>-16.994044043378992</v>
      </c>
      <c r="V28" t="s">
        <v>355</v>
      </c>
      <c r="W28">
        <f>W24-W12</f>
        <v>1.2723537777910725</v>
      </c>
    </row>
    <row r="29" spans="1:37" x14ac:dyDescent="0.2">
      <c r="M29">
        <f t="shared" ref="M29:M30" si="14">M13-M25</f>
        <v>0.5782885834321263</v>
      </c>
      <c r="W29">
        <f t="shared" ref="W29:W30" si="15">W25-W13</f>
        <v>1.3347933717763465</v>
      </c>
    </row>
    <row r="30" spans="1:37" x14ac:dyDescent="0.2">
      <c r="M30">
        <f t="shared" si="14"/>
        <v>-3.8858374642813942E-4</v>
      </c>
      <c r="W30">
        <f t="shared" si="15"/>
        <v>1.3958240736185101</v>
      </c>
    </row>
    <row r="32" spans="1:37" x14ac:dyDescent="0.2">
      <c r="R32" t="s">
        <v>323</v>
      </c>
      <c r="Y32" t="s">
        <v>325</v>
      </c>
      <c r="AK32" t="s">
        <v>292</v>
      </c>
    </row>
    <row r="33" spans="17:39" x14ac:dyDescent="0.2">
      <c r="R33" s="4">
        <v>0</v>
      </c>
      <c r="S33" s="4"/>
      <c r="T33" s="4">
        <v>1</v>
      </c>
      <c r="U33" s="4">
        <v>4</v>
      </c>
      <c r="V33" s="4">
        <v>24</v>
      </c>
      <c r="Y33" s="4">
        <v>0</v>
      </c>
      <c r="Z33">
        <v>1</v>
      </c>
      <c r="AA33">
        <v>4</v>
      </c>
      <c r="AB33">
        <v>24</v>
      </c>
      <c r="AK33" t="s">
        <v>321</v>
      </c>
      <c r="AL33" t="s">
        <v>320</v>
      </c>
      <c r="AM33" t="s">
        <v>322</v>
      </c>
    </row>
    <row r="34" spans="17:39" x14ac:dyDescent="0.2">
      <c r="Q34" t="s">
        <v>317</v>
      </c>
      <c r="R34" s="3"/>
      <c r="S34" s="3"/>
      <c r="T34" s="3">
        <f>H17</f>
        <v>1.8923905668118124</v>
      </c>
      <c r="U34" s="3">
        <f>H20</f>
        <v>2.9670530256046783</v>
      </c>
      <c r="V34" s="3">
        <f>H23</f>
        <v>6.5700900518250149</v>
      </c>
      <c r="X34" t="s">
        <v>317</v>
      </c>
      <c r="Y34" s="3"/>
      <c r="Z34" s="3">
        <f>R17</f>
        <v>1.2506087282194107</v>
      </c>
      <c r="AA34" s="3">
        <f>R20</f>
        <v>1.5291662439149054</v>
      </c>
      <c r="AB34" s="3">
        <f>R23</f>
        <v>2.1759672381343562</v>
      </c>
      <c r="AJ34" t="s">
        <v>317</v>
      </c>
      <c r="AK34" s="2">
        <f>Y5</f>
        <v>3.6284936965566299</v>
      </c>
      <c r="AL34" s="2">
        <f>Y8</f>
        <v>3.0214181220651235</v>
      </c>
      <c r="AM34" s="2">
        <f>Y9</f>
        <v>4.3326477782237278</v>
      </c>
    </row>
    <row r="35" spans="17:39" x14ac:dyDescent="0.2">
      <c r="Q35" t="s">
        <v>318</v>
      </c>
      <c r="R35" s="3"/>
      <c r="S35" s="3"/>
      <c r="T35" s="3">
        <f>H16</f>
        <v>0.67420100866168542</v>
      </c>
      <c r="U35" s="3">
        <f>H19</f>
        <v>1.3370577718275272</v>
      </c>
      <c r="V35" s="3">
        <f>H22</f>
        <v>3.2004196681092059</v>
      </c>
      <c r="X35" t="s">
        <v>318</v>
      </c>
      <c r="Y35" s="3"/>
      <c r="Z35" s="3">
        <f>R16</f>
        <v>1.3201137131401173</v>
      </c>
      <c r="AA35" s="3">
        <f>R19</f>
        <v>1.3835157346272353</v>
      </c>
      <c r="AB35" s="3">
        <f>R22</f>
        <v>2.2248518793334338</v>
      </c>
      <c r="AJ35" t="s">
        <v>318</v>
      </c>
      <c r="AK35" s="2">
        <f>Y4</f>
        <v>7.6031523647463146</v>
      </c>
      <c r="AL35" s="2">
        <f>Y7</f>
        <v>5.7576816006981595</v>
      </c>
      <c r="AM35" s="2">
        <f>Y10</f>
        <v>5.5945594927032261</v>
      </c>
    </row>
    <row r="36" spans="17:39" x14ac:dyDescent="0.2">
      <c r="Q36" t="s">
        <v>319</v>
      </c>
      <c r="R36" s="3"/>
      <c r="S36" s="3"/>
      <c r="T36" s="3">
        <f>H15</f>
        <v>0</v>
      </c>
      <c r="U36" s="3">
        <f>H18</f>
        <v>0</v>
      </c>
      <c r="V36" s="3">
        <f>H21</f>
        <v>0</v>
      </c>
      <c r="X36" t="s">
        <v>319</v>
      </c>
      <c r="Y36" s="3"/>
      <c r="Z36" s="3">
        <f>R15</f>
        <v>2.0800556389291791</v>
      </c>
      <c r="AA36" s="3">
        <f>R18</f>
        <v>2.1096000803628581</v>
      </c>
      <c r="AB36" s="3">
        <f>R21</f>
        <v>4.0290265690803242</v>
      </c>
      <c r="AJ36" t="s">
        <v>319</v>
      </c>
      <c r="AK36" s="2">
        <f>Y3</f>
        <v>8.7022298913430554</v>
      </c>
      <c r="AL36" s="2">
        <f>Y6</f>
        <v>2.0543832849597909</v>
      </c>
      <c r="AM36" s="2">
        <f>Y11</f>
        <v>2.8062857297121648</v>
      </c>
    </row>
    <row r="37" spans="17:39" x14ac:dyDescent="0.2">
      <c r="Q37" t="s">
        <v>327</v>
      </c>
      <c r="R37" s="3">
        <f>AVERAGE(H12:H14)</f>
        <v>8.2955755366614384E-2</v>
      </c>
      <c r="S37" s="3"/>
      <c r="T37" s="3"/>
      <c r="U37" s="3"/>
      <c r="V37" s="3">
        <f>AVERAGE(H24:H26)</f>
        <v>0</v>
      </c>
      <c r="X37" t="s">
        <v>327</v>
      </c>
      <c r="Y37" s="3">
        <f>AVERAGE(R12:R14)</f>
        <v>0.17943546835669352</v>
      </c>
      <c r="Z37" s="3"/>
      <c r="AA37" s="3"/>
      <c r="AB37" s="3">
        <f>AVERAGE(R24:R26)</f>
        <v>0.22131925180102083</v>
      </c>
    </row>
    <row r="38" spans="17:39" x14ac:dyDescent="0.2">
      <c r="R38" s="3"/>
      <c r="S38" s="3"/>
      <c r="T38" s="3"/>
      <c r="U38" s="3"/>
      <c r="V38" s="3"/>
    </row>
    <row r="39" spans="17:39" x14ac:dyDescent="0.2">
      <c r="R39" s="3"/>
      <c r="S39" s="3"/>
      <c r="T39" s="3" t="s">
        <v>324</v>
      </c>
      <c r="U39" s="3"/>
      <c r="V39" s="3"/>
      <c r="Y39" t="s">
        <v>326</v>
      </c>
    </row>
    <row r="40" spans="17:39" x14ac:dyDescent="0.2">
      <c r="R40" s="4">
        <v>0</v>
      </c>
      <c r="S40" s="4"/>
      <c r="T40" s="4">
        <v>1</v>
      </c>
      <c r="U40" s="4">
        <v>4</v>
      </c>
      <c r="V40" s="4">
        <v>24</v>
      </c>
      <c r="Y40" s="4">
        <v>0</v>
      </c>
      <c r="Z40">
        <v>1</v>
      </c>
      <c r="AA40">
        <v>4</v>
      </c>
      <c r="AB40">
        <v>24</v>
      </c>
    </row>
    <row r="41" spans="17:39" x14ac:dyDescent="0.2">
      <c r="Q41" t="s">
        <v>317</v>
      </c>
      <c r="R41" s="3"/>
      <c r="S41" s="3"/>
      <c r="T41" s="3">
        <f>M17</f>
        <v>107.92773414561508</v>
      </c>
      <c r="U41" s="3">
        <f>M20</f>
        <v>113.79028807242845</v>
      </c>
      <c r="V41" s="3">
        <f>M23</f>
        <v>109.68815094203694</v>
      </c>
      <c r="X41" t="s">
        <v>317</v>
      </c>
      <c r="Y41" s="3"/>
      <c r="Z41" s="3">
        <f>W17</f>
        <v>1.0811858143846196</v>
      </c>
      <c r="AA41" s="3">
        <f>W20</f>
        <v>1.3509364333907108</v>
      </c>
      <c r="AB41" s="3">
        <f>W23</f>
        <v>2.2980103304870387</v>
      </c>
    </row>
    <row r="42" spans="17:39" x14ac:dyDescent="0.2">
      <c r="Q42" t="s">
        <v>318</v>
      </c>
      <c r="R42" s="3"/>
      <c r="S42" s="3"/>
      <c r="T42" s="3">
        <f>M16</f>
        <v>110.23879014801852</v>
      </c>
      <c r="U42" s="3">
        <f>M19</f>
        <v>112.33937224998714</v>
      </c>
      <c r="V42" s="3">
        <f>M22</f>
        <v>100.96172895772851</v>
      </c>
      <c r="X42" t="s">
        <v>318</v>
      </c>
      <c r="Y42" s="3"/>
      <c r="Z42" s="3">
        <f>W16</f>
        <v>1.1790367673399067</v>
      </c>
      <c r="AA42" s="3">
        <f>W19</f>
        <v>1.7592297534778321</v>
      </c>
      <c r="AB42" s="3">
        <f>W22</f>
        <v>5.7426382336166562</v>
      </c>
    </row>
    <row r="43" spans="17:39" x14ac:dyDescent="0.2">
      <c r="Q43" t="s">
        <v>319</v>
      </c>
      <c r="R43" s="3"/>
      <c r="S43" s="3"/>
      <c r="T43" s="3">
        <f>M15</f>
        <v>8.588866299908215</v>
      </c>
      <c r="U43" s="3">
        <f>M18</f>
        <v>0</v>
      </c>
      <c r="V43" s="3">
        <f>M21</f>
        <v>0</v>
      </c>
      <c r="X43" t="s">
        <v>319</v>
      </c>
      <c r="Y43" s="3"/>
      <c r="Z43" s="3">
        <f>W15</f>
        <v>60.947408478222286</v>
      </c>
      <c r="AA43" s="3">
        <f>W18</f>
        <v>62.076081858707532</v>
      </c>
      <c r="AB43" s="3">
        <f>W21</f>
        <v>59.667369365132913</v>
      </c>
    </row>
    <row r="44" spans="17:39" x14ac:dyDescent="0.2">
      <c r="Q44" t="s">
        <v>327</v>
      </c>
      <c r="R44" s="3">
        <f>AVERAGE(M12:M14)</f>
        <v>119.13535517607647</v>
      </c>
      <c r="S44" s="3"/>
      <c r="T44" s="3"/>
      <c r="U44" s="3"/>
      <c r="V44" s="3">
        <f>AVERAGE(M24:M26)</f>
        <v>124.60740319064091</v>
      </c>
      <c r="X44" t="s">
        <v>327</v>
      </c>
      <c r="Y44" s="3">
        <f>AVERAGE(W12:W14)</f>
        <v>1.135022929111688</v>
      </c>
      <c r="Z44" s="3"/>
      <c r="AA44" s="3"/>
      <c r="AB44" s="3">
        <f>AVERAGE(W24:W26)</f>
        <v>2.4693466701736644</v>
      </c>
    </row>
    <row r="53" spans="17:36" x14ac:dyDescent="0.2">
      <c r="AJ53" t="s">
        <v>342</v>
      </c>
    </row>
    <row r="54" spans="17:36" x14ac:dyDescent="0.2">
      <c r="AJ54" t="s">
        <v>343</v>
      </c>
    </row>
    <row r="55" spans="17:36" x14ac:dyDescent="0.2">
      <c r="AJ55" t="s">
        <v>344</v>
      </c>
    </row>
    <row r="56" spans="17:36" x14ac:dyDescent="0.2">
      <c r="AJ56" t="s">
        <v>345</v>
      </c>
    </row>
    <row r="63" spans="17:36" x14ac:dyDescent="0.2">
      <c r="Q63" t="s">
        <v>328</v>
      </c>
      <c r="Z63" t="s">
        <v>335</v>
      </c>
    </row>
    <row r="64" spans="17:36" x14ac:dyDescent="0.2">
      <c r="Q64" t="s">
        <v>329</v>
      </c>
      <c r="Z64" t="s">
        <v>336</v>
      </c>
    </row>
    <row r="65" spans="17:26" x14ac:dyDescent="0.2">
      <c r="Q65" t="s">
        <v>330</v>
      </c>
      <c r="Z65" t="s">
        <v>337</v>
      </c>
    </row>
    <row r="66" spans="17:26" x14ac:dyDescent="0.2">
      <c r="Q66" t="s">
        <v>331</v>
      </c>
      <c r="Z66" t="s">
        <v>338</v>
      </c>
    </row>
    <row r="86" spans="17:26" x14ac:dyDescent="0.2">
      <c r="Q86" t="s">
        <v>332</v>
      </c>
      <c r="Z86" t="s">
        <v>339</v>
      </c>
    </row>
    <row r="87" spans="17:26" x14ac:dyDescent="0.2">
      <c r="Q87" t="s">
        <v>333</v>
      </c>
      <c r="Z87" t="s">
        <v>340</v>
      </c>
    </row>
    <row r="88" spans="17:26" x14ac:dyDescent="0.2">
      <c r="Q88" t="s">
        <v>334</v>
      </c>
      <c r="Z88" t="s">
        <v>341</v>
      </c>
    </row>
  </sheetData>
  <mergeCells count="4">
    <mergeCell ref="D1:H1"/>
    <mergeCell ref="I1:M1"/>
    <mergeCell ref="N1:R1"/>
    <mergeCell ref="S1:W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5"/>
  <sheetViews>
    <sheetView zoomScale="112" workbookViewId="0">
      <selection activeCell="N32" sqref="N32"/>
    </sheetView>
  </sheetViews>
  <sheetFormatPr baseColWidth="10" defaultRowHeight="15" x14ac:dyDescent="0.2"/>
  <cols>
    <col min="1" max="7" width="15" customWidth="1"/>
  </cols>
  <sheetData>
    <row r="1" spans="1:7" s="1" customFormat="1" x14ac:dyDescent="0.2">
      <c r="A1" s="1" t="s">
        <v>0</v>
      </c>
      <c r="B1" s="1" t="s">
        <v>3</v>
      </c>
      <c r="C1" s="1" t="s">
        <v>5</v>
      </c>
      <c r="D1" s="1" t="s">
        <v>6</v>
      </c>
      <c r="E1" s="1" t="s">
        <v>288</v>
      </c>
      <c r="F1" s="1" t="s">
        <v>289</v>
      </c>
      <c r="G1" s="1" t="s">
        <v>290</v>
      </c>
    </row>
    <row r="2" spans="1:7" x14ac:dyDescent="0.2">
      <c r="A2" t="s">
        <v>182</v>
      </c>
      <c r="B2" t="s">
        <v>11</v>
      </c>
      <c r="C2" t="s">
        <v>12</v>
      </c>
      <c r="D2">
        <v>13622272</v>
      </c>
      <c r="E2">
        <v>665788324</v>
      </c>
      <c r="F2">
        <f>D2/E2</f>
        <v>2.0460364817091625E-2</v>
      </c>
      <c r="G2">
        <f>54.611* (F2^1.0578)</f>
        <v>0.89240972672715357</v>
      </c>
    </row>
    <row r="3" spans="1:7" x14ac:dyDescent="0.2">
      <c r="A3" t="s">
        <v>182</v>
      </c>
      <c r="B3" t="s">
        <v>13</v>
      </c>
      <c r="C3" t="s">
        <v>12</v>
      </c>
      <c r="D3">
        <v>6248113</v>
      </c>
      <c r="E3">
        <v>688681635</v>
      </c>
      <c r="F3">
        <f t="shared" ref="F3:F25" si="0">D3/E3</f>
        <v>9.0725709565349453E-3</v>
      </c>
      <c r="G3">
        <f t="shared" ref="G3:G25" si="1">54.611* (F3^1.0578)</f>
        <v>0.37754377870182365</v>
      </c>
    </row>
    <row r="4" spans="1:7" x14ac:dyDescent="0.2">
      <c r="A4" t="s">
        <v>182</v>
      </c>
      <c r="B4" t="s">
        <v>14</v>
      </c>
      <c r="C4" t="s">
        <v>12</v>
      </c>
      <c r="D4">
        <v>3561928</v>
      </c>
      <c r="E4">
        <v>630578988</v>
      </c>
      <c r="F4">
        <f t="shared" si="0"/>
        <v>5.6486626858553044E-3</v>
      </c>
      <c r="G4">
        <f t="shared" si="1"/>
        <v>0.22871161915371557</v>
      </c>
    </row>
    <row r="5" spans="1:7" x14ac:dyDescent="0.2">
      <c r="A5" t="s">
        <v>182</v>
      </c>
      <c r="B5" t="s">
        <v>15</v>
      </c>
      <c r="C5" t="s">
        <v>12</v>
      </c>
      <c r="D5">
        <v>3765683</v>
      </c>
      <c r="E5">
        <v>652073677</v>
      </c>
      <c r="F5">
        <f t="shared" si="0"/>
        <v>5.7749348468179307E-3</v>
      </c>
      <c r="G5">
        <f t="shared" si="1"/>
        <v>0.23412330149957522</v>
      </c>
    </row>
    <row r="6" spans="1:7" x14ac:dyDescent="0.2">
      <c r="A6" t="s">
        <v>182</v>
      </c>
      <c r="B6" t="s">
        <v>16</v>
      </c>
      <c r="C6" t="s">
        <v>12</v>
      </c>
      <c r="D6">
        <v>5680497</v>
      </c>
      <c r="E6">
        <v>634952711</v>
      </c>
      <c r="F6">
        <f t="shared" si="0"/>
        <v>8.9463308079331914E-3</v>
      </c>
      <c r="G6">
        <f t="shared" si="1"/>
        <v>0.37198905376073454</v>
      </c>
    </row>
    <row r="7" spans="1:7" x14ac:dyDescent="0.2">
      <c r="A7" t="s">
        <v>182</v>
      </c>
      <c r="B7" t="s">
        <v>17</v>
      </c>
      <c r="C7" t="s">
        <v>12</v>
      </c>
      <c r="D7">
        <v>3739021</v>
      </c>
      <c r="E7">
        <v>640154811</v>
      </c>
      <c r="F7">
        <f t="shared" si="0"/>
        <v>5.8408074668050885E-3</v>
      </c>
      <c r="G7">
        <f t="shared" si="1"/>
        <v>0.23694914875451759</v>
      </c>
    </row>
    <row r="8" spans="1:7" x14ac:dyDescent="0.2">
      <c r="A8" t="s">
        <v>182</v>
      </c>
      <c r="B8" t="s">
        <v>18</v>
      </c>
      <c r="C8" t="s">
        <v>12</v>
      </c>
      <c r="D8">
        <v>3980786</v>
      </c>
      <c r="E8">
        <v>641519087</v>
      </c>
      <c r="F8">
        <f t="shared" si="0"/>
        <v>6.2052495095909748E-3</v>
      </c>
      <c r="G8">
        <f t="shared" si="1"/>
        <v>0.25261600495814107</v>
      </c>
    </row>
    <row r="9" spans="1:7" x14ac:dyDescent="0.2">
      <c r="A9" t="s">
        <v>182</v>
      </c>
      <c r="B9" t="s">
        <v>19</v>
      </c>
      <c r="C9" t="s">
        <v>12</v>
      </c>
      <c r="D9">
        <v>5729430</v>
      </c>
      <c r="E9">
        <v>652409081</v>
      </c>
      <c r="F9">
        <f t="shared" si="0"/>
        <v>8.7819593056829327E-3</v>
      </c>
      <c r="G9">
        <f t="shared" si="1"/>
        <v>0.36476329783928996</v>
      </c>
    </row>
    <row r="10" spans="1:7" x14ac:dyDescent="0.2">
      <c r="A10" t="s">
        <v>182</v>
      </c>
      <c r="B10" t="s">
        <v>20</v>
      </c>
      <c r="C10" t="s">
        <v>12</v>
      </c>
      <c r="D10">
        <v>4235995</v>
      </c>
      <c r="E10">
        <v>644906062</v>
      </c>
      <c r="F10">
        <f t="shared" si="0"/>
        <v>6.5683907309899035E-3</v>
      </c>
      <c r="G10">
        <f t="shared" si="1"/>
        <v>0.26827996295664741</v>
      </c>
    </row>
    <row r="11" spans="1:7" x14ac:dyDescent="0.2">
      <c r="A11" t="s">
        <v>182</v>
      </c>
      <c r="B11" t="s">
        <v>21</v>
      </c>
      <c r="C11" t="s">
        <v>12</v>
      </c>
      <c r="D11">
        <v>8060736</v>
      </c>
      <c r="E11">
        <v>744992878</v>
      </c>
      <c r="F11">
        <f t="shared" si="0"/>
        <v>1.0819883300951502E-2</v>
      </c>
      <c r="G11">
        <f t="shared" si="1"/>
        <v>0.45486316688462297</v>
      </c>
    </row>
    <row r="12" spans="1:7" x14ac:dyDescent="0.2">
      <c r="A12" t="s">
        <v>182</v>
      </c>
      <c r="B12" t="s">
        <v>24</v>
      </c>
      <c r="C12" t="s">
        <v>12</v>
      </c>
      <c r="D12">
        <v>8854604</v>
      </c>
      <c r="E12">
        <v>771437418</v>
      </c>
      <c r="F12">
        <f t="shared" si="0"/>
        <v>1.1478058742543391E-2</v>
      </c>
      <c r="G12">
        <f t="shared" si="1"/>
        <v>0.4841823658456868</v>
      </c>
    </row>
    <row r="13" spans="1:7" x14ac:dyDescent="0.2">
      <c r="A13" t="s">
        <v>182</v>
      </c>
      <c r="B13" t="s">
        <v>25</v>
      </c>
      <c r="C13" t="s">
        <v>12</v>
      </c>
      <c r="D13">
        <v>7787090</v>
      </c>
      <c r="E13">
        <v>742652248</v>
      </c>
      <c r="F13">
        <f t="shared" si="0"/>
        <v>1.0485513268115766E-2</v>
      </c>
      <c r="G13">
        <f t="shared" si="1"/>
        <v>0.44000732614039123</v>
      </c>
    </row>
    <row r="14" spans="1:7" x14ac:dyDescent="0.2">
      <c r="A14" t="s">
        <v>182</v>
      </c>
      <c r="B14" t="s">
        <v>26</v>
      </c>
      <c r="C14" t="s">
        <v>12</v>
      </c>
      <c r="D14">
        <v>337308346</v>
      </c>
      <c r="E14">
        <v>714582984</v>
      </c>
      <c r="F14">
        <f t="shared" si="0"/>
        <v>0.47203523390923624</v>
      </c>
      <c r="G14">
        <f t="shared" si="1"/>
        <v>24.683700433680027</v>
      </c>
    </row>
    <row r="15" spans="1:7" x14ac:dyDescent="0.2">
      <c r="A15" t="s">
        <v>182</v>
      </c>
      <c r="B15" t="s">
        <v>27</v>
      </c>
      <c r="C15" t="s">
        <v>12</v>
      </c>
      <c r="D15">
        <v>9111417</v>
      </c>
      <c r="E15">
        <v>804293897</v>
      </c>
      <c r="F15">
        <f t="shared" si="0"/>
        <v>1.1328467161053193E-2</v>
      </c>
      <c r="G15">
        <f t="shared" si="1"/>
        <v>0.47750989077266226</v>
      </c>
    </row>
    <row r="16" spans="1:7" x14ac:dyDescent="0.2">
      <c r="A16" t="s">
        <v>182</v>
      </c>
      <c r="B16" t="s">
        <v>28</v>
      </c>
      <c r="C16" t="s">
        <v>12</v>
      </c>
      <c r="D16">
        <v>8189864</v>
      </c>
      <c r="E16">
        <v>784651023</v>
      </c>
      <c r="F16">
        <f t="shared" si="0"/>
        <v>1.0437587870193856E-2</v>
      </c>
      <c r="G16">
        <f t="shared" si="1"/>
        <v>0.43788025482577092</v>
      </c>
    </row>
    <row r="17" spans="1:7" x14ac:dyDescent="0.2">
      <c r="A17" t="s">
        <v>182</v>
      </c>
      <c r="B17" t="s">
        <v>29</v>
      </c>
      <c r="C17" t="s">
        <v>12</v>
      </c>
      <c r="D17">
        <v>338781128</v>
      </c>
      <c r="E17">
        <v>705360576</v>
      </c>
      <c r="F17">
        <f t="shared" si="0"/>
        <v>0.48029495768133207</v>
      </c>
      <c r="G17">
        <f t="shared" si="1"/>
        <v>25.140813152776552</v>
      </c>
    </row>
    <row r="18" spans="1:7" x14ac:dyDescent="0.2">
      <c r="A18" t="s">
        <v>182</v>
      </c>
      <c r="B18" t="s">
        <v>30</v>
      </c>
      <c r="C18" t="s">
        <v>12</v>
      </c>
      <c r="D18">
        <v>11850494</v>
      </c>
      <c r="E18">
        <v>716583096</v>
      </c>
      <c r="F18">
        <f t="shared" si="0"/>
        <v>1.6537501465147597E-2</v>
      </c>
      <c r="G18">
        <f t="shared" si="1"/>
        <v>0.71248805015852201</v>
      </c>
    </row>
    <row r="19" spans="1:7" x14ac:dyDescent="0.2">
      <c r="A19" t="s">
        <v>182</v>
      </c>
      <c r="B19" t="s">
        <v>31</v>
      </c>
      <c r="C19" t="s">
        <v>12</v>
      </c>
      <c r="D19">
        <v>10248203</v>
      </c>
      <c r="E19">
        <v>795424094</v>
      </c>
      <c r="F19">
        <f t="shared" si="0"/>
        <v>1.288394842110478E-2</v>
      </c>
      <c r="G19">
        <f t="shared" si="1"/>
        <v>0.54712925552323788</v>
      </c>
    </row>
    <row r="20" spans="1:7" x14ac:dyDescent="0.2">
      <c r="A20" t="s">
        <v>182</v>
      </c>
      <c r="B20" t="s">
        <v>32</v>
      </c>
      <c r="C20" t="s">
        <v>12</v>
      </c>
      <c r="D20">
        <v>319525933</v>
      </c>
      <c r="E20">
        <v>690631434</v>
      </c>
      <c r="F20">
        <f t="shared" si="0"/>
        <v>0.46265767422338322</v>
      </c>
      <c r="G20">
        <f t="shared" si="1"/>
        <v>24.16528459287883</v>
      </c>
    </row>
    <row r="21" spans="1:7" x14ac:dyDescent="0.2">
      <c r="A21" t="s">
        <v>182</v>
      </c>
      <c r="B21" t="s">
        <v>33</v>
      </c>
      <c r="C21" t="s">
        <v>12</v>
      </c>
      <c r="D21">
        <v>38962752</v>
      </c>
      <c r="E21">
        <v>769954631</v>
      </c>
      <c r="F21">
        <f t="shared" si="0"/>
        <v>5.0603958248028255E-2</v>
      </c>
      <c r="G21">
        <f t="shared" si="1"/>
        <v>2.3257684846147457</v>
      </c>
    </row>
    <row r="22" spans="1:7" x14ac:dyDescent="0.2">
      <c r="A22" t="s">
        <v>182</v>
      </c>
      <c r="B22" t="s">
        <v>34</v>
      </c>
      <c r="C22" t="s">
        <v>12</v>
      </c>
      <c r="D22">
        <v>17684869</v>
      </c>
      <c r="E22">
        <v>798709825</v>
      </c>
      <c r="F22">
        <f t="shared" si="0"/>
        <v>2.2141794737531868E-2</v>
      </c>
      <c r="G22">
        <f t="shared" si="1"/>
        <v>0.97016644689000742</v>
      </c>
    </row>
    <row r="23" spans="1:7" x14ac:dyDescent="0.2">
      <c r="A23" t="s">
        <v>182</v>
      </c>
      <c r="B23" t="s">
        <v>35</v>
      </c>
      <c r="C23" t="s">
        <v>12</v>
      </c>
      <c r="D23">
        <v>17414955</v>
      </c>
      <c r="E23">
        <v>746839530</v>
      </c>
      <c r="F23">
        <f t="shared" si="0"/>
        <v>2.3318201970375083E-2</v>
      </c>
      <c r="G23">
        <f t="shared" si="1"/>
        <v>1.0247736814151072</v>
      </c>
    </row>
    <row r="24" spans="1:7" x14ac:dyDescent="0.2">
      <c r="A24" t="s">
        <v>182</v>
      </c>
      <c r="B24" t="s">
        <v>36</v>
      </c>
      <c r="C24" t="s">
        <v>12</v>
      </c>
      <c r="D24">
        <v>15987577</v>
      </c>
      <c r="E24">
        <v>698164906</v>
      </c>
      <c r="F24">
        <f t="shared" si="0"/>
        <v>2.289942800419132E-2</v>
      </c>
      <c r="G24">
        <f t="shared" si="1"/>
        <v>1.0053160759558879</v>
      </c>
    </row>
    <row r="25" spans="1:7" x14ac:dyDescent="0.2">
      <c r="A25" t="s">
        <v>182</v>
      </c>
      <c r="B25" t="s">
        <v>37</v>
      </c>
      <c r="C25" t="s">
        <v>12</v>
      </c>
      <c r="D25">
        <v>17349257</v>
      </c>
      <c r="E25">
        <v>814932457</v>
      </c>
      <c r="F25">
        <f t="shared" si="0"/>
        <v>2.1289196240713727E-2</v>
      </c>
      <c r="G25">
        <f t="shared" si="1"/>
        <v>0.93069418384725067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184</v>
      </c>
      <c r="B2">
        <v>10.26</v>
      </c>
      <c r="C2" t="s">
        <v>10</v>
      </c>
      <c r="D2" t="s">
        <v>11</v>
      </c>
      <c r="E2">
        <v>310007</v>
      </c>
      <c r="F2" t="s">
        <v>12</v>
      </c>
      <c r="G2">
        <v>3713775</v>
      </c>
      <c r="H2" t="s">
        <v>183</v>
      </c>
      <c r="I2" t="s">
        <v>185</v>
      </c>
      <c r="J2" t="s">
        <v>12</v>
      </c>
    </row>
    <row r="3" spans="1:10" x14ac:dyDescent="0.2">
      <c r="A3" t="s">
        <v>184</v>
      </c>
      <c r="B3">
        <v>10.26</v>
      </c>
      <c r="C3" t="s">
        <v>10</v>
      </c>
      <c r="D3" t="s">
        <v>13</v>
      </c>
      <c r="E3">
        <v>97775</v>
      </c>
      <c r="F3" t="s">
        <v>12</v>
      </c>
      <c r="G3">
        <v>1179230</v>
      </c>
      <c r="H3" t="s">
        <v>183</v>
      </c>
      <c r="I3" t="s">
        <v>38</v>
      </c>
      <c r="J3" t="s">
        <v>12</v>
      </c>
    </row>
    <row r="4" spans="1:10" x14ac:dyDescent="0.2">
      <c r="A4" t="s">
        <v>184</v>
      </c>
      <c r="B4">
        <v>10.26</v>
      </c>
      <c r="C4" t="s">
        <v>10</v>
      </c>
      <c r="D4" t="s">
        <v>14</v>
      </c>
      <c r="E4">
        <v>63020</v>
      </c>
      <c r="F4" t="s">
        <v>12</v>
      </c>
      <c r="G4">
        <v>682495</v>
      </c>
      <c r="H4" t="s">
        <v>183</v>
      </c>
      <c r="I4" t="s">
        <v>38</v>
      </c>
      <c r="J4" t="s">
        <v>12</v>
      </c>
    </row>
    <row r="5" spans="1:10" x14ac:dyDescent="0.2">
      <c r="A5" t="s">
        <v>184</v>
      </c>
      <c r="B5">
        <v>10.26</v>
      </c>
      <c r="C5" t="s">
        <v>10</v>
      </c>
      <c r="D5" t="s">
        <v>15</v>
      </c>
      <c r="E5">
        <v>59499</v>
      </c>
      <c r="F5" t="s">
        <v>12</v>
      </c>
      <c r="G5">
        <v>792970</v>
      </c>
      <c r="H5" t="s">
        <v>183</v>
      </c>
      <c r="I5" t="s">
        <v>186</v>
      </c>
      <c r="J5" t="s">
        <v>12</v>
      </c>
    </row>
    <row r="6" spans="1:10" x14ac:dyDescent="0.2">
      <c r="A6" t="s">
        <v>184</v>
      </c>
      <c r="B6">
        <v>10.26</v>
      </c>
      <c r="C6" t="s">
        <v>10</v>
      </c>
      <c r="D6" t="s">
        <v>16</v>
      </c>
      <c r="E6">
        <v>125564</v>
      </c>
      <c r="F6" t="s">
        <v>12</v>
      </c>
      <c r="G6">
        <v>1399094</v>
      </c>
      <c r="H6" t="s">
        <v>183</v>
      </c>
      <c r="I6" t="s">
        <v>187</v>
      </c>
      <c r="J6" t="s">
        <v>12</v>
      </c>
    </row>
    <row r="7" spans="1:10" x14ac:dyDescent="0.2">
      <c r="A7" t="s">
        <v>184</v>
      </c>
      <c r="B7">
        <v>10.26</v>
      </c>
      <c r="C7" t="s">
        <v>10</v>
      </c>
      <c r="D7" t="s">
        <v>17</v>
      </c>
      <c r="E7">
        <v>55392</v>
      </c>
      <c r="F7" t="s">
        <v>12</v>
      </c>
      <c r="G7">
        <v>777163</v>
      </c>
      <c r="H7" t="s">
        <v>183</v>
      </c>
      <c r="I7" t="s">
        <v>38</v>
      </c>
      <c r="J7" t="s">
        <v>12</v>
      </c>
    </row>
    <row r="8" spans="1:10" x14ac:dyDescent="0.2">
      <c r="A8" t="s">
        <v>184</v>
      </c>
      <c r="B8">
        <v>10.26</v>
      </c>
      <c r="C8" t="s">
        <v>10</v>
      </c>
      <c r="D8" t="s">
        <v>18</v>
      </c>
      <c r="E8">
        <v>53208</v>
      </c>
      <c r="F8" t="s">
        <v>12</v>
      </c>
      <c r="G8">
        <v>758716</v>
      </c>
      <c r="H8" t="s">
        <v>183</v>
      </c>
      <c r="I8" t="s">
        <v>38</v>
      </c>
      <c r="J8" t="s">
        <v>12</v>
      </c>
    </row>
    <row r="9" spans="1:10" x14ac:dyDescent="0.2">
      <c r="A9" t="s">
        <v>184</v>
      </c>
      <c r="B9">
        <v>10.26</v>
      </c>
      <c r="C9" t="s">
        <v>10</v>
      </c>
      <c r="D9" t="s">
        <v>19</v>
      </c>
      <c r="E9">
        <v>87474</v>
      </c>
      <c r="F9" t="s">
        <v>12</v>
      </c>
      <c r="G9">
        <v>1067303</v>
      </c>
      <c r="H9" t="s">
        <v>183</v>
      </c>
      <c r="I9" t="s">
        <v>38</v>
      </c>
      <c r="J9" t="s">
        <v>12</v>
      </c>
    </row>
    <row r="10" spans="1:10" x14ac:dyDescent="0.2">
      <c r="A10" t="s">
        <v>184</v>
      </c>
      <c r="B10">
        <v>10.26</v>
      </c>
      <c r="C10" t="s">
        <v>10</v>
      </c>
      <c r="D10" t="s">
        <v>20</v>
      </c>
      <c r="E10">
        <v>49183</v>
      </c>
      <c r="F10" t="s">
        <v>12</v>
      </c>
      <c r="G10">
        <v>703397</v>
      </c>
      <c r="H10" t="s">
        <v>183</v>
      </c>
      <c r="I10" t="s">
        <v>38</v>
      </c>
      <c r="J10" t="s">
        <v>12</v>
      </c>
    </row>
    <row r="11" spans="1:10" x14ac:dyDescent="0.2">
      <c r="A11" t="s">
        <v>184</v>
      </c>
      <c r="B11">
        <v>10.26</v>
      </c>
      <c r="C11" t="s">
        <v>10</v>
      </c>
      <c r="D11" t="s">
        <v>21</v>
      </c>
      <c r="E11">
        <v>83690</v>
      </c>
      <c r="F11" t="s">
        <v>12</v>
      </c>
      <c r="G11">
        <v>952525</v>
      </c>
      <c r="H11" t="s">
        <v>183</v>
      </c>
      <c r="I11" t="s">
        <v>38</v>
      </c>
      <c r="J11" t="s">
        <v>12</v>
      </c>
    </row>
    <row r="12" spans="1:10" x14ac:dyDescent="0.2">
      <c r="A12" t="s">
        <v>184</v>
      </c>
      <c r="B12">
        <v>10.26</v>
      </c>
      <c r="C12" t="s">
        <v>10</v>
      </c>
      <c r="D12" t="s">
        <v>24</v>
      </c>
      <c r="E12">
        <v>146867</v>
      </c>
      <c r="F12" t="s">
        <v>12</v>
      </c>
      <c r="G12">
        <v>1364689</v>
      </c>
      <c r="H12" t="s">
        <v>183</v>
      </c>
      <c r="I12" t="s">
        <v>38</v>
      </c>
      <c r="J12" t="s">
        <v>12</v>
      </c>
    </row>
    <row r="13" spans="1:10" x14ac:dyDescent="0.2">
      <c r="A13" t="s">
        <v>184</v>
      </c>
      <c r="B13">
        <v>10.26</v>
      </c>
      <c r="C13" t="s">
        <v>10</v>
      </c>
      <c r="D13" t="s">
        <v>25</v>
      </c>
      <c r="E13">
        <v>109640</v>
      </c>
      <c r="F13" t="s">
        <v>12</v>
      </c>
      <c r="G13">
        <v>1204738</v>
      </c>
      <c r="H13" t="s">
        <v>183</v>
      </c>
      <c r="I13" t="s">
        <v>38</v>
      </c>
      <c r="J13" t="s">
        <v>12</v>
      </c>
    </row>
    <row r="14" spans="1:10" x14ac:dyDescent="0.2">
      <c r="A14" t="s">
        <v>184</v>
      </c>
      <c r="B14">
        <v>10.26</v>
      </c>
      <c r="C14" t="s">
        <v>10</v>
      </c>
      <c r="D14" t="s">
        <v>26</v>
      </c>
      <c r="E14">
        <v>8132121</v>
      </c>
      <c r="F14" t="s">
        <v>12</v>
      </c>
      <c r="G14">
        <v>102311494</v>
      </c>
      <c r="H14" t="s">
        <v>183</v>
      </c>
      <c r="I14" t="s">
        <v>188</v>
      </c>
      <c r="J14" t="s">
        <v>12</v>
      </c>
    </row>
    <row r="15" spans="1:10" x14ac:dyDescent="0.2">
      <c r="A15" t="s">
        <v>184</v>
      </c>
      <c r="B15">
        <v>10.26</v>
      </c>
      <c r="C15" t="s">
        <v>10</v>
      </c>
      <c r="D15" t="s">
        <v>27</v>
      </c>
      <c r="E15">
        <v>111472</v>
      </c>
      <c r="F15" t="s">
        <v>12</v>
      </c>
      <c r="G15">
        <v>1338211</v>
      </c>
      <c r="H15" t="s">
        <v>183</v>
      </c>
      <c r="I15" t="s">
        <v>38</v>
      </c>
      <c r="J15" t="s">
        <v>12</v>
      </c>
    </row>
    <row r="16" spans="1:10" x14ac:dyDescent="0.2">
      <c r="A16" t="s">
        <v>184</v>
      </c>
      <c r="B16">
        <v>10.26</v>
      </c>
      <c r="C16" t="s">
        <v>10</v>
      </c>
      <c r="D16" t="s">
        <v>28</v>
      </c>
      <c r="E16">
        <v>124077</v>
      </c>
      <c r="F16" t="s">
        <v>12</v>
      </c>
      <c r="G16">
        <v>1381279</v>
      </c>
      <c r="H16" t="s">
        <v>183</v>
      </c>
      <c r="I16" t="s">
        <v>38</v>
      </c>
      <c r="J16" t="s">
        <v>12</v>
      </c>
    </row>
    <row r="17" spans="1:10" x14ac:dyDescent="0.2">
      <c r="A17" t="s">
        <v>184</v>
      </c>
      <c r="B17">
        <v>10.26</v>
      </c>
      <c r="C17" t="s">
        <v>10</v>
      </c>
      <c r="D17" t="s">
        <v>29</v>
      </c>
      <c r="E17">
        <v>6897780</v>
      </c>
      <c r="F17" t="s">
        <v>12</v>
      </c>
      <c r="G17">
        <v>96680544</v>
      </c>
      <c r="H17" t="s">
        <v>183</v>
      </c>
      <c r="I17" t="s">
        <v>189</v>
      </c>
      <c r="J17" t="s">
        <v>12</v>
      </c>
    </row>
    <row r="18" spans="1:10" x14ac:dyDescent="0.2">
      <c r="A18" t="s">
        <v>184</v>
      </c>
      <c r="B18">
        <v>10.26</v>
      </c>
      <c r="C18" t="s">
        <v>10</v>
      </c>
      <c r="D18" t="s">
        <v>30</v>
      </c>
      <c r="E18">
        <v>198987</v>
      </c>
      <c r="F18" t="s">
        <v>12</v>
      </c>
      <c r="G18">
        <v>2260424</v>
      </c>
      <c r="H18" t="s">
        <v>183</v>
      </c>
      <c r="I18" t="s">
        <v>190</v>
      </c>
      <c r="J18" t="s">
        <v>12</v>
      </c>
    </row>
    <row r="19" spans="1:10" x14ac:dyDescent="0.2">
      <c r="A19" t="s">
        <v>184</v>
      </c>
      <c r="B19">
        <v>10.26</v>
      </c>
      <c r="C19" t="s">
        <v>10</v>
      </c>
      <c r="D19" t="s">
        <v>31</v>
      </c>
      <c r="E19">
        <v>132458</v>
      </c>
      <c r="F19" t="s">
        <v>12</v>
      </c>
      <c r="G19">
        <v>1602600</v>
      </c>
      <c r="H19" t="s">
        <v>183</v>
      </c>
      <c r="I19" t="s">
        <v>38</v>
      </c>
      <c r="J19" t="s">
        <v>12</v>
      </c>
    </row>
    <row r="20" spans="1:10" x14ac:dyDescent="0.2">
      <c r="A20" t="s">
        <v>184</v>
      </c>
      <c r="B20">
        <v>10.26</v>
      </c>
      <c r="C20" t="s">
        <v>10</v>
      </c>
      <c r="D20" t="s">
        <v>32</v>
      </c>
      <c r="E20">
        <v>7427000</v>
      </c>
      <c r="F20" t="s">
        <v>12</v>
      </c>
      <c r="G20">
        <v>96656408</v>
      </c>
      <c r="H20" t="s">
        <v>183</v>
      </c>
      <c r="I20" t="s">
        <v>191</v>
      </c>
      <c r="J20" t="s">
        <v>12</v>
      </c>
    </row>
    <row r="21" spans="1:10" x14ac:dyDescent="0.2">
      <c r="A21" t="s">
        <v>184</v>
      </c>
      <c r="B21">
        <v>10.26</v>
      </c>
      <c r="C21" t="s">
        <v>10</v>
      </c>
      <c r="D21" t="s">
        <v>33</v>
      </c>
      <c r="E21">
        <v>675896</v>
      </c>
      <c r="F21" t="s">
        <v>12</v>
      </c>
      <c r="G21">
        <v>8068142</v>
      </c>
      <c r="H21" t="s">
        <v>183</v>
      </c>
      <c r="I21" t="s">
        <v>192</v>
      </c>
      <c r="J21" t="s">
        <v>12</v>
      </c>
    </row>
    <row r="22" spans="1:10" x14ac:dyDescent="0.2">
      <c r="A22" t="s">
        <v>184</v>
      </c>
      <c r="B22">
        <v>10.26</v>
      </c>
      <c r="C22" t="s">
        <v>10</v>
      </c>
      <c r="D22" t="s">
        <v>34</v>
      </c>
      <c r="E22">
        <v>230793</v>
      </c>
      <c r="F22" t="s">
        <v>12</v>
      </c>
      <c r="G22">
        <v>2774468</v>
      </c>
      <c r="H22" t="s">
        <v>183</v>
      </c>
      <c r="I22" t="s">
        <v>38</v>
      </c>
      <c r="J22" t="s">
        <v>12</v>
      </c>
    </row>
    <row r="23" spans="1:10" x14ac:dyDescent="0.2">
      <c r="A23" t="s">
        <v>184</v>
      </c>
      <c r="B23">
        <v>10.26</v>
      </c>
      <c r="C23" t="s">
        <v>10</v>
      </c>
      <c r="D23" t="s">
        <v>35</v>
      </c>
      <c r="E23">
        <v>271853</v>
      </c>
      <c r="F23" t="s">
        <v>12</v>
      </c>
      <c r="G23">
        <v>3121706</v>
      </c>
      <c r="H23" t="s">
        <v>183</v>
      </c>
      <c r="I23" t="s">
        <v>193</v>
      </c>
      <c r="J23" t="s">
        <v>12</v>
      </c>
    </row>
    <row r="24" spans="1:10" x14ac:dyDescent="0.2">
      <c r="A24" t="s">
        <v>184</v>
      </c>
      <c r="B24">
        <v>10.26</v>
      </c>
      <c r="C24" t="s">
        <v>10</v>
      </c>
      <c r="D24" t="s">
        <v>36</v>
      </c>
      <c r="E24">
        <v>235136</v>
      </c>
      <c r="F24" t="s">
        <v>12</v>
      </c>
      <c r="G24">
        <v>2674689</v>
      </c>
      <c r="H24" t="s">
        <v>183</v>
      </c>
      <c r="I24" t="s">
        <v>194</v>
      </c>
      <c r="J24" t="s">
        <v>12</v>
      </c>
    </row>
    <row r="25" spans="1:10" x14ac:dyDescent="0.2">
      <c r="A25" t="s">
        <v>184</v>
      </c>
      <c r="B25">
        <v>10.26</v>
      </c>
      <c r="C25" t="s">
        <v>10</v>
      </c>
      <c r="D25" t="s">
        <v>37</v>
      </c>
      <c r="E25">
        <v>226969</v>
      </c>
      <c r="F25" t="s">
        <v>12</v>
      </c>
      <c r="G25">
        <v>2547736</v>
      </c>
      <c r="H25" t="s">
        <v>183</v>
      </c>
      <c r="I25" t="s">
        <v>38</v>
      </c>
      <c r="J25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5"/>
  <sheetViews>
    <sheetView workbookViewId="0">
      <selection activeCell="H39" sqref="H39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195</v>
      </c>
      <c r="B2">
        <v>10.26</v>
      </c>
      <c r="C2" t="s">
        <v>39</v>
      </c>
      <c r="D2" t="s">
        <v>11</v>
      </c>
      <c r="E2">
        <v>42151394</v>
      </c>
      <c r="F2" t="s">
        <v>12</v>
      </c>
      <c r="G2">
        <v>665788324</v>
      </c>
      <c r="H2" t="s">
        <v>196</v>
      </c>
      <c r="I2" t="s">
        <v>197</v>
      </c>
      <c r="J2" t="s">
        <v>198</v>
      </c>
    </row>
    <row r="3" spans="1:10" x14ac:dyDescent="0.2">
      <c r="A3" t="s">
        <v>195</v>
      </c>
      <c r="B3">
        <v>10.26</v>
      </c>
      <c r="C3" t="s">
        <v>39</v>
      </c>
      <c r="D3" t="s">
        <v>13</v>
      </c>
      <c r="E3">
        <v>42838497</v>
      </c>
      <c r="F3" t="s">
        <v>12</v>
      </c>
      <c r="G3">
        <v>688681635</v>
      </c>
      <c r="H3" t="s">
        <v>196</v>
      </c>
      <c r="I3" t="s">
        <v>199</v>
      </c>
      <c r="J3" t="s">
        <v>200</v>
      </c>
    </row>
    <row r="4" spans="1:10" x14ac:dyDescent="0.2">
      <c r="A4" t="s">
        <v>195</v>
      </c>
      <c r="B4">
        <v>10.26</v>
      </c>
      <c r="C4" t="s">
        <v>39</v>
      </c>
      <c r="D4" t="s">
        <v>14</v>
      </c>
      <c r="E4">
        <v>41695514</v>
      </c>
      <c r="F4" t="s">
        <v>12</v>
      </c>
      <c r="G4">
        <v>630578988</v>
      </c>
      <c r="H4" t="s">
        <v>196</v>
      </c>
      <c r="I4" t="s">
        <v>201</v>
      </c>
      <c r="J4" t="s">
        <v>202</v>
      </c>
    </row>
    <row r="5" spans="1:10" x14ac:dyDescent="0.2">
      <c r="A5" t="s">
        <v>195</v>
      </c>
      <c r="B5">
        <v>10.26</v>
      </c>
      <c r="C5" t="s">
        <v>39</v>
      </c>
      <c r="D5" t="s">
        <v>15</v>
      </c>
      <c r="E5">
        <v>41345258</v>
      </c>
      <c r="F5" t="s">
        <v>12</v>
      </c>
      <c r="G5">
        <v>652073677</v>
      </c>
      <c r="H5" t="s">
        <v>196</v>
      </c>
      <c r="I5" t="s">
        <v>203</v>
      </c>
      <c r="J5" t="s">
        <v>204</v>
      </c>
    </row>
    <row r="6" spans="1:10" x14ac:dyDescent="0.2">
      <c r="A6" t="s">
        <v>195</v>
      </c>
      <c r="B6">
        <v>10.26</v>
      </c>
      <c r="C6" t="s">
        <v>39</v>
      </c>
      <c r="D6" t="s">
        <v>16</v>
      </c>
      <c r="E6">
        <v>38086805</v>
      </c>
      <c r="F6" t="s">
        <v>12</v>
      </c>
      <c r="G6">
        <v>634952711</v>
      </c>
      <c r="H6" t="s">
        <v>196</v>
      </c>
      <c r="I6" t="s">
        <v>205</v>
      </c>
      <c r="J6" t="s">
        <v>206</v>
      </c>
    </row>
    <row r="7" spans="1:10" x14ac:dyDescent="0.2">
      <c r="A7" t="s">
        <v>195</v>
      </c>
      <c r="B7">
        <v>10.26</v>
      </c>
      <c r="C7" t="s">
        <v>39</v>
      </c>
      <c r="D7" t="s">
        <v>17</v>
      </c>
      <c r="E7">
        <v>41368858</v>
      </c>
      <c r="F7" t="s">
        <v>12</v>
      </c>
      <c r="G7">
        <v>640154811</v>
      </c>
      <c r="H7" t="s">
        <v>196</v>
      </c>
      <c r="I7" t="s">
        <v>207</v>
      </c>
      <c r="J7" t="s">
        <v>208</v>
      </c>
    </row>
    <row r="8" spans="1:10" x14ac:dyDescent="0.2">
      <c r="A8" t="s">
        <v>195</v>
      </c>
      <c r="B8">
        <v>10.26</v>
      </c>
      <c r="C8" t="s">
        <v>39</v>
      </c>
      <c r="D8" t="s">
        <v>18</v>
      </c>
      <c r="E8">
        <v>42478670</v>
      </c>
      <c r="F8" t="s">
        <v>12</v>
      </c>
      <c r="G8">
        <v>641519087</v>
      </c>
      <c r="H8" t="s">
        <v>196</v>
      </c>
      <c r="I8" t="s">
        <v>209</v>
      </c>
      <c r="J8" t="s">
        <v>210</v>
      </c>
    </row>
    <row r="9" spans="1:10" x14ac:dyDescent="0.2">
      <c r="A9" t="s">
        <v>195</v>
      </c>
      <c r="B9">
        <v>10.26</v>
      </c>
      <c r="C9" t="s">
        <v>39</v>
      </c>
      <c r="D9" t="s">
        <v>19</v>
      </c>
      <c r="E9">
        <v>41947263</v>
      </c>
      <c r="F9" t="s">
        <v>12</v>
      </c>
      <c r="G9">
        <v>652409081</v>
      </c>
      <c r="H9" t="s">
        <v>196</v>
      </c>
      <c r="I9" t="s">
        <v>211</v>
      </c>
      <c r="J9" t="s">
        <v>212</v>
      </c>
    </row>
    <row r="10" spans="1:10" x14ac:dyDescent="0.2">
      <c r="A10" t="s">
        <v>195</v>
      </c>
      <c r="B10">
        <v>10.26</v>
      </c>
      <c r="C10" t="s">
        <v>39</v>
      </c>
      <c r="D10" t="s">
        <v>20</v>
      </c>
      <c r="E10">
        <v>40624656</v>
      </c>
      <c r="F10" t="s">
        <v>12</v>
      </c>
      <c r="G10">
        <v>644906062</v>
      </c>
      <c r="H10" t="s">
        <v>196</v>
      </c>
      <c r="I10" t="s">
        <v>213</v>
      </c>
      <c r="J10" t="s">
        <v>214</v>
      </c>
    </row>
    <row r="11" spans="1:10" x14ac:dyDescent="0.2">
      <c r="A11" t="s">
        <v>195</v>
      </c>
      <c r="B11">
        <v>10.26</v>
      </c>
      <c r="C11" t="s">
        <v>39</v>
      </c>
      <c r="D11" t="s">
        <v>21</v>
      </c>
      <c r="E11">
        <v>51428276</v>
      </c>
      <c r="F11" t="s">
        <v>12</v>
      </c>
      <c r="G11">
        <v>744992878</v>
      </c>
      <c r="H11" t="s">
        <v>196</v>
      </c>
      <c r="I11" t="s">
        <v>215</v>
      </c>
      <c r="J11" t="s">
        <v>216</v>
      </c>
    </row>
    <row r="12" spans="1:10" x14ac:dyDescent="0.2">
      <c r="A12" t="s">
        <v>195</v>
      </c>
      <c r="B12">
        <v>10.26</v>
      </c>
      <c r="C12" t="s">
        <v>39</v>
      </c>
      <c r="D12" t="s">
        <v>24</v>
      </c>
      <c r="E12">
        <v>51716937</v>
      </c>
      <c r="F12" t="s">
        <v>12</v>
      </c>
      <c r="G12">
        <v>771437418</v>
      </c>
      <c r="H12" t="s">
        <v>196</v>
      </c>
      <c r="I12" t="s">
        <v>217</v>
      </c>
      <c r="J12" t="s">
        <v>218</v>
      </c>
    </row>
    <row r="13" spans="1:10" x14ac:dyDescent="0.2">
      <c r="A13" t="s">
        <v>195</v>
      </c>
      <c r="B13">
        <v>10.26</v>
      </c>
      <c r="C13" t="s">
        <v>39</v>
      </c>
      <c r="D13" t="s">
        <v>25</v>
      </c>
      <c r="E13">
        <v>48081620</v>
      </c>
      <c r="F13" t="s">
        <v>12</v>
      </c>
      <c r="G13">
        <v>742652248</v>
      </c>
      <c r="H13" t="s">
        <v>196</v>
      </c>
      <c r="I13" t="s">
        <v>219</v>
      </c>
      <c r="J13" t="s">
        <v>220</v>
      </c>
    </row>
    <row r="14" spans="1:10" x14ac:dyDescent="0.2">
      <c r="A14" t="s">
        <v>195</v>
      </c>
      <c r="B14">
        <v>10.26</v>
      </c>
      <c r="C14" t="s">
        <v>39</v>
      </c>
      <c r="D14" t="s">
        <v>26</v>
      </c>
      <c r="E14">
        <v>44501309</v>
      </c>
      <c r="F14" t="s">
        <v>12</v>
      </c>
      <c r="G14">
        <v>714582984</v>
      </c>
      <c r="H14" t="s">
        <v>196</v>
      </c>
      <c r="I14" t="s">
        <v>221</v>
      </c>
      <c r="J14" t="s">
        <v>222</v>
      </c>
    </row>
    <row r="15" spans="1:10" x14ac:dyDescent="0.2">
      <c r="A15" t="s">
        <v>195</v>
      </c>
      <c r="B15">
        <v>10.26</v>
      </c>
      <c r="C15" t="s">
        <v>39</v>
      </c>
      <c r="D15" t="s">
        <v>27</v>
      </c>
      <c r="E15">
        <v>54885763</v>
      </c>
      <c r="F15" t="s">
        <v>12</v>
      </c>
      <c r="G15">
        <v>804293897</v>
      </c>
      <c r="H15" t="s">
        <v>196</v>
      </c>
      <c r="I15" t="s">
        <v>223</v>
      </c>
      <c r="J15" t="s">
        <v>224</v>
      </c>
    </row>
    <row r="16" spans="1:10" x14ac:dyDescent="0.2">
      <c r="A16" t="s">
        <v>195</v>
      </c>
      <c r="B16">
        <v>10.26</v>
      </c>
      <c r="C16" t="s">
        <v>39</v>
      </c>
      <c r="D16" t="s">
        <v>28</v>
      </c>
      <c r="E16">
        <v>50234601</v>
      </c>
      <c r="F16" t="s">
        <v>12</v>
      </c>
      <c r="G16">
        <v>784651023</v>
      </c>
      <c r="H16" t="s">
        <v>196</v>
      </c>
      <c r="I16" t="s">
        <v>225</v>
      </c>
      <c r="J16" t="s">
        <v>226</v>
      </c>
    </row>
    <row r="17" spans="1:10" x14ac:dyDescent="0.2">
      <c r="A17" t="s">
        <v>195</v>
      </c>
      <c r="B17">
        <v>10.26</v>
      </c>
      <c r="C17" t="s">
        <v>39</v>
      </c>
      <c r="D17" t="s">
        <v>29</v>
      </c>
      <c r="E17">
        <v>42653436</v>
      </c>
      <c r="F17" t="s">
        <v>12</v>
      </c>
      <c r="G17">
        <v>705360576</v>
      </c>
      <c r="H17" t="s">
        <v>196</v>
      </c>
      <c r="I17" t="s">
        <v>227</v>
      </c>
      <c r="J17" t="s">
        <v>228</v>
      </c>
    </row>
    <row r="18" spans="1:10" x14ac:dyDescent="0.2">
      <c r="A18" t="s">
        <v>195</v>
      </c>
      <c r="B18">
        <v>10.26</v>
      </c>
      <c r="C18" t="s">
        <v>39</v>
      </c>
      <c r="D18" t="s">
        <v>30</v>
      </c>
      <c r="E18">
        <v>43989161</v>
      </c>
      <c r="F18" t="s">
        <v>12</v>
      </c>
      <c r="G18">
        <v>716583096</v>
      </c>
      <c r="H18" t="s">
        <v>196</v>
      </c>
      <c r="I18" t="s">
        <v>229</v>
      </c>
      <c r="J18" t="s">
        <v>230</v>
      </c>
    </row>
    <row r="19" spans="1:10" x14ac:dyDescent="0.2">
      <c r="A19" t="s">
        <v>195</v>
      </c>
      <c r="B19">
        <v>10.26</v>
      </c>
      <c r="C19" t="s">
        <v>39</v>
      </c>
      <c r="D19" t="s">
        <v>31</v>
      </c>
      <c r="E19">
        <v>54425693</v>
      </c>
      <c r="F19" t="s">
        <v>12</v>
      </c>
      <c r="G19">
        <v>795424094</v>
      </c>
      <c r="H19" t="s">
        <v>196</v>
      </c>
      <c r="I19" t="s">
        <v>231</v>
      </c>
      <c r="J19" t="s">
        <v>232</v>
      </c>
    </row>
    <row r="20" spans="1:10" x14ac:dyDescent="0.2">
      <c r="A20" t="s">
        <v>195</v>
      </c>
      <c r="B20">
        <v>10.26</v>
      </c>
      <c r="C20" t="s">
        <v>39</v>
      </c>
      <c r="D20" t="s">
        <v>32</v>
      </c>
      <c r="E20">
        <v>41525437</v>
      </c>
      <c r="F20" t="s">
        <v>12</v>
      </c>
      <c r="G20">
        <v>690631434</v>
      </c>
      <c r="H20" t="s">
        <v>196</v>
      </c>
      <c r="I20" t="s">
        <v>233</v>
      </c>
      <c r="J20" t="s">
        <v>234</v>
      </c>
    </row>
    <row r="21" spans="1:10" x14ac:dyDescent="0.2">
      <c r="A21" t="s">
        <v>195</v>
      </c>
      <c r="B21">
        <v>10.26</v>
      </c>
      <c r="C21" t="s">
        <v>39</v>
      </c>
      <c r="D21" t="s">
        <v>33</v>
      </c>
      <c r="E21">
        <v>49601792</v>
      </c>
      <c r="F21" t="s">
        <v>12</v>
      </c>
      <c r="G21">
        <v>769954631</v>
      </c>
      <c r="H21" t="s">
        <v>196</v>
      </c>
      <c r="I21" t="s">
        <v>235</v>
      </c>
      <c r="J21" t="s">
        <v>236</v>
      </c>
    </row>
    <row r="22" spans="1:10" x14ac:dyDescent="0.2">
      <c r="A22" t="s">
        <v>195</v>
      </c>
      <c r="B22">
        <v>10.26</v>
      </c>
      <c r="C22" t="s">
        <v>39</v>
      </c>
      <c r="D22" t="s">
        <v>34</v>
      </c>
      <c r="E22">
        <v>53134004</v>
      </c>
      <c r="F22" t="s">
        <v>12</v>
      </c>
      <c r="G22">
        <v>798709825</v>
      </c>
      <c r="H22" t="s">
        <v>196</v>
      </c>
      <c r="I22" t="s">
        <v>237</v>
      </c>
      <c r="J22" t="s">
        <v>238</v>
      </c>
    </row>
    <row r="23" spans="1:10" x14ac:dyDescent="0.2">
      <c r="A23" t="s">
        <v>195</v>
      </c>
      <c r="B23">
        <v>10.26</v>
      </c>
      <c r="C23" t="s">
        <v>39</v>
      </c>
      <c r="D23" t="s">
        <v>35</v>
      </c>
      <c r="E23">
        <v>49946178</v>
      </c>
      <c r="F23" t="s">
        <v>12</v>
      </c>
      <c r="G23">
        <v>746839530</v>
      </c>
      <c r="H23" t="s">
        <v>196</v>
      </c>
      <c r="I23" t="s">
        <v>239</v>
      </c>
      <c r="J23" t="s">
        <v>240</v>
      </c>
    </row>
    <row r="24" spans="1:10" x14ac:dyDescent="0.2">
      <c r="A24" t="s">
        <v>195</v>
      </c>
      <c r="B24">
        <v>10.26</v>
      </c>
      <c r="C24" t="s">
        <v>39</v>
      </c>
      <c r="D24" t="s">
        <v>36</v>
      </c>
      <c r="E24">
        <v>45470617</v>
      </c>
      <c r="F24" t="s">
        <v>12</v>
      </c>
      <c r="G24">
        <v>698164906</v>
      </c>
      <c r="H24" t="s">
        <v>196</v>
      </c>
      <c r="I24" t="s">
        <v>241</v>
      </c>
      <c r="J24" t="s">
        <v>242</v>
      </c>
    </row>
    <row r="25" spans="1:10" x14ac:dyDescent="0.2">
      <c r="A25" t="s">
        <v>195</v>
      </c>
      <c r="B25">
        <v>10.26</v>
      </c>
      <c r="C25" t="s">
        <v>39</v>
      </c>
      <c r="D25" t="s">
        <v>37</v>
      </c>
      <c r="E25">
        <v>51749139</v>
      </c>
      <c r="F25" t="s">
        <v>12</v>
      </c>
      <c r="G25">
        <v>814932457</v>
      </c>
      <c r="H25" t="s">
        <v>196</v>
      </c>
      <c r="I25" t="s">
        <v>243</v>
      </c>
      <c r="J25" t="s">
        <v>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5"/>
  <sheetViews>
    <sheetView workbookViewId="0">
      <selection activeCell="F34" sqref="F34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245</v>
      </c>
      <c r="B2">
        <v>10.26</v>
      </c>
      <c r="C2" t="s">
        <v>39</v>
      </c>
      <c r="D2" t="s">
        <v>11</v>
      </c>
      <c r="E2">
        <v>17967353</v>
      </c>
      <c r="F2" t="s">
        <v>12</v>
      </c>
      <c r="G2">
        <v>244372763</v>
      </c>
      <c r="H2" t="s">
        <v>196</v>
      </c>
      <c r="I2" t="s">
        <v>246</v>
      </c>
      <c r="J2" t="s">
        <v>247</v>
      </c>
    </row>
    <row r="3" spans="1:10" x14ac:dyDescent="0.2">
      <c r="A3" t="s">
        <v>245</v>
      </c>
      <c r="B3">
        <v>10.26</v>
      </c>
      <c r="C3" t="s">
        <v>39</v>
      </c>
      <c r="D3" t="s">
        <v>13</v>
      </c>
      <c r="E3">
        <v>16585661</v>
      </c>
      <c r="F3" t="s">
        <v>12</v>
      </c>
      <c r="G3">
        <v>235029539</v>
      </c>
      <c r="H3" t="s">
        <v>196</v>
      </c>
      <c r="I3" t="s">
        <v>248</v>
      </c>
      <c r="J3" t="s">
        <v>249</v>
      </c>
    </row>
    <row r="4" spans="1:10" x14ac:dyDescent="0.2">
      <c r="A4" t="s">
        <v>245</v>
      </c>
      <c r="B4">
        <v>10.26</v>
      </c>
      <c r="C4" t="s">
        <v>39</v>
      </c>
      <c r="D4" t="s">
        <v>14</v>
      </c>
      <c r="E4">
        <v>15387123</v>
      </c>
      <c r="F4" t="s">
        <v>12</v>
      </c>
      <c r="G4">
        <v>217665353</v>
      </c>
      <c r="H4" t="s">
        <v>196</v>
      </c>
      <c r="I4" t="s">
        <v>250</v>
      </c>
      <c r="J4" t="s">
        <v>251</v>
      </c>
    </row>
    <row r="5" spans="1:10" x14ac:dyDescent="0.2">
      <c r="A5" t="s">
        <v>245</v>
      </c>
      <c r="B5">
        <v>10.26</v>
      </c>
      <c r="C5" t="s">
        <v>39</v>
      </c>
      <c r="D5" t="s">
        <v>15</v>
      </c>
      <c r="E5">
        <v>15257084</v>
      </c>
      <c r="F5" t="s">
        <v>12</v>
      </c>
      <c r="G5">
        <v>229959690</v>
      </c>
      <c r="H5" t="s">
        <v>196</v>
      </c>
      <c r="I5" t="s">
        <v>252</v>
      </c>
      <c r="J5" t="s">
        <v>253</v>
      </c>
    </row>
    <row r="6" spans="1:10" x14ac:dyDescent="0.2">
      <c r="A6" t="s">
        <v>245</v>
      </c>
      <c r="B6">
        <v>10.26</v>
      </c>
      <c r="C6" t="s">
        <v>39</v>
      </c>
      <c r="D6" t="s">
        <v>16</v>
      </c>
      <c r="E6">
        <v>18584284</v>
      </c>
      <c r="F6" t="s">
        <v>12</v>
      </c>
      <c r="G6">
        <v>240294545</v>
      </c>
      <c r="H6" t="s">
        <v>196</v>
      </c>
      <c r="I6" t="s">
        <v>254</v>
      </c>
      <c r="J6" t="s">
        <v>255</v>
      </c>
    </row>
    <row r="7" spans="1:10" x14ac:dyDescent="0.2">
      <c r="A7" t="s">
        <v>245</v>
      </c>
      <c r="B7">
        <v>10.26</v>
      </c>
      <c r="C7" t="s">
        <v>39</v>
      </c>
      <c r="D7" t="s">
        <v>17</v>
      </c>
      <c r="E7">
        <v>16143791</v>
      </c>
      <c r="F7" t="s">
        <v>12</v>
      </c>
      <c r="G7">
        <v>215396908</v>
      </c>
      <c r="H7" t="s">
        <v>196</v>
      </c>
      <c r="I7" t="s">
        <v>256</v>
      </c>
      <c r="J7" t="s">
        <v>257</v>
      </c>
    </row>
    <row r="8" spans="1:10" x14ac:dyDescent="0.2">
      <c r="A8" t="s">
        <v>245</v>
      </c>
      <c r="B8">
        <v>10.26</v>
      </c>
      <c r="C8" t="s">
        <v>39</v>
      </c>
      <c r="D8" t="s">
        <v>18</v>
      </c>
      <c r="E8">
        <v>15646739</v>
      </c>
      <c r="F8" t="s">
        <v>12</v>
      </c>
      <c r="G8">
        <v>226140578</v>
      </c>
      <c r="H8" t="s">
        <v>196</v>
      </c>
      <c r="I8" t="s">
        <v>258</v>
      </c>
      <c r="J8" t="s">
        <v>259</v>
      </c>
    </row>
    <row r="9" spans="1:10" x14ac:dyDescent="0.2">
      <c r="A9" t="s">
        <v>245</v>
      </c>
      <c r="B9">
        <v>10.26</v>
      </c>
      <c r="C9" t="s">
        <v>39</v>
      </c>
      <c r="D9" t="s">
        <v>19</v>
      </c>
      <c r="E9">
        <v>16920275</v>
      </c>
      <c r="F9" t="s">
        <v>12</v>
      </c>
      <c r="G9">
        <v>233924806</v>
      </c>
      <c r="H9" t="s">
        <v>196</v>
      </c>
      <c r="I9" t="s">
        <v>260</v>
      </c>
      <c r="J9" t="s">
        <v>261</v>
      </c>
    </row>
    <row r="10" spans="1:10" x14ac:dyDescent="0.2">
      <c r="A10" t="s">
        <v>245</v>
      </c>
      <c r="B10">
        <v>10.26</v>
      </c>
      <c r="C10" t="s">
        <v>39</v>
      </c>
      <c r="D10" t="s">
        <v>20</v>
      </c>
      <c r="E10">
        <v>15496364</v>
      </c>
      <c r="F10" t="s">
        <v>12</v>
      </c>
      <c r="G10">
        <v>220656718</v>
      </c>
      <c r="H10" t="s">
        <v>196</v>
      </c>
      <c r="I10" t="s">
        <v>262</v>
      </c>
      <c r="J10" t="s">
        <v>263</v>
      </c>
    </row>
    <row r="11" spans="1:10" x14ac:dyDescent="0.2">
      <c r="A11" t="s">
        <v>245</v>
      </c>
      <c r="B11">
        <v>10.26</v>
      </c>
      <c r="C11" t="s">
        <v>39</v>
      </c>
      <c r="D11" t="s">
        <v>21</v>
      </c>
      <c r="E11">
        <v>13625771</v>
      </c>
      <c r="F11" t="s">
        <v>12</v>
      </c>
      <c r="G11">
        <v>192476822</v>
      </c>
      <c r="H11" t="s">
        <v>196</v>
      </c>
      <c r="I11" t="s">
        <v>264</v>
      </c>
      <c r="J11" t="s">
        <v>265</v>
      </c>
    </row>
    <row r="12" spans="1:10" x14ac:dyDescent="0.2">
      <c r="A12" t="s">
        <v>245</v>
      </c>
      <c r="B12">
        <v>10.26</v>
      </c>
      <c r="C12" t="s">
        <v>39</v>
      </c>
      <c r="D12" t="s">
        <v>24</v>
      </c>
      <c r="E12">
        <v>16608632</v>
      </c>
      <c r="F12" t="s">
        <v>12</v>
      </c>
      <c r="G12">
        <v>208780940</v>
      </c>
      <c r="H12" t="s">
        <v>196</v>
      </c>
      <c r="I12" t="s">
        <v>266</v>
      </c>
      <c r="J12" t="s">
        <v>267</v>
      </c>
    </row>
    <row r="13" spans="1:10" x14ac:dyDescent="0.2">
      <c r="A13" t="s">
        <v>245</v>
      </c>
      <c r="B13">
        <v>10.26</v>
      </c>
      <c r="C13" t="s">
        <v>39</v>
      </c>
      <c r="D13" t="s">
        <v>25</v>
      </c>
      <c r="E13">
        <v>15511591</v>
      </c>
      <c r="F13" t="s">
        <v>12</v>
      </c>
      <c r="G13">
        <v>200746481</v>
      </c>
      <c r="H13" t="s">
        <v>196</v>
      </c>
      <c r="I13" t="s">
        <v>38</v>
      </c>
      <c r="J13" t="s">
        <v>268</v>
      </c>
    </row>
    <row r="14" spans="1:10" x14ac:dyDescent="0.2">
      <c r="A14" t="s">
        <v>245</v>
      </c>
      <c r="B14">
        <v>10.26</v>
      </c>
      <c r="C14" t="s">
        <v>39</v>
      </c>
      <c r="D14" t="s">
        <v>26</v>
      </c>
      <c r="E14">
        <v>17542374</v>
      </c>
      <c r="F14" t="s">
        <v>12</v>
      </c>
      <c r="G14">
        <v>220971938</v>
      </c>
      <c r="H14" t="s">
        <v>196</v>
      </c>
      <c r="I14" t="s">
        <v>38</v>
      </c>
      <c r="J14" t="s">
        <v>269</v>
      </c>
    </row>
    <row r="15" spans="1:10" x14ac:dyDescent="0.2">
      <c r="A15" t="s">
        <v>245</v>
      </c>
      <c r="B15">
        <v>10.26</v>
      </c>
      <c r="C15" t="s">
        <v>39</v>
      </c>
      <c r="D15" t="s">
        <v>27</v>
      </c>
      <c r="E15">
        <v>15615550</v>
      </c>
      <c r="F15" t="s">
        <v>12</v>
      </c>
      <c r="G15">
        <v>205780300</v>
      </c>
      <c r="H15" t="s">
        <v>196</v>
      </c>
      <c r="I15" t="s">
        <v>270</v>
      </c>
      <c r="J15" t="s">
        <v>271</v>
      </c>
    </row>
    <row r="16" spans="1:10" x14ac:dyDescent="0.2">
      <c r="A16" t="s">
        <v>245</v>
      </c>
      <c r="B16">
        <v>10.26</v>
      </c>
      <c r="C16" t="s">
        <v>39</v>
      </c>
      <c r="D16" t="s">
        <v>28</v>
      </c>
      <c r="E16">
        <v>16352212</v>
      </c>
      <c r="F16" t="s">
        <v>12</v>
      </c>
      <c r="G16">
        <v>223227307</v>
      </c>
      <c r="H16" t="s">
        <v>196</v>
      </c>
      <c r="I16" t="s">
        <v>272</v>
      </c>
      <c r="J16" t="s">
        <v>273</v>
      </c>
    </row>
    <row r="17" spans="1:10" x14ac:dyDescent="0.2">
      <c r="A17" t="s">
        <v>245</v>
      </c>
      <c r="B17">
        <v>10.26</v>
      </c>
      <c r="C17" t="s">
        <v>39</v>
      </c>
      <c r="D17" t="s">
        <v>29</v>
      </c>
      <c r="E17">
        <v>14744320</v>
      </c>
      <c r="F17" t="s">
        <v>12</v>
      </c>
      <c r="G17">
        <v>207067551</v>
      </c>
      <c r="H17" t="s">
        <v>196</v>
      </c>
      <c r="I17" t="s">
        <v>38</v>
      </c>
      <c r="J17" t="s">
        <v>274</v>
      </c>
    </row>
    <row r="18" spans="1:10" x14ac:dyDescent="0.2">
      <c r="A18" t="s">
        <v>245</v>
      </c>
      <c r="B18">
        <v>10.26</v>
      </c>
      <c r="C18" t="s">
        <v>39</v>
      </c>
      <c r="D18" t="s">
        <v>30</v>
      </c>
      <c r="E18">
        <v>16819335</v>
      </c>
      <c r="F18" t="s">
        <v>12</v>
      </c>
      <c r="G18">
        <v>211190094</v>
      </c>
      <c r="H18" t="s">
        <v>196</v>
      </c>
      <c r="I18" t="s">
        <v>275</v>
      </c>
      <c r="J18" t="s">
        <v>276</v>
      </c>
    </row>
    <row r="19" spans="1:10" x14ac:dyDescent="0.2">
      <c r="A19" t="s">
        <v>245</v>
      </c>
      <c r="B19">
        <v>10.26</v>
      </c>
      <c r="C19" t="s">
        <v>39</v>
      </c>
      <c r="D19" t="s">
        <v>31</v>
      </c>
      <c r="E19">
        <v>16554245</v>
      </c>
      <c r="F19" t="s">
        <v>12</v>
      </c>
      <c r="G19">
        <v>211565980</v>
      </c>
      <c r="H19" t="s">
        <v>196</v>
      </c>
      <c r="I19" t="s">
        <v>277</v>
      </c>
      <c r="J19" t="s">
        <v>278</v>
      </c>
    </row>
    <row r="20" spans="1:10" x14ac:dyDescent="0.2">
      <c r="A20" t="s">
        <v>245</v>
      </c>
      <c r="B20">
        <v>10.26</v>
      </c>
      <c r="C20" t="s">
        <v>39</v>
      </c>
      <c r="D20" t="s">
        <v>32</v>
      </c>
      <c r="E20">
        <v>15701066</v>
      </c>
      <c r="F20" t="s">
        <v>12</v>
      </c>
      <c r="G20">
        <v>208560591</v>
      </c>
      <c r="H20" t="s">
        <v>196</v>
      </c>
      <c r="I20" t="s">
        <v>38</v>
      </c>
      <c r="J20" t="s">
        <v>279</v>
      </c>
    </row>
    <row r="21" spans="1:10" x14ac:dyDescent="0.2">
      <c r="A21" t="s">
        <v>245</v>
      </c>
      <c r="B21">
        <v>10.26</v>
      </c>
      <c r="C21" t="s">
        <v>39</v>
      </c>
      <c r="D21" t="s">
        <v>33</v>
      </c>
      <c r="E21">
        <v>15943846</v>
      </c>
      <c r="F21" t="s">
        <v>12</v>
      </c>
      <c r="G21">
        <v>210316199</v>
      </c>
      <c r="H21" t="s">
        <v>196</v>
      </c>
      <c r="I21" t="s">
        <v>38</v>
      </c>
      <c r="J21" t="s">
        <v>280</v>
      </c>
    </row>
    <row r="22" spans="1:10" x14ac:dyDescent="0.2">
      <c r="A22" t="s">
        <v>245</v>
      </c>
      <c r="B22">
        <v>10.26</v>
      </c>
      <c r="C22" t="s">
        <v>39</v>
      </c>
      <c r="D22" t="s">
        <v>34</v>
      </c>
      <c r="E22">
        <v>15971278</v>
      </c>
      <c r="F22" t="s">
        <v>12</v>
      </c>
      <c r="G22">
        <v>211989078</v>
      </c>
      <c r="H22" t="s">
        <v>196</v>
      </c>
      <c r="I22" t="s">
        <v>281</v>
      </c>
      <c r="J22" t="s">
        <v>282</v>
      </c>
    </row>
    <row r="23" spans="1:10" x14ac:dyDescent="0.2">
      <c r="A23" t="s">
        <v>245</v>
      </c>
      <c r="B23">
        <v>10.26</v>
      </c>
      <c r="C23" t="s">
        <v>39</v>
      </c>
      <c r="D23" t="s">
        <v>35</v>
      </c>
      <c r="E23">
        <v>16604148</v>
      </c>
      <c r="F23" t="s">
        <v>12</v>
      </c>
      <c r="G23">
        <v>216534211</v>
      </c>
      <c r="H23" t="s">
        <v>196</v>
      </c>
      <c r="I23" t="s">
        <v>283</v>
      </c>
      <c r="J23" t="s">
        <v>284</v>
      </c>
    </row>
    <row r="24" spans="1:10" x14ac:dyDescent="0.2">
      <c r="A24" t="s">
        <v>245</v>
      </c>
      <c r="B24">
        <v>10.26</v>
      </c>
      <c r="C24" t="s">
        <v>39</v>
      </c>
      <c r="D24" t="s">
        <v>36</v>
      </c>
      <c r="E24">
        <v>14710389</v>
      </c>
      <c r="F24" t="s">
        <v>12</v>
      </c>
      <c r="G24">
        <v>199074898</v>
      </c>
      <c r="H24" t="s">
        <v>196</v>
      </c>
      <c r="I24" t="s">
        <v>285</v>
      </c>
      <c r="J24" t="s">
        <v>286</v>
      </c>
    </row>
    <row r="25" spans="1:10" x14ac:dyDescent="0.2">
      <c r="A25" t="s">
        <v>245</v>
      </c>
      <c r="B25">
        <v>10.26</v>
      </c>
      <c r="C25" t="s">
        <v>39</v>
      </c>
      <c r="D25" t="s">
        <v>37</v>
      </c>
      <c r="E25">
        <v>16734110</v>
      </c>
      <c r="F25" t="s">
        <v>12</v>
      </c>
      <c r="G25">
        <v>212986533</v>
      </c>
      <c r="H25" t="s">
        <v>196</v>
      </c>
      <c r="I25" t="s">
        <v>38</v>
      </c>
      <c r="J25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5"/>
  <sheetViews>
    <sheetView topLeftCell="R1" workbookViewId="0">
      <selection activeCell="U37" sqref="U37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40</v>
      </c>
      <c r="B2">
        <v>9.77</v>
      </c>
      <c r="C2" t="s">
        <v>10</v>
      </c>
      <c r="D2" t="s">
        <v>11</v>
      </c>
      <c r="E2">
        <v>15815</v>
      </c>
      <c r="F2" t="s">
        <v>12</v>
      </c>
      <c r="G2">
        <v>239128</v>
      </c>
      <c r="H2" t="s">
        <v>41</v>
      </c>
      <c r="I2" t="s">
        <v>42</v>
      </c>
      <c r="J2" t="s">
        <v>12</v>
      </c>
    </row>
    <row r="3" spans="1:10" x14ac:dyDescent="0.2">
      <c r="A3" t="s">
        <v>40</v>
      </c>
      <c r="B3">
        <v>9.77</v>
      </c>
      <c r="C3" t="s">
        <v>10</v>
      </c>
      <c r="D3" t="s">
        <v>13</v>
      </c>
      <c r="E3">
        <v>65060</v>
      </c>
      <c r="F3" t="s">
        <v>12</v>
      </c>
      <c r="G3">
        <v>988608</v>
      </c>
      <c r="H3" t="s">
        <v>41</v>
      </c>
      <c r="I3" t="s">
        <v>43</v>
      </c>
      <c r="J3" t="s">
        <v>12</v>
      </c>
    </row>
    <row r="4" spans="1:10" x14ac:dyDescent="0.2">
      <c r="A4" t="s">
        <v>40</v>
      </c>
      <c r="B4">
        <v>9.77</v>
      </c>
      <c r="C4" t="s">
        <v>10</v>
      </c>
      <c r="D4" t="s">
        <v>14</v>
      </c>
      <c r="E4">
        <v>91945</v>
      </c>
      <c r="F4" t="s">
        <v>12</v>
      </c>
      <c r="G4">
        <v>1473195</v>
      </c>
      <c r="H4" t="s">
        <v>41</v>
      </c>
      <c r="I4" t="s">
        <v>44</v>
      </c>
      <c r="J4" t="s">
        <v>12</v>
      </c>
    </row>
    <row r="5" spans="1:10" x14ac:dyDescent="0.2">
      <c r="A5" t="s">
        <v>40</v>
      </c>
      <c r="B5">
        <v>9.77</v>
      </c>
      <c r="C5" t="s">
        <v>10</v>
      </c>
      <c r="D5" t="s">
        <v>15</v>
      </c>
      <c r="E5" t="s">
        <v>22</v>
      </c>
      <c r="F5" t="s">
        <v>12</v>
      </c>
      <c r="G5" t="s">
        <v>22</v>
      </c>
      <c r="H5" t="s">
        <v>41</v>
      </c>
      <c r="I5" t="s">
        <v>23</v>
      </c>
      <c r="J5" t="s">
        <v>12</v>
      </c>
    </row>
    <row r="6" spans="1:10" x14ac:dyDescent="0.2">
      <c r="A6" t="s">
        <v>40</v>
      </c>
      <c r="B6">
        <v>9.77</v>
      </c>
      <c r="C6" t="s">
        <v>10</v>
      </c>
      <c r="D6" t="s">
        <v>16</v>
      </c>
      <c r="E6">
        <v>73501</v>
      </c>
      <c r="F6" t="s">
        <v>12</v>
      </c>
      <c r="G6">
        <v>1113522</v>
      </c>
      <c r="H6" t="s">
        <v>41</v>
      </c>
      <c r="I6" t="s">
        <v>45</v>
      </c>
      <c r="J6" t="s">
        <v>12</v>
      </c>
    </row>
    <row r="7" spans="1:10" x14ac:dyDescent="0.2">
      <c r="A7" t="s">
        <v>40</v>
      </c>
      <c r="B7">
        <v>9.77</v>
      </c>
      <c r="C7" t="s">
        <v>10</v>
      </c>
      <c r="D7" t="s">
        <v>17</v>
      </c>
      <c r="E7">
        <v>126652</v>
      </c>
      <c r="F7" t="s">
        <v>12</v>
      </c>
      <c r="G7">
        <v>1960272</v>
      </c>
      <c r="H7" t="s">
        <v>41</v>
      </c>
      <c r="I7" t="s">
        <v>46</v>
      </c>
      <c r="J7" t="s">
        <v>12</v>
      </c>
    </row>
    <row r="8" spans="1:10" x14ac:dyDescent="0.2">
      <c r="A8" t="s">
        <v>40</v>
      </c>
      <c r="B8">
        <v>9.77</v>
      </c>
      <c r="C8" t="s">
        <v>10</v>
      </c>
      <c r="D8" t="s">
        <v>18</v>
      </c>
      <c r="E8" t="s">
        <v>22</v>
      </c>
      <c r="F8" t="s">
        <v>12</v>
      </c>
      <c r="G8" t="s">
        <v>22</v>
      </c>
      <c r="H8" t="s">
        <v>41</v>
      </c>
      <c r="I8" t="s">
        <v>23</v>
      </c>
      <c r="J8" t="s">
        <v>12</v>
      </c>
    </row>
    <row r="9" spans="1:10" x14ac:dyDescent="0.2">
      <c r="A9" t="s">
        <v>40</v>
      </c>
      <c r="B9">
        <v>9.77</v>
      </c>
      <c r="C9" t="s">
        <v>10</v>
      </c>
      <c r="D9" t="s">
        <v>19</v>
      </c>
      <c r="E9">
        <v>55840</v>
      </c>
      <c r="F9" t="s">
        <v>12</v>
      </c>
      <c r="G9">
        <v>965888</v>
      </c>
      <c r="H9" t="s">
        <v>41</v>
      </c>
      <c r="I9" t="s">
        <v>47</v>
      </c>
      <c r="J9" t="s">
        <v>12</v>
      </c>
    </row>
    <row r="10" spans="1:10" x14ac:dyDescent="0.2">
      <c r="A10" t="s">
        <v>40</v>
      </c>
      <c r="B10">
        <v>9.77</v>
      </c>
      <c r="C10" t="s">
        <v>10</v>
      </c>
      <c r="D10" t="s">
        <v>20</v>
      </c>
      <c r="E10">
        <v>166925</v>
      </c>
      <c r="F10" t="s">
        <v>12</v>
      </c>
      <c r="G10">
        <v>2254109</v>
      </c>
      <c r="H10" t="s">
        <v>41</v>
      </c>
      <c r="I10" t="s">
        <v>48</v>
      </c>
      <c r="J10" t="s">
        <v>12</v>
      </c>
    </row>
    <row r="11" spans="1:10" x14ac:dyDescent="0.2">
      <c r="A11" t="s">
        <v>40</v>
      </c>
      <c r="B11">
        <v>9.77</v>
      </c>
      <c r="C11" t="s">
        <v>10</v>
      </c>
      <c r="D11" t="s">
        <v>21</v>
      </c>
      <c r="E11" t="s">
        <v>22</v>
      </c>
      <c r="F11" t="s">
        <v>12</v>
      </c>
      <c r="G11" t="s">
        <v>22</v>
      </c>
      <c r="H11" t="s">
        <v>41</v>
      </c>
      <c r="I11" t="s">
        <v>23</v>
      </c>
      <c r="J11" t="s">
        <v>12</v>
      </c>
    </row>
    <row r="12" spans="1:10" x14ac:dyDescent="0.2">
      <c r="A12" t="s">
        <v>40</v>
      </c>
      <c r="B12">
        <v>9.77</v>
      </c>
      <c r="C12" t="s">
        <v>10</v>
      </c>
      <c r="D12" t="s">
        <v>24</v>
      </c>
      <c r="E12">
        <v>32187</v>
      </c>
      <c r="F12" t="s">
        <v>12</v>
      </c>
      <c r="G12">
        <v>320655</v>
      </c>
      <c r="H12" t="s">
        <v>41</v>
      </c>
      <c r="I12" t="s">
        <v>49</v>
      </c>
      <c r="J12" t="s">
        <v>12</v>
      </c>
    </row>
    <row r="13" spans="1:10" x14ac:dyDescent="0.2">
      <c r="A13" t="s">
        <v>40</v>
      </c>
      <c r="B13">
        <v>9.77</v>
      </c>
      <c r="C13" t="s">
        <v>10</v>
      </c>
      <c r="D13" t="s">
        <v>25</v>
      </c>
      <c r="E13" t="s">
        <v>22</v>
      </c>
      <c r="F13" t="s">
        <v>12</v>
      </c>
      <c r="G13" t="s">
        <v>22</v>
      </c>
      <c r="H13" t="s">
        <v>41</v>
      </c>
      <c r="I13" t="s">
        <v>23</v>
      </c>
      <c r="J13" t="s">
        <v>12</v>
      </c>
    </row>
    <row r="14" spans="1:10" x14ac:dyDescent="0.2">
      <c r="A14" t="s">
        <v>40</v>
      </c>
      <c r="B14">
        <v>9.77</v>
      </c>
      <c r="C14" t="s">
        <v>10</v>
      </c>
      <c r="D14" t="s">
        <v>26</v>
      </c>
      <c r="E14">
        <v>11241</v>
      </c>
      <c r="F14" t="s">
        <v>12</v>
      </c>
      <c r="G14">
        <v>54340</v>
      </c>
      <c r="H14" t="s">
        <v>41</v>
      </c>
      <c r="I14" t="s">
        <v>50</v>
      </c>
      <c r="J14" t="s">
        <v>12</v>
      </c>
    </row>
    <row r="15" spans="1:10" x14ac:dyDescent="0.2">
      <c r="A15" t="s">
        <v>40</v>
      </c>
      <c r="B15">
        <v>9.77</v>
      </c>
      <c r="C15" t="s">
        <v>10</v>
      </c>
      <c r="D15" t="s">
        <v>27</v>
      </c>
      <c r="E15">
        <v>109944</v>
      </c>
      <c r="F15" t="s">
        <v>12</v>
      </c>
      <c r="G15">
        <v>1780324</v>
      </c>
      <c r="H15" t="s">
        <v>41</v>
      </c>
      <c r="I15" t="s">
        <v>51</v>
      </c>
      <c r="J15" t="s">
        <v>12</v>
      </c>
    </row>
    <row r="16" spans="1:10" x14ac:dyDescent="0.2">
      <c r="A16" t="s">
        <v>40</v>
      </c>
      <c r="B16">
        <v>9.77</v>
      </c>
      <c r="C16" t="s">
        <v>10</v>
      </c>
      <c r="D16" t="s">
        <v>28</v>
      </c>
      <c r="E16">
        <v>214375</v>
      </c>
      <c r="F16" t="s">
        <v>12</v>
      </c>
      <c r="G16">
        <v>3139499</v>
      </c>
      <c r="H16" t="s">
        <v>41</v>
      </c>
      <c r="I16" t="s">
        <v>52</v>
      </c>
      <c r="J16" t="s">
        <v>12</v>
      </c>
    </row>
    <row r="17" spans="1:10" x14ac:dyDescent="0.2">
      <c r="A17" t="s">
        <v>40</v>
      </c>
      <c r="B17">
        <v>9.77</v>
      </c>
      <c r="C17" t="s">
        <v>10</v>
      </c>
      <c r="D17" t="s">
        <v>29</v>
      </c>
      <c r="E17" t="s">
        <v>22</v>
      </c>
      <c r="F17" t="s">
        <v>12</v>
      </c>
      <c r="G17" t="s">
        <v>22</v>
      </c>
      <c r="H17" t="s">
        <v>41</v>
      </c>
      <c r="I17" t="s">
        <v>23</v>
      </c>
      <c r="J17" t="s">
        <v>12</v>
      </c>
    </row>
    <row r="18" spans="1:10" x14ac:dyDescent="0.2">
      <c r="A18" t="s">
        <v>40</v>
      </c>
      <c r="B18">
        <v>9.77</v>
      </c>
      <c r="C18" t="s">
        <v>10</v>
      </c>
      <c r="D18" t="s">
        <v>30</v>
      </c>
      <c r="E18">
        <v>156922</v>
      </c>
      <c r="F18" t="s">
        <v>12</v>
      </c>
      <c r="G18">
        <v>2243915</v>
      </c>
      <c r="H18" t="s">
        <v>41</v>
      </c>
      <c r="I18" t="s">
        <v>53</v>
      </c>
      <c r="J18" t="s">
        <v>12</v>
      </c>
    </row>
    <row r="19" spans="1:10" x14ac:dyDescent="0.2">
      <c r="A19" t="s">
        <v>40</v>
      </c>
      <c r="B19">
        <v>9.77</v>
      </c>
      <c r="C19" t="s">
        <v>10</v>
      </c>
      <c r="D19" t="s">
        <v>31</v>
      </c>
      <c r="E19">
        <v>288682</v>
      </c>
      <c r="F19" t="s">
        <v>12</v>
      </c>
      <c r="G19">
        <v>3900526</v>
      </c>
      <c r="H19" t="s">
        <v>41</v>
      </c>
      <c r="I19" t="s">
        <v>54</v>
      </c>
      <c r="J19" t="s">
        <v>12</v>
      </c>
    </row>
    <row r="20" spans="1:10" x14ac:dyDescent="0.2">
      <c r="A20" t="s">
        <v>40</v>
      </c>
      <c r="B20">
        <v>9.77</v>
      </c>
      <c r="C20" t="s">
        <v>10</v>
      </c>
      <c r="D20" t="s">
        <v>32</v>
      </c>
      <c r="E20" t="s">
        <v>22</v>
      </c>
      <c r="F20" t="s">
        <v>12</v>
      </c>
      <c r="G20" t="s">
        <v>22</v>
      </c>
      <c r="H20" t="s">
        <v>41</v>
      </c>
      <c r="I20" t="s">
        <v>23</v>
      </c>
      <c r="J20" t="s">
        <v>12</v>
      </c>
    </row>
    <row r="21" spans="1:10" x14ac:dyDescent="0.2">
      <c r="A21" t="s">
        <v>40</v>
      </c>
      <c r="B21">
        <v>9.77</v>
      </c>
      <c r="C21" t="s">
        <v>10</v>
      </c>
      <c r="D21" t="s">
        <v>33</v>
      </c>
      <c r="E21">
        <v>303461</v>
      </c>
      <c r="F21" t="s">
        <v>12</v>
      </c>
      <c r="G21">
        <v>5310640</v>
      </c>
      <c r="H21" t="s">
        <v>41</v>
      </c>
      <c r="I21" t="s">
        <v>55</v>
      </c>
      <c r="J21" t="s">
        <v>12</v>
      </c>
    </row>
    <row r="22" spans="1:10" x14ac:dyDescent="0.2">
      <c r="A22" t="s">
        <v>40</v>
      </c>
      <c r="B22">
        <v>9.77</v>
      </c>
      <c r="C22" t="s">
        <v>10</v>
      </c>
      <c r="D22" t="s">
        <v>34</v>
      </c>
      <c r="E22" t="s">
        <v>22</v>
      </c>
      <c r="F22" t="s">
        <v>12</v>
      </c>
      <c r="G22" t="s">
        <v>22</v>
      </c>
      <c r="H22" t="s">
        <v>41</v>
      </c>
      <c r="I22" t="s">
        <v>23</v>
      </c>
      <c r="J22" t="s">
        <v>12</v>
      </c>
    </row>
    <row r="23" spans="1:10" x14ac:dyDescent="0.2">
      <c r="A23" t="s">
        <v>40</v>
      </c>
      <c r="B23">
        <v>9.77</v>
      </c>
      <c r="C23" t="s">
        <v>10</v>
      </c>
      <c r="D23" t="s">
        <v>35</v>
      </c>
      <c r="E23" t="s">
        <v>22</v>
      </c>
      <c r="F23" t="s">
        <v>12</v>
      </c>
      <c r="G23" t="s">
        <v>22</v>
      </c>
      <c r="H23" t="s">
        <v>41</v>
      </c>
      <c r="I23" t="s">
        <v>23</v>
      </c>
      <c r="J23" t="s">
        <v>12</v>
      </c>
    </row>
    <row r="24" spans="1:10" x14ac:dyDescent="0.2">
      <c r="A24" t="s">
        <v>40</v>
      </c>
      <c r="B24">
        <v>9.77</v>
      </c>
      <c r="C24" t="s">
        <v>10</v>
      </c>
      <c r="D24" t="s">
        <v>36</v>
      </c>
      <c r="E24" t="s">
        <v>22</v>
      </c>
      <c r="F24" t="s">
        <v>12</v>
      </c>
      <c r="G24" t="s">
        <v>22</v>
      </c>
      <c r="H24" t="s">
        <v>41</v>
      </c>
      <c r="I24" t="s">
        <v>23</v>
      </c>
      <c r="J24" t="s">
        <v>12</v>
      </c>
    </row>
    <row r="25" spans="1:10" x14ac:dyDescent="0.2">
      <c r="A25" t="s">
        <v>40</v>
      </c>
      <c r="B25">
        <v>9.77</v>
      </c>
      <c r="C25" t="s">
        <v>10</v>
      </c>
      <c r="D25" t="s">
        <v>37</v>
      </c>
      <c r="E25">
        <v>658130</v>
      </c>
      <c r="F25" t="s">
        <v>12</v>
      </c>
      <c r="G25">
        <v>9963567</v>
      </c>
      <c r="H25" t="s">
        <v>41</v>
      </c>
      <c r="I25" t="s">
        <v>56</v>
      </c>
      <c r="J2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5"/>
  <sheetViews>
    <sheetView workbookViewId="0">
      <selection activeCell="D39" sqref="D39"/>
    </sheetView>
  </sheetViews>
  <sheetFormatPr baseColWidth="10" defaultRowHeight="15" x14ac:dyDescent="0.2"/>
  <cols>
    <col min="1" max="1" width="15" customWidth="1"/>
    <col min="2" max="2" width="27.5" customWidth="1"/>
    <col min="3" max="5" width="15" customWidth="1"/>
    <col min="6" max="6" width="12.5" bestFit="1" customWidth="1"/>
    <col min="7" max="7" width="13" customWidth="1"/>
  </cols>
  <sheetData>
    <row r="1" spans="1:7" s="1" customFormat="1" x14ac:dyDescent="0.2">
      <c r="A1" s="1" t="s">
        <v>0</v>
      </c>
      <c r="B1" s="1" t="s">
        <v>3</v>
      </c>
      <c r="C1" s="1" t="s">
        <v>5</v>
      </c>
      <c r="D1" s="1" t="s">
        <v>6</v>
      </c>
      <c r="E1" s="1" t="s">
        <v>288</v>
      </c>
      <c r="F1" s="1" t="s">
        <v>289</v>
      </c>
      <c r="G1" s="1" t="s">
        <v>290</v>
      </c>
    </row>
    <row r="2" spans="1:7" x14ac:dyDescent="0.2">
      <c r="A2" t="s">
        <v>57</v>
      </c>
      <c r="B2" t="s">
        <v>11</v>
      </c>
      <c r="C2" t="s">
        <v>12</v>
      </c>
      <c r="D2">
        <v>0</v>
      </c>
      <c r="E2">
        <v>543367899</v>
      </c>
      <c r="F2">
        <f>D2/E2</f>
        <v>0</v>
      </c>
      <c r="G2">
        <f>53.959* (F2^0.9084)</f>
        <v>0</v>
      </c>
    </row>
    <row r="3" spans="1:7" x14ac:dyDescent="0.2">
      <c r="A3" t="s">
        <v>57</v>
      </c>
      <c r="B3" t="s">
        <v>13</v>
      </c>
      <c r="C3" t="s">
        <v>12</v>
      </c>
      <c r="D3">
        <v>933926</v>
      </c>
      <c r="E3">
        <v>556780302</v>
      </c>
      <c r="F3">
        <f t="shared" ref="F3:F25" si="0">D3/E3</f>
        <v>1.6773689669790078E-3</v>
      </c>
      <c r="G3">
        <f t="shared" ref="G3:G25" si="1">53.959* (F3^0.9084)</f>
        <v>0.16252363089996832</v>
      </c>
    </row>
    <row r="4" spans="1:7" x14ac:dyDescent="0.2">
      <c r="A4" t="s">
        <v>57</v>
      </c>
      <c r="B4" t="s">
        <v>14</v>
      </c>
      <c r="C4" t="s">
        <v>12</v>
      </c>
      <c r="D4">
        <v>1573016</v>
      </c>
      <c r="E4">
        <v>540717684</v>
      </c>
      <c r="F4">
        <f t="shared" si="0"/>
        <v>2.9091262345323997E-3</v>
      </c>
      <c r="G4">
        <f t="shared" si="1"/>
        <v>0.26800679683487344</v>
      </c>
    </row>
    <row r="5" spans="1:7" x14ac:dyDescent="0.2">
      <c r="A5" t="s">
        <v>57</v>
      </c>
      <c r="B5" t="s">
        <v>15</v>
      </c>
      <c r="C5" t="s">
        <v>12</v>
      </c>
      <c r="D5">
        <v>0</v>
      </c>
      <c r="E5">
        <v>557987247</v>
      </c>
      <c r="F5">
        <f t="shared" si="0"/>
        <v>0</v>
      </c>
      <c r="G5">
        <f t="shared" si="1"/>
        <v>0</v>
      </c>
    </row>
    <row r="6" spans="1:7" x14ac:dyDescent="0.2">
      <c r="A6" t="s">
        <v>57</v>
      </c>
      <c r="B6" t="s">
        <v>16</v>
      </c>
      <c r="C6" t="s">
        <v>12</v>
      </c>
      <c r="D6">
        <v>1550175</v>
      </c>
      <c r="E6">
        <v>582035562</v>
      </c>
      <c r="F6">
        <f t="shared" si="0"/>
        <v>2.6633681878015557E-3</v>
      </c>
      <c r="G6">
        <f t="shared" si="1"/>
        <v>0.24735779558466828</v>
      </c>
    </row>
    <row r="7" spans="1:7" x14ac:dyDescent="0.2">
      <c r="A7" t="s">
        <v>57</v>
      </c>
      <c r="B7" t="s">
        <v>17</v>
      </c>
      <c r="C7" t="s">
        <v>12</v>
      </c>
      <c r="D7">
        <v>1795854</v>
      </c>
      <c r="E7">
        <v>540897844</v>
      </c>
      <c r="F7">
        <f t="shared" si="0"/>
        <v>3.3201352527483913E-3</v>
      </c>
      <c r="G7">
        <f t="shared" si="1"/>
        <v>0.30219119033466901</v>
      </c>
    </row>
    <row r="8" spans="1:7" x14ac:dyDescent="0.2">
      <c r="A8" t="s">
        <v>57</v>
      </c>
      <c r="B8" t="s">
        <v>18</v>
      </c>
      <c r="C8" t="s">
        <v>12</v>
      </c>
      <c r="D8">
        <v>0</v>
      </c>
      <c r="E8">
        <v>574870255</v>
      </c>
      <c r="F8">
        <f t="shared" si="0"/>
        <v>0</v>
      </c>
      <c r="G8">
        <f t="shared" si="1"/>
        <v>0</v>
      </c>
    </row>
    <row r="9" spans="1:7" x14ac:dyDescent="0.2">
      <c r="A9" t="s">
        <v>57</v>
      </c>
      <c r="B9" t="s">
        <v>19</v>
      </c>
      <c r="C9" t="s">
        <v>12</v>
      </c>
      <c r="D9">
        <v>712772</v>
      </c>
      <c r="E9">
        <v>563241910</v>
      </c>
      <c r="F9">
        <f t="shared" si="0"/>
        <v>1.2654811145001621E-3</v>
      </c>
      <c r="G9">
        <f t="shared" si="1"/>
        <v>0.12582094467182967</v>
      </c>
    </row>
    <row r="10" spans="1:7" x14ac:dyDescent="0.2">
      <c r="A10" t="s">
        <v>57</v>
      </c>
      <c r="B10" t="s">
        <v>20</v>
      </c>
      <c r="C10" t="s">
        <v>12</v>
      </c>
      <c r="D10">
        <v>2003759</v>
      </c>
      <c r="E10">
        <v>544930324</v>
      </c>
      <c r="F10">
        <f t="shared" si="0"/>
        <v>3.6770921193954331E-3</v>
      </c>
      <c r="G10">
        <f t="shared" si="1"/>
        <v>0.33156462532079728</v>
      </c>
    </row>
    <row r="11" spans="1:7" x14ac:dyDescent="0.2">
      <c r="A11" t="s">
        <v>57</v>
      </c>
      <c r="B11" t="s">
        <v>21</v>
      </c>
      <c r="C11" t="s">
        <v>12</v>
      </c>
      <c r="D11">
        <v>0</v>
      </c>
      <c r="E11">
        <v>233329489</v>
      </c>
      <c r="F11">
        <f t="shared" si="0"/>
        <v>0</v>
      </c>
      <c r="G11">
        <f t="shared" si="1"/>
        <v>0</v>
      </c>
    </row>
    <row r="12" spans="1:7" x14ac:dyDescent="0.2">
      <c r="A12" t="s">
        <v>57</v>
      </c>
      <c r="B12" t="s">
        <v>24</v>
      </c>
      <c r="C12" t="s">
        <v>12</v>
      </c>
      <c r="D12">
        <v>0</v>
      </c>
      <c r="E12">
        <v>241538011</v>
      </c>
      <c r="F12">
        <f t="shared" si="0"/>
        <v>0</v>
      </c>
      <c r="G12">
        <f t="shared" si="1"/>
        <v>0</v>
      </c>
    </row>
    <row r="13" spans="1:7" x14ac:dyDescent="0.2">
      <c r="A13" t="s">
        <v>57</v>
      </c>
      <c r="B13" t="s">
        <v>25</v>
      </c>
      <c r="C13" t="s">
        <v>12</v>
      </c>
      <c r="D13">
        <v>225411</v>
      </c>
      <c r="E13">
        <v>238124139</v>
      </c>
      <c r="F13">
        <f t="shared" si="0"/>
        <v>9.4661129672368076E-4</v>
      </c>
      <c r="G13">
        <f t="shared" si="1"/>
        <v>9.665364778352506E-2</v>
      </c>
    </row>
    <row r="14" spans="1:7" x14ac:dyDescent="0.2">
      <c r="A14" t="s">
        <v>57</v>
      </c>
      <c r="B14" t="s">
        <v>26</v>
      </c>
      <c r="C14" t="s">
        <v>12</v>
      </c>
      <c r="D14">
        <v>0</v>
      </c>
      <c r="E14">
        <v>265373547</v>
      </c>
      <c r="F14">
        <f t="shared" si="0"/>
        <v>0</v>
      </c>
      <c r="G14">
        <f t="shared" si="1"/>
        <v>0</v>
      </c>
    </row>
    <row r="15" spans="1:7" x14ac:dyDescent="0.2">
      <c r="A15" t="s">
        <v>57</v>
      </c>
      <c r="B15" t="s">
        <v>27</v>
      </c>
      <c r="C15" t="s">
        <v>12</v>
      </c>
      <c r="D15">
        <v>680989</v>
      </c>
      <c r="E15">
        <v>242846046</v>
      </c>
      <c r="F15">
        <f t="shared" si="0"/>
        <v>2.8042004851089896E-3</v>
      </c>
      <c r="G15">
        <f t="shared" si="1"/>
        <v>0.25921112841650179</v>
      </c>
    </row>
    <row r="16" spans="1:7" x14ac:dyDescent="0.2">
      <c r="A16" t="s">
        <v>57</v>
      </c>
      <c r="B16" t="s">
        <v>28</v>
      </c>
      <c r="C16" t="s">
        <v>12</v>
      </c>
      <c r="D16">
        <v>2210444</v>
      </c>
      <c r="E16">
        <v>256007249</v>
      </c>
      <c r="F16">
        <f t="shared" si="0"/>
        <v>8.6343023825860496E-3</v>
      </c>
      <c r="G16">
        <f t="shared" si="1"/>
        <v>0.72000038730792204</v>
      </c>
    </row>
    <row r="17" spans="1:7" x14ac:dyDescent="0.2">
      <c r="A17" t="s">
        <v>57</v>
      </c>
      <c r="B17" t="s">
        <v>29</v>
      </c>
      <c r="C17" t="s">
        <v>12</v>
      </c>
      <c r="D17">
        <v>0</v>
      </c>
      <c r="E17">
        <v>259042007</v>
      </c>
      <c r="F17">
        <f t="shared" si="0"/>
        <v>0</v>
      </c>
      <c r="G17">
        <f t="shared" si="1"/>
        <v>0</v>
      </c>
    </row>
    <row r="18" spans="1:7" x14ac:dyDescent="0.2">
      <c r="A18" t="s">
        <v>57</v>
      </c>
      <c r="B18" t="s">
        <v>30</v>
      </c>
      <c r="C18" t="s">
        <v>12</v>
      </c>
      <c r="D18">
        <v>1549981</v>
      </c>
      <c r="E18">
        <v>262113271</v>
      </c>
      <c r="F18">
        <f t="shared" si="0"/>
        <v>5.913401462225085E-3</v>
      </c>
      <c r="G18">
        <f t="shared" si="1"/>
        <v>0.5105061216834722</v>
      </c>
    </row>
    <row r="19" spans="1:7" x14ac:dyDescent="0.2">
      <c r="A19" t="s">
        <v>57</v>
      </c>
      <c r="B19" t="s">
        <v>31</v>
      </c>
      <c r="C19" t="s">
        <v>12</v>
      </c>
      <c r="D19">
        <v>3641639</v>
      </c>
      <c r="E19">
        <v>258368257</v>
      </c>
      <c r="F19">
        <f t="shared" si="0"/>
        <v>1.4094761648680395E-2</v>
      </c>
      <c r="G19">
        <f t="shared" si="1"/>
        <v>1.1237454334924324</v>
      </c>
    </row>
    <row r="20" spans="1:7" x14ac:dyDescent="0.2">
      <c r="A20" t="s">
        <v>57</v>
      </c>
      <c r="B20" t="s">
        <v>32</v>
      </c>
      <c r="C20" t="s">
        <v>12</v>
      </c>
      <c r="D20">
        <v>0</v>
      </c>
      <c r="E20">
        <v>265718833</v>
      </c>
      <c r="F20">
        <f t="shared" si="0"/>
        <v>0</v>
      </c>
      <c r="G20">
        <f t="shared" si="1"/>
        <v>0</v>
      </c>
    </row>
    <row r="21" spans="1:7" x14ac:dyDescent="0.2">
      <c r="A21" t="s">
        <v>57</v>
      </c>
      <c r="B21" t="s">
        <v>33</v>
      </c>
      <c r="C21" t="s">
        <v>12</v>
      </c>
      <c r="D21">
        <v>4135212</v>
      </c>
      <c r="E21">
        <v>270152862</v>
      </c>
      <c r="F21">
        <f t="shared" si="0"/>
        <v>1.53069338943372E-2</v>
      </c>
      <c r="G21">
        <f t="shared" si="1"/>
        <v>1.2112013309078984</v>
      </c>
    </row>
    <row r="22" spans="1:7" x14ac:dyDescent="0.2">
      <c r="A22" t="s">
        <v>57</v>
      </c>
      <c r="B22" t="s">
        <v>34</v>
      </c>
      <c r="C22" t="s">
        <v>12</v>
      </c>
      <c r="D22">
        <v>0</v>
      </c>
      <c r="E22">
        <v>234936703</v>
      </c>
      <c r="F22">
        <f t="shared" si="0"/>
        <v>0</v>
      </c>
      <c r="G22">
        <f t="shared" si="1"/>
        <v>0</v>
      </c>
    </row>
    <row r="23" spans="1:7" x14ac:dyDescent="0.2">
      <c r="A23" t="s">
        <v>57</v>
      </c>
      <c r="B23" t="s">
        <v>35</v>
      </c>
      <c r="C23" t="s">
        <v>12</v>
      </c>
      <c r="D23">
        <v>0</v>
      </c>
      <c r="E23">
        <v>258763278</v>
      </c>
      <c r="F23">
        <f t="shared" si="0"/>
        <v>0</v>
      </c>
      <c r="G23">
        <f t="shared" si="1"/>
        <v>0</v>
      </c>
    </row>
    <row r="24" spans="1:7" x14ac:dyDescent="0.2">
      <c r="A24" t="s">
        <v>57</v>
      </c>
      <c r="B24" t="s">
        <v>36</v>
      </c>
      <c r="C24" t="s">
        <v>12</v>
      </c>
      <c r="D24">
        <v>0</v>
      </c>
      <c r="E24">
        <v>239558194</v>
      </c>
      <c r="F24">
        <f t="shared" si="0"/>
        <v>0</v>
      </c>
      <c r="G24">
        <f t="shared" si="1"/>
        <v>0</v>
      </c>
    </row>
    <row r="25" spans="1:7" x14ac:dyDescent="0.2">
      <c r="A25" t="s">
        <v>57</v>
      </c>
      <c r="B25" t="s">
        <v>37</v>
      </c>
      <c r="C25" t="s">
        <v>12</v>
      </c>
      <c r="D25">
        <v>9088139</v>
      </c>
      <c r="E25">
        <v>271149806</v>
      </c>
      <c r="F25">
        <f t="shared" si="0"/>
        <v>3.3517040392055455E-2</v>
      </c>
      <c r="G25">
        <f t="shared" si="1"/>
        <v>2.468398197018403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58</v>
      </c>
      <c r="B2">
        <v>9.77</v>
      </c>
      <c r="C2" t="s">
        <v>10</v>
      </c>
      <c r="D2" t="s">
        <v>11</v>
      </c>
      <c r="E2">
        <v>2058</v>
      </c>
      <c r="F2" t="s">
        <v>12</v>
      </c>
      <c r="G2">
        <v>7390</v>
      </c>
      <c r="H2" t="s">
        <v>59</v>
      </c>
      <c r="I2" t="s">
        <v>38</v>
      </c>
      <c r="J2" t="s">
        <v>12</v>
      </c>
    </row>
    <row r="3" spans="1:10" x14ac:dyDescent="0.2">
      <c r="A3" t="s">
        <v>58</v>
      </c>
      <c r="B3">
        <v>9.77</v>
      </c>
      <c r="C3" t="s">
        <v>10</v>
      </c>
      <c r="D3" t="s">
        <v>13</v>
      </c>
      <c r="E3">
        <v>222216</v>
      </c>
      <c r="F3" t="s">
        <v>12</v>
      </c>
      <c r="G3">
        <v>3053792</v>
      </c>
      <c r="H3" t="s">
        <v>59</v>
      </c>
      <c r="I3" t="s">
        <v>60</v>
      </c>
      <c r="J3" t="s">
        <v>12</v>
      </c>
    </row>
    <row r="4" spans="1:10" x14ac:dyDescent="0.2">
      <c r="A4" t="s">
        <v>58</v>
      </c>
      <c r="B4">
        <v>9.77</v>
      </c>
      <c r="C4" t="s">
        <v>10</v>
      </c>
      <c r="D4" t="s">
        <v>14</v>
      </c>
      <c r="E4">
        <v>348474</v>
      </c>
      <c r="F4" t="s">
        <v>12</v>
      </c>
      <c r="G4">
        <v>4746848</v>
      </c>
      <c r="H4" t="s">
        <v>59</v>
      </c>
      <c r="I4" t="s">
        <v>61</v>
      </c>
      <c r="J4" t="s">
        <v>12</v>
      </c>
    </row>
    <row r="5" spans="1:10" x14ac:dyDescent="0.2">
      <c r="A5" t="s">
        <v>58</v>
      </c>
      <c r="B5">
        <v>9.77</v>
      </c>
      <c r="C5" t="s">
        <v>10</v>
      </c>
      <c r="D5" t="s">
        <v>15</v>
      </c>
      <c r="E5" t="s">
        <v>22</v>
      </c>
      <c r="F5" t="s">
        <v>12</v>
      </c>
      <c r="G5" t="s">
        <v>22</v>
      </c>
      <c r="H5" t="s">
        <v>59</v>
      </c>
      <c r="I5" t="s">
        <v>23</v>
      </c>
      <c r="J5" t="s">
        <v>12</v>
      </c>
    </row>
    <row r="6" spans="1:10" x14ac:dyDescent="0.2">
      <c r="A6" t="s">
        <v>58</v>
      </c>
      <c r="B6">
        <v>9.77</v>
      </c>
      <c r="C6" t="s">
        <v>10</v>
      </c>
      <c r="D6" t="s">
        <v>16</v>
      </c>
      <c r="E6">
        <v>273214</v>
      </c>
      <c r="F6" t="s">
        <v>12</v>
      </c>
      <c r="G6">
        <v>3770883</v>
      </c>
      <c r="H6" t="s">
        <v>59</v>
      </c>
      <c r="I6" t="s">
        <v>62</v>
      </c>
      <c r="J6" t="s">
        <v>12</v>
      </c>
    </row>
    <row r="7" spans="1:10" x14ac:dyDescent="0.2">
      <c r="A7" t="s">
        <v>58</v>
      </c>
      <c r="B7">
        <v>9.77</v>
      </c>
      <c r="C7" t="s">
        <v>10</v>
      </c>
      <c r="D7" t="s">
        <v>17</v>
      </c>
      <c r="E7">
        <v>467065</v>
      </c>
      <c r="F7" t="s">
        <v>12</v>
      </c>
      <c r="G7">
        <v>6618271</v>
      </c>
      <c r="H7" t="s">
        <v>59</v>
      </c>
      <c r="I7" t="s">
        <v>63</v>
      </c>
      <c r="J7" t="s">
        <v>12</v>
      </c>
    </row>
    <row r="8" spans="1:10" x14ac:dyDescent="0.2">
      <c r="A8" t="s">
        <v>58</v>
      </c>
      <c r="B8">
        <v>9.77</v>
      </c>
      <c r="C8" t="s">
        <v>10</v>
      </c>
      <c r="D8" t="s">
        <v>18</v>
      </c>
      <c r="E8">
        <v>1656</v>
      </c>
      <c r="F8" t="s">
        <v>12</v>
      </c>
      <c r="G8">
        <v>5877</v>
      </c>
      <c r="H8" t="s">
        <v>59</v>
      </c>
      <c r="I8" t="s">
        <v>38</v>
      </c>
      <c r="J8" t="s">
        <v>12</v>
      </c>
    </row>
    <row r="9" spans="1:10" x14ac:dyDescent="0.2">
      <c r="A9" t="s">
        <v>58</v>
      </c>
      <c r="B9">
        <v>9.77</v>
      </c>
      <c r="C9" t="s">
        <v>10</v>
      </c>
      <c r="D9" t="s">
        <v>19</v>
      </c>
      <c r="E9">
        <v>311954</v>
      </c>
      <c r="F9" t="s">
        <v>12</v>
      </c>
      <c r="G9">
        <v>4202945</v>
      </c>
      <c r="H9" t="s">
        <v>59</v>
      </c>
      <c r="I9" t="s">
        <v>64</v>
      </c>
      <c r="J9" t="s">
        <v>12</v>
      </c>
    </row>
    <row r="10" spans="1:10" x14ac:dyDescent="0.2">
      <c r="A10" t="s">
        <v>58</v>
      </c>
      <c r="B10">
        <v>9.77</v>
      </c>
      <c r="C10" t="s">
        <v>10</v>
      </c>
      <c r="D10" t="s">
        <v>20</v>
      </c>
      <c r="E10">
        <v>753986</v>
      </c>
      <c r="F10" t="s">
        <v>12</v>
      </c>
      <c r="G10">
        <v>10601632</v>
      </c>
      <c r="H10" t="s">
        <v>59</v>
      </c>
      <c r="I10" t="s">
        <v>65</v>
      </c>
      <c r="J10" t="s">
        <v>12</v>
      </c>
    </row>
    <row r="11" spans="1:10" x14ac:dyDescent="0.2">
      <c r="A11" t="s">
        <v>58</v>
      </c>
      <c r="B11">
        <v>9.77</v>
      </c>
      <c r="C11" t="s">
        <v>10</v>
      </c>
      <c r="D11" t="s">
        <v>21</v>
      </c>
      <c r="E11">
        <v>10087533</v>
      </c>
      <c r="F11" t="s">
        <v>12</v>
      </c>
      <c r="G11">
        <v>158756270</v>
      </c>
      <c r="H11" t="s">
        <v>59</v>
      </c>
      <c r="I11" t="s">
        <v>66</v>
      </c>
      <c r="J11" t="s">
        <v>12</v>
      </c>
    </row>
    <row r="12" spans="1:10" x14ac:dyDescent="0.2">
      <c r="A12" t="s">
        <v>58</v>
      </c>
      <c r="B12">
        <v>9.77</v>
      </c>
      <c r="C12" t="s">
        <v>10</v>
      </c>
      <c r="D12" t="s">
        <v>24</v>
      </c>
      <c r="E12">
        <v>10662366</v>
      </c>
      <c r="F12" t="s">
        <v>12</v>
      </c>
      <c r="G12">
        <v>168664061</v>
      </c>
      <c r="H12" t="s">
        <v>59</v>
      </c>
      <c r="I12" t="s">
        <v>67</v>
      </c>
      <c r="J12" t="s">
        <v>12</v>
      </c>
    </row>
    <row r="13" spans="1:10" x14ac:dyDescent="0.2">
      <c r="A13" t="s">
        <v>58</v>
      </c>
      <c r="B13">
        <v>9.77</v>
      </c>
      <c r="C13" t="s">
        <v>10</v>
      </c>
      <c r="D13" t="s">
        <v>25</v>
      </c>
      <c r="E13">
        <v>9789726</v>
      </c>
      <c r="F13" t="s">
        <v>12</v>
      </c>
      <c r="G13">
        <v>160451295</v>
      </c>
      <c r="H13" t="s">
        <v>59</v>
      </c>
      <c r="I13" t="s">
        <v>68</v>
      </c>
      <c r="J13" t="s">
        <v>12</v>
      </c>
    </row>
    <row r="14" spans="1:10" x14ac:dyDescent="0.2">
      <c r="A14" t="s">
        <v>58</v>
      </c>
      <c r="B14">
        <v>9.77</v>
      </c>
      <c r="C14" t="s">
        <v>10</v>
      </c>
      <c r="D14" t="s">
        <v>26</v>
      </c>
      <c r="E14">
        <v>861956</v>
      </c>
      <c r="F14" t="s">
        <v>12</v>
      </c>
      <c r="G14">
        <v>12287737</v>
      </c>
      <c r="H14" t="s">
        <v>59</v>
      </c>
      <c r="I14" t="s">
        <v>69</v>
      </c>
      <c r="J14" t="s">
        <v>12</v>
      </c>
    </row>
    <row r="15" spans="1:10" x14ac:dyDescent="0.2">
      <c r="A15" t="s">
        <v>58</v>
      </c>
      <c r="B15">
        <v>9.77</v>
      </c>
      <c r="C15" t="s">
        <v>10</v>
      </c>
      <c r="D15" t="s">
        <v>27</v>
      </c>
      <c r="E15">
        <v>10586944</v>
      </c>
      <c r="F15" t="s">
        <v>12</v>
      </c>
      <c r="G15">
        <v>165854577</v>
      </c>
      <c r="H15" t="s">
        <v>59</v>
      </c>
      <c r="I15" t="s">
        <v>70</v>
      </c>
      <c r="J15" t="s">
        <v>12</v>
      </c>
    </row>
    <row r="16" spans="1:10" x14ac:dyDescent="0.2">
      <c r="A16" t="s">
        <v>58</v>
      </c>
      <c r="B16">
        <v>9.77</v>
      </c>
      <c r="C16" t="s">
        <v>10</v>
      </c>
      <c r="D16" t="s">
        <v>28</v>
      </c>
      <c r="E16">
        <v>10338367</v>
      </c>
      <c r="F16" t="s">
        <v>12</v>
      </c>
      <c r="G16">
        <v>164006404</v>
      </c>
      <c r="H16" t="s">
        <v>59</v>
      </c>
      <c r="I16" t="s">
        <v>71</v>
      </c>
      <c r="J16" t="s">
        <v>12</v>
      </c>
    </row>
    <row r="17" spans="1:10" x14ac:dyDescent="0.2">
      <c r="A17" t="s">
        <v>58</v>
      </c>
      <c r="B17">
        <v>9.77</v>
      </c>
      <c r="C17" t="s">
        <v>10</v>
      </c>
      <c r="D17" t="s">
        <v>29</v>
      </c>
      <c r="E17" t="s">
        <v>22</v>
      </c>
      <c r="F17" t="s">
        <v>12</v>
      </c>
      <c r="G17" t="s">
        <v>22</v>
      </c>
      <c r="H17" t="s">
        <v>59</v>
      </c>
      <c r="I17" t="s">
        <v>23</v>
      </c>
      <c r="J17" t="s">
        <v>12</v>
      </c>
    </row>
    <row r="18" spans="1:10" x14ac:dyDescent="0.2">
      <c r="A18" t="s">
        <v>58</v>
      </c>
      <c r="B18">
        <v>9.77</v>
      </c>
      <c r="C18" t="s">
        <v>10</v>
      </c>
      <c r="D18" t="s">
        <v>30</v>
      </c>
      <c r="E18">
        <v>9989945</v>
      </c>
      <c r="F18" t="s">
        <v>12</v>
      </c>
      <c r="G18">
        <v>163141621</v>
      </c>
      <c r="H18" t="s">
        <v>59</v>
      </c>
      <c r="I18" t="s">
        <v>72</v>
      </c>
      <c r="J18" t="s">
        <v>12</v>
      </c>
    </row>
    <row r="19" spans="1:10" x14ac:dyDescent="0.2">
      <c r="A19" t="s">
        <v>58</v>
      </c>
      <c r="B19">
        <v>9.77</v>
      </c>
      <c r="C19" t="s">
        <v>10</v>
      </c>
      <c r="D19" t="s">
        <v>31</v>
      </c>
      <c r="E19">
        <v>9819095</v>
      </c>
      <c r="F19" t="s">
        <v>12</v>
      </c>
      <c r="G19">
        <v>159388256</v>
      </c>
      <c r="H19" t="s">
        <v>59</v>
      </c>
      <c r="I19" t="s">
        <v>73</v>
      </c>
      <c r="J19" t="s">
        <v>12</v>
      </c>
    </row>
    <row r="20" spans="1:10" x14ac:dyDescent="0.2">
      <c r="A20" t="s">
        <v>58</v>
      </c>
      <c r="B20">
        <v>9.77</v>
      </c>
      <c r="C20" t="s">
        <v>10</v>
      </c>
      <c r="D20" t="s">
        <v>32</v>
      </c>
      <c r="E20" t="s">
        <v>22</v>
      </c>
      <c r="F20" t="s">
        <v>12</v>
      </c>
      <c r="G20" t="s">
        <v>22</v>
      </c>
      <c r="H20" t="s">
        <v>59</v>
      </c>
      <c r="I20" t="s">
        <v>23</v>
      </c>
      <c r="J20" t="s">
        <v>12</v>
      </c>
    </row>
    <row r="21" spans="1:10" x14ac:dyDescent="0.2">
      <c r="A21" t="s">
        <v>58</v>
      </c>
      <c r="B21">
        <v>9.77</v>
      </c>
      <c r="C21" t="s">
        <v>10</v>
      </c>
      <c r="D21" t="s">
        <v>33</v>
      </c>
      <c r="E21">
        <v>8924464</v>
      </c>
      <c r="F21" t="s">
        <v>12</v>
      </c>
      <c r="G21">
        <v>139454322</v>
      </c>
      <c r="H21" t="s">
        <v>59</v>
      </c>
      <c r="I21" t="s">
        <v>74</v>
      </c>
      <c r="J21" t="s">
        <v>12</v>
      </c>
    </row>
    <row r="22" spans="1:10" x14ac:dyDescent="0.2">
      <c r="A22" t="s">
        <v>58</v>
      </c>
      <c r="B22">
        <v>9.77</v>
      </c>
      <c r="C22" t="s">
        <v>10</v>
      </c>
      <c r="D22" t="s">
        <v>34</v>
      </c>
      <c r="E22">
        <v>11298976</v>
      </c>
      <c r="F22" t="s">
        <v>12</v>
      </c>
      <c r="G22">
        <v>186567471</v>
      </c>
      <c r="H22" t="s">
        <v>59</v>
      </c>
      <c r="I22" t="s">
        <v>75</v>
      </c>
      <c r="J22" t="s">
        <v>12</v>
      </c>
    </row>
    <row r="23" spans="1:10" x14ac:dyDescent="0.2">
      <c r="A23" t="s">
        <v>58</v>
      </c>
      <c r="B23">
        <v>9.77</v>
      </c>
      <c r="C23" t="s">
        <v>10</v>
      </c>
      <c r="D23" t="s">
        <v>35</v>
      </c>
      <c r="E23">
        <v>11125611</v>
      </c>
      <c r="F23" t="s">
        <v>12</v>
      </c>
      <c r="G23">
        <v>170875620</v>
      </c>
      <c r="H23" t="s">
        <v>59</v>
      </c>
      <c r="I23" t="s">
        <v>76</v>
      </c>
      <c r="J23" t="s">
        <v>12</v>
      </c>
    </row>
    <row r="24" spans="1:10" x14ac:dyDescent="0.2">
      <c r="A24" t="s">
        <v>58</v>
      </c>
      <c r="B24">
        <v>9.77</v>
      </c>
      <c r="C24" t="s">
        <v>10</v>
      </c>
      <c r="D24" t="s">
        <v>36</v>
      </c>
      <c r="E24">
        <v>10463722</v>
      </c>
      <c r="F24" t="s">
        <v>12</v>
      </c>
      <c r="G24">
        <v>169594567</v>
      </c>
      <c r="H24" t="s">
        <v>59</v>
      </c>
      <c r="I24" t="s">
        <v>77</v>
      </c>
      <c r="J24" t="s">
        <v>12</v>
      </c>
    </row>
    <row r="25" spans="1:10" x14ac:dyDescent="0.2">
      <c r="A25" t="s">
        <v>58</v>
      </c>
      <c r="B25">
        <v>9.77</v>
      </c>
      <c r="C25" t="s">
        <v>10</v>
      </c>
      <c r="D25" t="s">
        <v>37</v>
      </c>
      <c r="E25">
        <v>9630124</v>
      </c>
      <c r="F25" t="s">
        <v>12</v>
      </c>
      <c r="G25">
        <v>157281942</v>
      </c>
      <c r="H25" t="s">
        <v>59</v>
      </c>
      <c r="I25" t="s">
        <v>78</v>
      </c>
      <c r="J2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5"/>
  <sheetViews>
    <sheetView workbookViewId="0">
      <selection activeCell="G36" sqref="G36"/>
    </sheetView>
  </sheetViews>
  <sheetFormatPr baseColWidth="10" defaultRowHeight="15" x14ac:dyDescent="0.2"/>
  <cols>
    <col min="1" max="1" width="15" customWidth="1"/>
    <col min="2" max="2" width="27.6640625" customWidth="1"/>
    <col min="3" max="5" width="15" customWidth="1"/>
    <col min="6" max="6" width="12.5" bestFit="1" customWidth="1"/>
    <col min="7" max="7" width="12.6640625" bestFit="1" customWidth="1"/>
  </cols>
  <sheetData>
    <row r="1" spans="1:7" s="1" customFormat="1" x14ac:dyDescent="0.2">
      <c r="A1" s="1" t="s">
        <v>0</v>
      </c>
      <c r="B1" s="1" t="s">
        <v>3</v>
      </c>
      <c r="C1" s="1" t="s">
        <v>5</v>
      </c>
      <c r="D1" s="1" t="s">
        <v>6</v>
      </c>
      <c r="E1" s="1" t="s">
        <v>288</v>
      </c>
      <c r="F1" s="1" t="s">
        <v>289</v>
      </c>
      <c r="G1" s="1" t="s">
        <v>290</v>
      </c>
    </row>
    <row r="2" spans="1:7" x14ac:dyDescent="0.2">
      <c r="A2" t="s">
        <v>79</v>
      </c>
      <c r="B2" t="s">
        <v>11</v>
      </c>
      <c r="C2" t="s">
        <v>12</v>
      </c>
      <c r="D2">
        <v>0</v>
      </c>
      <c r="E2">
        <v>543367899</v>
      </c>
      <c r="F2">
        <f>D2/E2</f>
        <v>0</v>
      </c>
      <c r="G2">
        <f>53.959* (F2^0.9084)</f>
        <v>0</v>
      </c>
    </row>
    <row r="3" spans="1:7" x14ac:dyDescent="0.2">
      <c r="A3" t="s">
        <v>79</v>
      </c>
      <c r="B3" t="s">
        <v>13</v>
      </c>
      <c r="C3" t="s">
        <v>12</v>
      </c>
      <c r="D3">
        <v>3421435</v>
      </c>
      <c r="E3">
        <v>556780302</v>
      </c>
      <c r="F3">
        <f t="shared" ref="F3:F25" si="0">D3/E3</f>
        <v>6.1450360002139586E-3</v>
      </c>
      <c r="G3">
        <f>53.959* (F3^0.9084)</f>
        <v>0.52863934847675986</v>
      </c>
    </row>
    <row r="4" spans="1:7" x14ac:dyDescent="0.2">
      <c r="A4" t="s">
        <v>79</v>
      </c>
      <c r="B4" t="s">
        <v>14</v>
      </c>
      <c r="C4" t="s">
        <v>12</v>
      </c>
      <c r="D4">
        <v>5829259</v>
      </c>
      <c r="E4">
        <v>540717684</v>
      </c>
      <c r="F4">
        <f t="shared" si="0"/>
        <v>1.0780596182609778E-2</v>
      </c>
      <c r="G4">
        <f t="shared" ref="G4:G25" si="1">53.959* (F4^0.9084)</f>
        <v>0.8808796814571167</v>
      </c>
    </row>
    <row r="5" spans="1:7" x14ac:dyDescent="0.2">
      <c r="A5" t="s">
        <v>79</v>
      </c>
      <c r="B5" t="s">
        <v>15</v>
      </c>
      <c r="C5" t="s">
        <v>12</v>
      </c>
      <c r="D5">
        <v>0</v>
      </c>
      <c r="E5">
        <v>557987247</v>
      </c>
      <c r="F5">
        <f t="shared" si="0"/>
        <v>0</v>
      </c>
      <c r="G5">
        <f t="shared" si="1"/>
        <v>0</v>
      </c>
    </row>
    <row r="6" spans="1:7" x14ac:dyDescent="0.2">
      <c r="A6" t="s">
        <v>79</v>
      </c>
      <c r="B6" t="s">
        <v>16</v>
      </c>
      <c r="C6" t="s">
        <v>12</v>
      </c>
      <c r="D6">
        <v>5051390</v>
      </c>
      <c r="E6">
        <v>582035562</v>
      </c>
      <c r="F6">
        <f t="shared" si="0"/>
        <v>8.6788339575718226E-3</v>
      </c>
      <c r="G6">
        <f t="shared" si="1"/>
        <v>0.72337285851374755</v>
      </c>
    </row>
    <row r="7" spans="1:7" x14ac:dyDescent="0.2">
      <c r="A7" t="s">
        <v>79</v>
      </c>
      <c r="B7" t="s">
        <v>17</v>
      </c>
      <c r="C7" t="s">
        <v>12</v>
      </c>
      <c r="D7">
        <v>7165381</v>
      </c>
      <c r="E7">
        <v>540897844</v>
      </c>
      <c r="F7">
        <f t="shared" si="0"/>
        <v>1.324719830090504E-2</v>
      </c>
      <c r="G7">
        <f t="shared" si="1"/>
        <v>1.0621879446785896</v>
      </c>
    </row>
    <row r="8" spans="1:7" x14ac:dyDescent="0.2">
      <c r="A8" t="s">
        <v>79</v>
      </c>
      <c r="B8" t="s">
        <v>18</v>
      </c>
      <c r="C8" t="s">
        <v>12</v>
      </c>
      <c r="D8">
        <v>0</v>
      </c>
      <c r="E8">
        <v>574870255</v>
      </c>
      <c r="F8">
        <f t="shared" si="0"/>
        <v>0</v>
      </c>
      <c r="G8">
        <f t="shared" si="1"/>
        <v>0</v>
      </c>
    </row>
    <row r="9" spans="1:7" x14ac:dyDescent="0.2">
      <c r="A9" t="s">
        <v>79</v>
      </c>
      <c r="B9" t="s">
        <v>19</v>
      </c>
      <c r="C9" t="s">
        <v>12</v>
      </c>
      <c r="D9">
        <v>4567292</v>
      </c>
      <c r="E9">
        <v>563241910</v>
      </c>
      <c r="F9">
        <f t="shared" si="0"/>
        <v>8.1089349334817779E-3</v>
      </c>
      <c r="G9">
        <f t="shared" si="1"/>
        <v>0.68009036571129222</v>
      </c>
    </row>
    <row r="10" spans="1:7" x14ac:dyDescent="0.2">
      <c r="A10" t="s">
        <v>79</v>
      </c>
      <c r="B10" t="s">
        <v>20</v>
      </c>
      <c r="C10" t="s">
        <v>12</v>
      </c>
      <c r="D10">
        <v>13412547</v>
      </c>
      <c r="E10">
        <v>544930324</v>
      </c>
      <c r="F10">
        <f t="shared" si="0"/>
        <v>2.4613324693598809E-2</v>
      </c>
      <c r="G10">
        <f t="shared" si="1"/>
        <v>1.8646742589039007</v>
      </c>
    </row>
    <row r="11" spans="1:7" x14ac:dyDescent="0.2">
      <c r="A11" t="s">
        <v>79</v>
      </c>
      <c r="B11" t="s">
        <v>21</v>
      </c>
      <c r="C11" t="s">
        <v>12</v>
      </c>
      <c r="D11">
        <v>178635214</v>
      </c>
      <c r="E11">
        <v>233329489</v>
      </c>
      <c r="F11">
        <f t="shared" si="0"/>
        <v>0.76559210224816465</v>
      </c>
      <c r="G11">
        <f t="shared" si="1"/>
        <v>42.333791957967442</v>
      </c>
    </row>
    <row r="12" spans="1:7" x14ac:dyDescent="0.2">
      <c r="A12" t="s">
        <v>79</v>
      </c>
      <c r="B12" t="s">
        <v>24</v>
      </c>
      <c r="C12" t="s">
        <v>12</v>
      </c>
      <c r="D12">
        <v>194872777</v>
      </c>
      <c r="E12">
        <v>241538011</v>
      </c>
      <c r="F12">
        <f t="shared" si="0"/>
        <v>0.80679962625013091</v>
      </c>
      <c r="G12">
        <f t="shared" si="1"/>
        <v>44.39865805173212</v>
      </c>
    </row>
    <row r="13" spans="1:7" x14ac:dyDescent="0.2">
      <c r="A13" t="s">
        <v>79</v>
      </c>
      <c r="B13" t="s">
        <v>25</v>
      </c>
      <c r="C13" t="s">
        <v>12</v>
      </c>
      <c r="D13">
        <v>188601645</v>
      </c>
      <c r="E13">
        <v>238124139</v>
      </c>
      <c r="F13">
        <f t="shared" si="0"/>
        <v>0.79203076929550598</v>
      </c>
      <c r="G13">
        <f t="shared" si="1"/>
        <v>43.659742907135382</v>
      </c>
    </row>
    <row r="14" spans="1:7" x14ac:dyDescent="0.2">
      <c r="A14" t="s">
        <v>79</v>
      </c>
      <c r="B14" t="s">
        <v>26</v>
      </c>
      <c r="C14" t="s">
        <v>12</v>
      </c>
      <c r="D14">
        <v>11910321</v>
      </c>
      <c r="E14">
        <v>265373547</v>
      </c>
      <c r="F14">
        <f t="shared" si="0"/>
        <v>4.4881342298974509E-2</v>
      </c>
      <c r="G14">
        <f t="shared" si="1"/>
        <v>3.2181071405808814</v>
      </c>
    </row>
    <row r="15" spans="1:7" x14ac:dyDescent="0.2">
      <c r="A15" t="s">
        <v>79</v>
      </c>
      <c r="B15" t="s">
        <v>27</v>
      </c>
      <c r="C15" t="s">
        <v>12</v>
      </c>
      <c r="D15">
        <v>175872306</v>
      </c>
      <c r="E15">
        <v>242846046</v>
      </c>
      <c r="F15">
        <f t="shared" si="0"/>
        <v>0.7242131749594144</v>
      </c>
      <c r="G15">
        <f t="shared" si="1"/>
        <v>40.250061618806619</v>
      </c>
    </row>
    <row r="16" spans="1:7" x14ac:dyDescent="0.2">
      <c r="A16" t="s">
        <v>79</v>
      </c>
      <c r="B16" t="s">
        <v>28</v>
      </c>
      <c r="C16" t="s">
        <v>12</v>
      </c>
      <c r="D16">
        <v>181172434</v>
      </c>
      <c r="E16">
        <v>256007249</v>
      </c>
      <c r="F16">
        <f t="shared" si="0"/>
        <v>0.70768478122273792</v>
      </c>
      <c r="G16">
        <f t="shared" si="1"/>
        <v>39.414717470910276</v>
      </c>
    </row>
    <row r="17" spans="1:7" x14ac:dyDescent="0.2">
      <c r="A17" t="s">
        <v>79</v>
      </c>
      <c r="B17" t="s">
        <v>29</v>
      </c>
      <c r="C17" t="s">
        <v>12</v>
      </c>
      <c r="D17">
        <v>0</v>
      </c>
      <c r="E17">
        <v>259042007</v>
      </c>
      <c r="F17">
        <f t="shared" si="0"/>
        <v>0</v>
      </c>
      <c r="G17">
        <f t="shared" si="1"/>
        <v>0</v>
      </c>
    </row>
    <row r="18" spans="1:7" x14ac:dyDescent="0.2">
      <c r="A18" t="s">
        <v>79</v>
      </c>
      <c r="B18" t="s">
        <v>30</v>
      </c>
      <c r="C18" t="s">
        <v>12</v>
      </c>
      <c r="D18">
        <v>193770718</v>
      </c>
      <c r="E18">
        <v>262113271</v>
      </c>
      <c r="F18">
        <f t="shared" si="0"/>
        <v>0.73926328590970125</v>
      </c>
      <c r="G18">
        <f t="shared" si="1"/>
        <v>41.009174740892</v>
      </c>
    </row>
    <row r="19" spans="1:7" x14ac:dyDescent="0.2">
      <c r="A19" t="s">
        <v>79</v>
      </c>
      <c r="B19" t="s">
        <v>31</v>
      </c>
      <c r="C19" t="s">
        <v>12</v>
      </c>
      <c r="D19">
        <v>193691832</v>
      </c>
      <c r="E19">
        <v>258368257</v>
      </c>
      <c r="F19">
        <f t="shared" si="0"/>
        <v>0.74967348639891163</v>
      </c>
      <c r="G19">
        <f t="shared" si="1"/>
        <v>41.533425838042795</v>
      </c>
    </row>
    <row r="20" spans="1:7" x14ac:dyDescent="0.2">
      <c r="A20" t="s">
        <v>79</v>
      </c>
      <c r="B20" t="s">
        <v>32</v>
      </c>
      <c r="C20" t="s">
        <v>12</v>
      </c>
      <c r="D20">
        <v>0</v>
      </c>
      <c r="E20">
        <v>265718833</v>
      </c>
      <c r="F20">
        <f t="shared" si="0"/>
        <v>0</v>
      </c>
      <c r="G20">
        <f t="shared" si="1"/>
        <v>0</v>
      </c>
    </row>
    <row r="21" spans="1:7" x14ac:dyDescent="0.2">
      <c r="A21" t="s">
        <v>79</v>
      </c>
      <c r="B21" t="s">
        <v>33</v>
      </c>
      <c r="C21" t="s">
        <v>12</v>
      </c>
      <c r="D21">
        <v>177776575</v>
      </c>
      <c r="E21">
        <v>270152862</v>
      </c>
      <c r="F21">
        <f t="shared" si="0"/>
        <v>0.65805919538990487</v>
      </c>
      <c r="G21">
        <f t="shared" si="1"/>
        <v>36.895702522494283</v>
      </c>
    </row>
    <row r="22" spans="1:7" x14ac:dyDescent="0.2">
      <c r="A22" t="s">
        <v>79</v>
      </c>
      <c r="B22" t="s">
        <v>34</v>
      </c>
      <c r="C22" t="s">
        <v>12</v>
      </c>
      <c r="D22">
        <v>208758538</v>
      </c>
      <c r="E22">
        <v>234936703</v>
      </c>
      <c r="F22">
        <f t="shared" si="0"/>
        <v>0.88857354059318694</v>
      </c>
      <c r="G22">
        <f t="shared" si="1"/>
        <v>48.46820722985953</v>
      </c>
    </row>
    <row r="23" spans="1:7" x14ac:dyDescent="0.2">
      <c r="A23" t="s">
        <v>79</v>
      </c>
      <c r="B23" t="s">
        <v>35</v>
      </c>
      <c r="C23" t="s">
        <v>12</v>
      </c>
      <c r="D23">
        <v>207689564</v>
      </c>
      <c r="E23">
        <v>258763278</v>
      </c>
      <c r="F23">
        <f t="shared" si="0"/>
        <v>0.80262379424641539</v>
      </c>
      <c r="G23">
        <f t="shared" si="1"/>
        <v>44.189859524164163</v>
      </c>
    </row>
    <row r="24" spans="1:7" x14ac:dyDescent="0.2">
      <c r="A24" t="s">
        <v>79</v>
      </c>
      <c r="B24" t="s">
        <v>36</v>
      </c>
      <c r="C24" t="s">
        <v>12</v>
      </c>
      <c r="D24">
        <v>189738132</v>
      </c>
      <c r="E24">
        <v>239558194</v>
      </c>
      <c r="F24">
        <f t="shared" si="0"/>
        <v>0.79203357160056065</v>
      </c>
      <c r="G24">
        <f t="shared" si="1"/>
        <v>43.659883231015741</v>
      </c>
    </row>
    <row r="25" spans="1:7" x14ac:dyDescent="0.2">
      <c r="A25" t="s">
        <v>79</v>
      </c>
      <c r="B25" t="s">
        <v>37</v>
      </c>
      <c r="C25" t="s">
        <v>12</v>
      </c>
      <c r="D25">
        <v>195301674</v>
      </c>
      <c r="E25">
        <v>271149806</v>
      </c>
      <c r="F25">
        <f t="shared" si="0"/>
        <v>0.72027222471993946</v>
      </c>
      <c r="G25">
        <f t="shared" si="1"/>
        <v>40.051046236311997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80</v>
      </c>
      <c r="B2">
        <v>9.77</v>
      </c>
      <c r="C2" t="s">
        <v>39</v>
      </c>
      <c r="D2" t="s">
        <v>11</v>
      </c>
      <c r="E2">
        <v>21324331</v>
      </c>
      <c r="F2" t="s">
        <v>12</v>
      </c>
      <c r="G2">
        <v>322179700</v>
      </c>
      <c r="H2" t="s">
        <v>81</v>
      </c>
      <c r="I2" t="s">
        <v>82</v>
      </c>
      <c r="J2" t="s">
        <v>83</v>
      </c>
    </row>
    <row r="3" spans="1:10" x14ac:dyDescent="0.2">
      <c r="A3" t="s">
        <v>80</v>
      </c>
      <c r="B3">
        <v>9.77</v>
      </c>
      <c r="C3" t="s">
        <v>39</v>
      </c>
      <c r="D3" t="s">
        <v>13</v>
      </c>
      <c r="E3">
        <v>22729435</v>
      </c>
      <c r="F3" t="s">
        <v>12</v>
      </c>
      <c r="G3">
        <v>340309841</v>
      </c>
      <c r="H3" t="s">
        <v>81</v>
      </c>
      <c r="I3" t="s">
        <v>84</v>
      </c>
      <c r="J3" t="s">
        <v>85</v>
      </c>
    </row>
    <row r="4" spans="1:10" x14ac:dyDescent="0.2">
      <c r="A4" t="s">
        <v>80</v>
      </c>
      <c r="B4">
        <v>9.77</v>
      </c>
      <c r="C4" t="s">
        <v>39</v>
      </c>
      <c r="D4" t="s">
        <v>14</v>
      </c>
      <c r="E4">
        <v>20754053</v>
      </c>
      <c r="F4" t="s">
        <v>12</v>
      </c>
      <c r="G4">
        <v>320178442</v>
      </c>
      <c r="H4" t="s">
        <v>81</v>
      </c>
      <c r="I4" t="s">
        <v>86</v>
      </c>
      <c r="J4" t="s">
        <v>87</v>
      </c>
    </row>
    <row r="5" spans="1:10" x14ac:dyDescent="0.2">
      <c r="A5" t="s">
        <v>80</v>
      </c>
      <c r="B5">
        <v>9.77</v>
      </c>
      <c r="C5" t="s">
        <v>39</v>
      </c>
      <c r="D5" t="s">
        <v>15</v>
      </c>
      <c r="E5">
        <v>22016015</v>
      </c>
      <c r="F5" t="s">
        <v>12</v>
      </c>
      <c r="G5">
        <v>332145145</v>
      </c>
      <c r="H5" t="s">
        <v>81</v>
      </c>
      <c r="I5" t="s">
        <v>88</v>
      </c>
      <c r="J5" t="s">
        <v>89</v>
      </c>
    </row>
    <row r="6" spans="1:10" x14ac:dyDescent="0.2">
      <c r="A6" t="s">
        <v>80</v>
      </c>
      <c r="B6">
        <v>9.77</v>
      </c>
      <c r="C6" t="s">
        <v>39</v>
      </c>
      <c r="D6" t="s">
        <v>16</v>
      </c>
      <c r="E6">
        <v>19954666</v>
      </c>
      <c r="F6" t="s">
        <v>12</v>
      </c>
      <c r="G6">
        <v>309103490</v>
      </c>
      <c r="H6" t="s">
        <v>81</v>
      </c>
      <c r="I6" t="s">
        <v>90</v>
      </c>
      <c r="J6" t="s">
        <v>91</v>
      </c>
    </row>
    <row r="7" spans="1:10" x14ac:dyDescent="0.2">
      <c r="A7" t="s">
        <v>80</v>
      </c>
      <c r="B7">
        <v>9.77</v>
      </c>
      <c r="C7" t="s">
        <v>39</v>
      </c>
      <c r="D7" t="s">
        <v>17</v>
      </c>
      <c r="E7">
        <v>22210395</v>
      </c>
      <c r="F7" t="s">
        <v>12</v>
      </c>
      <c r="G7">
        <v>331041621</v>
      </c>
      <c r="H7" t="s">
        <v>81</v>
      </c>
      <c r="I7" t="s">
        <v>92</v>
      </c>
      <c r="J7" t="s">
        <v>93</v>
      </c>
    </row>
    <row r="8" spans="1:10" x14ac:dyDescent="0.2">
      <c r="A8" t="s">
        <v>80</v>
      </c>
      <c r="B8">
        <v>9.77</v>
      </c>
      <c r="C8" t="s">
        <v>39</v>
      </c>
      <c r="D8" t="s">
        <v>18</v>
      </c>
      <c r="E8">
        <v>21399710</v>
      </c>
      <c r="F8" t="s">
        <v>12</v>
      </c>
      <c r="G8">
        <v>335821546</v>
      </c>
      <c r="H8" t="s">
        <v>81</v>
      </c>
      <c r="I8" t="s">
        <v>94</v>
      </c>
      <c r="J8" t="s">
        <v>95</v>
      </c>
    </row>
    <row r="9" spans="1:10" x14ac:dyDescent="0.2">
      <c r="A9" t="s">
        <v>80</v>
      </c>
      <c r="B9">
        <v>9.77</v>
      </c>
      <c r="C9" t="s">
        <v>39</v>
      </c>
      <c r="D9" t="s">
        <v>19</v>
      </c>
      <c r="E9">
        <v>22689832</v>
      </c>
      <c r="F9" t="s">
        <v>12</v>
      </c>
      <c r="G9">
        <v>340052749</v>
      </c>
      <c r="H9" t="s">
        <v>81</v>
      </c>
      <c r="I9" t="s">
        <v>96</v>
      </c>
      <c r="J9" t="s">
        <v>97</v>
      </c>
    </row>
    <row r="10" spans="1:10" x14ac:dyDescent="0.2">
      <c r="A10" t="s">
        <v>80</v>
      </c>
      <c r="B10">
        <v>9.77</v>
      </c>
      <c r="C10" t="s">
        <v>39</v>
      </c>
      <c r="D10" t="s">
        <v>20</v>
      </c>
      <c r="E10">
        <v>21668693</v>
      </c>
      <c r="F10" t="s">
        <v>12</v>
      </c>
      <c r="G10">
        <v>312596407</v>
      </c>
      <c r="H10" t="s">
        <v>81</v>
      </c>
      <c r="I10" t="s">
        <v>98</v>
      </c>
      <c r="J10" t="s">
        <v>99</v>
      </c>
    </row>
    <row r="11" spans="1:10" x14ac:dyDescent="0.2">
      <c r="A11" t="s">
        <v>80</v>
      </c>
      <c r="B11">
        <v>9.77</v>
      </c>
      <c r="C11" t="s">
        <v>39</v>
      </c>
      <c r="D11" t="s">
        <v>21</v>
      </c>
      <c r="E11">
        <v>13565330</v>
      </c>
      <c r="F11" t="s">
        <v>12</v>
      </c>
      <c r="G11">
        <v>205134679</v>
      </c>
      <c r="H11" t="s">
        <v>81</v>
      </c>
      <c r="I11" t="s">
        <v>100</v>
      </c>
      <c r="J11" t="s">
        <v>101</v>
      </c>
    </row>
    <row r="12" spans="1:10" x14ac:dyDescent="0.2">
      <c r="A12" t="s">
        <v>80</v>
      </c>
      <c r="B12">
        <v>9.77</v>
      </c>
      <c r="C12" t="s">
        <v>39</v>
      </c>
      <c r="D12" t="s">
        <v>24</v>
      </c>
      <c r="E12">
        <v>13271221</v>
      </c>
      <c r="F12" t="s">
        <v>12</v>
      </c>
      <c r="G12">
        <v>208770428</v>
      </c>
      <c r="H12" t="s">
        <v>81</v>
      </c>
      <c r="I12" t="s">
        <v>102</v>
      </c>
      <c r="J12" t="s">
        <v>103</v>
      </c>
    </row>
    <row r="13" spans="1:10" x14ac:dyDescent="0.2">
      <c r="A13" t="s">
        <v>80</v>
      </c>
      <c r="B13">
        <v>9.77</v>
      </c>
      <c r="C13" t="s">
        <v>39</v>
      </c>
      <c r="D13" t="s">
        <v>25</v>
      </c>
      <c r="E13">
        <v>11842740</v>
      </c>
      <c r="F13" t="s">
        <v>12</v>
      </c>
      <c r="G13">
        <v>197876684</v>
      </c>
      <c r="H13" t="s">
        <v>81</v>
      </c>
      <c r="I13" t="s">
        <v>104</v>
      </c>
      <c r="J13" t="s">
        <v>105</v>
      </c>
    </row>
    <row r="14" spans="1:10" x14ac:dyDescent="0.2">
      <c r="A14" t="s">
        <v>80</v>
      </c>
      <c r="B14">
        <v>9.77</v>
      </c>
      <c r="C14" t="s">
        <v>39</v>
      </c>
      <c r="D14" t="s">
        <v>26</v>
      </c>
      <c r="E14">
        <v>14182338</v>
      </c>
      <c r="F14" t="s">
        <v>12</v>
      </c>
      <c r="G14">
        <v>223044735</v>
      </c>
      <c r="H14" t="s">
        <v>81</v>
      </c>
      <c r="I14" t="s">
        <v>106</v>
      </c>
      <c r="J14" t="s">
        <v>107</v>
      </c>
    </row>
    <row r="15" spans="1:10" x14ac:dyDescent="0.2">
      <c r="A15" t="s">
        <v>80</v>
      </c>
      <c r="B15">
        <v>9.77</v>
      </c>
      <c r="C15" t="s">
        <v>39</v>
      </c>
      <c r="D15" t="s">
        <v>27</v>
      </c>
      <c r="E15">
        <v>14245403</v>
      </c>
      <c r="F15" t="s">
        <v>12</v>
      </c>
      <c r="G15">
        <v>218567957</v>
      </c>
      <c r="H15" t="s">
        <v>81</v>
      </c>
      <c r="I15" t="s">
        <v>108</v>
      </c>
      <c r="J15" t="s">
        <v>109</v>
      </c>
    </row>
    <row r="16" spans="1:10" x14ac:dyDescent="0.2">
      <c r="A16" t="s">
        <v>80</v>
      </c>
      <c r="B16">
        <v>9.77</v>
      </c>
      <c r="C16" t="s">
        <v>39</v>
      </c>
      <c r="D16" t="s">
        <v>28</v>
      </c>
      <c r="E16">
        <v>14994935</v>
      </c>
      <c r="F16" t="s">
        <v>12</v>
      </c>
      <c r="G16">
        <v>226756424</v>
      </c>
      <c r="H16" t="s">
        <v>81</v>
      </c>
      <c r="I16" t="s">
        <v>110</v>
      </c>
      <c r="J16" t="s">
        <v>111</v>
      </c>
    </row>
    <row r="17" spans="1:10" x14ac:dyDescent="0.2">
      <c r="A17" t="s">
        <v>80</v>
      </c>
      <c r="B17">
        <v>9.77</v>
      </c>
      <c r="C17" t="s">
        <v>39</v>
      </c>
      <c r="D17" t="s">
        <v>29</v>
      </c>
      <c r="E17">
        <v>14960099</v>
      </c>
      <c r="F17" t="s">
        <v>12</v>
      </c>
      <c r="G17">
        <v>225585362</v>
      </c>
      <c r="H17" t="s">
        <v>81</v>
      </c>
      <c r="I17" t="s">
        <v>112</v>
      </c>
      <c r="J17" t="s">
        <v>113</v>
      </c>
    </row>
    <row r="18" spans="1:10" x14ac:dyDescent="0.2">
      <c r="A18" t="s">
        <v>80</v>
      </c>
      <c r="B18">
        <v>9.77</v>
      </c>
      <c r="C18" t="s">
        <v>39</v>
      </c>
      <c r="D18" t="s">
        <v>30</v>
      </c>
      <c r="E18">
        <v>13955801</v>
      </c>
      <c r="F18" t="s">
        <v>12</v>
      </c>
      <c r="G18">
        <v>216028525</v>
      </c>
      <c r="H18" t="s">
        <v>81</v>
      </c>
      <c r="I18" t="s">
        <v>38</v>
      </c>
      <c r="J18" t="s">
        <v>114</v>
      </c>
    </row>
    <row r="19" spans="1:10" x14ac:dyDescent="0.2">
      <c r="A19" t="s">
        <v>80</v>
      </c>
      <c r="B19">
        <v>9.77</v>
      </c>
      <c r="C19" t="s">
        <v>39</v>
      </c>
      <c r="D19" t="s">
        <v>31</v>
      </c>
      <c r="E19">
        <v>13433444</v>
      </c>
      <c r="F19" t="s">
        <v>12</v>
      </c>
      <c r="G19">
        <v>212928303</v>
      </c>
      <c r="H19" t="s">
        <v>81</v>
      </c>
      <c r="I19" t="s">
        <v>115</v>
      </c>
      <c r="J19" t="s">
        <v>116</v>
      </c>
    </row>
    <row r="20" spans="1:10" x14ac:dyDescent="0.2">
      <c r="A20" t="s">
        <v>80</v>
      </c>
      <c r="B20">
        <v>9.77</v>
      </c>
      <c r="C20" t="s">
        <v>39</v>
      </c>
      <c r="D20" t="s">
        <v>32</v>
      </c>
      <c r="E20">
        <v>15460067</v>
      </c>
      <c r="F20" t="s">
        <v>12</v>
      </c>
      <c r="G20">
        <v>226833313</v>
      </c>
      <c r="H20" t="s">
        <v>81</v>
      </c>
      <c r="I20" t="s">
        <v>117</v>
      </c>
      <c r="J20" t="s">
        <v>118</v>
      </c>
    </row>
    <row r="21" spans="1:10" x14ac:dyDescent="0.2">
      <c r="A21" t="s">
        <v>80</v>
      </c>
      <c r="B21">
        <v>9.77</v>
      </c>
      <c r="C21" t="s">
        <v>39</v>
      </c>
      <c r="D21" t="s">
        <v>33</v>
      </c>
      <c r="E21">
        <v>13630999</v>
      </c>
      <c r="F21" t="s">
        <v>12</v>
      </c>
      <c r="G21">
        <v>210888697</v>
      </c>
      <c r="H21" t="s">
        <v>81</v>
      </c>
      <c r="I21" t="s">
        <v>119</v>
      </c>
      <c r="J21" t="s">
        <v>120</v>
      </c>
    </row>
    <row r="22" spans="1:10" x14ac:dyDescent="0.2">
      <c r="A22" t="s">
        <v>80</v>
      </c>
      <c r="B22">
        <v>9.77</v>
      </c>
      <c r="C22" t="s">
        <v>39</v>
      </c>
      <c r="D22" t="s">
        <v>34</v>
      </c>
      <c r="E22">
        <v>13119442</v>
      </c>
      <c r="F22" t="s">
        <v>12</v>
      </c>
      <c r="G22">
        <v>208463644</v>
      </c>
      <c r="H22" t="s">
        <v>81</v>
      </c>
      <c r="I22" t="s">
        <v>121</v>
      </c>
      <c r="J22" t="s">
        <v>122</v>
      </c>
    </row>
    <row r="23" spans="1:10" x14ac:dyDescent="0.2">
      <c r="A23" t="s">
        <v>80</v>
      </c>
      <c r="B23">
        <v>9.77</v>
      </c>
      <c r="C23" t="s">
        <v>39</v>
      </c>
      <c r="D23" t="s">
        <v>35</v>
      </c>
      <c r="E23">
        <v>13713522</v>
      </c>
      <c r="F23" t="s">
        <v>12</v>
      </c>
      <c r="G23">
        <v>207880665</v>
      </c>
      <c r="H23" t="s">
        <v>81</v>
      </c>
      <c r="I23" t="s">
        <v>123</v>
      </c>
      <c r="J23" t="s">
        <v>124</v>
      </c>
    </row>
    <row r="24" spans="1:10" x14ac:dyDescent="0.2">
      <c r="A24" t="s">
        <v>80</v>
      </c>
      <c r="B24">
        <v>9.77</v>
      </c>
      <c r="C24" t="s">
        <v>39</v>
      </c>
      <c r="D24" t="s">
        <v>36</v>
      </c>
      <c r="E24">
        <v>12770247</v>
      </c>
      <c r="F24" t="s">
        <v>12</v>
      </c>
      <c r="G24">
        <v>212174023</v>
      </c>
      <c r="H24" t="s">
        <v>81</v>
      </c>
      <c r="I24" t="s">
        <v>125</v>
      </c>
      <c r="J24" t="s">
        <v>126</v>
      </c>
    </row>
    <row r="25" spans="1:10" x14ac:dyDescent="0.2">
      <c r="A25" t="s">
        <v>80</v>
      </c>
      <c r="B25">
        <v>9.77</v>
      </c>
      <c r="C25" t="s">
        <v>39</v>
      </c>
      <c r="D25" t="s">
        <v>37</v>
      </c>
      <c r="E25">
        <v>13393636</v>
      </c>
      <c r="F25" t="s">
        <v>12</v>
      </c>
      <c r="G25">
        <v>213692610</v>
      </c>
      <c r="H25" t="s">
        <v>81</v>
      </c>
      <c r="I25" t="s">
        <v>127</v>
      </c>
      <c r="J25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5"/>
  <sheetViews>
    <sheetView workbookViewId="0">
      <selection activeCell="H1" sqref="H1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129</v>
      </c>
      <c r="B2">
        <v>9.77</v>
      </c>
      <c r="C2" t="s">
        <v>39</v>
      </c>
      <c r="D2" t="s">
        <v>11</v>
      </c>
      <c r="E2">
        <v>34245930</v>
      </c>
      <c r="F2" t="s">
        <v>12</v>
      </c>
      <c r="G2">
        <v>543367899</v>
      </c>
      <c r="H2" t="s">
        <v>81</v>
      </c>
      <c r="I2" t="s">
        <v>130</v>
      </c>
      <c r="J2" t="s">
        <v>131</v>
      </c>
    </row>
    <row r="3" spans="1:10" x14ac:dyDescent="0.2">
      <c r="A3" t="s">
        <v>129</v>
      </c>
      <c r="B3">
        <v>9.77</v>
      </c>
      <c r="C3" t="s">
        <v>39</v>
      </c>
      <c r="D3" t="s">
        <v>13</v>
      </c>
      <c r="E3">
        <v>35691916</v>
      </c>
      <c r="F3" t="s">
        <v>12</v>
      </c>
      <c r="G3">
        <v>556780302</v>
      </c>
      <c r="H3" t="s">
        <v>81</v>
      </c>
      <c r="I3" t="s">
        <v>38</v>
      </c>
      <c r="J3" t="s">
        <v>132</v>
      </c>
    </row>
    <row r="4" spans="1:10" x14ac:dyDescent="0.2">
      <c r="A4" t="s">
        <v>129</v>
      </c>
      <c r="B4">
        <v>9.77</v>
      </c>
      <c r="C4" t="s">
        <v>39</v>
      </c>
      <c r="D4" t="s">
        <v>14</v>
      </c>
      <c r="E4">
        <v>33232468</v>
      </c>
      <c r="F4" t="s">
        <v>12</v>
      </c>
      <c r="G4">
        <v>540717684</v>
      </c>
      <c r="H4" t="s">
        <v>81</v>
      </c>
      <c r="I4" t="s">
        <v>133</v>
      </c>
      <c r="J4" t="s">
        <v>134</v>
      </c>
    </row>
    <row r="5" spans="1:10" x14ac:dyDescent="0.2">
      <c r="A5" t="s">
        <v>129</v>
      </c>
      <c r="B5">
        <v>9.77</v>
      </c>
      <c r="C5" t="s">
        <v>39</v>
      </c>
      <c r="D5" t="s">
        <v>15</v>
      </c>
      <c r="E5">
        <v>35034826</v>
      </c>
      <c r="F5" t="s">
        <v>12</v>
      </c>
      <c r="G5">
        <v>557987247</v>
      </c>
      <c r="H5" t="s">
        <v>81</v>
      </c>
      <c r="I5" t="s">
        <v>135</v>
      </c>
      <c r="J5" t="s">
        <v>136</v>
      </c>
    </row>
    <row r="6" spans="1:10" x14ac:dyDescent="0.2">
      <c r="A6" t="s">
        <v>129</v>
      </c>
      <c r="B6">
        <v>9.77</v>
      </c>
      <c r="C6" t="s">
        <v>39</v>
      </c>
      <c r="D6" t="s">
        <v>16</v>
      </c>
      <c r="E6">
        <v>34560459</v>
      </c>
      <c r="F6" t="s">
        <v>12</v>
      </c>
      <c r="G6">
        <v>582035562</v>
      </c>
      <c r="H6" t="s">
        <v>81</v>
      </c>
      <c r="I6" t="s">
        <v>137</v>
      </c>
      <c r="J6" t="s">
        <v>138</v>
      </c>
    </row>
    <row r="7" spans="1:10" x14ac:dyDescent="0.2">
      <c r="A7" t="s">
        <v>129</v>
      </c>
      <c r="B7">
        <v>9.77</v>
      </c>
      <c r="C7" t="s">
        <v>39</v>
      </c>
      <c r="D7" t="s">
        <v>17</v>
      </c>
      <c r="E7">
        <v>32659500</v>
      </c>
      <c r="F7" t="s">
        <v>12</v>
      </c>
      <c r="G7">
        <v>540897844</v>
      </c>
      <c r="H7" t="s">
        <v>81</v>
      </c>
      <c r="I7" t="s">
        <v>139</v>
      </c>
      <c r="J7" t="s">
        <v>140</v>
      </c>
    </row>
    <row r="8" spans="1:10" x14ac:dyDescent="0.2">
      <c r="A8" t="s">
        <v>129</v>
      </c>
      <c r="B8">
        <v>9.77</v>
      </c>
      <c r="C8" t="s">
        <v>39</v>
      </c>
      <c r="D8" t="s">
        <v>18</v>
      </c>
      <c r="E8">
        <v>32748979</v>
      </c>
      <c r="F8" t="s">
        <v>12</v>
      </c>
      <c r="G8">
        <v>574870255</v>
      </c>
      <c r="H8" t="s">
        <v>81</v>
      </c>
      <c r="I8" t="s">
        <v>141</v>
      </c>
      <c r="J8" t="s">
        <v>142</v>
      </c>
    </row>
    <row r="9" spans="1:10" x14ac:dyDescent="0.2">
      <c r="A9" t="s">
        <v>129</v>
      </c>
      <c r="B9">
        <v>9.77</v>
      </c>
      <c r="C9" t="s">
        <v>39</v>
      </c>
      <c r="D9" t="s">
        <v>19</v>
      </c>
      <c r="E9">
        <v>34628586</v>
      </c>
      <c r="F9" t="s">
        <v>12</v>
      </c>
      <c r="G9">
        <v>563241910</v>
      </c>
      <c r="H9" t="s">
        <v>81</v>
      </c>
      <c r="I9" t="s">
        <v>38</v>
      </c>
      <c r="J9" t="s">
        <v>143</v>
      </c>
    </row>
    <row r="10" spans="1:10" x14ac:dyDescent="0.2">
      <c r="A10" t="s">
        <v>129</v>
      </c>
      <c r="B10">
        <v>9.77</v>
      </c>
      <c r="C10" t="s">
        <v>39</v>
      </c>
      <c r="D10" t="s">
        <v>20</v>
      </c>
      <c r="E10">
        <v>34553471</v>
      </c>
      <c r="F10" t="s">
        <v>12</v>
      </c>
      <c r="G10">
        <v>544930324</v>
      </c>
      <c r="H10" t="s">
        <v>81</v>
      </c>
      <c r="I10" t="s">
        <v>144</v>
      </c>
      <c r="J10" t="s">
        <v>145</v>
      </c>
    </row>
    <row r="11" spans="1:10" x14ac:dyDescent="0.2">
      <c r="A11" t="s">
        <v>129</v>
      </c>
      <c r="B11">
        <v>9.77</v>
      </c>
      <c r="C11" t="s">
        <v>39</v>
      </c>
      <c r="D11" t="s">
        <v>21</v>
      </c>
      <c r="E11">
        <v>14347390</v>
      </c>
      <c r="F11" t="s">
        <v>12</v>
      </c>
      <c r="G11">
        <v>233329489</v>
      </c>
      <c r="H11" t="s">
        <v>81</v>
      </c>
      <c r="I11" t="s">
        <v>38</v>
      </c>
      <c r="J11" t="s">
        <v>146</v>
      </c>
    </row>
    <row r="12" spans="1:10" x14ac:dyDescent="0.2">
      <c r="A12" t="s">
        <v>129</v>
      </c>
      <c r="B12">
        <v>9.77</v>
      </c>
      <c r="C12" t="s">
        <v>39</v>
      </c>
      <c r="D12" t="s">
        <v>24</v>
      </c>
      <c r="E12">
        <v>14775864</v>
      </c>
      <c r="F12" t="s">
        <v>12</v>
      </c>
      <c r="G12">
        <v>241538011</v>
      </c>
      <c r="H12" t="s">
        <v>81</v>
      </c>
      <c r="I12" t="s">
        <v>38</v>
      </c>
      <c r="J12" t="s">
        <v>147</v>
      </c>
    </row>
    <row r="13" spans="1:10" x14ac:dyDescent="0.2">
      <c r="A13" t="s">
        <v>129</v>
      </c>
      <c r="B13">
        <v>9.77</v>
      </c>
      <c r="C13" t="s">
        <v>39</v>
      </c>
      <c r="D13" t="s">
        <v>25</v>
      </c>
      <c r="E13">
        <v>14843143</v>
      </c>
      <c r="F13" t="s">
        <v>12</v>
      </c>
      <c r="G13">
        <v>238124139</v>
      </c>
      <c r="H13" t="s">
        <v>81</v>
      </c>
      <c r="I13" t="s">
        <v>38</v>
      </c>
      <c r="J13" t="s">
        <v>148</v>
      </c>
    </row>
    <row r="14" spans="1:10" x14ac:dyDescent="0.2">
      <c r="A14" t="s">
        <v>129</v>
      </c>
      <c r="B14">
        <v>9.77</v>
      </c>
      <c r="C14" t="s">
        <v>39</v>
      </c>
      <c r="D14" t="s">
        <v>26</v>
      </c>
      <c r="E14">
        <v>16722376</v>
      </c>
      <c r="F14" t="s">
        <v>12</v>
      </c>
      <c r="G14">
        <v>265373547</v>
      </c>
      <c r="H14" t="s">
        <v>81</v>
      </c>
      <c r="I14" t="s">
        <v>38</v>
      </c>
      <c r="J14" t="s">
        <v>149</v>
      </c>
    </row>
    <row r="15" spans="1:10" x14ac:dyDescent="0.2">
      <c r="A15" t="s">
        <v>129</v>
      </c>
      <c r="B15">
        <v>9.77</v>
      </c>
      <c r="C15" t="s">
        <v>39</v>
      </c>
      <c r="D15" t="s">
        <v>27</v>
      </c>
      <c r="E15">
        <v>14976683</v>
      </c>
      <c r="F15" t="s">
        <v>12</v>
      </c>
      <c r="G15">
        <v>242846046</v>
      </c>
      <c r="H15" t="s">
        <v>81</v>
      </c>
      <c r="I15" t="s">
        <v>38</v>
      </c>
      <c r="J15" t="s">
        <v>150</v>
      </c>
    </row>
    <row r="16" spans="1:10" x14ac:dyDescent="0.2">
      <c r="A16" t="s">
        <v>129</v>
      </c>
      <c r="B16">
        <v>9.77</v>
      </c>
      <c r="C16" t="s">
        <v>39</v>
      </c>
      <c r="D16" t="s">
        <v>28</v>
      </c>
      <c r="E16">
        <v>16309034</v>
      </c>
      <c r="F16" t="s">
        <v>12</v>
      </c>
      <c r="G16">
        <v>256007249</v>
      </c>
      <c r="H16" t="s">
        <v>81</v>
      </c>
      <c r="I16" t="s">
        <v>38</v>
      </c>
      <c r="J16" t="s">
        <v>151</v>
      </c>
    </row>
    <row r="17" spans="1:10" x14ac:dyDescent="0.2">
      <c r="A17" t="s">
        <v>129</v>
      </c>
      <c r="B17">
        <v>9.77</v>
      </c>
      <c r="C17" t="s">
        <v>39</v>
      </c>
      <c r="D17" t="s">
        <v>29</v>
      </c>
      <c r="E17">
        <v>16229423</v>
      </c>
      <c r="F17" t="s">
        <v>12</v>
      </c>
      <c r="G17">
        <v>259042007</v>
      </c>
      <c r="H17" t="s">
        <v>81</v>
      </c>
      <c r="I17" t="s">
        <v>38</v>
      </c>
      <c r="J17" t="s">
        <v>152</v>
      </c>
    </row>
    <row r="18" spans="1:10" x14ac:dyDescent="0.2">
      <c r="A18" t="s">
        <v>129</v>
      </c>
      <c r="B18">
        <v>9.77</v>
      </c>
      <c r="C18" t="s">
        <v>39</v>
      </c>
      <c r="D18" t="s">
        <v>30</v>
      </c>
      <c r="E18">
        <v>15923652</v>
      </c>
      <c r="F18" t="s">
        <v>12</v>
      </c>
      <c r="G18">
        <v>262113271</v>
      </c>
      <c r="H18" t="s">
        <v>81</v>
      </c>
      <c r="I18" t="s">
        <v>153</v>
      </c>
      <c r="J18" t="s">
        <v>154</v>
      </c>
    </row>
    <row r="19" spans="1:10" x14ac:dyDescent="0.2">
      <c r="A19" t="s">
        <v>129</v>
      </c>
      <c r="B19">
        <v>9.77</v>
      </c>
      <c r="C19" t="s">
        <v>39</v>
      </c>
      <c r="D19" t="s">
        <v>31</v>
      </c>
      <c r="E19">
        <v>16470625</v>
      </c>
      <c r="F19" t="s">
        <v>12</v>
      </c>
      <c r="G19">
        <v>258368257</v>
      </c>
      <c r="H19" t="s">
        <v>81</v>
      </c>
      <c r="I19" t="s">
        <v>38</v>
      </c>
      <c r="J19" t="s">
        <v>155</v>
      </c>
    </row>
    <row r="20" spans="1:10" x14ac:dyDescent="0.2">
      <c r="A20" t="s">
        <v>129</v>
      </c>
      <c r="B20">
        <v>9.77</v>
      </c>
      <c r="C20" t="s">
        <v>39</v>
      </c>
      <c r="D20" t="s">
        <v>32</v>
      </c>
      <c r="E20">
        <v>15859895</v>
      </c>
      <c r="F20" t="s">
        <v>12</v>
      </c>
      <c r="G20">
        <v>265718833</v>
      </c>
      <c r="H20" t="s">
        <v>81</v>
      </c>
      <c r="I20" t="s">
        <v>38</v>
      </c>
      <c r="J20" t="s">
        <v>156</v>
      </c>
    </row>
    <row r="21" spans="1:10" x14ac:dyDescent="0.2">
      <c r="A21" t="s">
        <v>129</v>
      </c>
      <c r="B21">
        <v>9.77</v>
      </c>
      <c r="C21" t="s">
        <v>39</v>
      </c>
      <c r="D21" t="s">
        <v>33</v>
      </c>
      <c r="E21">
        <v>16705466</v>
      </c>
      <c r="F21" t="s">
        <v>12</v>
      </c>
      <c r="G21">
        <v>270152862</v>
      </c>
      <c r="H21" t="s">
        <v>81</v>
      </c>
      <c r="I21" t="s">
        <v>157</v>
      </c>
      <c r="J21" t="s">
        <v>158</v>
      </c>
    </row>
    <row r="22" spans="1:10" x14ac:dyDescent="0.2">
      <c r="A22" t="s">
        <v>129</v>
      </c>
      <c r="B22">
        <v>9.77</v>
      </c>
      <c r="C22" t="s">
        <v>39</v>
      </c>
      <c r="D22" t="s">
        <v>34</v>
      </c>
      <c r="E22">
        <v>13631391</v>
      </c>
      <c r="F22" t="s">
        <v>12</v>
      </c>
      <c r="G22">
        <v>234936703</v>
      </c>
      <c r="H22" t="s">
        <v>81</v>
      </c>
      <c r="I22" t="s">
        <v>38</v>
      </c>
      <c r="J22" t="s">
        <v>159</v>
      </c>
    </row>
    <row r="23" spans="1:10" x14ac:dyDescent="0.2">
      <c r="A23" t="s">
        <v>129</v>
      </c>
      <c r="B23">
        <v>9.77</v>
      </c>
      <c r="C23" t="s">
        <v>39</v>
      </c>
      <c r="D23" t="s">
        <v>35</v>
      </c>
      <c r="E23">
        <v>15209788</v>
      </c>
      <c r="F23" t="s">
        <v>12</v>
      </c>
      <c r="G23">
        <v>258763278</v>
      </c>
      <c r="H23" t="s">
        <v>81</v>
      </c>
      <c r="I23" t="s">
        <v>160</v>
      </c>
      <c r="J23" t="s">
        <v>161</v>
      </c>
    </row>
    <row r="24" spans="1:10" x14ac:dyDescent="0.2">
      <c r="A24" t="s">
        <v>129</v>
      </c>
      <c r="B24">
        <v>9.77</v>
      </c>
      <c r="C24" t="s">
        <v>39</v>
      </c>
      <c r="D24" t="s">
        <v>36</v>
      </c>
      <c r="E24">
        <v>15001225</v>
      </c>
      <c r="F24" t="s">
        <v>12</v>
      </c>
      <c r="G24">
        <v>239558194</v>
      </c>
      <c r="H24" t="s">
        <v>81</v>
      </c>
      <c r="I24" t="s">
        <v>38</v>
      </c>
      <c r="J24" t="s">
        <v>162</v>
      </c>
    </row>
    <row r="25" spans="1:10" x14ac:dyDescent="0.2">
      <c r="A25" t="s">
        <v>129</v>
      </c>
      <c r="B25">
        <v>9.77</v>
      </c>
      <c r="C25" t="s">
        <v>39</v>
      </c>
      <c r="D25" t="s">
        <v>37</v>
      </c>
      <c r="E25">
        <v>16999806</v>
      </c>
      <c r="F25" t="s">
        <v>12</v>
      </c>
      <c r="G25">
        <v>271149806</v>
      </c>
      <c r="H25" t="s">
        <v>81</v>
      </c>
      <c r="I25" t="s">
        <v>38</v>
      </c>
      <c r="J25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5"/>
  <sheetViews>
    <sheetView workbookViewId="0">
      <selection activeCell="O38" sqref="O38"/>
    </sheetView>
  </sheetViews>
  <sheetFormatPr baseColWidth="10" defaultRowHeight="15" x14ac:dyDescent="0.2"/>
  <cols>
    <col min="1" max="1" width="15" customWidth="1"/>
    <col min="2" max="2" width="26" customWidth="1"/>
    <col min="3" max="7" width="15" customWidth="1"/>
  </cols>
  <sheetData>
    <row r="1" spans="1:7" s="1" customFormat="1" x14ac:dyDescent="0.2">
      <c r="A1" s="1" t="s">
        <v>0</v>
      </c>
      <c r="B1" s="1" t="s">
        <v>3</v>
      </c>
      <c r="C1" s="1" t="s">
        <v>5</v>
      </c>
      <c r="D1" s="1" t="s">
        <v>6</v>
      </c>
      <c r="E1" s="1" t="s">
        <v>288</v>
      </c>
      <c r="F1" s="1" t="s">
        <v>289</v>
      </c>
      <c r="G1" s="1" t="s">
        <v>290</v>
      </c>
    </row>
    <row r="2" spans="1:7" x14ac:dyDescent="0.2">
      <c r="A2" t="s">
        <v>164</v>
      </c>
      <c r="B2" t="s">
        <v>11</v>
      </c>
      <c r="C2" t="s">
        <v>12</v>
      </c>
      <c r="D2">
        <v>142915445</v>
      </c>
      <c r="E2">
        <v>665788324</v>
      </c>
      <c r="F2">
        <f>D2/E2</f>
        <v>0.21465597975851555</v>
      </c>
      <c r="G2">
        <f>54.611* (F2^1.0578)</f>
        <v>10.725013939455684</v>
      </c>
    </row>
    <row r="3" spans="1:7" x14ac:dyDescent="0.2">
      <c r="A3" t="s">
        <v>164</v>
      </c>
      <c r="B3" t="s">
        <v>13</v>
      </c>
      <c r="C3" t="s">
        <v>12</v>
      </c>
      <c r="D3">
        <v>75929814</v>
      </c>
      <c r="E3">
        <v>688681635</v>
      </c>
      <c r="F3">
        <f t="shared" ref="F3:F25" si="0">D3/E3</f>
        <v>0.11025386788483187</v>
      </c>
      <c r="G3">
        <f t="shared" ref="G3:G25" si="1">54.611* (F3^1.0578)</f>
        <v>5.3005913913271456</v>
      </c>
    </row>
    <row r="4" spans="1:7" x14ac:dyDescent="0.2">
      <c r="A4" t="s">
        <v>164</v>
      </c>
      <c r="B4" t="s">
        <v>14</v>
      </c>
      <c r="C4" t="s">
        <v>12</v>
      </c>
      <c r="D4">
        <v>94603545</v>
      </c>
      <c r="E4">
        <v>630578988</v>
      </c>
      <c r="F4">
        <f t="shared" si="0"/>
        <v>0.15002647852262405</v>
      </c>
      <c r="G4">
        <f t="shared" si="1"/>
        <v>7.3422733671075813</v>
      </c>
    </row>
    <row r="5" spans="1:7" x14ac:dyDescent="0.2">
      <c r="A5" t="s">
        <v>164</v>
      </c>
      <c r="B5" t="s">
        <v>15</v>
      </c>
      <c r="C5" t="s">
        <v>12</v>
      </c>
      <c r="D5">
        <v>179534241</v>
      </c>
      <c r="E5">
        <v>652073677</v>
      </c>
      <c r="F5">
        <f t="shared" si="0"/>
        <v>0.27532815283387063</v>
      </c>
      <c r="G5">
        <f t="shared" si="1"/>
        <v>13.955780049832212</v>
      </c>
    </row>
    <row r="6" spans="1:7" x14ac:dyDescent="0.2">
      <c r="A6" t="s">
        <v>164</v>
      </c>
      <c r="B6" t="s">
        <v>16</v>
      </c>
      <c r="C6" t="s">
        <v>12</v>
      </c>
      <c r="D6">
        <v>92978953</v>
      </c>
      <c r="E6">
        <v>634952711</v>
      </c>
      <c r="F6">
        <f t="shared" si="0"/>
        <v>0.1464344531320538</v>
      </c>
      <c r="G6">
        <f t="shared" si="1"/>
        <v>7.156448985206219</v>
      </c>
    </row>
    <row r="7" spans="1:7" x14ac:dyDescent="0.2">
      <c r="A7" t="s">
        <v>164</v>
      </c>
      <c r="B7" t="s">
        <v>17</v>
      </c>
      <c r="C7" t="s">
        <v>12</v>
      </c>
      <c r="D7">
        <v>120011511</v>
      </c>
      <c r="E7">
        <v>640154811</v>
      </c>
      <c r="F7">
        <f t="shared" si="0"/>
        <v>0.18747263777105316</v>
      </c>
      <c r="G7">
        <f t="shared" si="1"/>
        <v>9.2938108462601274</v>
      </c>
    </row>
    <row r="8" spans="1:7" x14ac:dyDescent="0.2">
      <c r="A8" t="s">
        <v>164</v>
      </c>
      <c r="B8" t="s">
        <v>18</v>
      </c>
      <c r="C8" t="s">
        <v>12</v>
      </c>
      <c r="D8">
        <v>87898042</v>
      </c>
      <c r="E8">
        <v>641519087</v>
      </c>
      <c r="F8">
        <f t="shared" si="0"/>
        <v>0.13701547433459293</v>
      </c>
      <c r="G8">
        <f t="shared" si="1"/>
        <v>6.670448440209106</v>
      </c>
    </row>
    <row r="9" spans="1:7" x14ac:dyDescent="0.2">
      <c r="A9" t="s">
        <v>164</v>
      </c>
      <c r="B9" t="s">
        <v>19</v>
      </c>
      <c r="C9" t="s">
        <v>12</v>
      </c>
      <c r="D9">
        <v>96681314</v>
      </c>
      <c r="E9">
        <v>652409081</v>
      </c>
      <c r="F9">
        <f t="shared" si="0"/>
        <v>0.14819124505717909</v>
      </c>
      <c r="G9">
        <f t="shared" si="1"/>
        <v>7.247299666112216</v>
      </c>
    </row>
    <row r="10" spans="1:7" x14ac:dyDescent="0.2">
      <c r="A10" t="s">
        <v>164</v>
      </c>
      <c r="B10" t="s">
        <v>20</v>
      </c>
      <c r="C10" t="s">
        <v>12</v>
      </c>
      <c r="D10">
        <v>146710680</v>
      </c>
      <c r="E10">
        <v>644906062</v>
      </c>
      <c r="F10">
        <f t="shared" si="0"/>
        <v>0.22749155054461251</v>
      </c>
      <c r="G10">
        <f t="shared" si="1"/>
        <v>11.404545771568657</v>
      </c>
    </row>
    <row r="11" spans="1:7" x14ac:dyDescent="0.2">
      <c r="A11" t="s">
        <v>164</v>
      </c>
      <c r="B11" t="s">
        <v>21</v>
      </c>
      <c r="C11" t="s">
        <v>12</v>
      </c>
      <c r="D11">
        <v>1544711</v>
      </c>
      <c r="E11">
        <v>744992878</v>
      </c>
      <c r="F11">
        <f t="shared" si="0"/>
        <v>2.0734574055887821E-3</v>
      </c>
      <c r="G11">
        <f t="shared" si="1"/>
        <v>7.9228279528129789E-2</v>
      </c>
    </row>
    <row r="12" spans="1:7" x14ac:dyDescent="0.2">
      <c r="A12" t="s">
        <v>164</v>
      </c>
      <c r="B12" t="s">
        <v>24</v>
      </c>
      <c r="C12" t="s">
        <v>12</v>
      </c>
      <c r="D12">
        <v>1951330</v>
      </c>
      <c r="E12">
        <v>771437418</v>
      </c>
      <c r="F12">
        <f t="shared" si="0"/>
        <v>2.5294728444193769E-3</v>
      </c>
      <c r="G12">
        <f t="shared" si="1"/>
        <v>9.7769925820360135E-2</v>
      </c>
    </row>
    <row r="13" spans="1:7" x14ac:dyDescent="0.2">
      <c r="A13" t="s">
        <v>164</v>
      </c>
      <c r="B13" t="s">
        <v>25</v>
      </c>
      <c r="C13" t="s">
        <v>12</v>
      </c>
      <c r="D13">
        <v>826373</v>
      </c>
      <c r="E13">
        <v>742652248</v>
      </c>
      <c r="F13">
        <f t="shared" si="0"/>
        <v>1.1127321060771906E-3</v>
      </c>
      <c r="G13">
        <f t="shared" si="1"/>
        <v>4.1015888704892749E-2</v>
      </c>
    </row>
    <row r="14" spans="1:7" x14ac:dyDescent="0.2">
      <c r="A14" t="s">
        <v>164</v>
      </c>
      <c r="B14" t="s">
        <v>26</v>
      </c>
      <c r="C14" t="s">
        <v>12</v>
      </c>
      <c r="D14">
        <v>13845213</v>
      </c>
      <c r="E14">
        <v>714582984</v>
      </c>
      <c r="F14">
        <f t="shared" si="0"/>
        <v>1.9375234661339207E-2</v>
      </c>
      <c r="G14">
        <f t="shared" si="1"/>
        <v>0.84242253376631759</v>
      </c>
    </row>
    <row r="15" spans="1:7" x14ac:dyDescent="0.2">
      <c r="A15" t="s">
        <v>164</v>
      </c>
      <c r="B15" t="s">
        <v>27</v>
      </c>
      <c r="C15" t="s">
        <v>12</v>
      </c>
      <c r="D15">
        <v>10138831</v>
      </c>
      <c r="E15">
        <v>804293897</v>
      </c>
      <c r="F15">
        <f t="shared" si="0"/>
        <v>1.2605878321118232E-2</v>
      </c>
      <c r="G15">
        <f t="shared" si="1"/>
        <v>0.53464605382174757</v>
      </c>
    </row>
    <row r="16" spans="1:7" x14ac:dyDescent="0.2">
      <c r="A16" t="s">
        <v>164</v>
      </c>
      <c r="B16" t="s">
        <v>28</v>
      </c>
      <c r="C16" t="s">
        <v>12</v>
      </c>
      <c r="D16">
        <v>9398170</v>
      </c>
      <c r="E16">
        <v>784651023</v>
      </c>
      <c r="F16">
        <f t="shared" si="0"/>
        <v>1.1977515767541413E-2</v>
      </c>
      <c r="G16">
        <f t="shared" si="1"/>
        <v>0.50649653492886137</v>
      </c>
    </row>
    <row r="17" spans="1:7" x14ac:dyDescent="0.2">
      <c r="A17" t="s">
        <v>164</v>
      </c>
      <c r="B17" t="s">
        <v>29</v>
      </c>
      <c r="C17" t="s">
        <v>12</v>
      </c>
      <c r="D17">
        <v>13849964</v>
      </c>
      <c r="E17">
        <v>705360576</v>
      </c>
      <c r="F17">
        <f t="shared" si="0"/>
        <v>1.9635296430289859E-2</v>
      </c>
      <c r="G17">
        <f t="shared" si="1"/>
        <v>0.8543880325469575</v>
      </c>
    </row>
    <row r="18" spans="1:7" x14ac:dyDescent="0.2">
      <c r="A18" t="s">
        <v>164</v>
      </c>
      <c r="B18" t="s">
        <v>30</v>
      </c>
      <c r="C18" t="s">
        <v>12</v>
      </c>
      <c r="D18">
        <v>9442766</v>
      </c>
      <c r="E18">
        <v>716583096</v>
      </c>
      <c r="F18">
        <f t="shared" si="0"/>
        <v>1.3177489188218306E-2</v>
      </c>
      <c r="G18">
        <f t="shared" si="1"/>
        <v>0.56032387252403038</v>
      </c>
    </row>
    <row r="19" spans="1:7" x14ac:dyDescent="0.2">
      <c r="A19" t="s">
        <v>164</v>
      </c>
      <c r="B19" t="s">
        <v>31</v>
      </c>
      <c r="C19" t="s">
        <v>12</v>
      </c>
      <c r="D19">
        <v>11521969</v>
      </c>
      <c r="E19">
        <v>795424094</v>
      </c>
      <c r="F19">
        <f t="shared" si="0"/>
        <v>1.4485315552938229E-2</v>
      </c>
      <c r="G19">
        <f t="shared" si="1"/>
        <v>0.61931232878553677</v>
      </c>
    </row>
    <row r="20" spans="1:7" x14ac:dyDescent="0.2">
      <c r="A20" t="s">
        <v>164</v>
      </c>
      <c r="B20" t="s">
        <v>32</v>
      </c>
      <c r="C20" t="s">
        <v>12</v>
      </c>
      <c r="D20">
        <v>24999394</v>
      </c>
      <c r="E20">
        <v>690631434</v>
      </c>
      <c r="F20">
        <f t="shared" si="0"/>
        <v>3.6197880329901115E-2</v>
      </c>
      <c r="G20">
        <f t="shared" si="1"/>
        <v>1.6317557604775315</v>
      </c>
    </row>
    <row r="21" spans="1:7" x14ac:dyDescent="0.2">
      <c r="A21" t="s">
        <v>164</v>
      </c>
      <c r="B21" t="s">
        <v>33</v>
      </c>
      <c r="C21" t="s">
        <v>12</v>
      </c>
      <c r="D21">
        <v>15897956</v>
      </c>
      <c r="E21">
        <v>769954631</v>
      </c>
      <c r="F21">
        <f t="shared" si="0"/>
        <v>2.0647912695001377E-2</v>
      </c>
      <c r="G21">
        <f t="shared" si="1"/>
        <v>0.90106501113004078</v>
      </c>
    </row>
    <row r="22" spans="1:7" x14ac:dyDescent="0.2">
      <c r="A22" t="s">
        <v>164</v>
      </c>
      <c r="B22" t="s">
        <v>34</v>
      </c>
      <c r="C22" t="s">
        <v>12</v>
      </c>
      <c r="D22">
        <v>1866398</v>
      </c>
      <c r="E22">
        <v>798709825</v>
      </c>
      <c r="F22">
        <f t="shared" si="0"/>
        <v>2.3367660464174208E-3</v>
      </c>
      <c r="G22">
        <f t="shared" si="1"/>
        <v>8.9908618240171143E-2</v>
      </c>
    </row>
    <row r="23" spans="1:7" x14ac:dyDescent="0.2">
      <c r="A23" t="s">
        <v>164</v>
      </c>
      <c r="B23" t="s">
        <v>35</v>
      </c>
      <c r="C23" t="s">
        <v>12</v>
      </c>
      <c r="D23">
        <v>2202371</v>
      </c>
      <c r="E23">
        <v>746839530</v>
      </c>
      <c r="F23">
        <f t="shared" si="0"/>
        <v>2.948921303080998E-3</v>
      </c>
      <c r="G23">
        <f t="shared" si="1"/>
        <v>0.11499788258390603</v>
      </c>
    </row>
    <row r="24" spans="1:7" x14ac:dyDescent="0.2">
      <c r="A24" t="s">
        <v>164</v>
      </c>
      <c r="B24" t="s">
        <v>36</v>
      </c>
      <c r="C24" t="s">
        <v>12</v>
      </c>
      <c r="D24">
        <v>1183028</v>
      </c>
      <c r="E24">
        <v>698164906</v>
      </c>
      <c r="F24">
        <f t="shared" si="0"/>
        <v>1.6944821915755245E-3</v>
      </c>
      <c r="G24">
        <f t="shared" si="1"/>
        <v>6.3996390114163124E-2</v>
      </c>
    </row>
    <row r="25" spans="1:7" x14ac:dyDescent="0.2">
      <c r="A25" t="s">
        <v>164</v>
      </c>
      <c r="B25" t="s">
        <v>37</v>
      </c>
      <c r="C25" t="s">
        <v>12</v>
      </c>
      <c r="D25">
        <v>16476928</v>
      </c>
      <c r="E25">
        <v>814932457</v>
      </c>
      <c r="F25">
        <f t="shared" si="0"/>
        <v>2.0218765197616863E-2</v>
      </c>
      <c r="G25">
        <f t="shared" si="1"/>
        <v>0.88126673144441436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166</v>
      </c>
      <c r="B2">
        <v>10.26</v>
      </c>
      <c r="C2" t="s">
        <v>10</v>
      </c>
      <c r="D2" t="s">
        <v>11</v>
      </c>
      <c r="E2">
        <v>3573518</v>
      </c>
      <c r="F2" t="s">
        <v>12</v>
      </c>
      <c r="G2">
        <v>46696087</v>
      </c>
      <c r="H2" t="s">
        <v>165</v>
      </c>
      <c r="I2" t="s">
        <v>167</v>
      </c>
      <c r="J2" t="s">
        <v>12</v>
      </c>
    </row>
    <row r="3" spans="1:10" x14ac:dyDescent="0.2">
      <c r="A3" t="s">
        <v>166</v>
      </c>
      <c r="B3">
        <v>10.26</v>
      </c>
      <c r="C3" t="s">
        <v>10</v>
      </c>
      <c r="D3" t="s">
        <v>13</v>
      </c>
      <c r="E3">
        <v>1656807</v>
      </c>
      <c r="F3" t="s">
        <v>12</v>
      </c>
      <c r="G3">
        <v>21928586</v>
      </c>
      <c r="H3" t="s">
        <v>165</v>
      </c>
      <c r="I3" t="s">
        <v>168</v>
      </c>
      <c r="J3" t="s">
        <v>12</v>
      </c>
    </row>
    <row r="4" spans="1:10" x14ac:dyDescent="0.2">
      <c r="A4" t="s">
        <v>166</v>
      </c>
      <c r="B4">
        <v>10.26</v>
      </c>
      <c r="C4" t="s">
        <v>10</v>
      </c>
      <c r="D4" t="s">
        <v>14</v>
      </c>
      <c r="E4">
        <v>2185711</v>
      </c>
      <c r="F4" t="s">
        <v>12</v>
      </c>
      <c r="G4">
        <v>28911318</v>
      </c>
      <c r="H4" t="s">
        <v>165</v>
      </c>
      <c r="I4" t="s">
        <v>169</v>
      </c>
      <c r="J4" t="s">
        <v>12</v>
      </c>
    </row>
    <row r="5" spans="1:10" x14ac:dyDescent="0.2">
      <c r="A5" t="s">
        <v>166</v>
      </c>
      <c r="B5">
        <v>10.26</v>
      </c>
      <c r="C5" t="s">
        <v>10</v>
      </c>
      <c r="D5" t="s">
        <v>15</v>
      </c>
      <c r="E5">
        <v>3926112</v>
      </c>
      <c r="F5" t="s">
        <v>12</v>
      </c>
      <c r="G5">
        <v>57624459</v>
      </c>
      <c r="H5" t="s">
        <v>165</v>
      </c>
      <c r="I5" t="s">
        <v>170</v>
      </c>
      <c r="J5" t="s">
        <v>12</v>
      </c>
    </row>
    <row r="6" spans="1:10" x14ac:dyDescent="0.2">
      <c r="A6" t="s">
        <v>166</v>
      </c>
      <c r="B6">
        <v>10.26</v>
      </c>
      <c r="C6" t="s">
        <v>10</v>
      </c>
      <c r="D6" t="s">
        <v>16</v>
      </c>
      <c r="E6">
        <v>2560816</v>
      </c>
      <c r="F6" t="s">
        <v>12</v>
      </c>
      <c r="G6">
        <v>31338282</v>
      </c>
      <c r="H6" t="s">
        <v>165</v>
      </c>
      <c r="I6" t="s">
        <v>171</v>
      </c>
      <c r="J6" t="s">
        <v>12</v>
      </c>
    </row>
    <row r="7" spans="1:10" x14ac:dyDescent="0.2">
      <c r="A7" t="s">
        <v>166</v>
      </c>
      <c r="B7">
        <v>10.26</v>
      </c>
      <c r="C7" t="s">
        <v>10</v>
      </c>
      <c r="D7" t="s">
        <v>17</v>
      </c>
      <c r="E7">
        <v>2805238</v>
      </c>
      <c r="F7" t="s">
        <v>12</v>
      </c>
      <c r="G7">
        <v>35954259</v>
      </c>
      <c r="H7" t="s">
        <v>165</v>
      </c>
      <c r="I7" t="s">
        <v>172</v>
      </c>
      <c r="J7" t="s">
        <v>12</v>
      </c>
    </row>
    <row r="8" spans="1:10" x14ac:dyDescent="0.2">
      <c r="A8" t="s">
        <v>166</v>
      </c>
      <c r="B8">
        <v>10.26</v>
      </c>
      <c r="C8" t="s">
        <v>10</v>
      </c>
      <c r="D8" t="s">
        <v>18</v>
      </c>
      <c r="E8">
        <v>1989589</v>
      </c>
      <c r="F8" t="s">
        <v>12</v>
      </c>
      <c r="G8">
        <v>27458814</v>
      </c>
      <c r="H8" t="s">
        <v>165</v>
      </c>
      <c r="I8" t="s">
        <v>173</v>
      </c>
      <c r="J8" t="s">
        <v>12</v>
      </c>
    </row>
    <row r="9" spans="1:10" x14ac:dyDescent="0.2">
      <c r="A9" t="s">
        <v>166</v>
      </c>
      <c r="B9">
        <v>10.26</v>
      </c>
      <c r="C9" t="s">
        <v>10</v>
      </c>
      <c r="D9" t="s">
        <v>19</v>
      </c>
      <c r="E9">
        <v>2280452</v>
      </c>
      <c r="F9" t="s">
        <v>12</v>
      </c>
      <c r="G9">
        <v>30391178</v>
      </c>
      <c r="H9" t="s">
        <v>165</v>
      </c>
      <c r="I9" t="s">
        <v>174</v>
      </c>
      <c r="J9" t="s">
        <v>12</v>
      </c>
    </row>
    <row r="10" spans="1:10" x14ac:dyDescent="0.2">
      <c r="A10" t="s">
        <v>166</v>
      </c>
      <c r="B10">
        <v>10.26</v>
      </c>
      <c r="C10" t="s">
        <v>10</v>
      </c>
      <c r="D10" t="s">
        <v>20</v>
      </c>
      <c r="E10">
        <v>3273525</v>
      </c>
      <c r="F10" t="s">
        <v>12</v>
      </c>
      <c r="G10">
        <v>44687992</v>
      </c>
      <c r="H10" t="s">
        <v>165</v>
      </c>
      <c r="I10" t="s">
        <v>175</v>
      </c>
      <c r="J10" t="s">
        <v>12</v>
      </c>
    </row>
    <row r="11" spans="1:10" x14ac:dyDescent="0.2">
      <c r="A11" t="s">
        <v>166</v>
      </c>
      <c r="B11">
        <v>10.26</v>
      </c>
      <c r="C11" t="s">
        <v>10</v>
      </c>
      <c r="D11" t="s">
        <v>21</v>
      </c>
      <c r="E11">
        <v>20699</v>
      </c>
      <c r="F11" t="s">
        <v>12</v>
      </c>
      <c r="G11">
        <v>197898</v>
      </c>
      <c r="H11" t="s">
        <v>165</v>
      </c>
      <c r="I11" t="s">
        <v>38</v>
      </c>
      <c r="J11" t="s">
        <v>12</v>
      </c>
    </row>
    <row r="12" spans="1:10" x14ac:dyDescent="0.2">
      <c r="A12" t="s">
        <v>166</v>
      </c>
      <c r="B12">
        <v>10.26</v>
      </c>
      <c r="C12" t="s">
        <v>10</v>
      </c>
      <c r="D12" t="s">
        <v>24</v>
      </c>
      <c r="E12">
        <v>24392</v>
      </c>
      <c r="F12" t="s">
        <v>12</v>
      </c>
      <c r="G12">
        <v>328711</v>
      </c>
      <c r="H12" t="s">
        <v>165</v>
      </c>
      <c r="I12" t="s">
        <v>176</v>
      </c>
      <c r="J12" t="s">
        <v>12</v>
      </c>
    </row>
    <row r="13" spans="1:10" x14ac:dyDescent="0.2">
      <c r="A13" t="s">
        <v>166</v>
      </c>
      <c r="B13">
        <v>10.26</v>
      </c>
      <c r="C13" t="s">
        <v>10</v>
      </c>
      <c r="D13" t="s">
        <v>25</v>
      </c>
      <c r="E13">
        <v>17449</v>
      </c>
      <c r="F13" t="s">
        <v>12</v>
      </c>
      <c r="G13">
        <v>156196</v>
      </c>
      <c r="H13" t="s">
        <v>165</v>
      </c>
      <c r="I13" t="s">
        <v>38</v>
      </c>
      <c r="J13" t="s">
        <v>12</v>
      </c>
    </row>
    <row r="14" spans="1:10" x14ac:dyDescent="0.2">
      <c r="A14" t="s">
        <v>166</v>
      </c>
      <c r="B14">
        <v>10.26</v>
      </c>
      <c r="C14" t="s">
        <v>10</v>
      </c>
      <c r="D14" t="s">
        <v>26</v>
      </c>
      <c r="E14">
        <v>190897</v>
      </c>
      <c r="F14" t="s">
        <v>12</v>
      </c>
      <c r="G14">
        <v>2015105</v>
      </c>
      <c r="H14" t="s">
        <v>165</v>
      </c>
      <c r="I14" t="s">
        <v>177</v>
      </c>
      <c r="J14" t="s">
        <v>12</v>
      </c>
    </row>
    <row r="15" spans="1:10" x14ac:dyDescent="0.2">
      <c r="A15" t="s">
        <v>166</v>
      </c>
      <c r="B15">
        <v>10.26</v>
      </c>
      <c r="C15" t="s">
        <v>10</v>
      </c>
      <c r="D15" t="s">
        <v>27</v>
      </c>
      <c r="E15">
        <v>80638</v>
      </c>
      <c r="F15" t="s">
        <v>12</v>
      </c>
      <c r="G15">
        <v>1061816</v>
      </c>
      <c r="H15" t="s">
        <v>165</v>
      </c>
      <c r="I15" t="s">
        <v>38</v>
      </c>
      <c r="J15" t="s">
        <v>12</v>
      </c>
    </row>
    <row r="16" spans="1:10" x14ac:dyDescent="0.2">
      <c r="A16" t="s">
        <v>166</v>
      </c>
      <c r="B16">
        <v>10.26</v>
      </c>
      <c r="C16" t="s">
        <v>10</v>
      </c>
      <c r="D16" t="s">
        <v>28</v>
      </c>
      <c r="E16">
        <v>107243</v>
      </c>
      <c r="F16" t="s">
        <v>12</v>
      </c>
      <c r="G16">
        <v>1378326</v>
      </c>
      <c r="H16" t="s">
        <v>165</v>
      </c>
      <c r="I16" t="s">
        <v>38</v>
      </c>
      <c r="J16" t="s">
        <v>12</v>
      </c>
    </row>
    <row r="17" spans="1:10" x14ac:dyDescent="0.2">
      <c r="A17" t="s">
        <v>166</v>
      </c>
      <c r="B17">
        <v>10.26</v>
      </c>
      <c r="C17" t="s">
        <v>10</v>
      </c>
      <c r="D17" t="s">
        <v>29</v>
      </c>
      <c r="E17">
        <v>157465</v>
      </c>
      <c r="F17" t="s">
        <v>12</v>
      </c>
      <c r="G17">
        <v>2013618</v>
      </c>
      <c r="H17" t="s">
        <v>165</v>
      </c>
      <c r="I17" t="s">
        <v>38</v>
      </c>
      <c r="J17" t="s">
        <v>12</v>
      </c>
    </row>
    <row r="18" spans="1:10" x14ac:dyDescent="0.2">
      <c r="A18" t="s">
        <v>166</v>
      </c>
      <c r="B18">
        <v>10.26</v>
      </c>
      <c r="C18" t="s">
        <v>10</v>
      </c>
      <c r="D18" t="s">
        <v>30</v>
      </c>
      <c r="E18">
        <v>110382</v>
      </c>
      <c r="F18" t="s">
        <v>12</v>
      </c>
      <c r="G18">
        <v>1327793</v>
      </c>
      <c r="H18" t="s">
        <v>165</v>
      </c>
      <c r="I18" t="s">
        <v>38</v>
      </c>
      <c r="J18" t="s">
        <v>12</v>
      </c>
    </row>
    <row r="19" spans="1:10" x14ac:dyDescent="0.2">
      <c r="A19" t="s">
        <v>166</v>
      </c>
      <c r="B19">
        <v>10.26</v>
      </c>
      <c r="C19" t="s">
        <v>10</v>
      </c>
      <c r="D19" t="s">
        <v>31</v>
      </c>
      <c r="E19">
        <v>122915</v>
      </c>
      <c r="F19" t="s">
        <v>12</v>
      </c>
      <c r="G19">
        <v>1570765</v>
      </c>
      <c r="H19" t="s">
        <v>165</v>
      </c>
      <c r="I19" t="s">
        <v>178</v>
      </c>
      <c r="J19" t="s">
        <v>12</v>
      </c>
    </row>
    <row r="20" spans="1:10" x14ac:dyDescent="0.2">
      <c r="A20" t="s">
        <v>166</v>
      </c>
      <c r="B20">
        <v>10.26</v>
      </c>
      <c r="C20" t="s">
        <v>10</v>
      </c>
      <c r="D20" t="s">
        <v>32</v>
      </c>
      <c r="E20">
        <v>312537</v>
      </c>
      <c r="F20" t="s">
        <v>12</v>
      </c>
      <c r="G20">
        <v>4044251</v>
      </c>
      <c r="H20" t="s">
        <v>165</v>
      </c>
      <c r="I20" t="s">
        <v>179</v>
      </c>
      <c r="J20" t="s">
        <v>12</v>
      </c>
    </row>
    <row r="21" spans="1:10" x14ac:dyDescent="0.2">
      <c r="A21" t="s">
        <v>166</v>
      </c>
      <c r="B21">
        <v>10.26</v>
      </c>
      <c r="C21" t="s">
        <v>10</v>
      </c>
      <c r="D21" t="s">
        <v>33</v>
      </c>
      <c r="E21">
        <v>171584</v>
      </c>
      <c r="F21" t="s">
        <v>12</v>
      </c>
      <c r="G21">
        <v>2236573</v>
      </c>
      <c r="H21" t="s">
        <v>165</v>
      </c>
      <c r="I21" t="s">
        <v>180</v>
      </c>
      <c r="J21" t="s">
        <v>12</v>
      </c>
    </row>
    <row r="22" spans="1:10" x14ac:dyDescent="0.2">
      <c r="A22" t="s">
        <v>166</v>
      </c>
      <c r="B22">
        <v>10.26</v>
      </c>
      <c r="C22" t="s">
        <v>10</v>
      </c>
      <c r="D22" t="s">
        <v>34</v>
      </c>
      <c r="E22">
        <v>23935</v>
      </c>
      <c r="F22" t="s">
        <v>12</v>
      </c>
      <c r="G22">
        <v>218580</v>
      </c>
      <c r="H22" t="s">
        <v>165</v>
      </c>
      <c r="I22" t="s">
        <v>38</v>
      </c>
      <c r="J22" t="s">
        <v>12</v>
      </c>
    </row>
    <row r="23" spans="1:10" x14ac:dyDescent="0.2">
      <c r="A23" t="s">
        <v>166</v>
      </c>
      <c r="B23">
        <v>10.26</v>
      </c>
      <c r="C23" t="s">
        <v>10</v>
      </c>
      <c r="D23" t="s">
        <v>35</v>
      </c>
      <c r="E23">
        <v>16156</v>
      </c>
      <c r="F23" t="s">
        <v>12</v>
      </c>
      <c r="G23">
        <v>194472</v>
      </c>
      <c r="H23" t="s">
        <v>165</v>
      </c>
      <c r="I23" t="s">
        <v>38</v>
      </c>
      <c r="J23" t="s">
        <v>12</v>
      </c>
    </row>
    <row r="24" spans="1:10" x14ac:dyDescent="0.2">
      <c r="A24" t="s">
        <v>166</v>
      </c>
      <c r="B24">
        <v>10.26</v>
      </c>
      <c r="C24" t="s">
        <v>10</v>
      </c>
      <c r="D24" t="s">
        <v>36</v>
      </c>
      <c r="E24">
        <v>19667</v>
      </c>
      <c r="F24" t="s">
        <v>12</v>
      </c>
      <c r="G24">
        <v>266937</v>
      </c>
      <c r="H24" t="s">
        <v>165</v>
      </c>
      <c r="I24" t="s">
        <v>38</v>
      </c>
      <c r="J24" t="s">
        <v>12</v>
      </c>
    </row>
    <row r="25" spans="1:10" x14ac:dyDescent="0.2">
      <c r="A25" t="s">
        <v>166</v>
      </c>
      <c r="B25">
        <v>10.26</v>
      </c>
      <c r="C25" t="s">
        <v>10</v>
      </c>
      <c r="D25" t="s">
        <v>37</v>
      </c>
      <c r="E25">
        <v>203007</v>
      </c>
      <c r="F25" t="s">
        <v>12</v>
      </c>
      <c r="G25">
        <v>2087529</v>
      </c>
      <c r="H25" t="s">
        <v>165</v>
      </c>
      <c r="I25" t="s">
        <v>181</v>
      </c>
      <c r="J2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Asn_Asp_res</vt:lpstr>
      <vt:lpstr>Asparagine neg</vt:lpstr>
      <vt:lpstr>Asparagine pos</vt:lpstr>
      <vt:lpstr>Asparagine U-13C neg</vt:lpstr>
      <vt:lpstr>Asparagine U-13C pos</vt:lpstr>
      <vt:lpstr>Asparagine U-13C, U-15N neg</vt:lpstr>
      <vt:lpstr>Asparagine U-13C, U-15N pos</vt:lpstr>
      <vt:lpstr>Aspartate neg</vt:lpstr>
      <vt:lpstr>Aspartate pos</vt:lpstr>
      <vt:lpstr>Aspartate U-13C neg</vt:lpstr>
      <vt:lpstr>Aspartate U-13C pos</vt:lpstr>
      <vt:lpstr>Aspartate U-13C, U-15N neg</vt:lpstr>
      <vt:lpstr>Aspartate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2020-10-15T16:27:43Z</dcterms:created>
  <dcterms:modified xsi:type="dcterms:W3CDTF">2020-10-30T23:49:29Z</dcterms:modified>
</cp:coreProperties>
</file>