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isotope_label_purity/"/>
    </mc:Choice>
  </mc:AlternateContent>
  <xr:revisionPtr revIDLastSave="0" documentId="13_ncr:1_{B4048830-1B8B-6F48-B950-25ED0D783E9A}" xr6:coauthVersionLast="45" xr6:coauthVersionMax="45" xr10:uidLastSave="{00000000-0000-0000-0000-000000000000}"/>
  <bookViews>
    <workbookView xWindow="2480" yWindow="460" windowWidth="26320" windowHeight="17540" activeTab="1" xr2:uid="{00000000-000D-0000-FFFF-FFFF00000000}"/>
  </bookViews>
  <sheets>
    <sheet name="All Samples" sheetId="1" r:id="rId1"/>
    <sheet name="Gln 15N1" sheetId="7" r:id="rId2"/>
    <sheet name="Arg 15N2" sheetId="6" r:id="rId3"/>
    <sheet name="Asp 13C2" sheetId="5" r:id="rId4"/>
    <sheet name="Gln 13C5" sheetId="4" r:id="rId5"/>
    <sheet name="Gly 13C2" sheetId="9" r:id="rId6"/>
    <sheet name="Asn 13C4" sheetId="3" r:id="rId7"/>
    <sheet name="Cys 13C6, 15N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F34" i="7" l="1"/>
  <c r="G17" i="3"/>
  <c r="G18" i="3"/>
  <c r="G19" i="3"/>
  <c r="G20" i="3"/>
  <c r="G16" i="3"/>
  <c r="G30" i="7" l="1"/>
  <c r="G31" i="7"/>
  <c r="G29" i="7"/>
  <c r="F29" i="7"/>
  <c r="F30" i="7"/>
  <c r="F31" i="7"/>
  <c r="G2" i="7"/>
  <c r="F2" i="7"/>
  <c r="C28" i="7"/>
  <c r="B28" i="7"/>
  <c r="A21" i="4" l="1"/>
  <c r="A22" i="3" l="1"/>
  <c r="A58" i="8" l="1"/>
  <c r="A43" i="8"/>
  <c r="A21" i="3"/>
  <c r="A21" i="9"/>
  <c r="A18" i="4"/>
  <c r="M2" i="6" l="1"/>
  <c r="M3" i="6"/>
  <c r="M4" i="6"/>
  <c r="M5" i="6"/>
  <c r="M6" i="6"/>
  <c r="M4" i="5"/>
  <c r="M5" i="5"/>
  <c r="M6" i="5"/>
  <c r="M3" i="7"/>
  <c r="M4" i="7"/>
  <c r="M2" i="7"/>
  <c r="G3" i="7"/>
  <c r="H3" i="7" s="1"/>
  <c r="A18" i="7"/>
  <c r="G2" i="6"/>
  <c r="F5" i="5"/>
  <c r="H3" i="9"/>
  <c r="G3" i="9"/>
  <c r="G4" i="9"/>
  <c r="H4" i="9" s="1"/>
  <c r="G2" i="9"/>
  <c r="A18" i="9"/>
  <c r="F3" i="9"/>
  <c r="F4" i="9"/>
  <c r="F2" i="9"/>
  <c r="B35" i="8"/>
  <c r="B34" i="8"/>
  <c r="B33" i="8"/>
  <c r="B32" i="8"/>
  <c r="C23" i="8"/>
  <c r="F8" i="4"/>
  <c r="F7" i="3"/>
  <c r="B52" i="8"/>
  <c r="B51" i="8"/>
  <c r="B50" i="8"/>
  <c r="B49" i="8"/>
  <c r="G2" i="4"/>
  <c r="B36" i="8"/>
  <c r="B31" i="8"/>
  <c r="B30" i="8"/>
  <c r="F3" i="7"/>
  <c r="F4" i="7"/>
  <c r="H4" i="7"/>
  <c r="H3" i="6"/>
  <c r="H4" i="6"/>
  <c r="G4" i="6"/>
  <c r="G3" i="6"/>
  <c r="A18" i="6"/>
  <c r="F2" i="6"/>
  <c r="F6" i="6"/>
  <c r="F5" i="6"/>
  <c r="F4" i="6"/>
  <c r="F3" i="6"/>
  <c r="F6" i="5"/>
  <c r="F3" i="5"/>
  <c r="F4" i="5"/>
  <c r="F2" i="5"/>
  <c r="C31" i="8" l="1"/>
  <c r="A18" i="5"/>
  <c r="G4" i="5" s="1"/>
  <c r="F5" i="9"/>
  <c r="C34" i="8"/>
  <c r="C30" i="8"/>
  <c r="C33" i="8"/>
  <c r="B37" i="8"/>
  <c r="C36" i="8"/>
  <c r="A40" i="8" s="1"/>
  <c r="C32" i="8"/>
  <c r="C49" i="8"/>
  <c r="C51" i="8"/>
  <c r="A55" i="8" s="1"/>
  <c r="D51" i="8" s="1"/>
  <c r="E51" i="8" s="1"/>
  <c r="C35" i="8"/>
  <c r="C50" i="8"/>
  <c r="H2" i="7"/>
  <c r="H2" i="6"/>
  <c r="G3" i="3"/>
  <c r="G4" i="3"/>
  <c r="H4" i="3" s="1"/>
  <c r="G5" i="3"/>
  <c r="H5" i="3" s="1"/>
  <c r="A18" i="3"/>
  <c r="G2" i="3" s="1"/>
  <c r="H6" i="4"/>
  <c r="G3" i="4"/>
  <c r="G4" i="4"/>
  <c r="G5" i="4"/>
  <c r="H5" i="4" s="1"/>
  <c r="G6" i="4"/>
  <c r="G7" i="4"/>
  <c r="H7" i="4" s="1"/>
  <c r="F3" i="4"/>
  <c r="F2" i="4"/>
  <c r="F4" i="4"/>
  <c r="F5" i="4"/>
  <c r="F6" i="4"/>
  <c r="F7" i="4"/>
  <c r="F3" i="3"/>
  <c r="F4" i="3"/>
  <c r="F5" i="3"/>
  <c r="F2" i="3"/>
  <c r="D49" i="8" l="1"/>
  <c r="G3" i="5"/>
  <c r="H4" i="5"/>
  <c r="G2" i="5"/>
  <c r="D50" i="8"/>
  <c r="E50" i="8" s="1"/>
  <c r="D32" i="8"/>
  <c r="D36" i="8"/>
  <c r="E36" i="8" s="1"/>
  <c r="D35" i="8"/>
  <c r="E35" i="8" s="1"/>
  <c r="D33" i="8"/>
  <c r="E33" i="8" s="1"/>
  <c r="D30" i="8"/>
  <c r="D31" i="8"/>
  <c r="D34" i="8"/>
  <c r="E34" i="8" s="1"/>
  <c r="C52" i="8"/>
  <c r="C37" i="8"/>
  <c r="I16" i="3" l="1"/>
  <c r="H6" i="3"/>
  <c r="D52" i="8"/>
  <c r="D37" i="8"/>
</calcChain>
</file>

<file path=xl/sharedStrings.xml><?xml version="1.0" encoding="utf-8"?>
<sst xmlns="http://schemas.openxmlformats.org/spreadsheetml/2006/main" count="1927" uniqueCount="142">
  <si>
    <t>Compound</t>
  </si>
  <si>
    <t>RT</t>
  </si>
  <si>
    <t>Filename</t>
  </si>
  <si>
    <t>Height</t>
  </si>
  <si>
    <t>Area</t>
  </si>
  <si>
    <t>Formula</t>
  </si>
  <si>
    <t>Actual RT</t>
  </si>
  <si>
    <t>Arginine 15N1 pos</t>
  </si>
  <si>
    <t>KD121820_121820_M1</t>
  </si>
  <si>
    <t>C6H14N3[15]N1O2</t>
  </si>
  <si>
    <t>KD121820_121820_M2</t>
  </si>
  <si>
    <t>KD121820_121820_M3</t>
  </si>
  <si>
    <t>KD121820_121820_M4</t>
  </si>
  <si>
    <t>KD121820_121820_M5</t>
  </si>
  <si>
    <t>KD121820_121820_M6</t>
  </si>
  <si>
    <t>KD121820_121820_M7</t>
  </si>
  <si>
    <t>Arginine 15N2 pos</t>
  </si>
  <si>
    <t>C6H14N2[15]N2O2</t>
  </si>
  <si>
    <t>N/F</t>
  </si>
  <si>
    <t>Arginine 15N3 pos</t>
  </si>
  <si>
    <t>C6H14N1[15]N3O2</t>
  </si>
  <si>
    <t>Arginine 15N4 pos</t>
  </si>
  <si>
    <t>C6H14[15]N4O2</t>
  </si>
  <si>
    <t>Arginine pos</t>
  </si>
  <si>
    <t>C6H14N4O2</t>
  </si>
  <si>
    <t>Asparagine 13C1 pos</t>
  </si>
  <si>
    <t>C3[13]C1H8N2O3</t>
  </si>
  <si>
    <t>Asparagine 13C2 pos</t>
  </si>
  <si>
    <t>C2[13]C2H8N2O3</t>
  </si>
  <si>
    <t>Asparagine 13C3 pos</t>
  </si>
  <si>
    <t>C1[13]C3H8N2O3</t>
  </si>
  <si>
    <t>Asparagine 13C4 pos</t>
  </si>
  <si>
    <t>[13]C4H8N2O3</t>
  </si>
  <si>
    <t>Asparagine pos</t>
  </si>
  <si>
    <t>C4H8N2O3</t>
  </si>
  <si>
    <t>Aspartate 13C1 neg</t>
  </si>
  <si>
    <t>C3[13]C1H7NO4</t>
  </si>
  <si>
    <t>Aspartate 13C2 neg</t>
  </si>
  <si>
    <t>C2[13]C2H7NO4</t>
  </si>
  <si>
    <t>Aspartate 13C3 neg</t>
  </si>
  <si>
    <t>C1[13]C3H7NO4</t>
  </si>
  <si>
    <t>Aspartate 13C4 neg</t>
  </si>
  <si>
    <t>[13]C4H7NO4</t>
  </si>
  <si>
    <t>Aspartate neg</t>
  </si>
  <si>
    <t>C4H7NO4</t>
  </si>
  <si>
    <t>Cystine 13C1 pos</t>
  </si>
  <si>
    <t>C5[13]C1H12N2O4S2</t>
  </si>
  <si>
    <t>Cystine 13C1, 15N1 pos</t>
  </si>
  <si>
    <t>C5[13]C1H12N1[15]N1O4S2</t>
  </si>
  <si>
    <t>Cystine 13C1, 15N2 pos</t>
  </si>
  <si>
    <t>C5[13]C1H12[15]N2O4S2</t>
  </si>
  <si>
    <t>Cystine 13C2 pos</t>
  </si>
  <si>
    <t>C4[13]C2H12N2O4S2</t>
  </si>
  <si>
    <t>Cystine 13C2, 15N1 pos</t>
  </si>
  <si>
    <t>C4[13]C2H12N1[15]N1O4S2</t>
  </si>
  <si>
    <t>Cystine 13C2, 15N2 pos</t>
  </si>
  <si>
    <t>C4[13]C2H12[15]N2O4S2</t>
  </si>
  <si>
    <t>Cystine 13C3 pos</t>
  </si>
  <si>
    <t>C3[13]C3H12N2O4S2</t>
  </si>
  <si>
    <t>Cystine 13C3, 15N1 pos</t>
  </si>
  <si>
    <t>C3[13]C3H12N1[15]N1O4S2</t>
  </si>
  <si>
    <t>Cystine 13C3, 15N2 pos</t>
  </si>
  <si>
    <t>C3[13]C3H12[15]N2O4S2</t>
  </si>
  <si>
    <t>Cystine 13C4 pos</t>
  </si>
  <si>
    <t>C2[13]C4H12N2O4S2</t>
  </si>
  <si>
    <t>Cystine 13C4, 15N1 pos</t>
  </si>
  <si>
    <t>C2[13]C4H12N1[15]N1O4S2</t>
  </si>
  <si>
    <t>Cystine 13C4, 15N2 pos</t>
  </si>
  <si>
    <t>C2[13]C4H12[15]N2O4S2</t>
  </si>
  <si>
    <t>Cystine 13C5 pos</t>
  </si>
  <si>
    <t>C1[13]C5H12N2O4S2</t>
  </si>
  <si>
    <t>Cystine 13C5, 15N1 pos</t>
  </si>
  <si>
    <t>C1[13]C5H12N1[15]N1O4S2</t>
  </si>
  <si>
    <t>Cystine 13C5, 15N2 pos</t>
  </si>
  <si>
    <t>C1[13]C5H12[15]N2O4S2</t>
  </si>
  <si>
    <t>Cystine 13C6 pos</t>
  </si>
  <si>
    <t>[13]C6H12N2O4S2</t>
  </si>
  <si>
    <t>Cystine 13C6, 15N1 pos</t>
  </si>
  <si>
    <t>[13]C6H12N1[15]N1O4S2</t>
  </si>
  <si>
    <t>Cystine 13C6, 15N2 pos</t>
  </si>
  <si>
    <t>[13]C6H12[15]N2O4S2</t>
  </si>
  <si>
    <t>Cystine 15N2 pos</t>
  </si>
  <si>
    <t>C6H12[15]N2O4S2</t>
  </si>
  <si>
    <t>Cystine 1N15 pos</t>
  </si>
  <si>
    <t>C6H12N1[15]N1O4S2</t>
  </si>
  <si>
    <t>Cystine pos</t>
  </si>
  <si>
    <t>C6H12N2O4S2</t>
  </si>
  <si>
    <t>Glutamine 13C1 pos</t>
  </si>
  <si>
    <t>C4[13]C1H10N2O3</t>
  </si>
  <si>
    <t>Glutamine 13C2 pos</t>
  </si>
  <si>
    <t>C3[13]C2H10N2O3</t>
  </si>
  <si>
    <t>Glutamine 13C3 pos</t>
  </si>
  <si>
    <t>C2[13]C3H10N2O3</t>
  </si>
  <si>
    <t>Glutamine 13C4 pos</t>
  </si>
  <si>
    <t>C1[13]C4H10N2O3</t>
  </si>
  <si>
    <t>Glutamine 13C5 pos</t>
  </si>
  <si>
    <t>[13]C5H10N2O3</t>
  </si>
  <si>
    <t>Glutamine 15N1 pos</t>
  </si>
  <si>
    <t>C5H10N1[15]N1O3</t>
  </si>
  <si>
    <t>Glutamine 15N2 pos</t>
  </si>
  <si>
    <t>C5H10[15]N2O3</t>
  </si>
  <si>
    <t>Glutamine pos</t>
  </si>
  <si>
    <t>C5H10N2O3</t>
  </si>
  <si>
    <t>Glycine 13C1 pos</t>
  </si>
  <si>
    <t>C1[13]C1H5NO2</t>
  </si>
  <si>
    <t>Glycine 13C2 pos</t>
  </si>
  <si>
    <t>[13]C2H5NO2</t>
  </si>
  <si>
    <t>Glycine pos</t>
  </si>
  <si>
    <t>C2H5NO2</t>
  </si>
  <si>
    <t>% of total</t>
  </si>
  <si>
    <t>Binomial probability (calculated from 13C4)</t>
  </si>
  <si>
    <t>% expected</t>
  </si>
  <si>
    <t>Diff. %</t>
  </si>
  <si>
    <t>NA</t>
  </si>
  <si>
    <t>Binomial probability (calculated from 13C5)</t>
  </si>
  <si>
    <t># 13C</t>
  </si>
  <si>
    <t>Binomial probability (calculated from 13C2)</t>
  </si>
  <si>
    <t># 15N</t>
  </si>
  <si>
    <t>Binomial probability (calculated from 15N2)</t>
  </si>
  <si>
    <t>Area sum</t>
  </si>
  <si>
    <t>Binomial probability (calculated from 13C6)</t>
  </si>
  <si>
    <t>Sum</t>
  </si>
  <si>
    <t>From Jupyter notebook simulation:</t>
  </si>
  <si>
    <t>From Jupyter simulation</t>
  </si>
  <si>
    <t>Probability of 13C on position 2,3</t>
  </si>
  <si>
    <t>Probability of 13C on any carbon position</t>
  </si>
  <si>
    <t>Probability of 15N on any nitrogen position</t>
  </si>
  <si>
    <t>Probability of 15N on one position</t>
  </si>
  <si>
    <t>Probability of 15N on two positions</t>
  </si>
  <si>
    <t>There is a large discrepancy between actual and expected m+0. It appears that there are much more fully unlabelled than expected, this could be due to contamination with unlabelled compound.</t>
  </si>
  <si>
    <t>Isocor corrected fraction</t>
  </si>
  <si>
    <t>Binomial probability (calculated from Isocor corrected 13C5)</t>
  </si>
  <si>
    <t>Binomial probability (calculated from Isocor corrected 13C2)</t>
  </si>
  <si>
    <t>Binomial probability (calculated from Isocor corrected 13C4)</t>
  </si>
  <si>
    <t>Binomial probability (calculated from Isocor corrected 13C6)</t>
  </si>
  <si>
    <t>Binomial probability (calculated from Isocor corrected 15N2)</t>
  </si>
  <si>
    <t>This fits the data extremely well, but it could indicate a small degree of spilover from the labelled positions into the unlabelled positions.</t>
  </si>
  <si>
    <t>Normal</t>
  </si>
  <si>
    <t>Labelled</t>
  </si>
  <si>
    <t>diff</t>
  </si>
  <si>
    <t>%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</si>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</sst>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"/>
    <numFmt numFmtId="167" formatCode="0.00000"/>
    <numFmt numFmtId="168" formatCode="0.000000"/>
    <numFmt numFmtId="169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11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0"/>
  <sheetViews>
    <sheetView workbookViewId="0">
      <selection activeCellId="3" sqref="A313:XFD313 A320:XFD320 A327:XFD327 A1:XFD1"/>
    </sheetView>
  </sheetViews>
  <sheetFormatPr baseColWidth="10" defaultRowHeight="15" x14ac:dyDescent="0.2"/>
  <cols>
    <col min="1" max="1" width="19.1640625" bestFit="1" customWidth="1"/>
    <col min="2" max="2" width="15" customWidth="1"/>
    <col min="3" max="3" width="19.6640625" bestFit="1" customWidth="1"/>
    <col min="4" max="5" width="15" customWidth="1"/>
    <col min="6" max="6" width="23" bestFit="1" customWidth="1"/>
    <col min="7" max="7" width="1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14.44</v>
      </c>
      <c r="C2" t="s">
        <v>8</v>
      </c>
      <c r="D2">
        <v>1989</v>
      </c>
      <c r="E2">
        <v>14271</v>
      </c>
      <c r="F2" t="s">
        <v>9</v>
      </c>
      <c r="G2">
        <v>14.65</v>
      </c>
    </row>
    <row r="3" spans="1:7" x14ac:dyDescent="0.2">
      <c r="A3" t="s">
        <v>7</v>
      </c>
      <c r="B3">
        <v>14.44</v>
      </c>
      <c r="C3" t="s">
        <v>10</v>
      </c>
      <c r="D3">
        <v>3035</v>
      </c>
      <c r="E3">
        <v>38119</v>
      </c>
      <c r="F3" t="s">
        <v>9</v>
      </c>
      <c r="G3">
        <v>14.5</v>
      </c>
    </row>
    <row r="4" spans="1:7" x14ac:dyDescent="0.2">
      <c r="A4" t="s">
        <v>7</v>
      </c>
      <c r="B4">
        <v>14.44</v>
      </c>
      <c r="C4" t="s">
        <v>11</v>
      </c>
      <c r="D4">
        <v>27031616</v>
      </c>
      <c r="E4">
        <v>681434202</v>
      </c>
      <c r="F4" t="s">
        <v>9</v>
      </c>
      <c r="G4">
        <v>14.45</v>
      </c>
    </row>
    <row r="5" spans="1:7" x14ac:dyDescent="0.2">
      <c r="A5" t="s">
        <v>7</v>
      </c>
      <c r="B5">
        <v>14.44</v>
      </c>
      <c r="C5" t="s">
        <v>12</v>
      </c>
      <c r="D5">
        <v>91965</v>
      </c>
      <c r="E5">
        <v>3424337</v>
      </c>
      <c r="F5" t="s">
        <v>9</v>
      </c>
      <c r="G5">
        <v>14.36</v>
      </c>
    </row>
    <row r="6" spans="1:7" x14ac:dyDescent="0.2">
      <c r="A6" t="s">
        <v>7</v>
      </c>
      <c r="B6">
        <v>14.44</v>
      </c>
      <c r="C6" t="s">
        <v>13</v>
      </c>
      <c r="D6">
        <v>17307</v>
      </c>
      <c r="E6">
        <v>623813</v>
      </c>
      <c r="F6" t="s">
        <v>9</v>
      </c>
      <c r="G6">
        <v>14.32</v>
      </c>
    </row>
    <row r="7" spans="1:7" x14ac:dyDescent="0.2">
      <c r="A7" t="s">
        <v>7</v>
      </c>
      <c r="B7">
        <v>14.44</v>
      </c>
      <c r="C7" t="s">
        <v>14</v>
      </c>
      <c r="D7">
        <v>7984</v>
      </c>
      <c r="E7">
        <v>107568</v>
      </c>
      <c r="F7" t="s">
        <v>9</v>
      </c>
      <c r="G7">
        <v>14.24</v>
      </c>
    </row>
    <row r="8" spans="1:7" x14ac:dyDescent="0.2">
      <c r="A8" t="s">
        <v>7</v>
      </c>
      <c r="B8">
        <v>14.44</v>
      </c>
      <c r="C8" t="s">
        <v>15</v>
      </c>
      <c r="D8">
        <v>9792</v>
      </c>
      <c r="E8">
        <v>122557</v>
      </c>
      <c r="F8" t="s">
        <v>9</v>
      </c>
      <c r="G8">
        <v>14.51</v>
      </c>
    </row>
    <row r="9" spans="1:7" x14ac:dyDescent="0.2">
      <c r="A9" t="s">
        <v>16</v>
      </c>
      <c r="B9">
        <v>14.44</v>
      </c>
      <c r="C9" t="s">
        <v>8</v>
      </c>
      <c r="D9">
        <v>4167</v>
      </c>
      <c r="E9">
        <v>20546</v>
      </c>
      <c r="F9" t="s">
        <v>17</v>
      </c>
      <c r="G9">
        <v>14.29</v>
      </c>
    </row>
    <row r="10" spans="1:7" x14ac:dyDescent="0.2">
      <c r="A10" t="s">
        <v>16</v>
      </c>
      <c r="B10">
        <v>14.44</v>
      </c>
      <c r="C10" t="s">
        <v>10</v>
      </c>
      <c r="D10" t="s">
        <v>18</v>
      </c>
      <c r="E10" t="s">
        <v>18</v>
      </c>
      <c r="F10" t="s">
        <v>17</v>
      </c>
      <c r="G10" t="s">
        <v>18</v>
      </c>
    </row>
    <row r="11" spans="1:7" x14ac:dyDescent="0.2">
      <c r="A11" t="s">
        <v>16</v>
      </c>
      <c r="B11">
        <v>14.44</v>
      </c>
      <c r="C11" t="s">
        <v>11</v>
      </c>
      <c r="D11">
        <v>1095243053</v>
      </c>
      <c r="E11">
        <v>28296027427</v>
      </c>
      <c r="F11" t="s">
        <v>17</v>
      </c>
      <c r="G11">
        <v>14.45</v>
      </c>
    </row>
    <row r="12" spans="1:7" x14ac:dyDescent="0.2">
      <c r="A12" t="s">
        <v>16</v>
      </c>
      <c r="B12">
        <v>14.44</v>
      </c>
      <c r="C12" t="s">
        <v>12</v>
      </c>
      <c r="D12">
        <v>4248114</v>
      </c>
      <c r="E12">
        <v>169341131</v>
      </c>
      <c r="F12" t="s">
        <v>17</v>
      </c>
      <c r="G12">
        <v>14.36</v>
      </c>
    </row>
    <row r="13" spans="1:7" x14ac:dyDescent="0.2">
      <c r="A13" t="s">
        <v>16</v>
      </c>
      <c r="B13">
        <v>14.44</v>
      </c>
      <c r="C13" t="s">
        <v>13</v>
      </c>
      <c r="D13">
        <v>1048199</v>
      </c>
      <c r="E13">
        <v>26412683</v>
      </c>
      <c r="F13" t="s">
        <v>17</v>
      </c>
      <c r="G13">
        <v>14.35</v>
      </c>
    </row>
    <row r="14" spans="1:7" x14ac:dyDescent="0.2">
      <c r="A14" t="s">
        <v>16</v>
      </c>
      <c r="B14">
        <v>14.44</v>
      </c>
      <c r="C14" t="s">
        <v>14</v>
      </c>
      <c r="D14">
        <v>616622</v>
      </c>
      <c r="E14">
        <v>22549913</v>
      </c>
      <c r="F14" t="s">
        <v>17</v>
      </c>
      <c r="G14">
        <v>14.39</v>
      </c>
    </row>
    <row r="15" spans="1:7" x14ac:dyDescent="0.2">
      <c r="A15" t="s">
        <v>16</v>
      </c>
      <c r="B15">
        <v>14.44</v>
      </c>
      <c r="C15" t="s">
        <v>15</v>
      </c>
      <c r="D15">
        <v>449625</v>
      </c>
      <c r="E15">
        <v>9721743</v>
      </c>
      <c r="F15" t="s">
        <v>17</v>
      </c>
      <c r="G15">
        <v>14.33</v>
      </c>
    </row>
    <row r="16" spans="1:7" x14ac:dyDescent="0.2">
      <c r="A16" t="s">
        <v>19</v>
      </c>
      <c r="B16">
        <v>14.44</v>
      </c>
      <c r="C16" t="s">
        <v>8</v>
      </c>
      <c r="D16" t="s">
        <v>18</v>
      </c>
      <c r="E16" t="s">
        <v>18</v>
      </c>
      <c r="F16" t="s">
        <v>20</v>
      </c>
      <c r="G16" t="s">
        <v>18</v>
      </c>
    </row>
    <row r="17" spans="1:7" x14ac:dyDescent="0.2">
      <c r="A17" t="s">
        <v>19</v>
      </c>
      <c r="B17">
        <v>14.44</v>
      </c>
      <c r="C17" t="s">
        <v>10</v>
      </c>
      <c r="D17" t="s">
        <v>18</v>
      </c>
      <c r="E17" t="s">
        <v>18</v>
      </c>
      <c r="F17" t="s">
        <v>20</v>
      </c>
      <c r="G17" t="s">
        <v>18</v>
      </c>
    </row>
    <row r="18" spans="1:7" x14ac:dyDescent="0.2">
      <c r="A18" t="s">
        <v>19</v>
      </c>
      <c r="B18">
        <v>14.44</v>
      </c>
      <c r="C18" t="s">
        <v>11</v>
      </c>
      <c r="D18">
        <v>7426859</v>
      </c>
      <c r="E18">
        <v>185978066</v>
      </c>
      <c r="F18" t="s">
        <v>20</v>
      </c>
      <c r="G18">
        <v>14.45</v>
      </c>
    </row>
    <row r="19" spans="1:7" x14ac:dyDescent="0.2">
      <c r="A19" t="s">
        <v>19</v>
      </c>
      <c r="B19">
        <v>14.44</v>
      </c>
      <c r="C19" t="s">
        <v>12</v>
      </c>
      <c r="D19">
        <v>24660</v>
      </c>
      <c r="E19">
        <v>399506</v>
      </c>
      <c r="F19" t="s">
        <v>20</v>
      </c>
      <c r="G19">
        <v>14.31</v>
      </c>
    </row>
    <row r="20" spans="1:7" x14ac:dyDescent="0.2">
      <c r="A20" t="s">
        <v>19</v>
      </c>
      <c r="B20">
        <v>14.44</v>
      </c>
      <c r="C20" t="s">
        <v>13</v>
      </c>
      <c r="D20">
        <v>4575</v>
      </c>
      <c r="E20">
        <v>40143</v>
      </c>
      <c r="F20" t="s">
        <v>20</v>
      </c>
      <c r="G20">
        <v>14.5</v>
      </c>
    </row>
    <row r="21" spans="1:7" x14ac:dyDescent="0.2">
      <c r="A21" t="s">
        <v>19</v>
      </c>
      <c r="B21">
        <v>14.44</v>
      </c>
      <c r="C21" t="s">
        <v>14</v>
      </c>
      <c r="D21">
        <v>2266</v>
      </c>
      <c r="E21">
        <v>29614</v>
      </c>
      <c r="F21" t="s">
        <v>20</v>
      </c>
      <c r="G21">
        <v>14.27</v>
      </c>
    </row>
    <row r="22" spans="1:7" x14ac:dyDescent="0.2">
      <c r="A22" t="s">
        <v>19</v>
      </c>
      <c r="B22">
        <v>14.44</v>
      </c>
      <c r="C22" t="s">
        <v>15</v>
      </c>
      <c r="D22">
        <v>1447</v>
      </c>
      <c r="E22">
        <v>11807</v>
      </c>
      <c r="F22" t="s">
        <v>20</v>
      </c>
      <c r="G22">
        <v>14.24</v>
      </c>
    </row>
    <row r="23" spans="1:7" x14ac:dyDescent="0.2">
      <c r="A23" t="s">
        <v>21</v>
      </c>
      <c r="B23">
        <v>14.44</v>
      </c>
      <c r="C23" t="s">
        <v>8</v>
      </c>
      <c r="D23" t="s">
        <v>18</v>
      </c>
      <c r="E23" t="s">
        <v>18</v>
      </c>
      <c r="F23" t="s">
        <v>22</v>
      </c>
      <c r="G23" t="s">
        <v>18</v>
      </c>
    </row>
    <row r="24" spans="1:7" x14ac:dyDescent="0.2">
      <c r="A24" t="s">
        <v>21</v>
      </c>
      <c r="B24">
        <v>14.44</v>
      </c>
      <c r="C24" t="s">
        <v>10</v>
      </c>
      <c r="D24" t="s">
        <v>18</v>
      </c>
      <c r="E24" t="s">
        <v>18</v>
      </c>
      <c r="F24" t="s">
        <v>22</v>
      </c>
      <c r="G24" t="s">
        <v>18</v>
      </c>
    </row>
    <row r="25" spans="1:7" x14ac:dyDescent="0.2">
      <c r="A25" t="s">
        <v>21</v>
      </c>
      <c r="B25">
        <v>14.44</v>
      </c>
      <c r="C25" t="s">
        <v>11</v>
      </c>
      <c r="D25">
        <v>25590</v>
      </c>
      <c r="E25">
        <v>173893</v>
      </c>
      <c r="F25" t="s">
        <v>22</v>
      </c>
      <c r="G25">
        <v>14.67</v>
      </c>
    </row>
    <row r="26" spans="1:7" x14ac:dyDescent="0.2">
      <c r="A26" t="s">
        <v>21</v>
      </c>
      <c r="B26">
        <v>14.44</v>
      </c>
      <c r="C26" t="s">
        <v>12</v>
      </c>
      <c r="D26" t="s">
        <v>18</v>
      </c>
      <c r="E26" t="s">
        <v>18</v>
      </c>
      <c r="F26" t="s">
        <v>22</v>
      </c>
      <c r="G26" t="s">
        <v>18</v>
      </c>
    </row>
    <row r="27" spans="1:7" x14ac:dyDescent="0.2">
      <c r="A27" t="s">
        <v>21</v>
      </c>
      <c r="B27">
        <v>14.44</v>
      </c>
      <c r="C27" t="s">
        <v>13</v>
      </c>
      <c r="D27" t="s">
        <v>18</v>
      </c>
      <c r="E27" t="s">
        <v>18</v>
      </c>
      <c r="F27" t="s">
        <v>22</v>
      </c>
      <c r="G27" t="s">
        <v>18</v>
      </c>
    </row>
    <row r="28" spans="1:7" x14ac:dyDescent="0.2">
      <c r="A28" t="s">
        <v>21</v>
      </c>
      <c r="B28">
        <v>14.44</v>
      </c>
      <c r="C28" t="s">
        <v>14</v>
      </c>
      <c r="D28">
        <v>1769</v>
      </c>
      <c r="E28">
        <v>21931</v>
      </c>
      <c r="F28" t="s">
        <v>22</v>
      </c>
      <c r="G28">
        <v>14.69</v>
      </c>
    </row>
    <row r="29" spans="1:7" x14ac:dyDescent="0.2">
      <c r="A29" t="s">
        <v>21</v>
      </c>
      <c r="B29">
        <v>14.44</v>
      </c>
      <c r="C29" t="s">
        <v>15</v>
      </c>
      <c r="D29">
        <v>3332</v>
      </c>
      <c r="E29">
        <v>29392</v>
      </c>
      <c r="F29" t="s">
        <v>22</v>
      </c>
      <c r="G29">
        <v>14.48</v>
      </c>
    </row>
    <row r="30" spans="1:7" x14ac:dyDescent="0.2">
      <c r="A30" t="s">
        <v>23</v>
      </c>
      <c r="B30">
        <v>14.44</v>
      </c>
      <c r="C30" t="s">
        <v>8</v>
      </c>
      <c r="D30">
        <v>88153</v>
      </c>
      <c r="E30">
        <v>2851388</v>
      </c>
      <c r="F30" t="s">
        <v>24</v>
      </c>
      <c r="G30">
        <v>14.5</v>
      </c>
    </row>
    <row r="31" spans="1:7" x14ac:dyDescent="0.2">
      <c r="A31" t="s">
        <v>23</v>
      </c>
      <c r="B31">
        <v>14.44</v>
      </c>
      <c r="C31" t="s">
        <v>10</v>
      </c>
      <c r="D31">
        <v>383194</v>
      </c>
      <c r="E31">
        <v>8518668</v>
      </c>
      <c r="F31" t="s">
        <v>24</v>
      </c>
      <c r="G31">
        <v>14.5</v>
      </c>
    </row>
    <row r="32" spans="1:7" x14ac:dyDescent="0.2">
      <c r="A32" t="s">
        <v>23</v>
      </c>
      <c r="B32">
        <v>14.44</v>
      </c>
      <c r="C32" t="s">
        <v>11</v>
      </c>
      <c r="D32">
        <v>4682271</v>
      </c>
      <c r="E32">
        <v>124049399</v>
      </c>
      <c r="F32" t="s">
        <v>24</v>
      </c>
      <c r="G32">
        <v>14.47</v>
      </c>
    </row>
    <row r="33" spans="1:7" x14ac:dyDescent="0.2">
      <c r="A33" t="s">
        <v>23</v>
      </c>
      <c r="B33">
        <v>14.44</v>
      </c>
      <c r="C33" t="s">
        <v>12</v>
      </c>
      <c r="D33">
        <v>49563</v>
      </c>
      <c r="E33">
        <v>943487</v>
      </c>
      <c r="F33" t="s">
        <v>24</v>
      </c>
      <c r="G33">
        <v>14.4</v>
      </c>
    </row>
    <row r="34" spans="1:7" x14ac:dyDescent="0.2">
      <c r="A34" t="s">
        <v>23</v>
      </c>
      <c r="B34">
        <v>14.44</v>
      </c>
      <c r="C34" t="s">
        <v>13</v>
      </c>
      <c r="D34">
        <v>33371</v>
      </c>
      <c r="E34">
        <v>1135477</v>
      </c>
      <c r="F34" t="s">
        <v>24</v>
      </c>
      <c r="G34">
        <v>14.52</v>
      </c>
    </row>
    <row r="35" spans="1:7" x14ac:dyDescent="0.2">
      <c r="A35" t="s">
        <v>23</v>
      </c>
      <c r="B35">
        <v>14.44</v>
      </c>
      <c r="C35" t="s">
        <v>14</v>
      </c>
      <c r="D35">
        <v>74064</v>
      </c>
      <c r="E35">
        <v>1782423</v>
      </c>
      <c r="F35" t="s">
        <v>24</v>
      </c>
      <c r="G35">
        <v>14.51</v>
      </c>
    </row>
    <row r="36" spans="1:7" x14ac:dyDescent="0.2">
      <c r="A36" t="s">
        <v>23</v>
      </c>
      <c r="B36">
        <v>14.44</v>
      </c>
      <c r="C36" t="s">
        <v>15</v>
      </c>
      <c r="D36">
        <v>50894</v>
      </c>
      <c r="E36">
        <v>1451819</v>
      </c>
      <c r="F36" t="s">
        <v>24</v>
      </c>
      <c r="G36">
        <v>14.51</v>
      </c>
    </row>
    <row r="37" spans="1:7" x14ac:dyDescent="0.2">
      <c r="A37" t="s">
        <v>25</v>
      </c>
      <c r="B37">
        <v>9.8800000000000008</v>
      </c>
      <c r="C37" t="s">
        <v>8</v>
      </c>
      <c r="D37" t="s">
        <v>18</v>
      </c>
      <c r="E37" t="s">
        <v>18</v>
      </c>
      <c r="F37" t="s">
        <v>26</v>
      </c>
      <c r="G37" t="s">
        <v>18</v>
      </c>
    </row>
    <row r="38" spans="1:7" x14ac:dyDescent="0.2">
      <c r="A38" t="s">
        <v>25</v>
      </c>
      <c r="B38">
        <v>9.8800000000000008</v>
      </c>
      <c r="C38" t="s">
        <v>10</v>
      </c>
      <c r="D38" t="s">
        <v>18</v>
      </c>
      <c r="E38" t="s">
        <v>18</v>
      </c>
      <c r="F38" t="s">
        <v>26</v>
      </c>
      <c r="G38" t="s">
        <v>18</v>
      </c>
    </row>
    <row r="39" spans="1:7" x14ac:dyDescent="0.2">
      <c r="A39" t="s">
        <v>25</v>
      </c>
      <c r="B39">
        <v>9.8800000000000008</v>
      </c>
      <c r="C39" t="s">
        <v>11</v>
      </c>
      <c r="D39" t="s">
        <v>18</v>
      </c>
      <c r="E39" t="s">
        <v>18</v>
      </c>
      <c r="F39" t="s">
        <v>26</v>
      </c>
      <c r="G39" t="s">
        <v>18</v>
      </c>
    </row>
    <row r="40" spans="1:7" x14ac:dyDescent="0.2">
      <c r="A40" t="s">
        <v>25</v>
      </c>
      <c r="B40">
        <v>9.8800000000000008</v>
      </c>
      <c r="C40" t="s">
        <v>12</v>
      </c>
      <c r="D40" t="s">
        <v>18</v>
      </c>
      <c r="E40" t="s">
        <v>18</v>
      </c>
      <c r="F40" t="s">
        <v>26</v>
      </c>
      <c r="G40" t="s">
        <v>18</v>
      </c>
    </row>
    <row r="41" spans="1:7" x14ac:dyDescent="0.2">
      <c r="A41" t="s">
        <v>25</v>
      </c>
      <c r="B41">
        <v>9.8800000000000008</v>
      </c>
      <c r="C41" t="s">
        <v>13</v>
      </c>
      <c r="D41" t="s">
        <v>18</v>
      </c>
      <c r="E41" t="s">
        <v>18</v>
      </c>
      <c r="F41" t="s">
        <v>26</v>
      </c>
      <c r="G41" t="s">
        <v>18</v>
      </c>
    </row>
    <row r="42" spans="1:7" x14ac:dyDescent="0.2">
      <c r="A42" t="s">
        <v>25</v>
      </c>
      <c r="B42">
        <v>9.8800000000000008</v>
      </c>
      <c r="C42" t="s">
        <v>14</v>
      </c>
      <c r="D42" t="s">
        <v>18</v>
      </c>
      <c r="E42" t="s">
        <v>18</v>
      </c>
      <c r="F42" t="s">
        <v>26</v>
      </c>
      <c r="G42" t="s">
        <v>18</v>
      </c>
    </row>
    <row r="43" spans="1:7" x14ac:dyDescent="0.2">
      <c r="A43" t="s">
        <v>25</v>
      </c>
      <c r="B43">
        <v>9.8800000000000008</v>
      </c>
      <c r="C43" t="s">
        <v>15</v>
      </c>
      <c r="D43">
        <v>1215</v>
      </c>
      <c r="E43">
        <v>4459</v>
      </c>
      <c r="F43" t="s">
        <v>26</v>
      </c>
      <c r="G43">
        <v>9.9700000000000006</v>
      </c>
    </row>
    <row r="44" spans="1:7" x14ac:dyDescent="0.2">
      <c r="A44" t="s">
        <v>27</v>
      </c>
      <c r="B44">
        <v>9.8800000000000008</v>
      </c>
      <c r="C44" t="s">
        <v>8</v>
      </c>
      <c r="D44">
        <v>1740</v>
      </c>
      <c r="E44">
        <v>6388</v>
      </c>
      <c r="F44" t="s">
        <v>28</v>
      </c>
      <c r="G44">
        <v>10.02</v>
      </c>
    </row>
    <row r="45" spans="1:7" x14ac:dyDescent="0.2">
      <c r="A45" t="s">
        <v>27</v>
      </c>
      <c r="B45">
        <v>9.8800000000000008</v>
      </c>
      <c r="C45" t="s">
        <v>10</v>
      </c>
      <c r="D45">
        <v>291986</v>
      </c>
      <c r="E45">
        <v>4583552</v>
      </c>
      <c r="F45" t="s">
        <v>28</v>
      </c>
      <c r="G45">
        <v>9.8800000000000008</v>
      </c>
    </row>
    <row r="46" spans="1:7" x14ac:dyDescent="0.2">
      <c r="A46" t="s">
        <v>27</v>
      </c>
      <c r="B46">
        <v>9.8800000000000008</v>
      </c>
      <c r="C46" t="s">
        <v>11</v>
      </c>
      <c r="D46" t="s">
        <v>18</v>
      </c>
      <c r="E46" t="s">
        <v>18</v>
      </c>
      <c r="F46" t="s">
        <v>28</v>
      </c>
      <c r="G46" t="s">
        <v>18</v>
      </c>
    </row>
    <row r="47" spans="1:7" x14ac:dyDescent="0.2">
      <c r="A47" t="s">
        <v>27</v>
      </c>
      <c r="B47">
        <v>9.8800000000000008</v>
      </c>
      <c r="C47" t="s">
        <v>12</v>
      </c>
      <c r="D47" t="s">
        <v>18</v>
      </c>
      <c r="E47" t="s">
        <v>18</v>
      </c>
      <c r="F47" t="s">
        <v>28</v>
      </c>
      <c r="G47" t="s">
        <v>18</v>
      </c>
    </row>
    <row r="48" spans="1:7" x14ac:dyDescent="0.2">
      <c r="A48" t="s">
        <v>27</v>
      </c>
      <c r="B48">
        <v>9.8800000000000008</v>
      </c>
      <c r="C48" t="s">
        <v>13</v>
      </c>
      <c r="D48" t="s">
        <v>18</v>
      </c>
      <c r="E48" t="s">
        <v>18</v>
      </c>
      <c r="F48" t="s">
        <v>28</v>
      </c>
      <c r="G48" t="s">
        <v>18</v>
      </c>
    </row>
    <row r="49" spans="1:7" x14ac:dyDescent="0.2">
      <c r="A49" t="s">
        <v>27</v>
      </c>
      <c r="B49">
        <v>9.8800000000000008</v>
      </c>
      <c r="C49" t="s">
        <v>14</v>
      </c>
      <c r="D49" t="s">
        <v>18</v>
      </c>
      <c r="E49" t="s">
        <v>18</v>
      </c>
      <c r="F49" t="s">
        <v>28</v>
      </c>
      <c r="G49" t="s">
        <v>18</v>
      </c>
    </row>
    <row r="50" spans="1:7" x14ac:dyDescent="0.2">
      <c r="A50" t="s">
        <v>27</v>
      </c>
      <c r="B50">
        <v>9.8800000000000008</v>
      </c>
      <c r="C50" t="s">
        <v>15</v>
      </c>
      <c r="D50" t="s">
        <v>18</v>
      </c>
      <c r="E50" t="s">
        <v>18</v>
      </c>
      <c r="F50" t="s">
        <v>28</v>
      </c>
      <c r="G50" t="s">
        <v>18</v>
      </c>
    </row>
    <row r="51" spans="1:7" x14ac:dyDescent="0.2">
      <c r="A51" t="s">
        <v>29</v>
      </c>
      <c r="B51">
        <v>9.8800000000000008</v>
      </c>
      <c r="C51" t="s">
        <v>8</v>
      </c>
      <c r="D51" t="s">
        <v>18</v>
      </c>
      <c r="E51" t="s">
        <v>18</v>
      </c>
      <c r="F51" t="s">
        <v>30</v>
      </c>
      <c r="G51" t="s">
        <v>18</v>
      </c>
    </row>
    <row r="52" spans="1:7" x14ac:dyDescent="0.2">
      <c r="A52" t="s">
        <v>29</v>
      </c>
      <c r="B52">
        <v>9.8800000000000008</v>
      </c>
      <c r="C52" t="s">
        <v>10</v>
      </c>
      <c r="D52">
        <v>25269140</v>
      </c>
      <c r="E52">
        <v>430196057</v>
      </c>
      <c r="F52" t="s">
        <v>30</v>
      </c>
      <c r="G52">
        <v>9.91</v>
      </c>
    </row>
    <row r="53" spans="1:7" x14ac:dyDescent="0.2">
      <c r="A53" t="s">
        <v>29</v>
      </c>
      <c r="B53">
        <v>9.8800000000000008</v>
      </c>
      <c r="C53" t="s">
        <v>11</v>
      </c>
      <c r="D53">
        <v>1716</v>
      </c>
      <c r="E53">
        <v>14685</v>
      </c>
      <c r="F53" t="s">
        <v>30</v>
      </c>
      <c r="G53">
        <v>10.02</v>
      </c>
    </row>
    <row r="54" spans="1:7" x14ac:dyDescent="0.2">
      <c r="A54" t="s">
        <v>29</v>
      </c>
      <c r="B54">
        <v>9.8800000000000008</v>
      </c>
      <c r="C54" t="s">
        <v>12</v>
      </c>
      <c r="D54">
        <v>5722</v>
      </c>
      <c r="E54">
        <v>40290</v>
      </c>
      <c r="F54" t="s">
        <v>30</v>
      </c>
      <c r="G54">
        <v>9.84</v>
      </c>
    </row>
    <row r="55" spans="1:7" x14ac:dyDescent="0.2">
      <c r="A55" t="s">
        <v>29</v>
      </c>
      <c r="B55">
        <v>9.8800000000000008</v>
      </c>
      <c r="C55" t="s">
        <v>13</v>
      </c>
      <c r="D55">
        <v>941007</v>
      </c>
      <c r="E55">
        <v>14440307</v>
      </c>
      <c r="F55" t="s">
        <v>30</v>
      </c>
      <c r="G55">
        <v>9.82</v>
      </c>
    </row>
    <row r="56" spans="1:7" x14ac:dyDescent="0.2">
      <c r="A56" t="s">
        <v>29</v>
      </c>
      <c r="B56">
        <v>9.8800000000000008</v>
      </c>
      <c r="C56" t="s">
        <v>14</v>
      </c>
      <c r="D56" t="s">
        <v>18</v>
      </c>
      <c r="E56" t="s">
        <v>18</v>
      </c>
      <c r="F56" t="s">
        <v>30</v>
      </c>
      <c r="G56" t="s">
        <v>18</v>
      </c>
    </row>
    <row r="57" spans="1:7" x14ac:dyDescent="0.2">
      <c r="A57" t="s">
        <v>29</v>
      </c>
      <c r="B57">
        <v>9.8800000000000008</v>
      </c>
      <c r="C57" t="s">
        <v>15</v>
      </c>
      <c r="D57">
        <v>8745</v>
      </c>
      <c r="E57">
        <v>84996</v>
      </c>
      <c r="F57" t="s">
        <v>30</v>
      </c>
      <c r="G57">
        <v>9.74</v>
      </c>
    </row>
    <row r="58" spans="1:7" x14ac:dyDescent="0.2">
      <c r="A58" t="s">
        <v>31</v>
      </c>
      <c r="B58">
        <v>9.8800000000000008</v>
      </c>
      <c r="C58" t="s">
        <v>8</v>
      </c>
      <c r="D58" t="s">
        <v>18</v>
      </c>
      <c r="E58" t="s">
        <v>18</v>
      </c>
      <c r="F58" t="s">
        <v>32</v>
      </c>
      <c r="G58" t="s">
        <v>18</v>
      </c>
    </row>
    <row r="59" spans="1:7" x14ac:dyDescent="0.2">
      <c r="A59" t="s">
        <v>31</v>
      </c>
      <c r="B59">
        <v>9.8800000000000008</v>
      </c>
      <c r="C59" t="s">
        <v>10</v>
      </c>
      <c r="D59">
        <v>661063267</v>
      </c>
      <c r="E59">
        <v>11449565644</v>
      </c>
      <c r="F59" t="s">
        <v>32</v>
      </c>
      <c r="G59">
        <v>9.91</v>
      </c>
    </row>
    <row r="60" spans="1:7" x14ac:dyDescent="0.2">
      <c r="A60" t="s">
        <v>31</v>
      </c>
      <c r="B60">
        <v>9.8800000000000008</v>
      </c>
      <c r="C60" t="s">
        <v>11</v>
      </c>
      <c r="D60">
        <v>38250</v>
      </c>
      <c r="E60">
        <v>711641</v>
      </c>
      <c r="F60" t="s">
        <v>32</v>
      </c>
      <c r="G60">
        <v>10.08</v>
      </c>
    </row>
    <row r="61" spans="1:7" x14ac:dyDescent="0.2">
      <c r="A61" t="s">
        <v>31</v>
      </c>
      <c r="B61">
        <v>9.8800000000000008</v>
      </c>
      <c r="C61" t="s">
        <v>12</v>
      </c>
      <c r="D61">
        <v>10245</v>
      </c>
      <c r="E61">
        <v>143332</v>
      </c>
      <c r="F61" t="s">
        <v>32</v>
      </c>
      <c r="G61">
        <v>9.99</v>
      </c>
    </row>
    <row r="62" spans="1:7" x14ac:dyDescent="0.2">
      <c r="A62" t="s">
        <v>31</v>
      </c>
      <c r="B62">
        <v>9.8800000000000008</v>
      </c>
      <c r="C62" t="s">
        <v>13</v>
      </c>
      <c r="D62">
        <v>9123</v>
      </c>
      <c r="E62">
        <v>32096</v>
      </c>
      <c r="F62" t="s">
        <v>32</v>
      </c>
      <c r="G62">
        <v>10.1</v>
      </c>
    </row>
    <row r="63" spans="1:7" x14ac:dyDescent="0.2">
      <c r="A63" t="s">
        <v>31</v>
      </c>
      <c r="B63">
        <v>9.8800000000000008</v>
      </c>
      <c r="C63" t="s">
        <v>14</v>
      </c>
      <c r="D63" t="s">
        <v>18</v>
      </c>
      <c r="E63" t="s">
        <v>18</v>
      </c>
      <c r="F63" t="s">
        <v>32</v>
      </c>
      <c r="G63" t="s">
        <v>18</v>
      </c>
    </row>
    <row r="64" spans="1:7" x14ac:dyDescent="0.2">
      <c r="A64" t="s">
        <v>31</v>
      </c>
      <c r="B64">
        <v>9.8800000000000008</v>
      </c>
      <c r="C64" t="s">
        <v>15</v>
      </c>
      <c r="D64">
        <v>3968</v>
      </c>
      <c r="E64">
        <v>48831</v>
      </c>
      <c r="F64" t="s">
        <v>32</v>
      </c>
      <c r="G64">
        <v>10</v>
      </c>
    </row>
    <row r="65" spans="1:7" x14ac:dyDescent="0.2">
      <c r="A65" t="s">
        <v>33</v>
      </c>
      <c r="B65">
        <v>9.8800000000000008</v>
      </c>
      <c r="C65" t="s">
        <v>8</v>
      </c>
      <c r="D65">
        <v>6268</v>
      </c>
      <c r="E65">
        <v>93491</v>
      </c>
      <c r="F65" t="s">
        <v>34</v>
      </c>
      <c r="G65">
        <v>10.02</v>
      </c>
    </row>
    <row r="66" spans="1:7" x14ac:dyDescent="0.2">
      <c r="A66" t="s">
        <v>33</v>
      </c>
      <c r="B66">
        <v>9.8800000000000008</v>
      </c>
      <c r="C66" t="s">
        <v>10</v>
      </c>
      <c r="D66" t="s">
        <v>18</v>
      </c>
      <c r="E66" t="s">
        <v>18</v>
      </c>
      <c r="F66" t="s">
        <v>34</v>
      </c>
      <c r="G66" t="s">
        <v>18</v>
      </c>
    </row>
    <row r="67" spans="1:7" x14ac:dyDescent="0.2">
      <c r="A67" t="s">
        <v>33</v>
      </c>
      <c r="B67">
        <v>9.8800000000000008</v>
      </c>
      <c r="C67" t="s">
        <v>11</v>
      </c>
      <c r="D67" t="s">
        <v>18</v>
      </c>
      <c r="E67" t="s">
        <v>18</v>
      </c>
      <c r="F67" t="s">
        <v>34</v>
      </c>
      <c r="G67" t="s">
        <v>18</v>
      </c>
    </row>
    <row r="68" spans="1:7" x14ac:dyDescent="0.2">
      <c r="A68" t="s">
        <v>33</v>
      </c>
      <c r="B68">
        <v>9.8800000000000008</v>
      </c>
      <c r="C68" t="s">
        <v>12</v>
      </c>
      <c r="D68" t="s">
        <v>18</v>
      </c>
      <c r="E68" t="s">
        <v>18</v>
      </c>
      <c r="F68" t="s">
        <v>34</v>
      </c>
      <c r="G68" t="s">
        <v>18</v>
      </c>
    </row>
    <row r="69" spans="1:7" x14ac:dyDescent="0.2">
      <c r="A69" t="s">
        <v>33</v>
      </c>
      <c r="B69">
        <v>9.8800000000000008</v>
      </c>
      <c r="C69" t="s">
        <v>13</v>
      </c>
      <c r="D69">
        <v>25696</v>
      </c>
      <c r="E69">
        <v>90851</v>
      </c>
      <c r="F69" t="s">
        <v>34</v>
      </c>
      <c r="G69">
        <v>9.99</v>
      </c>
    </row>
    <row r="70" spans="1:7" x14ac:dyDescent="0.2">
      <c r="A70" t="s">
        <v>33</v>
      </c>
      <c r="B70">
        <v>9.8800000000000008</v>
      </c>
      <c r="C70" t="s">
        <v>14</v>
      </c>
      <c r="D70">
        <v>16964</v>
      </c>
      <c r="E70">
        <v>62406</v>
      </c>
      <c r="F70" t="s">
        <v>34</v>
      </c>
      <c r="G70">
        <v>10</v>
      </c>
    </row>
    <row r="71" spans="1:7" x14ac:dyDescent="0.2">
      <c r="A71" t="s">
        <v>33</v>
      </c>
      <c r="B71">
        <v>9.8800000000000008</v>
      </c>
      <c r="C71" t="s">
        <v>15</v>
      </c>
      <c r="D71" t="s">
        <v>18</v>
      </c>
      <c r="E71" t="s">
        <v>18</v>
      </c>
      <c r="F71" t="s">
        <v>34</v>
      </c>
      <c r="G71" t="s">
        <v>18</v>
      </c>
    </row>
    <row r="72" spans="1:7" x14ac:dyDescent="0.2">
      <c r="A72" t="s">
        <v>35</v>
      </c>
      <c r="B72">
        <v>10.130000000000001</v>
      </c>
      <c r="C72" t="s">
        <v>8</v>
      </c>
      <c r="D72" t="s">
        <v>18</v>
      </c>
      <c r="E72" t="s">
        <v>18</v>
      </c>
      <c r="F72" t="s">
        <v>36</v>
      </c>
      <c r="G72" t="s">
        <v>18</v>
      </c>
    </row>
    <row r="73" spans="1:7" x14ac:dyDescent="0.2">
      <c r="A73" t="s">
        <v>35</v>
      </c>
      <c r="B73">
        <v>10.130000000000001</v>
      </c>
      <c r="C73" t="s">
        <v>10</v>
      </c>
      <c r="D73" t="s">
        <v>18</v>
      </c>
      <c r="E73" t="s">
        <v>18</v>
      </c>
      <c r="F73" t="s">
        <v>36</v>
      </c>
      <c r="G73" t="s">
        <v>18</v>
      </c>
    </row>
    <row r="74" spans="1:7" x14ac:dyDescent="0.2">
      <c r="A74" t="s">
        <v>35</v>
      </c>
      <c r="B74">
        <v>10.130000000000001</v>
      </c>
      <c r="C74" t="s">
        <v>11</v>
      </c>
      <c r="D74" t="s">
        <v>18</v>
      </c>
      <c r="E74" t="s">
        <v>18</v>
      </c>
      <c r="F74" t="s">
        <v>36</v>
      </c>
      <c r="G74" t="s">
        <v>18</v>
      </c>
    </row>
    <row r="75" spans="1:7" x14ac:dyDescent="0.2">
      <c r="A75" t="s">
        <v>35</v>
      </c>
      <c r="B75">
        <v>10.130000000000001</v>
      </c>
      <c r="C75" t="s">
        <v>12</v>
      </c>
      <c r="D75">
        <v>1436</v>
      </c>
      <c r="E75">
        <v>5074</v>
      </c>
      <c r="F75" t="s">
        <v>36</v>
      </c>
      <c r="G75">
        <v>10.210000000000001</v>
      </c>
    </row>
    <row r="76" spans="1:7" x14ac:dyDescent="0.2">
      <c r="A76" t="s">
        <v>35</v>
      </c>
      <c r="B76">
        <v>10.130000000000001</v>
      </c>
      <c r="C76" t="s">
        <v>13</v>
      </c>
      <c r="D76" t="s">
        <v>18</v>
      </c>
      <c r="E76" t="s">
        <v>18</v>
      </c>
      <c r="F76" t="s">
        <v>36</v>
      </c>
      <c r="G76" t="s">
        <v>18</v>
      </c>
    </row>
    <row r="77" spans="1:7" x14ac:dyDescent="0.2">
      <c r="A77" t="s">
        <v>35</v>
      </c>
      <c r="B77">
        <v>10.130000000000001</v>
      </c>
      <c r="C77" t="s">
        <v>14</v>
      </c>
      <c r="D77" t="s">
        <v>18</v>
      </c>
      <c r="E77" t="s">
        <v>18</v>
      </c>
      <c r="F77" t="s">
        <v>36</v>
      </c>
      <c r="G77" t="s">
        <v>18</v>
      </c>
    </row>
    <row r="78" spans="1:7" x14ac:dyDescent="0.2">
      <c r="A78" t="s">
        <v>35</v>
      </c>
      <c r="B78">
        <v>10.130000000000001</v>
      </c>
      <c r="C78" t="s">
        <v>15</v>
      </c>
      <c r="D78" t="s">
        <v>18</v>
      </c>
      <c r="E78" t="s">
        <v>18</v>
      </c>
      <c r="F78" t="s">
        <v>36</v>
      </c>
      <c r="G78" t="s">
        <v>18</v>
      </c>
    </row>
    <row r="79" spans="1:7" x14ac:dyDescent="0.2">
      <c r="A79" t="s">
        <v>37</v>
      </c>
      <c r="B79">
        <v>10.130000000000001</v>
      </c>
      <c r="C79" t="s">
        <v>8</v>
      </c>
      <c r="D79">
        <v>2362</v>
      </c>
      <c r="E79">
        <v>18315</v>
      </c>
      <c r="F79" t="s">
        <v>38</v>
      </c>
      <c r="G79">
        <v>10.3</v>
      </c>
    </row>
    <row r="80" spans="1:7" x14ac:dyDescent="0.2">
      <c r="A80" t="s">
        <v>37</v>
      </c>
      <c r="B80">
        <v>10.130000000000001</v>
      </c>
      <c r="C80" t="s">
        <v>10</v>
      </c>
      <c r="D80" t="s">
        <v>18</v>
      </c>
      <c r="E80" t="s">
        <v>18</v>
      </c>
      <c r="F80" t="s">
        <v>38</v>
      </c>
      <c r="G80" t="s">
        <v>18</v>
      </c>
    </row>
    <row r="81" spans="1:7" x14ac:dyDescent="0.2">
      <c r="A81" t="s">
        <v>37</v>
      </c>
      <c r="B81">
        <v>10.130000000000001</v>
      </c>
      <c r="C81" t="s">
        <v>11</v>
      </c>
      <c r="D81">
        <v>2207</v>
      </c>
      <c r="E81">
        <v>29956</v>
      </c>
      <c r="F81" t="s">
        <v>38</v>
      </c>
      <c r="G81">
        <v>9.9700000000000006</v>
      </c>
    </row>
    <row r="82" spans="1:7" x14ac:dyDescent="0.2">
      <c r="A82" t="s">
        <v>37</v>
      </c>
      <c r="B82">
        <v>10.130000000000001</v>
      </c>
      <c r="C82" t="s">
        <v>12</v>
      </c>
      <c r="D82">
        <v>3132</v>
      </c>
      <c r="E82">
        <v>29717</v>
      </c>
      <c r="F82" t="s">
        <v>38</v>
      </c>
      <c r="G82">
        <v>9.9700000000000006</v>
      </c>
    </row>
    <row r="83" spans="1:7" x14ac:dyDescent="0.2">
      <c r="A83" t="s">
        <v>37</v>
      </c>
      <c r="B83">
        <v>10.130000000000001</v>
      </c>
      <c r="C83" t="s">
        <v>13</v>
      </c>
      <c r="D83">
        <v>1060</v>
      </c>
      <c r="E83">
        <v>3773</v>
      </c>
      <c r="F83" t="s">
        <v>38</v>
      </c>
      <c r="G83">
        <v>10.23</v>
      </c>
    </row>
    <row r="84" spans="1:7" x14ac:dyDescent="0.2">
      <c r="A84" t="s">
        <v>37</v>
      </c>
      <c r="B84">
        <v>10.130000000000001</v>
      </c>
      <c r="C84" t="s">
        <v>14</v>
      </c>
      <c r="D84">
        <v>1671</v>
      </c>
      <c r="E84">
        <v>5865</v>
      </c>
      <c r="F84" t="s">
        <v>38</v>
      </c>
      <c r="G84">
        <v>10.039999999999999</v>
      </c>
    </row>
    <row r="85" spans="1:7" x14ac:dyDescent="0.2">
      <c r="A85" t="s">
        <v>37</v>
      </c>
      <c r="B85">
        <v>10.130000000000001</v>
      </c>
      <c r="C85" t="s">
        <v>15</v>
      </c>
      <c r="D85">
        <v>456078098</v>
      </c>
      <c r="E85">
        <v>6854869949</v>
      </c>
      <c r="F85" t="s">
        <v>38</v>
      </c>
      <c r="G85">
        <v>10.36</v>
      </c>
    </row>
    <row r="86" spans="1:7" x14ac:dyDescent="0.2">
      <c r="A86" t="s">
        <v>39</v>
      </c>
      <c r="B86">
        <v>10.130000000000001</v>
      </c>
      <c r="C86" t="s">
        <v>8</v>
      </c>
      <c r="D86" t="s">
        <v>18</v>
      </c>
      <c r="E86" t="s">
        <v>18</v>
      </c>
      <c r="F86" t="s">
        <v>40</v>
      </c>
      <c r="G86" t="s">
        <v>18</v>
      </c>
    </row>
    <row r="87" spans="1:7" x14ac:dyDescent="0.2">
      <c r="A87" t="s">
        <v>39</v>
      </c>
      <c r="B87">
        <v>10.130000000000001</v>
      </c>
      <c r="C87" t="s">
        <v>10</v>
      </c>
      <c r="D87">
        <v>84959</v>
      </c>
      <c r="E87">
        <v>1229643</v>
      </c>
      <c r="F87" t="s">
        <v>40</v>
      </c>
      <c r="G87">
        <v>10.01</v>
      </c>
    </row>
    <row r="88" spans="1:7" x14ac:dyDescent="0.2">
      <c r="A88" t="s">
        <v>39</v>
      </c>
      <c r="B88">
        <v>10.130000000000001</v>
      </c>
      <c r="C88" t="s">
        <v>11</v>
      </c>
      <c r="D88" t="s">
        <v>18</v>
      </c>
      <c r="E88" t="s">
        <v>18</v>
      </c>
      <c r="F88" t="s">
        <v>40</v>
      </c>
      <c r="G88" t="s">
        <v>18</v>
      </c>
    </row>
    <row r="89" spans="1:7" x14ac:dyDescent="0.2">
      <c r="A89" t="s">
        <v>39</v>
      </c>
      <c r="B89">
        <v>10.130000000000001</v>
      </c>
      <c r="C89" t="s">
        <v>12</v>
      </c>
      <c r="D89" t="s">
        <v>18</v>
      </c>
      <c r="E89" t="s">
        <v>18</v>
      </c>
      <c r="F89" t="s">
        <v>40</v>
      </c>
      <c r="G89" t="s">
        <v>18</v>
      </c>
    </row>
    <row r="90" spans="1:7" x14ac:dyDescent="0.2">
      <c r="A90" t="s">
        <v>39</v>
      </c>
      <c r="B90">
        <v>10.130000000000001</v>
      </c>
      <c r="C90" t="s">
        <v>13</v>
      </c>
      <c r="D90" t="s">
        <v>18</v>
      </c>
      <c r="E90" t="s">
        <v>18</v>
      </c>
      <c r="F90" t="s">
        <v>40</v>
      </c>
      <c r="G90" t="s">
        <v>18</v>
      </c>
    </row>
    <row r="91" spans="1:7" x14ac:dyDescent="0.2">
      <c r="A91" t="s">
        <v>39</v>
      </c>
      <c r="B91">
        <v>10.130000000000001</v>
      </c>
      <c r="C91" t="s">
        <v>14</v>
      </c>
      <c r="D91" t="s">
        <v>18</v>
      </c>
      <c r="E91" t="s">
        <v>18</v>
      </c>
      <c r="F91" t="s">
        <v>40</v>
      </c>
      <c r="G91" t="s">
        <v>18</v>
      </c>
    </row>
    <row r="92" spans="1:7" x14ac:dyDescent="0.2">
      <c r="A92" t="s">
        <v>39</v>
      </c>
      <c r="B92">
        <v>10.130000000000001</v>
      </c>
      <c r="C92" t="s">
        <v>15</v>
      </c>
      <c r="D92">
        <v>9959774</v>
      </c>
      <c r="E92">
        <v>150465019</v>
      </c>
      <c r="F92" t="s">
        <v>40</v>
      </c>
      <c r="G92">
        <v>10.36</v>
      </c>
    </row>
    <row r="93" spans="1:7" x14ac:dyDescent="0.2">
      <c r="A93" t="s">
        <v>41</v>
      </c>
      <c r="B93">
        <v>10.130000000000001</v>
      </c>
      <c r="C93" t="s">
        <v>8</v>
      </c>
      <c r="D93" t="s">
        <v>18</v>
      </c>
      <c r="E93" t="s">
        <v>18</v>
      </c>
      <c r="F93" t="s">
        <v>42</v>
      </c>
      <c r="G93" t="s">
        <v>18</v>
      </c>
    </row>
    <row r="94" spans="1:7" x14ac:dyDescent="0.2">
      <c r="A94" t="s">
        <v>41</v>
      </c>
      <c r="B94">
        <v>10.130000000000001</v>
      </c>
      <c r="C94" t="s">
        <v>10</v>
      </c>
      <c r="D94">
        <v>38711</v>
      </c>
      <c r="E94">
        <v>136883</v>
      </c>
      <c r="F94" t="s">
        <v>42</v>
      </c>
      <c r="G94">
        <v>9.9499999999999993</v>
      </c>
    </row>
    <row r="95" spans="1:7" x14ac:dyDescent="0.2">
      <c r="A95" t="s">
        <v>41</v>
      </c>
      <c r="B95">
        <v>10.130000000000001</v>
      </c>
      <c r="C95" t="s">
        <v>11</v>
      </c>
      <c r="D95" t="s">
        <v>18</v>
      </c>
      <c r="E95" t="s">
        <v>18</v>
      </c>
      <c r="F95" t="s">
        <v>42</v>
      </c>
      <c r="G95" t="s">
        <v>18</v>
      </c>
    </row>
    <row r="96" spans="1:7" x14ac:dyDescent="0.2">
      <c r="A96" t="s">
        <v>41</v>
      </c>
      <c r="B96">
        <v>10.130000000000001</v>
      </c>
      <c r="C96" t="s">
        <v>12</v>
      </c>
      <c r="D96" t="s">
        <v>18</v>
      </c>
      <c r="E96" t="s">
        <v>18</v>
      </c>
      <c r="F96" t="s">
        <v>42</v>
      </c>
      <c r="G96" t="s">
        <v>18</v>
      </c>
    </row>
    <row r="97" spans="1:7" x14ac:dyDescent="0.2">
      <c r="A97" t="s">
        <v>41</v>
      </c>
      <c r="B97">
        <v>10.130000000000001</v>
      </c>
      <c r="C97" t="s">
        <v>13</v>
      </c>
      <c r="D97" t="s">
        <v>18</v>
      </c>
      <c r="E97" t="s">
        <v>18</v>
      </c>
      <c r="F97" t="s">
        <v>42</v>
      </c>
      <c r="G97" t="s">
        <v>18</v>
      </c>
    </row>
    <row r="98" spans="1:7" x14ac:dyDescent="0.2">
      <c r="A98" t="s">
        <v>41</v>
      </c>
      <c r="B98">
        <v>10.130000000000001</v>
      </c>
      <c r="C98" t="s">
        <v>14</v>
      </c>
      <c r="D98" t="s">
        <v>18</v>
      </c>
      <c r="E98" t="s">
        <v>18</v>
      </c>
      <c r="F98" t="s">
        <v>42</v>
      </c>
      <c r="G98" t="s">
        <v>18</v>
      </c>
    </row>
    <row r="99" spans="1:7" x14ac:dyDescent="0.2">
      <c r="A99" t="s">
        <v>41</v>
      </c>
      <c r="B99">
        <v>10.130000000000001</v>
      </c>
      <c r="C99" t="s">
        <v>15</v>
      </c>
      <c r="D99">
        <v>34108</v>
      </c>
      <c r="E99">
        <v>116492</v>
      </c>
      <c r="F99" t="s">
        <v>42</v>
      </c>
      <c r="G99">
        <v>10.36</v>
      </c>
    </row>
    <row r="100" spans="1:7" x14ac:dyDescent="0.2">
      <c r="A100" t="s">
        <v>43</v>
      </c>
      <c r="B100">
        <v>10.130000000000001</v>
      </c>
      <c r="C100" t="s">
        <v>8</v>
      </c>
      <c r="D100" t="s">
        <v>18</v>
      </c>
      <c r="E100" t="s">
        <v>18</v>
      </c>
      <c r="F100" t="s">
        <v>44</v>
      </c>
      <c r="G100" t="s">
        <v>18</v>
      </c>
    </row>
    <row r="101" spans="1:7" x14ac:dyDescent="0.2">
      <c r="A101" t="s">
        <v>43</v>
      </c>
      <c r="B101">
        <v>10.130000000000001</v>
      </c>
      <c r="C101" t="s">
        <v>10</v>
      </c>
      <c r="D101">
        <v>25635</v>
      </c>
      <c r="E101">
        <v>349107</v>
      </c>
      <c r="F101" t="s">
        <v>44</v>
      </c>
      <c r="G101">
        <v>10.09</v>
      </c>
    </row>
    <row r="102" spans="1:7" x14ac:dyDescent="0.2">
      <c r="A102" t="s">
        <v>43</v>
      </c>
      <c r="B102">
        <v>10.130000000000001</v>
      </c>
      <c r="C102" t="s">
        <v>11</v>
      </c>
      <c r="D102" t="s">
        <v>18</v>
      </c>
      <c r="E102" t="s">
        <v>18</v>
      </c>
      <c r="F102" t="s">
        <v>44</v>
      </c>
      <c r="G102" t="s">
        <v>18</v>
      </c>
    </row>
    <row r="103" spans="1:7" x14ac:dyDescent="0.2">
      <c r="A103" t="s">
        <v>43</v>
      </c>
      <c r="B103">
        <v>10.130000000000001</v>
      </c>
      <c r="C103" t="s">
        <v>12</v>
      </c>
      <c r="D103">
        <v>19185</v>
      </c>
      <c r="E103">
        <v>421004</v>
      </c>
      <c r="F103" t="s">
        <v>44</v>
      </c>
      <c r="G103">
        <v>10.210000000000001</v>
      </c>
    </row>
    <row r="104" spans="1:7" x14ac:dyDescent="0.2">
      <c r="A104" t="s">
        <v>43</v>
      </c>
      <c r="B104">
        <v>10.130000000000001</v>
      </c>
      <c r="C104" t="s">
        <v>13</v>
      </c>
      <c r="D104">
        <v>19875</v>
      </c>
      <c r="E104">
        <v>224622</v>
      </c>
      <c r="F104" t="s">
        <v>44</v>
      </c>
      <c r="G104">
        <v>9.9700000000000006</v>
      </c>
    </row>
    <row r="105" spans="1:7" x14ac:dyDescent="0.2">
      <c r="A105" t="s">
        <v>43</v>
      </c>
      <c r="B105">
        <v>10.130000000000001</v>
      </c>
      <c r="C105" t="s">
        <v>14</v>
      </c>
      <c r="D105">
        <v>23697</v>
      </c>
      <c r="E105">
        <v>370792</v>
      </c>
      <c r="F105" t="s">
        <v>44</v>
      </c>
      <c r="G105">
        <v>9.93</v>
      </c>
    </row>
    <row r="106" spans="1:7" x14ac:dyDescent="0.2">
      <c r="A106" t="s">
        <v>43</v>
      </c>
      <c r="B106">
        <v>10.130000000000001</v>
      </c>
      <c r="C106" t="s">
        <v>15</v>
      </c>
      <c r="D106">
        <v>11220</v>
      </c>
      <c r="E106">
        <v>113530</v>
      </c>
      <c r="F106" t="s">
        <v>44</v>
      </c>
      <c r="G106">
        <v>10.220000000000001</v>
      </c>
    </row>
    <row r="107" spans="1:7" x14ac:dyDescent="0.2">
      <c r="A107" t="s">
        <v>45</v>
      </c>
      <c r="B107">
        <v>10.79</v>
      </c>
      <c r="C107" t="s">
        <v>8</v>
      </c>
      <c r="D107" t="s">
        <v>18</v>
      </c>
      <c r="E107" t="s">
        <v>18</v>
      </c>
      <c r="F107" t="s">
        <v>46</v>
      </c>
      <c r="G107" t="s">
        <v>18</v>
      </c>
    </row>
    <row r="108" spans="1:7" x14ac:dyDescent="0.2">
      <c r="A108" t="s">
        <v>45</v>
      </c>
      <c r="B108">
        <v>10.79</v>
      </c>
      <c r="C108" t="s">
        <v>10</v>
      </c>
      <c r="D108" t="s">
        <v>18</v>
      </c>
      <c r="E108" t="s">
        <v>18</v>
      </c>
      <c r="F108" t="s">
        <v>46</v>
      </c>
      <c r="G108" t="s">
        <v>18</v>
      </c>
    </row>
    <row r="109" spans="1:7" x14ac:dyDescent="0.2">
      <c r="A109" t="s">
        <v>45</v>
      </c>
      <c r="B109">
        <v>10.79</v>
      </c>
      <c r="C109" t="s">
        <v>11</v>
      </c>
      <c r="D109" t="s">
        <v>18</v>
      </c>
      <c r="E109" t="s">
        <v>18</v>
      </c>
      <c r="F109" t="s">
        <v>46</v>
      </c>
      <c r="G109" t="s">
        <v>18</v>
      </c>
    </row>
    <row r="110" spans="1:7" x14ac:dyDescent="0.2">
      <c r="A110" t="s">
        <v>45</v>
      </c>
      <c r="B110">
        <v>10.79</v>
      </c>
      <c r="C110" t="s">
        <v>12</v>
      </c>
      <c r="D110" t="s">
        <v>18</v>
      </c>
      <c r="E110" t="s">
        <v>18</v>
      </c>
      <c r="F110" t="s">
        <v>46</v>
      </c>
      <c r="G110" t="s">
        <v>18</v>
      </c>
    </row>
    <row r="111" spans="1:7" x14ac:dyDescent="0.2">
      <c r="A111" t="s">
        <v>45</v>
      </c>
      <c r="B111">
        <v>10.79</v>
      </c>
      <c r="C111" t="s">
        <v>13</v>
      </c>
      <c r="D111" t="s">
        <v>18</v>
      </c>
      <c r="E111" t="s">
        <v>18</v>
      </c>
      <c r="F111" t="s">
        <v>46</v>
      </c>
      <c r="G111" t="s">
        <v>18</v>
      </c>
    </row>
    <row r="112" spans="1:7" x14ac:dyDescent="0.2">
      <c r="A112" t="s">
        <v>45</v>
      </c>
      <c r="B112">
        <v>10.79</v>
      </c>
      <c r="C112" t="s">
        <v>14</v>
      </c>
      <c r="D112" t="s">
        <v>18</v>
      </c>
      <c r="E112" t="s">
        <v>18</v>
      </c>
      <c r="F112" t="s">
        <v>46</v>
      </c>
      <c r="G112" t="s">
        <v>18</v>
      </c>
    </row>
    <row r="113" spans="1:7" x14ac:dyDescent="0.2">
      <c r="A113" t="s">
        <v>45</v>
      </c>
      <c r="B113">
        <v>10.79</v>
      </c>
      <c r="C113" t="s">
        <v>15</v>
      </c>
      <c r="D113" t="s">
        <v>18</v>
      </c>
      <c r="E113" t="s">
        <v>18</v>
      </c>
      <c r="F113" t="s">
        <v>46</v>
      </c>
      <c r="G113" t="s">
        <v>18</v>
      </c>
    </row>
    <row r="114" spans="1:7" x14ac:dyDescent="0.2">
      <c r="A114" t="s">
        <v>47</v>
      </c>
      <c r="B114">
        <v>10.79</v>
      </c>
      <c r="C114" t="s">
        <v>8</v>
      </c>
      <c r="D114" t="s">
        <v>18</v>
      </c>
      <c r="E114" t="s">
        <v>18</v>
      </c>
      <c r="F114" t="s">
        <v>48</v>
      </c>
      <c r="G114" t="s">
        <v>18</v>
      </c>
    </row>
    <row r="115" spans="1:7" x14ac:dyDescent="0.2">
      <c r="A115" t="s">
        <v>47</v>
      </c>
      <c r="B115">
        <v>10.79</v>
      </c>
      <c r="C115" t="s">
        <v>10</v>
      </c>
      <c r="D115" t="s">
        <v>18</v>
      </c>
      <c r="E115" t="s">
        <v>18</v>
      </c>
      <c r="F115" t="s">
        <v>48</v>
      </c>
      <c r="G115" t="s">
        <v>18</v>
      </c>
    </row>
    <row r="116" spans="1:7" x14ac:dyDescent="0.2">
      <c r="A116" t="s">
        <v>47</v>
      </c>
      <c r="B116">
        <v>10.79</v>
      </c>
      <c r="C116" t="s">
        <v>11</v>
      </c>
      <c r="D116" t="s">
        <v>18</v>
      </c>
      <c r="E116" t="s">
        <v>18</v>
      </c>
      <c r="F116" t="s">
        <v>48</v>
      </c>
      <c r="G116" t="s">
        <v>18</v>
      </c>
    </row>
    <row r="117" spans="1:7" x14ac:dyDescent="0.2">
      <c r="A117" t="s">
        <v>47</v>
      </c>
      <c r="B117">
        <v>10.79</v>
      </c>
      <c r="C117" t="s">
        <v>12</v>
      </c>
      <c r="D117" t="s">
        <v>18</v>
      </c>
      <c r="E117" t="s">
        <v>18</v>
      </c>
      <c r="F117" t="s">
        <v>48</v>
      </c>
      <c r="G117" t="s">
        <v>18</v>
      </c>
    </row>
    <row r="118" spans="1:7" x14ac:dyDescent="0.2">
      <c r="A118" t="s">
        <v>47</v>
      </c>
      <c r="B118">
        <v>10.79</v>
      </c>
      <c r="C118" t="s">
        <v>13</v>
      </c>
      <c r="D118" t="s">
        <v>18</v>
      </c>
      <c r="E118" t="s">
        <v>18</v>
      </c>
      <c r="F118" t="s">
        <v>48</v>
      </c>
      <c r="G118" t="s">
        <v>18</v>
      </c>
    </row>
    <row r="119" spans="1:7" x14ac:dyDescent="0.2">
      <c r="A119" t="s">
        <v>47</v>
      </c>
      <c r="B119">
        <v>10.79</v>
      </c>
      <c r="C119" t="s">
        <v>14</v>
      </c>
      <c r="D119" t="s">
        <v>18</v>
      </c>
      <c r="E119" t="s">
        <v>18</v>
      </c>
      <c r="F119" t="s">
        <v>48</v>
      </c>
      <c r="G119" t="s">
        <v>18</v>
      </c>
    </row>
    <row r="120" spans="1:7" x14ac:dyDescent="0.2">
      <c r="A120" t="s">
        <v>47</v>
      </c>
      <c r="B120">
        <v>10.79</v>
      </c>
      <c r="C120" t="s">
        <v>15</v>
      </c>
      <c r="D120" t="s">
        <v>18</v>
      </c>
      <c r="E120" t="s">
        <v>18</v>
      </c>
      <c r="F120" t="s">
        <v>48</v>
      </c>
      <c r="G120" t="s">
        <v>18</v>
      </c>
    </row>
    <row r="121" spans="1:7" x14ac:dyDescent="0.2">
      <c r="A121" t="s">
        <v>49</v>
      </c>
      <c r="B121">
        <v>10.79</v>
      </c>
      <c r="C121" t="s">
        <v>8</v>
      </c>
      <c r="D121" t="s">
        <v>18</v>
      </c>
      <c r="E121" t="s">
        <v>18</v>
      </c>
      <c r="F121" t="s">
        <v>50</v>
      </c>
      <c r="G121" t="s">
        <v>18</v>
      </c>
    </row>
    <row r="122" spans="1:7" x14ac:dyDescent="0.2">
      <c r="A122" t="s">
        <v>49</v>
      </c>
      <c r="B122">
        <v>10.79</v>
      </c>
      <c r="C122" t="s">
        <v>10</v>
      </c>
      <c r="D122" t="s">
        <v>18</v>
      </c>
      <c r="E122" t="s">
        <v>18</v>
      </c>
      <c r="F122" t="s">
        <v>50</v>
      </c>
      <c r="G122" t="s">
        <v>18</v>
      </c>
    </row>
    <row r="123" spans="1:7" x14ac:dyDescent="0.2">
      <c r="A123" t="s">
        <v>49</v>
      </c>
      <c r="B123">
        <v>10.79</v>
      </c>
      <c r="C123" t="s">
        <v>11</v>
      </c>
      <c r="D123" t="s">
        <v>18</v>
      </c>
      <c r="E123" t="s">
        <v>18</v>
      </c>
      <c r="F123" t="s">
        <v>50</v>
      </c>
      <c r="G123" t="s">
        <v>18</v>
      </c>
    </row>
    <row r="124" spans="1:7" x14ac:dyDescent="0.2">
      <c r="A124" t="s">
        <v>49</v>
      </c>
      <c r="B124">
        <v>10.79</v>
      </c>
      <c r="C124" t="s">
        <v>12</v>
      </c>
      <c r="D124" t="s">
        <v>18</v>
      </c>
      <c r="E124" t="s">
        <v>18</v>
      </c>
      <c r="F124" t="s">
        <v>50</v>
      </c>
      <c r="G124" t="s">
        <v>18</v>
      </c>
    </row>
    <row r="125" spans="1:7" x14ac:dyDescent="0.2">
      <c r="A125" t="s">
        <v>49</v>
      </c>
      <c r="B125">
        <v>10.79</v>
      </c>
      <c r="C125" t="s">
        <v>13</v>
      </c>
      <c r="D125" t="s">
        <v>18</v>
      </c>
      <c r="E125" t="s">
        <v>18</v>
      </c>
      <c r="F125" t="s">
        <v>50</v>
      </c>
      <c r="G125" t="s">
        <v>18</v>
      </c>
    </row>
    <row r="126" spans="1:7" x14ac:dyDescent="0.2">
      <c r="A126" t="s">
        <v>49</v>
      </c>
      <c r="B126">
        <v>10.79</v>
      </c>
      <c r="C126" t="s">
        <v>14</v>
      </c>
      <c r="D126" t="s">
        <v>18</v>
      </c>
      <c r="E126" t="s">
        <v>18</v>
      </c>
      <c r="F126" t="s">
        <v>50</v>
      </c>
      <c r="G126" t="s">
        <v>18</v>
      </c>
    </row>
    <row r="127" spans="1:7" x14ac:dyDescent="0.2">
      <c r="A127" t="s">
        <v>49</v>
      </c>
      <c r="B127">
        <v>10.79</v>
      </c>
      <c r="C127" t="s">
        <v>15</v>
      </c>
      <c r="D127" t="s">
        <v>18</v>
      </c>
      <c r="E127" t="s">
        <v>18</v>
      </c>
      <c r="F127" t="s">
        <v>50</v>
      </c>
      <c r="G127" t="s">
        <v>18</v>
      </c>
    </row>
    <row r="128" spans="1:7" x14ac:dyDescent="0.2">
      <c r="A128" t="s">
        <v>51</v>
      </c>
      <c r="B128">
        <v>10.79</v>
      </c>
      <c r="C128" t="s">
        <v>8</v>
      </c>
      <c r="D128" t="s">
        <v>18</v>
      </c>
      <c r="E128" t="s">
        <v>18</v>
      </c>
      <c r="F128" t="s">
        <v>52</v>
      </c>
      <c r="G128" t="s">
        <v>18</v>
      </c>
    </row>
    <row r="129" spans="1:7" x14ac:dyDescent="0.2">
      <c r="A129" t="s">
        <v>51</v>
      </c>
      <c r="B129">
        <v>10.79</v>
      </c>
      <c r="C129" t="s">
        <v>10</v>
      </c>
      <c r="D129" t="s">
        <v>18</v>
      </c>
      <c r="E129" t="s">
        <v>18</v>
      </c>
      <c r="F129" t="s">
        <v>52</v>
      </c>
      <c r="G129" t="s">
        <v>18</v>
      </c>
    </row>
    <row r="130" spans="1:7" x14ac:dyDescent="0.2">
      <c r="A130" t="s">
        <v>51</v>
      </c>
      <c r="B130">
        <v>10.79</v>
      </c>
      <c r="C130" t="s">
        <v>11</v>
      </c>
      <c r="D130" t="s">
        <v>18</v>
      </c>
      <c r="E130" t="s">
        <v>18</v>
      </c>
      <c r="F130" t="s">
        <v>52</v>
      </c>
      <c r="G130" t="s">
        <v>18</v>
      </c>
    </row>
    <row r="131" spans="1:7" x14ac:dyDescent="0.2">
      <c r="A131" t="s">
        <v>51</v>
      </c>
      <c r="B131">
        <v>10.79</v>
      </c>
      <c r="C131" t="s">
        <v>12</v>
      </c>
      <c r="D131" t="s">
        <v>18</v>
      </c>
      <c r="E131" t="s">
        <v>18</v>
      </c>
      <c r="F131" t="s">
        <v>52</v>
      </c>
      <c r="G131" t="s">
        <v>18</v>
      </c>
    </row>
    <row r="132" spans="1:7" x14ac:dyDescent="0.2">
      <c r="A132" t="s">
        <v>51</v>
      </c>
      <c r="B132">
        <v>10.79</v>
      </c>
      <c r="C132" t="s">
        <v>13</v>
      </c>
      <c r="D132" t="s">
        <v>18</v>
      </c>
      <c r="E132" t="s">
        <v>18</v>
      </c>
      <c r="F132" t="s">
        <v>52</v>
      </c>
      <c r="G132" t="s">
        <v>18</v>
      </c>
    </row>
    <row r="133" spans="1:7" x14ac:dyDescent="0.2">
      <c r="A133" t="s">
        <v>51</v>
      </c>
      <c r="B133">
        <v>10.79</v>
      </c>
      <c r="C133" t="s">
        <v>14</v>
      </c>
      <c r="D133" t="s">
        <v>18</v>
      </c>
      <c r="E133" t="s">
        <v>18</v>
      </c>
      <c r="F133" t="s">
        <v>52</v>
      </c>
      <c r="G133" t="s">
        <v>18</v>
      </c>
    </row>
    <row r="134" spans="1:7" x14ac:dyDescent="0.2">
      <c r="A134" t="s">
        <v>51</v>
      </c>
      <c r="B134">
        <v>10.79</v>
      </c>
      <c r="C134" t="s">
        <v>15</v>
      </c>
      <c r="D134" t="s">
        <v>18</v>
      </c>
      <c r="E134" t="s">
        <v>18</v>
      </c>
      <c r="F134" t="s">
        <v>52</v>
      </c>
      <c r="G134" t="s">
        <v>18</v>
      </c>
    </row>
    <row r="135" spans="1:7" x14ac:dyDescent="0.2">
      <c r="A135" t="s">
        <v>53</v>
      </c>
      <c r="B135">
        <v>10.79</v>
      </c>
      <c r="C135" t="s">
        <v>8</v>
      </c>
      <c r="D135" t="s">
        <v>18</v>
      </c>
      <c r="E135" t="s">
        <v>18</v>
      </c>
      <c r="F135" t="s">
        <v>54</v>
      </c>
      <c r="G135" t="s">
        <v>18</v>
      </c>
    </row>
    <row r="136" spans="1:7" x14ac:dyDescent="0.2">
      <c r="A136" t="s">
        <v>53</v>
      </c>
      <c r="B136">
        <v>10.79</v>
      </c>
      <c r="C136" t="s">
        <v>10</v>
      </c>
      <c r="D136" t="s">
        <v>18</v>
      </c>
      <c r="E136" t="s">
        <v>18</v>
      </c>
      <c r="F136" t="s">
        <v>54</v>
      </c>
      <c r="G136" t="s">
        <v>18</v>
      </c>
    </row>
    <row r="137" spans="1:7" x14ac:dyDescent="0.2">
      <c r="A137" t="s">
        <v>53</v>
      </c>
      <c r="B137">
        <v>10.79</v>
      </c>
      <c r="C137" t="s">
        <v>11</v>
      </c>
      <c r="D137" t="s">
        <v>18</v>
      </c>
      <c r="E137" t="s">
        <v>18</v>
      </c>
      <c r="F137" t="s">
        <v>54</v>
      </c>
      <c r="G137" t="s">
        <v>18</v>
      </c>
    </row>
    <row r="138" spans="1:7" x14ac:dyDescent="0.2">
      <c r="A138" t="s">
        <v>53</v>
      </c>
      <c r="B138">
        <v>10.79</v>
      </c>
      <c r="C138" t="s">
        <v>12</v>
      </c>
      <c r="D138" t="s">
        <v>18</v>
      </c>
      <c r="E138" t="s">
        <v>18</v>
      </c>
      <c r="F138" t="s">
        <v>54</v>
      </c>
      <c r="G138" t="s">
        <v>18</v>
      </c>
    </row>
    <row r="139" spans="1:7" x14ac:dyDescent="0.2">
      <c r="A139" t="s">
        <v>53</v>
      </c>
      <c r="B139">
        <v>10.79</v>
      </c>
      <c r="C139" t="s">
        <v>13</v>
      </c>
      <c r="D139" t="s">
        <v>18</v>
      </c>
      <c r="E139" t="s">
        <v>18</v>
      </c>
      <c r="F139" t="s">
        <v>54</v>
      </c>
      <c r="G139" t="s">
        <v>18</v>
      </c>
    </row>
    <row r="140" spans="1:7" x14ac:dyDescent="0.2">
      <c r="A140" t="s">
        <v>53</v>
      </c>
      <c r="B140">
        <v>10.79</v>
      </c>
      <c r="C140" t="s">
        <v>14</v>
      </c>
      <c r="D140" t="s">
        <v>18</v>
      </c>
      <c r="E140" t="s">
        <v>18</v>
      </c>
      <c r="F140" t="s">
        <v>54</v>
      </c>
      <c r="G140" t="s">
        <v>18</v>
      </c>
    </row>
    <row r="141" spans="1:7" x14ac:dyDescent="0.2">
      <c r="A141" t="s">
        <v>53</v>
      </c>
      <c r="B141">
        <v>10.79</v>
      </c>
      <c r="C141" t="s">
        <v>15</v>
      </c>
      <c r="D141" t="s">
        <v>18</v>
      </c>
      <c r="E141" t="s">
        <v>18</v>
      </c>
      <c r="F141" t="s">
        <v>54</v>
      </c>
      <c r="G141" t="s">
        <v>18</v>
      </c>
    </row>
    <row r="142" spans="1:7" x14ac:dyDescent="0.2">
      <c r="A142" t="s">
        <v>55</v>
      </c>
      <c r="B142">
        <v>10.79</v>
      </c>
      <c r="C142" t="s">
        <v>8</v>
      </c>
      <c r="D142" t="s">
        <v>18</v>
      </c>
      <c r="E142" t="s">
        <v>18</v>
      </c>
      <c r="F142" t="s">
        <v>56</v>
      </c>
      <c r="G142" t="s">
        <v>18</v>
      </c>
    </row>
    <row r="143" spans="1:7" x14ac:dyDescent="0.2">
      <c r="A143" t="s">
        <v>55</v>
      </c>
      <c r="B143">
        <v>10.79</v>
      </c>
      <c r="C143" t="s">
        <v>10</v>
      </c>
      <c r="D143" t="s">
        <v>18</v>
      </c>
      <c r="E143" t="s">
        <v>18</v>
      </c>
      <c r="F143" t="s">
        <v>56</v>
      </c>
      <c r="G143" t="s">
        <v>18</v>
      </c>
    </row>
    <row r="144" spans="1:7" x14ac:dyDescent="0.2">
      <c r="A144" t="s">
        <v>55</v>
      </c>
      <c r="B144">
        <v>10.79</v>
      </c>
      <c r="C144" t="s">
        <v>11</v>
      </c>
      <c r="D144" t="s">
        <v>18</v>
      </c>
      <c r="E144" t="s">
        <v>18</v>
      </c>
      <c r="F144" t="s">
        <v>56</v>
      </c>
      <c r="G144" t="s">
        <v>18</v>
      </c>
    </row>
    <row r="145" spans="1:7" x14ac:dyDescent="0.2">
      <c r="A145" t="s">
        <v>55</v>
      </c>
      <c r="B145">
        <v>10.79</v>
      </c>
      <c r="C145" t="s">
        <v>12</v>
      </c>
      <c r="D145" t="s">
        <v>18</v>
      </c>
      <c r="E145" t="s">
        <v>18</v>
      </c>
      <c r="F145" t="s">
        <v>56</v>
      </c>
      <c r="G145" t="s">
        <v>18</v>
      </c>
    </row>
    <row r="146" spans="1:7" x14ac:dyDescent="0.2">
      <c r="A146" t="s">
        <v>55</v>
      </c>
      <c r="B146">
        <v>10.79</v>
      </c>
      <c r="C146" t="s">
        <v>13</v>
      </c>
      <c r="D146" t="s">
        <v>18</v>
      </c>
      <c r="E146" t="s">
        <v>18</v>
      </c>
      <c r="F146" t="s">
        <v>56</v>
      </c>
      <c r="G146" t="s">
        <v>18</v>
      </c>
    </row>
    <row r="147" spans="1:7" x14ac:dyDescent="0.2">
      <c r="A147" t="s">
        <v>55</v>
      </c>
      <c r="B147">
        <v>10.79</v>
      </c>
      <c r="C147" t="s">
        <v>14</v>
      </c>
      <c r="D147" t="s">
        <v>18</v>
      </c>
      <c r="E147" t="s">
        <v>18</v>
      </c>
      <c r="F147" t="s">
        <v>56</v>
      </c>
      <c r="G147" t="s">
        <v>18</v>
      </c>
    </row>
    <row r="148" spans="1:7" x14ac:dyDescent="0.2">
      <c r="A148" t="s">
        <v>55</v>
      </c>
      <c r="B148">
        <v>10.79</v>
      </c>
      <c r="C148" t="s">
        <v>15</v>
      </c>
      <c r="D148" t="s">
        <v>18</v>
      </c>
      <c r="E148" t="s">
        <v>18</v>
      </c>
      <c r="F148" t="s">
        <v>56</v>
      </c>
      <c r="G148" t="s">
        <v>18</v>
      </c>
    </row>
    <row r="149" spans="1:7" x14ac:dyDescent="0.2">
      <c r="A149" t="s">
        <v>57</v>
      </c>
      <c r="B149">
        <v>10.79</v>
      </c>
      <c r="C149" t="s">
        <v>8</v>
      </c>
      <c r="D149" t="s">
        <v>18</v>
      </c>
      <c r="E149" t="s">
        <v>18</v>
      </c>
      <c r="F149" t="s">
        <v>58</v>
      </c>
      <c r="G149" t="s">
        <v>18</v>
      </c>
    </row>
    <row r="150" spans="1:7" x14ac:dyDescent="0.2">
      <c r="A150" t="s">
        <v>57</v>
      </c>
      <c r="B150">
        <v>10.79</v>
      </c>
      <c r="C150" t="s">
        <v>10</v>
      </c>
      <c r="D150" t="s">
        <v>18</v>
      </c>
      <c r="E150" t="s">
        <v>18</v>
      </c>
      <c r="F150" t="s">
        <v>58</v>
      </c>
      <c r="G150" t="s">
        <v>18</v>
      </c>
    </row>
    <row r="151" spans="1:7" x14ac:dyDescent="0.2">
      <c r="A151" t="s">
        <v>57</v>
      </c>
      <c r="B151">
        <v>10.79</v>
      </c>
      <c r="C151" t="s">
        <v>11</v>
      </c>
      <c r="D151" t="s">
        <v>18</v>
      </c>
      <c r="E151" t="s">
        <v>18</v>
      </c>
      <c r="F151" t="s">
        <v>58</v>
      </c>
      <c r="G151" t="s">
        <v>18</v>
      </c>
    </row>
    <row r="152" spans="1:7" x14ac:dyDescent="0.2">
      <c r="A152" t="s">
        <v>57</v>
      </c>
      <c r="B152">
        <v>10.79</v>
      </c>
      <c r="C152" t="s">
        <v>12</v>
      </c>
      <c r="D152" t="s">
        <v>18</v>
      </c>
      <c r="E152" t="s">
        <v>18</v>
      </c>
      <c r="F152" t="s">
        <v>58</v>
      </c>
      <c r="G152" t="s">
        <v>18</v>
      </c>
    </row>
    <row r="153" spans="1:7" x14ac:dyDescent="0.2">
      <c r="A153" t="s">
        <v>57</v>
      </c>
      <c r="B153">
        <v>10.79</v>
      </c>
      <c r="C153" t="s">
        <v>13</v>
      </c>
      <c r="D153" t="s">
        <v>18</v>
      </c>
      <c r="E153" t="s">
        <v>18</v>
      </c>
      <c r="F153" t="s">
        <v>58</v>
      </c>
      <c r="G153" t="s">
        <v>18</v>
      </c>
    </row>
    <row r="154" spans="1:7" x14ac:dyDescent="0.2">
      <c r="A154" t="s">
        <v>57</v>
      </c>
      <c r="B154">
        <v>10.79</v>
      </c>
      <c r="C154" t="s">
        <v>14</v>
      </c>
      <c r="D154" t="s">
        <v>18</v>
      </c>
      <c r="E154" t="s">
        <v>18</v>
      </c>
      <c r="F154" t="s">
        <v>58</v>
      </c>
      <c r="G154" t="s">
        <v>18</v>
      </c>
    </row>
    <row r="155" spans="1:7" x14ac:dyDescent="0.2">
      <c r="A155" t="s">
        <v>57</v>
      </c>
      <c r="B155">
        <v>10.79</v>
      </c>
      <c r="C155" t="s">
        <v>15</v>
      </c>
      <c r="D155" t="s">
        <v>18</v>
      </c>
      <c r="E155" t="s">
        <v>18</v>
      </c>
      <c r="F155" t="s">
        <v>58</v>
      </c>
      <c r="G155" t="s">
        <v>18</v>
      </c>
    </row>
    <row r="156" spans="1:7" x14ac:dyDescent="0.2">
      <c r="A156" t="s">
        <v>59</v>
      </c>
      <c r="B156">
        <v>10.79</v>
      </c>
      <c r="C156" t="s">
        <v>8</v>
      </c>
      <c r="D156" t="s">
        <v>18</v>
      </c>
      <c r="E156" t="s">
        <v>18</v>
      </c>
      <c r="F156" t="s">
        <v>60</v>
      </c>
      <c r="G156" t="s">
        <v>18</v>
      </c>
    </row>
    <row r="157" spans="1:7" x14ac:dyDescent="0.2">
      <c r="A157" t="s">
        <v>59</v>
      </c>
      <c r="B157">
        <v>10.79</v>
      </c>
      <c r="C157" t="s">
        <v>10</v>
      </c>
      <c r="D157" t="s">
        <v>18</v>
      </c>
      <c r="E157" t="s">
        <v>18</v>
      </c>
      <c r="F157" t="s">
        <v>60</v>
      </c>
      <c r="G157" t="s">
        <v>18</v>
      </c>
    </row>
    <row r="158" spans="1:7" x14ac:dyDescent="0.2">
      <c r="A158" t="s">
        <v>59</v>
      </c>
      <c r="B158">
        <v>10.79</v>
      </c>
      <c r="C158" t="s">
        <v>11</v>
      </c>
      <c r="D158" t="s">
        <v>18</v>
      </c>
      <c r="E158" t="s">
        <v>18</v>
      </c>
      <c r="F158" t="s">
        <v>60</v>
      </c>
      <c r="G158" t="s">
        <v>18</v>
      </c>
    </row>
    <row r="159" spans="1:7" x14ac:dyDescent="0.2">
      <c r="A159" t="s">
        <v>59</v>
      </c>
      <c r="B159">
        <v>10.79</v>
      </c>
      <c r="C159" t="s">
        <v>12</v>
      </c>
      <c r="D159" t="s">
        <v>18</v>
      </c>
      <c r="E159" t="s">
        <v>18</v>
      </c>
      <c r="F159" t="s">
        <v>60</v>
      </c>
      <c r="G159" t="s">
        <v>18</v>
      </c>
    </row>
    <row r="160" spans="1:7" x14ac:dyDescent="0.2">
      <c r="A160" t="s">
        <v>59</v>
      </c>
      <c r="B160">
        <v>10.79</v>
      </c>
      <c r="C160" t="s">
        <v>13</v>
      </c>
      <c r="D160" t="s">
        <v>18</v>
      </c>
      <c r="E160" t="s">
        <v>18</v>
      </c>
      <c r="F160" t="s">
        <v>60</v>
      </c>
      <c r="G160" t="s">
        <v>18</v>
      </c>
    </row>
    <row r="161" spans="1:7" x14ac:dyDescent="0.2">
      <c r="A161" t="s">
        <v>59</v>
      </c>
      <c r="B161">
        <v>10.79</v>
      </c>
      <c r="C161" t="s">
        <v>14</v>
      </c>
      <c r="D161" t="s">
        <v>18</v>
      </c>
      <c r="E161" t="s">
        <v>18</v>
      </c>
      <c r="F161" t="s">
        <v>60</v>
      </c>
      <c r="G161" t="s">
        <v>18</v>
      </c>
    </row>
    <row r="162" spans="1:7" x14ac:dyDescent="0.2">
      <c r="A162" t="s">
        <v>59</v>
      </c>
      <c r="B162">
        <v>10.79</v>
      </c>
      <c r="C162" t="s">
        <v>15</v>
      </c>
      <c r="D162" t="s">
        <v>18</v>
      </c>
      <c r="E162" t="s">
        <v>18</v>
      </c>
      <c r="F162" t="s">
        <v>60</v>
      </c>
      <c r="G162" t="s">
        <v>18</v>
      </c>
    </row>
    <row r="163" spans="1:7" x14ac:dyDescent="0.2">
      <c r="A163" t="s">
        <v>61</v>
      </c>
      <c r="B163">
        <v>10.79</v>
      </c>
      <c r="C163" t="s">
        <v>8</v>
      </c>
      <c r="D163">
        <v>7237</v>
      </c>
      <c r="E163">
        <v>58920</v>
      </c>
      <c r="F163" t="s">
        <v>62</v>
      </c>
      <c r="G163">
        <v>10.76</v>
      </c>
    </row>
    <row r="164" spans="1:7" x14ac:dyDescent="0.2">
      <c r="A164" t="s">
        <v>61</v>
      </c>
      <c r="B164">
        <v>10.79</v>
      </c>
      <c r="C164" t="s">
        <v>10</v>
      </c>
      <c r="D164" t="s">
        <v>18</v>
      </c>
      <c r="E164" t="s">
        <v>18</v>
      </c>
      <c r="F164" t="s">
        <v>62</v>
      </c>
      <c r="G164" t="s">
        <v>18</v>
      </c>
    </row>
    <row r="165" spans="1:7" x14ac:dyDescent="0.2">
      <c r="A165" t="s">
        <v>61</v>
      </c>
      <c r="B165">
        <v>10.79</v>
      </c>
      <c r="C165" t="s">
        <v>11</v>
      </c>
      <c r="D165" t="s">
        <v>18</v>
      </c>
      <c r="E165" t="s">
        <v>18</v>
      </c>
      <c r="F165" t="s">
        <v>62</v>
      </c>
      <c r="G165" t="s">
        <v>18</v>
      </c>
    </row>
    <row r="166" spans="1:7" x14ac:dyDescent="0.2">
      <c r="A166" t="s">
        <v>61</v>
      </c>
      <c r="B166">
        <v>10.79</v>
      </c>
      <c r="C166" t="s">
        <v>12</v>
      </c>
      <c r="D166" t="s">
        <v>18</v>
      </c>
      <c r="E166" t="s">
        <v>18</v>
      </c>
      <c r="F166" t="s">
        <v>62</v>
      </c>
      <c r="G166" t="s">
        <v>18</v>
      </c>
    </row>
    <row r="167" spans="1:7" x14ac:dyDescent="0.2">
      <c r="A167" t="s">
        <v>61</v>
      </c>
      <c r="B167">
        <v>10.79</v>
      </c>
      <c r="C167" t="s">
        <v>13</v>
      </c>
      <c r="D167" t="s">
        <v>18</v>
      </c>
      <c r="E167" t="s">
        <v>18</v>
      </c>
      <c r="F167" t="s">
        <v>62</v>
      </c>
      <c r="G167" t="s">
        <v>18</v>
      </c>
    </row>
    <row r="168" spans="1:7" x14ac:dyDescent="0.2">
      <c r="A168" t="s">
        <v>61</v>
      </c>
      <c r="B168">
        <v>10.79</v>
      </c>
      <c r="C168" t="s">
        <v>14</v>
      </c>
      <c r="D168" t="s">
        <v>18</v>
      </c>
      <c r="E168" t="s">
        <v>18</v>
      </c>
      <c r="F168" t="s">
        <v>62</v>
      </c>
      <c r="G168" t="s">
        <v>18</v>
      </c>
    </row>
    <row r="169" spans="1:7" x14ac:dyDescent="0.2">
      <c r="A169" t="s">
        <v>61</v>
      </c>
      <c r="B169">
        <v>10.79</v>
      </c>
      <c r="C169" t="s">
        <v>15</v>
      </c>
      <c r="D169" t="s">
        <v>18</v>
      </c>
      <c r="E169" t="s">
        <v>18</v>
      </c>
      <c r="F169" t="s">
        <v>62</v>
      </c>
      <c r="G169" t="s">
        <v>18</v>
      </c>
    </row>
    <row r="170" spans="1:7" x14ac:dyDescent="0.2">
      <c r="A170" t="s">
        <v>63</v>
      </c>
      <c r="B170">
        <v>10.79</v>
      </c>
      <c r="C170" t="s">
        <v>8</v>
      </c>
      <c r="D170" t="s">
        <v>18</v>
      </c>
      <c r="E170" t="s">
        <v>18</v>
      </c>
      <c r="F170" t="s">
        <v>64</v>
      </c>
      <c r="G170" t="s">
        <v>18</v>
      </c>
    </row>
    <row r="171" spans="1:7" x14ac:dyDescent="0.2">
      <c r="A171" t="s">
        <v>63</v>
      </c>
      <c r="B171">
        <v>10.79</v>
      </c>
      <c r="C171" t="s">
        <v>10</v>
      </c>
      <c r="D171" t="s">
        <v>18</v>
      </c>
      <c r="E171" t="s">
        <v>18</v>
      </c>
      <c r="F171" t="s">
        <v>64</v>
      </c>
      <c r="G171" t="s">
        <v>18</v>
      </c>
    </row>
    <row r="172" spans="1:7" x14ac:dyDescent="0.2">
      <c r="A172" t="s">
        <v>63</v>
      </c>
      <c r="B172">
        <v>10.79</v>
      </c>
      <c r="C172" t="s">
        <v>11</v>
      </c>
      <c r="D172" t="s">
        <v>18</v>
      </c>
      <c r="E172" t="s">
        <v>18</v>
      </c>
      <c r="F172" t="s">
        <v>64</v>
      </c>
      <c r="G172" t="s">
        <v>18</v>
      </c>
    </row>
    <row r="173" spans="1:7" x14ac:dyDescent="0.2">
      <c r="A173" t="s">
        <v>63</v>
      </c>
      <c r="B173">
        <v>10.79</v>
      </c>
      <c r="C173" t="s">
        <v>12</v>
      </c>
      <c r="D173" t="s">
        <v>18</v>
      </c>
      <c r="E173" t="s">
        <v>18</v>
      </c>
      <c r="F173" t="s">
        <v>64</v>
      </c>
      <c r="G173" t="s">
        <v>18</v>
      </c>
    </row>
    <row r="174" spans="1:7" x14ac:dyDescent="0.2">
      <c r="A174" t="s">
        <v>63</v>
      </c>
      <c r="B174">
        <v>10.79</v>
      </c>
      <c r="C174" t="s">
        <v>13</v>
      </c>
      <c r="D174" t="s">
        <v>18</v>
      </c>
      <c r="E174" t="s">
        <v>18</v>
      </c>
      <c r="F174" t="s">
        <v>64</v>
      </c>
      <c r="G174" t="s">
        <v>18</v>
      </c>
    </row>
    <row r="175" spans="1:7" x14ac:dyDescent="0.2">
      <c r="A175" t="s">
        <v>63</v>
      </c>
      <c r="B175">
        <v>10.79</v>
      </c>
      <c r="C175" t="s">
        <v>14</v>
      </c>
      <c r="D175" t="s">
        <v>18</v>
      </c>
      <c r="E175" t="s">
        <v>18</v>
      </c>
      <c r="F175" t="s">
        <v>64</v>
      </c>
      <c r="G175" t="s">
        <v>18</v>
      </c>
    </row>
    <row r="176" spans="1:7" x14ac:dyDescent="0.2">
      <c r="A176" t="s">
        <v>63</v>
      </c>
      <c r="B176">
        <v>10.79</v>
      </c>
      <c r="C176" t="s">
        <v>15</v>
      </c>
      <c r="D176" t="s">
        <v>18</v>
      </c>
      <c r="E176" t="s">
        <v>18</v>
      </c>
      <c r="F176" t="s">
        <v>64</v>
      </c>
      <c r="G176" t="s">
        <v>18</v>
      </c>
    </row>
    <row r="177" spans="1:7" x14ac:dyDescent="0.2">
      <c r="A177" t="s">
        <v>65</v>
      </c>
      <c r="B177">
        <v>10.79</v>
      </c>
      <c r="C177" t="s">
        <v>8</v>
      </c>
      <c r="D177" t="s">
        <v>18</v>
      </c>
      <c r="E177" t="s">
        <v>18</v>
      </c>
      <c r="F177" t="s">
        <v>66</v>
      </c>
      <c r="G177" t="s">
        <v>18</v>
      </c>
    </row>
    <row r="178" spans="1:7" x14ac:dyDescent="0.2">
      <c r="A178" t="s">
        <v>65</v>
      </c>
      <c r="B178">
        <v>10.79</v>
      </c>
      <c r="C178" t="s">
        <v>10</v>
      </c>
      <c r="D178" t="s">
        <v>18</v>
      </c>
      <c r="E178" t="s">
        <v>18</v>
      </c>
      <c r="F178" t="s">
        <v>66</v>
      </c>
      <c r="G178" t="s">
        <v>18</v>
      </c>
    </row>
    <row r="179" spans="1:7" x14ac:dyDescent="0.2">
      <c r="A179" t="s">
        <v>65</v>
      </c>
      <c r="B179">
        <v>10.79</v>
      </c>
      <c r="C179" t="s">
        <v>11</v>
      </c>
      <c r="D179" t="s">
        <v>18</v>
      </c>
      <c r="E179" t="s">
        <v>18</v>
      </c>
      <c r="F179" t="s">
        <v>66</v>
      </c>
      <c r="G179" t="s">
        <v>18</v>
      </c>
    </row>
    <row r="180" spans="1:7" x14ac:dyDescent="0.2">
      <c r="A180" t="s">
        <v>65</v>
      </c>
      <c r="B180">
        <v>10.79</v>
      </c>
      <c r="C180" t="s">
        <v>12</v>
      </c>
      <c r="D180" t="s">
        <v>18</v>
      </c>
      <c r="E180" t="s">
        <v>18</v>
      </c>
      <c r="F180" t="s">
        <v>66</v>
      </c>
      <c r="G180" t="s">
        <v>18</v>
      </c>
    </row>
    <row r="181" spans="1:7" x14ac:dyDescent="0.2">
      <c r="A181" t="s">
        <v>65</v>
      </c>
      <c r="B181">
        <v>10.79</v>
      </c>
      <c r="C181" t="s">
        <v>13</v>
      </c>
      <c r="D181" t="s">
        <v>18</v>
      </c>
      <c r="E181" t="s">
        <v>18</v>
      </c>
      <c r="F181" t="s">
        <v>66</v>
      </c>
      <c r="G181" t="s">
        <v>18</v>
      </c>
    </row>
    <row r="182" spans="1:7" x14ac:dyDescent="0.2">
      <c r="A182" t="s">
        <v>65</v>
      </c>
      <c r="B182">
        <v>10.79</v>
      </c>
      <c r="C182" t="s">
        <v>14</v>
      </c>
      <c r="D182" t="s">
        <v>18</v>
      </c>
      <c r="E182" t="s">
        <v>18</v>
      </c>
      <c r="F182" t="s">
        <v>66</v>
      </c>
      <c r="G182" t="s">
        <v>18</v>
      </c>
    </row>
    <row r="183" spans="1:7" x14ac:dyDescent="0.2">
      <c r="A183" t="s">
        <v>65</v>
      </c>
      <c r="B183">
        <v>10.79</v>
      </c>
      <c r="C183" t="s">
        <v>15</v>
      </c>
      <c r="D183" t="s">
        <v>18</v>
      </c>
      <c r="E183" t="s">
        <v>18</v>
      </c>
      <c r="F183" t="s">
        <v>66</v>
      </c>
      <c r="G183" t="s">
        <v>18</v>
      </c>
    </row>
    <row r="184" spans="1:7" x14ac:dyDescent="0.2">
      <c r="A184" t="s">
        <v>67</v>
      </c>
      <c r="B184">
        <v>10.79</v>
      </c>
      <c r="C184" t="s">
        <v>8</v>
      </c>
      <c r="D184">
        <v>80397</v>
      </c>
      <c r="E184">
        <v>947309</v>
      </c>
      <c r="F184" t="s">
        <v>68</v>
      </c>
      <c r="G184">
        <v>10.79</v>
      </c>
    </row>
    <row r="185" spans="1:7" x14ac:dyDescent="0.2">
      <c r="A185" t="s">
        <v>67</v>
      </c>
      <c r="B185">
        <v>10.79</v>
      </c>
      <c r="C185" t="s">
        <v>10</v>
      </c>
      <c r="D185" t="s">
        <v>18</v>
      </c>
      <c r="E185" t="s">
        <v>18</v>
      </c>
      <c r="F185" t="s">
        <v>68</v>
      </c>
      <c r="G185" t="s">
        <v>18</v>
      </c>
    </row>
    <row r="186" spans="1:7" x14ac:dyDescent="0.2">
      <c r="A186" t="s">
        <v>67</v>
      </c>
      <c r="B186">
        <v>10.79</v>
      </c>
      <c r="C186" t="s">
        <v>11</v>
      </c>
      <c r="D186" t="s">
        <v>18</v>
      </c>
      <c r="E186" t="s">
        <v>18</v>
      </c>
      <c r="F186" t="s">
        <v>68</v>
      </c>
      <c r="G186" t="s">
        <v>18</v>
      </c>
    </row>
    <row r="187" spans="1:7" x14ac:dyDescent="0.2">
      <c r="A187" t="s">
        <v>67</v>
      </c>
      <c r="B187">
        <v>10.79</v>
      </c>
      <c r="C187" t="s">
        <v>12</v>
      </c>
      <c r="D187" t="s">
        <v>18</v>
      </c>
      <c r="E187" t="s">
        <v>18</v>
      </c>
      <c r="F187" t="s">
        <v>68</v>
      </c>
      <c r="G187" t="s">
        <v>18</v>
      </c>
    </row>
    <row r="188" spans="1:7" x14ac:dyDescent="0.2">
      <c r="A188" t="s">
        <v>67</v>
      </c>
      <c r="B188">
        <v>10.79</v>
      </c>
      <c r="C188" t="s">
        <v>13</v>
      </c>
      <c r="D188" t="s">
        <v>18</v>
      </c>
      <c r="E188" t="s">
        <v>18</v>
      </c>
      <c r="F188" t="s">
        <v>68</v>
      </c>
      <c r="G188" t="s">
        <v>18</v>
      </c>
    </row>
    <row r="189" spans="1:7" x14ac:dyDescent="0.2">
      <c r="A189" t="s">
        <v>67</v>
      </c>
      <c r="B189">
        <v>10.79</v>
      </c>
      <c r="C189" t="s">
        <v>14</v>
      </c>
      <c r="D189" t="s">
        <v>18</v>
      </c>
      <c r="E189" t="s">
        <v>18</v>
      </c>
      <c r="F189" t="s">
        <v>68</v>
      </c>
      <c r="G189" t="s">
        <v>18</v>
      </c>
    </row>
    <row r="190" spans="1:7" x14ac:dyDescent="0.2">
      <c r="A190" t="s">
        <v>67</v>
      </c>
      <c r="B190">
        <v>10.79</v>
      </c>
      <c r="C190" t="s">
        <v>15</v>
      </c>
      <c r="D190" t="s">
        <v>18</v>
      </c>
      <c r="E190" t="s">
        <v>18</v>
      </c>
      <c r="F190" t="s">
        <v>68</v>
      </c>
      <c r="G190" t="s">
        <v>18</v>
      </c>
    </row>
    <row r="191" spans="1:7" x14ac:dyDescent="0.2">
      <c r="A191" t="s">
        <v>69</v>
      </c>
      <c r="B191">
        <v>10.79</v>
      </c>
      <c r="C191" t="s">
        <v>8</v>
      </c>
      <c r="D191" t="s">
        <v>18</v>
      </c>
      <c r="E191" t="s">
        <v>18</v>
      </c>
      <c r="F191" t="s">
        <v>70</v>
      </c>
      <c r="G191" t="s">
        <v>18</v>
      </c>
    </row>
    <row r="192" spans="1:7" x14ac:dyDescent="0.2">
      <c r="A192" t="s">
        <v>69</v>
      </c>
      <c r="B192">
        <v>10.79</v>
      </c>
      <c r="C192" t="s">
        <v>10</v>
      </c>
      <c r="D192" t="s">
        <v>18</v>
      </c>
      <c r="E192" t="s">
        <v>18</v>
      </c>
      <c r="F192" t="s">
        <v>70</v>
      </c>
      <c r="G192" t="s">
        <v>18</v>
      </c>
    </row>
    <row r="193" spans="1:7" x14ac:dyDescent="0.2">
      <c r="A193" t="s">
        <v>69</v>
      </c>
      <c r="B193">
        <v>10.79</v>
      </c>
      <c r="C193" t="s">
        <v>11</v>
      </c>
      <c r="D193" t="s">
        <v>18</v>
      </c>
      <c r="E193" t="s">
        <v>18</v>
      </c>
      <c r="F193" t="s">
        <v>70</v>
      </c>
      <c r="G193" t="s">
        <v>18</v>
      </c>
    </row>
    <row r="194" spans="1:7" x14ac:dyDescent="0.2">
      <c r="A194" t="s">
        <v>69</v>
      </c>
      <c r="B194">
        <v>10.79</v>
      </c>
      <c r="C194" t="s">
        <v>12</v>
      </c>
      <c r="D194" t="s">
        <v>18</v>
      </c>
      <c r="E194" t="s">
        <v>18</v>
      </c>
      <c r="F194" t="s">
        <v>70</v>
      </c>
      <c r="G194" t="s">
        <v>18</v>
      </c>
    </row>
    <row r="195" spans="1:7" x14ac:dyDescent="0.2">
      <c r="A195" t="s">
        <v>69</v>
      </c>
      <c r="B195">
        <v>10.79</v>
      </c>
      <c r="C195" t="s">
        <v>13</v>
      </c>
      <c r="D195" t="s">
        <v>18</v>
      </c>
      <c r="E195" t="s">
        <v>18</v>
      </c>
      <c r="F195" t="s">
        <v>70</v>
      </c>
      <c r="G195" t="s">
        <v>18</v>
      </c>
    </row>
    <row r="196" spans="1:7" x14ac:dyDescent="0.2">
      <c r="A196" t="s">
        <v>69</v>
      </c>
      <c r="B196">
        <v>10.79</v>
      </c>
      <c r="C196" t="s">
        <v>14</v>
      </c>
      <c r="D196" t="s">
        <v>18</v>
      </c>
      <c r="E196" t="s">
        <v>18</v>
      </c>
      <c r="F196" t="s">
        <v>70</v>
      </c>
      <c r="G196" t="s">
        <v>18</v>
      </c>
    </row>
    <row r="197" spans="1:7" x14ac:dyDescent="0.2">
      <c r="A197" t="s">
        <v>69</v>
      </c>
      <c r="B197">
        <v>10.79</v>
      </c>
      <c r="C197" t="s">
        <v>15</v>
      </c>
      <c r="D197" t="s">
        <v>18</v>
      </c>
      <c r="E197" t="s">
        <v>18</v>
      </c>
      <c r="F197" t="s">
        <v>70</v>
      </c>
      <c r="G197" t="s">
        <v>18</v>
      </c>
    </row>
    <row r="198" spans="1:7" x14ac:dyDescent="0.2">
      <c r="A198" t="s">
        <v>71</v>
      </c>
      <c r="B198">
        <v>10.79</v>
      </c>
      <c r="C198" t="s">
        <v>8</v>
      </c>
      <c r="D198">
        <v>72720</v>
      </c>
      <c r="E198">
        <v>845515</v>
      </c>
      <c r="F198" t="s">
        <v>72</v>
      </c>
      <c r="G198">
        <v>10.79</v>
      </c>
    </row>
    <row r="199" spans="1:7" x14ac:dyDescent="0.2">
      <c r="A199" t="s">
        <v>71</v>
      </c>
      <c r="B199">
        <v>10.79</v>
      </c>
      <c r="C199" t="s">
        <v>10</v>
      </c>
      <c r="D199" t="s">
        <v>18</v>
      </c>
      <c r="E199" t="s">
        <v>18</v>
      </c>
      <c r="F199" t="s">
        <v>72</v>
      </c>
      <c r="G199" t="s">
        <v>18</v>
      </c>
    </row>
    <row r="200" spans="1:7" x14ac:dyDescent="0.2">
      <c r="A200" t="s">
        <v>71</v>
      </c>
      <c r="B200">
        <v>10.79</v>
      </c>
      <c r="C200" t="s">
        <v>11</v>
      </c>
      <c r="D200" t="s">
        <v>18</v>
      </c>
      <c r="E200" t="s">
        <v>18</v>
      </c>
      <c r="F200" t="s">
        <v>72</v>
      </c>
      <c r="G200" t="s">
        <v>18</v>
      </c>
    </row>
    <row r="201" spans="1:7" x14ac:dyDescent="0.2">
      <c r="A201" t="s">
        <v>71</v>
      </c>
      <c r="B201">
        <v>10.79</v>
      </c>
      <c r="C201" t="s">
        <v>12</v>
      </c>
      <c r="D201" t="s">
        <v>18</v>
      </c>
      <c r="E201" t="s">
        <v>18</v>
      </c>
      <c r="F201" t="s">
        <v>72</v>
      </c>
      <c r="G201" t="s">
        <v>18</v>
      </c>
    </row>
    <row r="202" spans="1:7" x14ac:dyDescent="0.2">
      <c r="A202" t="s">
        <v>71</v>
      </c>
      <c r="B202">
        <v>10.79</v>
      </c>
      <c r="C202" t="s">
        <v>13</v>
      </c>
      <c r="D202" t="s">
        <v>18</v>
      </c>
      <c r="E202" t="s">
        <v>18</v>
      </c>
      <c r="F202" t="s">
        <v>72</v>
      </c>
      <c r="G202" t="s">
        <v>18</v>
      </c>
    </row>
    <row r="203" spans="1:7" x14ac:dyDescent="0.2">
      <c r="A203" t="s">
        <v>71</v>
      </c>
      <c r="B203">
        <v>10.79</v>
      </c>
      <c r="C203" t="s">
        <v>14</v>
      </c>
      <c r="D203" t="s">
        <v>18</v>
      </c>
      <c r="E203" t="s">
        <v>18</v>
      </c>
      <c r="F203" t="s">
        <v>72</v>
      </c>
      <c r="G203" t="s">
        <v>18</v>
      </c>
    </row>
    <row r="204" spans="1:7" x14ac:dyDescent="0.2">
      <c r="A204" t="s">
        <v>71</v>
      </c>
      <c r="B204">
        <v>10.79</v>
      </c>
      <c r="C204" t="s">
        <v>15</v>
      </c>
      <c r="D204" t="s">
        <v>18</v>
      </c>
      <c r="E204" t="s">
        <v>18</v>
      </c>
      <c r="F204" t="s">
        <v>72</v>
      </c>
      <c r="G204" t="s">
        <v>18</v>
      </c>
    </row>
    <row r="205" spans="1:7" x14ac:dyDescent="0.2">
      <c r="A205" t="s">
        <v>73</v>
      </c>
      <c r="B205">
        <v>10.79</v>
      </c>
      <c r="C205" t="s">
        <v>8</v>
      </c>
      <c r="D205">
        <v>4667831</v>
      </c>
      <c r="E205">
        <v>58016311</v>
      </c>
      <c r="F205" t="s">
        <v>74</v>
      </c>
      <c r="G205">
        <v>10.79</v>
      </c>
    </row>
    <row r="206" spans="1:7" x14ac:dyDescent="0.2">
      <c r="A206" t="s">
        <v>73</v>
      </c>
      <c r="B206">
        <v>10.79</v>
      </c>
      <c r="C206" t="s">
        <v>10</v>
      </c>
      <c r="D206">
        <v>1574</v>
      </c>
      <c r="E206">
        <v>6443</v>
      </c>
      <c r="F206" t="s">
        <v>74</v>
      </c>
      <c r="G206">
        <v>10.66</v>
      </c>
    </row>
    <row r="207" spans="1:7" x14ac:dyDescent="0.2">
      <c r="A207" t="s">
        <v>73</v>
      </c>
      <c r="B207">
        <v>10.79</v>
      </c>
      <c r="C207" t="s">
        <v>11</v>
      </c>
      <c r="D207" t="s">
        <v>18</v>
      </c>
      <c r="E207" t="s">
        <v>18</v>
      </c>
      <c r="F207" t="s">
        <v>74</v>
      </c>
      <c r="G207" t="s">
        <v>18</v>
      </c>
    </row>
    <row r="208" spans="1:7" x14ac:dyDescent="0.2">
      <c r="A208" t="s">
        <v>73</v>
      </c>
      <c r="B208">
        <v>10.79</v>
      </c>
      <c r="C208" t="s">
        <v>12</v>
      </c>
      <c r="D208" t="s">
        <v>18</v>
      </c>
      <c r="E208" t="s">
        <v>18</v>
      </c>
      <c r="F208" t="s">
        <v>74</v>
      </c>
      <c r="G208" t="s">
        <v>18</v>
      </c>
    </row>
    <row r="209" spans="1:7" x14ac:dyDescent="0.2">
      <c r="A209" t="s">
        <v>73</v>
      </c>
      <c r="B209">
        <v>10.79</v>
      </c>
      <c r="C209" t="s">
        <v>13</v>
      </c>
      <c r="D209" t="s">
        <v>18</v>
      </c>
      <c r="E209" t="s">
        <v>18</v>
      </c>
      <c r="F209" t="s">
        <v>74</v>
      </c>
      <c r="G209" t="s">
        <v>18</v>
      </c>
    </row>
    <row r="210" spans="1:7" x14ac:dyDescent="0.2">
      <c r="A210" t="s">
        <v>73</v>
      </c>
      <c r="B210">
        <v>10.79</v>
      </c>
      <c r="C210" t="s">
        <v>14</v>
      </c>
      <c r="D210" t="s">
        <v>18</v>
      </c>
      <c r="E210" t="s">
        <v>18</v>
      </c>
      <c r="F210" t="s">
        <v>74</v>
      </c>
      <c r="G210" t="s">
        <v>18</v>
      </c>
    </row>
    <row r="211" spans="1:7" x14ac:dyDescent="0.2">
      <c r="A211" t="s">
        <v>73</v>
      </c>
      <c r="B211">
        <v>10.79</v>
      </c>
      <c r="C211" t="s">
        <v>15</v>
      </c>
      <c r="D211" t="s">
        <v>18</v>
      </c>
      <c r="E211" t="s">
        <v>18</v>
      </c>
      <c r="F211" t="s">
        <v>74</v>
      </c>
      <c r="G211" t="s">
        <v>18</v>
      </c>
    </row>
    <row r="212" spans="1:7" x14ac:dyDescent="0.2">
      <c r="A212" t="s">
        <v>75</v>
      </c>
      <c r="B212">
        <v>10.79</v>
      </c>
      <c r="C212" t="s">
        <v>8</v>
      </c>
      <c r="D212" t="s">
        <v>18</v>
      </c>
      <c r="E212" t="s">
        <v>18</v>
      </c>
      <c r="F212" t="s">
        <v>76</v>
      </c>
      <c r="G212" t="s">
        <v>18</v>
      </c>
    </row>
    <row r="213" spans="1:7" x14ac:dyDescent="0.2">
      <c r="A213" t="s">
        <v>75</v>
      </c>
      <c r="B213">
        <v>10.79</v>
      </c>
      <c r="C213" t="s">
        <v>10</v>
      </c>
      <c r="D213" t="s">
        <v>18</v>
      </c>
      <c r="E213" t="s">
        <v>18</v>
      </c>
      <c r="F213" t="s">
        <v>76</v>
      </c>
      <c r="G213" t="s">
        <v>18</v>
      </c>
    </row>
    <row r="214" spans="1:7" x14ac:dyDescent="0.2">
      <c r="A214" t="s">
        <v>75</v>
      </c>
      <c r="B214">
        <v>10.79</v>
      </c>
      <c r="C214" t="s">
        <v>11</v>
      </c>
      <c r="D214" t="s">
        <v>18</v>
      </c>
      <c r="E214" t="s">
        <v>18</v>
      </c>
      <c r="F214" t="s">
        <v>76</v>
      </c>
      <c r="G214" t="s">
        <v>18</v>
      </c>
    </row>
    <row r="215" spans="1:7" x14ac:dyDescent="0.2">
      <c r="A215" t="s">
        <v>75</v>
      </c>
      <c r="B215">
        <v>10.79</v>
      </c>
      <c r="C215" t="s">
        <v>12</v>
      </c>
      <c r="D215" t="s">
        <v>18</v>
      </c>
      <c r="E215" t="s">
        <v>18</v>
      </c>
      <c r="F215" t="s">
        <v>76</v>
      </c>
      <c r="G215" t="s">
        <v>18</v>
      </c>
    </row>
    <row r="216" spans="1:7" x14ac:dyDescent="0.2">
      <c r="A216" t="s">
        <v>75</v>
      </c>
      <c r="B216">
        <v>10.79</v>
      </c>
      <c r="C216" t="s">
        <v>13</v>
      </c>
      <c r="D216" t="s">
        <v>18</v>
      </c>
      <c r="E216" t="s">
        <v>18</v>
      </c>
      <c r="F216" t="s">
        <v>76</v>
      </c>
      <c r="G216" t="s">
        <v>18</v>
      </c>
    </row>
    <row r="217" spans="1:7" x14ac:dyDescent="0.2">
      <c r="A217" t="s">
        <v>75</v>
      </c>
      <c r="B217">
        <v>10.79</v>
      </c>
      <c r="C217" t="s">
        <v>14</v>
      </c>
      <c r="D217" t="s">
        <v>18</v>
      </c>
      <c r="E217" t="s">
        <v>18</v>
      </c>
      <c r="F217" t="s">
        <v>76</v>
      </c>
      <c r="G217" t="s">
        <v>18</v>
      </c>
    </row>
    <row r="218" spans="1:7" x14ac:dyDescent="0.2">
      <c r="A218" t="s">
        <v>75</v>
      </c>
      <c r="B218">
        <v>10.79</v>
      </c>
      <c r="C218" t="s">
        <v>15</v>
      </c>
      <c r="D218" t="s">
        <v>18</v>
      </c>
      <c r="E218" t="s">
        <v>18</v>
      </c>
      <c r="F218" t="s">
        <v>76</v>
      </c>
      <c r="G218" t="s">
        <v>18</v>
      </c>
    </row>
    <row r="219" spans="1:7" x14ac:dyDescent="0.2">
      <c r="A219" t="s">
        <v>77</v>
      </c>
      <c r="B219">
        <v>10.79</v>
      </c>
      <c r="C219" t="s">
        <v>8</v>
      </c>
      <c r="D219">
        <v>1816028</v>
      </c>
      <c r="E219">
        <v>21574176</v>
      </c>
      <c r="F219" t="s">
        <v>78</v>
      </c>
      <c r="G219">
        <v>10.76</v>
      </c>
    </row>
    <row r="220" spans="1:7" x14ac:dyDescent="0.2">
      <c r="A220" t="s">
        <v>77</v>
      </c>
      <c r="B220">
        <v>10.79</v>
      </c>
      <c r="C220" t="s">
        <v>10</v>
      </c>
      <c r="D220" t="s">
        <v>18</v>
      </c>
      <c r="E220" t="s">
        <v>18</v>
      </c>
      <c r="F220" t="s">
        <v>78</v>
      </c>
      <c r="G220" t="s">
        <v>18</v>
      </c>
    </row>
    <row r="221" spans="1:7" x14ac:dyDescent="0.2">
      <c r="A221" t="s">
        <v>77</v>
      </c>
      <c r="B221">
        <v>10.79</v>
      </c>
      <c r="C221" t="s">
        <v>11</v>
      </c>
      <c r="D221" t="s">
        <v>18</v>
      </c>
      <c r="E221" t="s">
        <v>18</v>
      </c>
      <c r="F221" t="s">
        <v>78</v>
      </c>
      <c r="G221" t="s">
        <v>18</v>
      </c>
    </row>
    <row r="222" spans="1:7" x14ac:dyDescent="0.2">
      <c r="A222" t="s">
        <v>77</v>
      </c>
      <c r="B222">
        <v>10.79</v>
      </c>
      <c r="C222" t="s">
        <v>12</v>
      </c>
      <c r="D222" t="s">
        <v>18</v>
      </c>
      <c r="E222" t="s">
        <v>18</v>
      </c>
      <c r="F222" t="s">
        <v>78</v>
      </c>
      <c r="G222" t="s">
        <v>18</v>
      </c>
    </row>
    <row r="223" spans="1:7" x14ac:dyDescent="0.2">
      <c r="A223" t="s">
        <v>77</v>
      </c>
      <c r="B223">
        <v>10.79</v>
      </c>
      <c r="C223" t="s">
        <v>13</v>
      </c>
      <c r="D223" t="s">
        <v>18</v>
      </c>
      <c r="E223" t="s">
        <v>18</v>
      </c>
      <c r="F223" t="s">
        <v>78</v>
      </c>
      <c r="G223" t="s">
        <v>18</v>
      </c>
    </row>
    <row r="224" spans="1:7" x14ac:dyDescent="0.2">
      <c r="A224" t="s">
        <v>77</v>
      </c>
      <c r="B224">
        <v>10.79</v>
      </c>
      <c r="C224" t="s">
        <v>14</v>
      </c>
      <c r="D224" t="s">
        <v>18</v>
      </c>
      <c r="E224" t="s">
        <v>18</v>
      </c>
      <c r="F224" t="s">
        <v>78</v>
      </c>
      <c r="G224" t="s">
        <v>18</v>
      </c>
    </row>
    <row r="225" spans="1:7" x14ac:dyDescent="0.2">
      <c r="A225" t="s">
        <v>77</v>
      </c>
      <c r="B225">
        <v>10.79</v>
      </c>
      <c r="C225" t="s">
        <v>15</v>
      </c>
      <c r="D225" t="s">
        <v>18</v>
      </c>
      <c r="E225" t="s">
        <v>18</v>
      </c>
      <c r="F225" t="s">
        <v>78</v>
      </c>
      <c r="G225" t="s">
        <v>18</v>
      </c>
    </row>
    <row r="226" spans="1:7" x14ac:dyDescent="0.2">
      <c r="A226" t="s">
        <v>79</v>
      </c>
      <c r="B226">
        <v>10.79</v>
      </c>
      <c r="C226" t="s">
        <v>8</v>
      </c>
      <c r="D226">
        <v>92209208</v>
      </c>
      <c r="E226">
        <v>1164650538</v>
      </c>
      <c r="F226" t="s">
        <v>80</v>
      </c>
      <c r="G226">
        <v>10.79</v>
      </c>
    </row>
    <row r="227" spans="1:7" x14ac:dyDescent="0.2">
      <c r="A227" t="s">
        <v>79</v>
      </c>
      <c r="B227">
        <v>10.79</v>
      </c>
      <c r="C227" t="s">
        <v>10</v>
      </c>
      <c r="D227">
        <v>19787</v>
      </c>
      <c r="E227">
        <v>305890</v>
      </c>
      <c r="F227" t="s">
        <v>80</v>
      </c>
      <c r="G227">
        <v>10.81</v>
      </c>
    </row>
    <row r="228" spans="1:7" x14ac:dyDescent="0.2">
      <c r="A228" t="s">
        <v>79</v>
      </c>
      <c r="B228">
        <v>10.79</v>
      </c>
      <c r="C228" t="s">
        <v>11</v>
      </c>
      <c r="D228">
        <v>7963</v>
      </c>
      <c r="E228">
        <v>158867</v>
      </c>
      <c r="F228" t="s">
        <v>80</v>
      </c>
      <c r="G228">
        <v>10.73</v>
      </c>
    </row>
    <row r="229" spans="1:7" x14ac:dyDescent="0.2">
      <c r="A229" t="s">
        <v>79</v>
      </c>
      <c r="B229">
        <v>10.79</v>
      </c>
      <c r="C229" t="s">
        <v>12</v>
      </c>
      <c r="D229">
        <v>3176</v>
      </c>
      <c r="E229">
        <v>26473</v>
      </c>
      <c r="F229" t="s">
        <v>80</v>
      </c>
      <c r="G229">
        <v>10.78</v>
      </c>
    </row>
    <row r="230" spans="1:7" x14ac:dyDescent="0.2">
      <c r="A230" t="s">
        <v>79</v>
      </c>
      <c r="B230">
        <v>10.79</v>
      </c>
      <c r="C230" t="s">
        <v>13</v>
      </c>
      <c r="D230">
        <v>1386</v>
      </c>
      <c r="E230">
        <v>5070</v>
      </c>
      <c r="F230" t="s">
        <v>80</v>
      </c>
      <c r="G230">
        <v>10.81</v>
      </c>
    </row>
    <row r="231" spans="1:7" x14ac:dyDescent="0.2">
      <c r="A231" t="s">
        <v>79</v>
      </c>
      <c r="B231">
        <v>10.79</v>
      </c>
      <c r="C231" t="s">
        <v>14</v>
      </c>
      <c r="D231" t="s">
        <v>18</v>
      </c>
      <c r="E231" t="s">
        <v>18</v>
      </c>
      <c r="F231" t="s">
        <v>80</v>
      </c>
      <c r="G231" t="s">
        <v>18</v>
      </c>
    </row>
    <row r="232" spans="1:7" x14ac:dyDescent="0.2">
      <c r="A232" t="s">
        <v>79</v>
      </c>
      <c r="B232">
        <v>10.79</v>
      </c>
      <c r="C232" t="s">
        <v>15</v>
      </c>
      <c r="D232" t="s">
        <v>18</v>
      </c>
      <c r="E232" t="s">
        <v>18</v>
      </c>
      <c r="F232" t="s">
        <v>80</v>
      </c>
      <c r="G232" t="s">
        <v>18</v>
      </c>
    </row>
    <row r="233" spans="1:7" x14ac:dyDescent="0.2">
      <c r="A233" t="s">
        <v>81</v>
      </c>
      <c r="B233">
        <v>10.79</v>
      </c>
      <c r="C233" t="s">
        <v>8</v>
      </c>
      <c r="D233" t="s">
        <v>18</v>
      </c>
      <c r="E233" t="s">
        <v>18</v>
      </c>
      <c r="F233" t="s">
        <v>82</v>
      </c>
      <c r="G233" t="s">
        <v>18</v>
      </c>
    </row>
    <row r="234" spans="1:7" x14ac:dyDescent="0.2">
      <c r="A234" t="s">
        <v>81</v>
      </c>
      <c r="B234">
        <v>10.79</v>
      </c>
      <c r="C234" t="s">
        <v>10</v>
      </c>
      <c r="D234" t="s">
        <v>18</v>
      </c>
      <c r="E234" t="s">
        <v>18</v>
      </c>
      <c r="F234" t="s">
        <v>82</v>
      </c>
      <c r="G234" t="s">
        <v>18</v>
      </c>
    </row>
    <row r="235" spans="1:7" x14ac:dyDescent="0.2">
      <c r="A235" t="s">
        <v>81</v>
      </c>
      <c r="B235">
        <v>10.79</v>
      </c>
      <c r="C235" t="s">
        <v>11</v>
      </c>
      <c r="D235" t="s">
        <v>18</v>
      </c>
      <c r="E235" t="s">
        <v>18</v>
      </c>
      <c r="F235" t="s">
        <v>82</v>
      </c>
      <c r="G235" t="s">
        <v>18</v>
      </c>
    </row>
    <row r="236" spans="1:7" x14ac:dyDescent="0.2">
      <c r="A236" t="s">
        <v>81</v>
      </c>
      <c r="B236">
        <v>10.79</v>
      </c>
      <c r="C236" t="s">
        <v>12</v>
      </c>
      <c r="D236" t="s">
        <v>18</v>
      </c>
      <c r="E236" t="s">
        <v>18</v>
      </c>
      <c r="F236" t="s">
        <v>82</v>
      </c>
      <c r="G236" t="s">
        <v>18</v>
      </c>
    </row>
    <row r="237" spans="1:7" x14ac:dyDescent="0.2">
      <c r="A237" t="s">
        <v>81</v>
      </c>
      <c r="B237">
        <v>10.79</v>
      </c>
      <c r="C237" t="s">
        <v>13</v>
      </c>
      <c r="D237" t="s">
        <v>18</v>
      </c>
      <c r="E237" t="s">
        <v>18</v>
      </c>
      <c r="F237" t="s">
        <v>82</v>
      </c>
      <c r="G237" t="s">
        <v>18</v>
      </c>
    </row>
    <row r="238" spans="1:7" x14ac:dyDescent="0.2">
      <c r="A238" t="s">
        <v>81</v>
      </c>
      <c r="B238">
        <v>10.79</v>
      </c>
      <c r="C238" t="s">
        <v>14</v>
      </c>
      <c r="D238" t="s">
        <v>18</v>
      </c>
      <c r="E238" t="s">
        <v>18</v>
      </c>
      <c r="F238" t="s">
        <v>82</v>
      </c>
      <c r="G238" t="s">
        <v>18</v>
      </c>
    </row>
    <row r="239" spans="1:7" x14ac:dyDescent="0.2">
      <c r="A239" t="s">
        <v>81</v>
      </c>
      <c r="B239">
        <v>10.79</v>
      </c>
      <c r="C239" t="s">
        <v>15</v>
      </c>
      <c r="D239" t="s">
        <v>18</v>
      </c>
      <c r="E239" t="s">
        <v>18</v>
      </c>
      <c r="F239" t="s">
        <v>82</v>
      </c>
      <c r="G239" t="s">
        <v>18</v>
      </c>
    </row>
    <row r="240" spans="1:7" x14ac:dyDescent="0.2">
      <c r="A240" t="s">
        <v>83</v>
      </c>
      <c r="B240">
        <v>10.79</v>
      </c>
      <c r="C240" t="s">
        <v>8</v>
      </c>
      <c r="D240" t="s">
        <v>18</v>
      </c>
      <c r="E240" t="s">
        <v>18</v>
      </c>
      <c r="F240" t="s">
        <v>84</v>
      </c>
      <c r="G240" t="s">
        <v>18</v>
      </c>
    </row>
    <row r="241" spans="1:7" x14ac:dyDescent="0.2">
      <c r="A241" t="s">
        <v>83</v>
      </c>
      <c r="B241">
        <v>10.79</v>
      </c>
      <c r="C241" t="s">
        <v>10</v>
      </c>
      <c r="D241" t="s">
        <v>18</v>
      </c>
      <c r="E241" t="s">
        <v>18</v>
      </c>
      <c r="F241" t="s">
        <v>84</v>
      </c>
      <c r="G241" t="s">
        <v>18</v>
      </c>
    </row>
    <row r="242" spans="1:7" x14ac:dyDescent="0.2">
      <c r="A242" t="s">
        <v>83</v>
      </c>
      <c r="B242">
        <v>10.79</v>
      </c>
      <c r="C242" t="s">
        <v>11</v>
      </c>
      <c r="D242" t="s">
        <v>18</v>
      </c>
      <c r="E242" t="s">
        <v>18</v>
      </c>
      <c r="F242" t="s">
        <v>84</v>
      </c>
      <c r="G242" t="s">
        <v>18</v>
      </c>
    </row>
    <row r="243" spans="1:7" x14ac:dyDescent="0.2">
      <c r="A243" t="s">
        <v>83</v>
      </c>
      <c r="B243">
        <v>10.79</v>
      </c>
      <c r="C243" t="s">
        <v>12</v>
      </c>
      <c r="D243" t="s">
        <v>18</v>
      </c>
      <c r="E243" t="s">
        <v>18</v>
      </c>
      <c r="F243" t="s">
        <v>84</v>
      </c>
      <c r="G243" t="s">
        <v>18</v>
      </c>
    </row>
    <row r="244" spans="1:7" x14ac:dyDescent="0.2">
      <c r="A244" t="s">
        <v>83</v>
      </c>
      <c r="B244">
        <v>10.79</v>
      </c>
      <c r="C244" t="s">
        <v>13</v>
      </c>
      <c r="D244" t="s">
        <v>18</v>
      </c>
      <c r="E244" t="s">
        <v>18</v>
      </c>
      <c r="F244" t="s">
        <v>84</v>
      </c>
      <c r="G244" t="s">
        <v>18</v>
      </c>
    </row>
    <row r="245" spans="1:7" x14ac:dyDescent="0.2">
      <c r="A245" t="s">
        <v>83</v>
      </c>
      <c r="B245">
        <v>10.79</v>
      </c>
      <c r="C245" t="s">
        <v>14</v>
      </c>
      <c r="D245" t="s">
        <v>18</v>
      </c>
      <c r="E245" t="s">
        <v>18</v>
      </c>
      <c r="F245" t="s">
        <v>84</v>
      </c>
      <c r="G245" t="s">
        <v>18</v>
      </c>
    </row>
    <row r="246" spans="1:7" x14ac:dyDescent="0.2">
      <c r="A246" t="s">
        <v>83</v>
      </c>
      <c r="B246">
        <v>10.79</v>
      </c>
      <c r="C246" t="s">
        <v>15</v>
      </c>
      <c r="D246" t="s">
        <v>18</v>
      </c>
      <c r="E246" t="s">
        <v>18</v>
      </c>
      <c r="F246" t="s">
        <v>84</v>
      </c>
      <c r="G246" t="s">
        <v>18</v>
      </c>
    </row>
    <row r="247" spans="1:7" x14ac:dyDescent="0.2">
      <c r="A247" t="s">
        <v>85</v>
      </c>
      <c r="B247">
        <v>10.79</v>
      </c>
      <c r="C247" t="s">
        <v>8</v>
      </c>
      <c r="D247">
        <v>10079</v>
      </c>
      <c r="E247">
        <v>60250</v>
      </c>
      <c r="F247" t="s">
        <v>86</v>
      </c>
      <c r="G247">
        <v>10.71</v>
      </c>
    </row>
    <row r="248" spans="1:7" x14ac:dyDescent="0.2">
      <c r="A248" t="s">
        <v>85</v>
      </c>
      <c r="B248">
        <v>10.79</v>
      </c>
      <c r="C248" t="s">
        <v>10</v>
      </c>
      <c r="D248" t="s">
        <v>18</v>
      </c>
      <c r="E248" t="s">
        <v>18</v>
      </c>
      <c r="F248" t="s">
        <v>86</v>
      </c>
      <c r="G248" t="s">
        <v>18</v>
      </c>
    </row>
    <row r="249" spans="1:7" x14ac:dyDescent="0.2">
      <c r="A249" t="s">
        <v>85</v>
      </c>
      <c r="B249">
        <v>10.79</v>
      </c>
      <c r="C249" t="s">
        <v>11</v>
      </c>
      <c r="D249" t="s">
        <v>18</v>
      </c>
      <c r="E249" t="s">
        <v>18</v>
      </c>
      <c r="F249" t="s">
        <v>86</v>
      </c>
      <c r="G249" t="s">
        <v>18</v>
      </c>
    </row>
    <row r="250" spans="1:7" x14ac:dyDescent="0.2">
      <c r="A250" t="s">
        <v>85</v>
      </c>
      <c r="B250">
        <v>10.79</v>
      </c>
      <c r="C250" t="s">
        <v>12</v>
      </c>
      <c r="D250" t="s">
        <v>18</v>
      </c>
      <c r="E250" t="s">
        <v>18</v>
      </c>
      <c r="F250" t="s">
        <v>86</v>
      </c>
      <c r="G250" t="s">
        <v>18</v>
      </c>
    </row>
    <row r="251" spans="1:7" x14ac:dyDescent="0.2">
      <c r="A251" t="s">
        <v>85</v>
      </c>
      <c r="B251">
        <v>10.79</v>
      </c>
      <c r="C251" t="s">
        <v>13</v>
      </c>
      <c r="D251" t="s">
        <v>18</v>
      </c>
      <c r="E251" t="s">
        <v>18</v>
      </c>
      <c r="F251" t="s">
        <v>86</v>
      </c>
      <c r="G251" t="s">
        <v>18</v>
      </c>
    </row>
    <row r="252" spans="1:7" x14ac:dyDescent="0.2">
      <c r="A252" t="s">
        <v>85</v>
      </c>
      <c r="B252">
        <v>10.79</v>
      </c>
      <c r="C252" t="s">
        <v>14</v>
      </c>
      <c r="D252" t="s">
        <v>18</v>
      </c>
      <c r="E252" t="s">
        <v>18</v>
      </c>
      <c r="F252" t="s">
        <v>86</v>
      </c>
      <c r="G252" t="s">
        <v>18</v>
      </c>
    </row>
    <row r="253" spans="1:7" x14ac:dyDescent="0.2">
      <c r="A253" t="s">
        <v>85</v>
      </c>
      <c r="B253">
        <v>10.79</v>
      </c>
      <c r="C253" t="s">
        <v>15</v>
      </c>
      <c r="D253" t="s">
        <v>18</v>
      </c>
      <c r="E253" t="s">
        <v>18</v>
      </c>
      <c r="F253" t="s">
        <v>86</v>
      </c>
      <c r="G253" t="s">
        <v>18</v>
      </c>
    </row>
    <row r="254" spans="1:7" x14ac:dyDescent="0.2">
      <c r="A254" t="s">
        <v>87</v>
      </c>
      <c r="B254">
        <v>9.82</v>
      </c>
      <c r="C254" t="s">
        <v>8</v>
      </c>
      <c r="D254">
        <v>965</v>
      </c>
      <c r="E254">
        <v>3555</v>
      </c>
      <c r="F254" t="s">
        <v>88</v>
      </c>
      <c r="G254">
        <v>9.6300000000000008</v>
      </c>
    </row>
    <row r="255" spans="1:7" x14ac:dyDescent="0.2">
      <c r="A255" t="s">
        <v>87</v>
      </c>
      <c r="B255">
        <v>9.82</v>
      </c>
      <c r="C255" t="s">
        <v>10</v>
      </c>
      <c r="D255" t="s">
        <v>18</v>
      </c>
      <c r="E255" t="s">
        <v>18</v>
      </c>
      <c r="F255" t="s">
        <v>88</v>
      </c>
      <c r="G255" t="s">
        <v>18</v>
      </c>
    </row>
    <row r="256" spans="1:7" x14ac:dyDescent="0.2">
      <c r="A256" t="s">
        <v>87</v>
      </c>
      <c r="B256">
        <v>9.82</v>
      </c>
      <c r="C256" t="s">
        <v>11</v>
      </c>
      <c r="D256" t="s">
        <v>18</v>
      </c>
      <c r="E256" t="s">
        <v>18</v>
      </c>
      <c r="F256" t="s">
        <v>88</v>
      </c>
      <c r="G256" t="s">
        <v>18</v>
      </c>
    </row>
    <row r="257" spans="1:7" x14ac:dyDescent="0.2">
      <c r="A257" t="s">
        <v>87</v>
      </c>
      <c r="B257">
        <v>9.82</v>
      </c>
      <c r="C257" t="s">
        <v>12</v>
      </c>
      <c r="D257">
        <v>1576</v>
      </c>
      <c r="E257">
        <v>5740</v>
      </c>
      <c r="F257" t="s">
        <v>88</v>
      </c>
      <c r="G257">
        <v>9.75</v>
      </c>
    </row>
    <row r="258" spans="1:7" x14ac:dyDescent="0.2">
      <c r="A258" t="s">
        <v>87</v>
      </c>
      <c r="B258">
        <v>9.82</v>
      </c>
      <c r="C258" t="s">
        <v>13</v>
      </c>
      <c r="D258" t="s">
        <v>18</v>
      </c>
      <c r="E258" t="s">
        <v>18</v>
      </c>
      <c r="F258" t="s">
        <v>88</v>
      </c>
      <c r="G258" t="s">
        <v>18</v>
      </c>
    </row>
    <row r="259" spans="1:7" x14ac:dyDescent="0.2">
      <c r="A259" t="s">
        <v>87</v>
      </c>
      <c r="B259">
        <v>9.82</v>
      </c>
      <c r="C259" t="s">
        <v>14</v>
      </c>
      <c r="D259" t="s">
        <v>18</v>
      </c>
      <c r="E259" t="s">
        <v>18</v>
      </c>
      <c r="F259" t="s">
        <v>88</v>
      </c>
      <c r="G259" t="s">
        <v>18</v>
      </c>
    </row>
    <row r="260" spans="1:7" x14ac:dyDescent="0.2">
      <c r="A260" t="s">
        <v>87</v>
      </c>
      <c r="B260">
        <v>9.82</v>
      </c>
      <c r="C260" t="s">
        <v>15</v>
      </c>
      <c r="D260">
        <v>1157</v>
      </c>
      <c r="E260">
        <v>4227</v>
      </c>
      <c r="F260" t="s">
        <v>88</v>
      </c>
      <c r="G260">
        <v>9.65</v>
      </c>
    </row>
    <row r="261" spans="1:7" x14ac:dyDescent="0.2">
      <c r="A261" t="s">
        <v>89</v>
      </c>
      <c r="B261">
        <v>9.82</v>
      </c>
      <c r="C261" t="s">
        <v>8</v>
      </c>
      <c r="D261">
        <v>2651</v>
      </c>
      <c r="E261">
        <v>9676</v>
      </c>
      <c r="F261" t="s">
        <v>90</v>
      </c>
      <c r="G261">
        <v>9.81</v>
      </c>
    </row>
    <row r="262" spans="1:7" x14ac:dyDescent="0.2">
      <c r="A262" t="s">
        <v>89</v>
      </c>
      <c r="B262">
        <v>9.82</v>
      </c>
      <c r="C262" t="s">
        <v>10</v>
      </c>
      <c r="D262" t="s">
        <v>18</v>
      </c>
      <c r="E262" t="s">
        <v>18</v>
      </c>
      <c r="F262" t="s">
        <v>90</v>
      </c>
      <c r="G262" t="s">
        <v>18</v>
      </c>
    </row>
    <row r="263" spans="1:7" x14ac:dyDescent="0.2">
      <c r="A263" t="s">
        <v>89</v>
      </c>
      <c r="B263">
        <v>9.82</v>
      </c>
      <c r="C263" t="s">
        <v>11</v>
      </c>
      <c r="D263">
        <v>7000</v>
      </c>
      <c r="E263">
        <v>82611</v>
      </c>
      <c r="F263" t="s">
        <v>90</v>
      </c>
      <c r="G263">
        <v>9.99</v>
      </c>
    </row>
    <row r="264" spans="1:7" x14ac:dyDescent="0.2">
      <c r="A264" t="s">
        <v>89</v>
      </c>
      <c r="B264">
        <v>9.82</v>
      </c>
      <c r="C264" t="s">
        <v>12</v>
      </c>
      <c r="D264" t="s">
        <v>18</v>
      </c>
      <c r="E264" t="s">
        <v>18</v>
      </c>
      <c r="F264" t="s">
        <v>90</v>
      </c>
      <c r="G264" t="s">
        <v>18</v>
      </c>
    </row>
    <row r="265" spans="1:7" x14ac:dyDescent="0.2">
      <c r="A265" t="s">
        <v>89</v>
      </c>
      <c r="B265">
        <v>9.82</v>
      </c>
      <c r="C265" t="s">
        <v>13</v>
      </c>
      <c r="D265">
        <v>88652</v>
      </c>
      <c r="E265">
        <v>385751</v>
      </c>
      <c r="F265" t="s">
        <v>90</v>
      </c>
      <c r="G265">
        <v>9.7100000000000009</v>
      </c>
    </row>
    <row r="266" spans="1:7" x14ac:dyDescent="0.2">
      <c r="A266" t="s">
        <v>89</v>
      </c>
      <c r="B266">
        <v>9.82</v>
      </c>
      <c r="C266" t="s">
        <v>14</v>
      </c>
      <c r="D266" t="s">
        <v>18</v>
      </c>
      <c r="E266" t="s">
        <v>18</v>
      </c>
      <c r="F266" t="s">
        <v>90</v>
      </c>
      <c r="G266" t="s">
        <v>18</v>
      </c>
    </row>
    <row r="267" spans="1:7" x14ac:dyDescent="0.2">
      <c r="A267" t="s">
        <v>89</v>
      </c>
      <c r="B267">
        <v>9.82</v>
      </c>
      <c r="C267" t="s">
        <v>15</v>
      </c>
      <c r="D267">
        <v>13649</v>
      </c>
      <c r="E267">
        <v>68940</v>
      </c>
      <c r="F267" t="s">
        <v>90</v>
      </c>
      <c r="G267">
        <v>9.8000000000000007</v>
      </c>
    </row>
    <row r="268" spans="1:7" x14ac:dyDescent="0.2">
      <c r="A268" t="s">
        <v>91</v>
      </c>
      <c r="B268">
        <v>9.82</v>
      </c>
      <c r="C268" t="s">
        <v>8</v>
      </c>
      <c r="D268" t="s">
        <v>18</v>
      </c>
      <c r="E268" t="s">
        <v>18</v>
      </c>
      <c r="F268" t="s">
        <v>92</v>
      </c>
      <c r="G268" t="s">
        <v>18</v>
      </c>
    </row>
    <row r="269" spans="1:7" x14ac:dyDescent="0.2">
      <c r="A269" t="s">
        <v>91</v>
      </c>
      <c r="B269">
        <v>9.82</v>
      </c>
      <c r="C269" t="s">
        <v>10</v>
      </c>
      <c r="D269" t="s">
        <v>18</v>
      </c>
      <c r="E269" t="s">
        <v>18</v>
      </c>
      <c r="F269" t="s">
        <v>92</v>
      </c>
      <c r="G269" t="s">
        <v>18</v>
      </c>
    </row>
    <row r="270" spans="1:7" x14ac:dyDescent="0.2">
      <c r="A270" t="s">
        <v>91</v>
      </c>
      <c r="B270">
        <v>9.82</v>
      </c>
      <c r="C270" t="s">
        <v>11</v>
      </c>
      <c r="D270" t="s">
        <v>18</v>
      </c>
      <c r="E270" t="s">
        <v>18</v>
      </c>
      <c r="F270" t="s">
        <v>92</v>
      </c>
      <c r="G270" t="s">
        <v>18</v>
      </c>
    </row>
    <row r="271" spans="1:7" x14ac:dyDescent="0.2">
      <c r="A271" t="s">
        <v>91</v>
      </c>
      <c r="B271">
        <v>9.82</v>
      </c>
      <c r="C271" t="s">
        <v>12</v>
      </c>
      <c r="D271">
        <v>3104</v>
      </c>
      <c r="E271">
        <v>11304</v>
      </c>
      <c r="F271" t="s">
        <v>92</v>
      </c>
      <c r="G271">
        <v>9.8699999999999992</v>
      </c>
    </row>
    <row r="272" spans="1:7" x14ac:dyDescent="0.2">
      <c r="A272" t="s">
        <v>91</v>
      </c>
      <c r="B272">
        <v>9.82</v>
      </c>
      <c r="C272" t="s">
        <v>13</v>
      </c>
      <c r="D272">
        <v>575452</v>
      </c>
      <c r="E272">
        <v>11764282</v>
      </c>
      <c r="F272" t="s">
        <v>92</v>
      </c>
      <c r="G272">
        <v>9.9</v>
      </c>
    </row>
    <row r="273" spans="1:7" x14ac:dyDescent="0.2">
      <c r="A273" t="s">
        <v>91</v>
      </c>
      <c r="B273">
        <v>9.82</v>
      </c>
      <c r="C273" t="s">
        <v>14</v>
      </c>
      <c r="D273" t="s">
        <v>18</v>
      </c>
      <c r="E273" t="s">
        <v>18</v>
      </c>
      <c r="F273" t="s">
        <v>92</v>
      </c>
      <c r="G273" t="s">
        <v>18</v>
      </c>
    </row>
    <row r="274" spans="1:7" x14ac:dyDescent="0.2">
      <c r="A274" t="s">
        <v>91</v>
      </c>
      <c r="B274">
        <v>9.82</v>
      </c>
      <c r="C274" t="s">
        <v>15</v>
      </c>
      <c r="D274">
        <v>5714</v>
      </c>
      <c r="E274">
        <v>46721</v>
      </c>
      <c r="F274" t="s">
        <v>92</v>
      </c>
      <c r="G274">
        <v>9.7100000000000009</v>
      </c>
    </row>
    <row r="275" spans="1:7" x14ac:dyDescent="0.2">
      <c r="A275" t="s">
        <v>93</v>
      </c>
      <c r="B275">
        <v>9.82</v>
      </c>
      <c r="C275" t="s">
        <v>8</v>
      </c>
      <c r="D275" t="s">
        <v>18</v>
      </c>
      <c r="E275" t="s">
        <v>18</v>
      </c>
      <c r="F275" t="s">
        <v>94</v>
      </c>
      <c r="G275" t="s">
        <v>18</v>
      </c>
    </row>
    <row r="276" spans="1:7" x14ac:dyDescent="0.2">
      <c r="A276" t="s">
        <v>93</v>
      </c>
      <c r="B276">
        <v>9.82</v>
      </c>
      <c r="C276" t="s">
        <v>10</v>
      </c>
      <c r="D276" t="s">
        <v>18</v>
      </c>
      <c r="E276" t="s">
        <v>18</v>
      </c>
      <c r="F276" t="s">
        <v>94</v>
      </c>
      <c r="G276" t="s">
        <v>18</v>
      </c>
    </row>
    <row r="277" spans="1:7" x14ac:dyDescent="0.2">
      <c r="A277" t="s">
        <v>93</v>
      </c>
      <c r="B277">
        <v>9.82</v>
      </c>
      <c r="C277" t="s">
        <v>11</v>
      </c>
      <c r="D277" t="s">
        <v>18</v>
      </c>
      <c r="E277" t="s">
        <v>18</v>
      </c>
      <c r="F277" t="s">
        <v>94</v>
      </c>
      <c r="G277" t="s">
        <v>18</v>
      </c>
    </row>
    <row r="278" spans="1:7" x14ac:dyDescent="0.2">
      <c r="A278" t="s">
        <v>93</v>
      </c>
      <c r="B278">
        <v>9.82</v>
      </c>
      <c r="C278" t="s">
        <v>12</v>
      </c>
      <c r="D278">
        <v>397035</v>
      </c>
      <c r="E278">
        <v>4705990</v>
      </c>
      <c r="F278" t="s">
        <v>94</v>
      </c>
      <c r="G278">
        <v>9.84</v>
      </c>
    </row>
    <row r="279" spans="1:7" x14ac:dyDescent="0.2">
      <c r="A279" t="s">
        <v>93</v>
      </c>
      <c r="B279">
        <v>9.82</v>
      </c>
      <c r="C279" t="s">
        <v>13</v>
      </c>
      <c r="D279">
        <v>60833387</v>
      </c>
      <c r="E279">
        <v>1100181354</v>
      </c>
      <c r="F279" t="s">
        <v>94</v>
      </c>
      <c r="G279">
        <v>9.82</v>
      </c>
    </row>
    <row r="280" spans="1:7" x14ac:dyDescent="0.2">
      <c r="A280" t="s">
        <v>93</v>
      </c>
      <c r="B280">
        <v>9.82</v>
      </c>
      <c r="C280" t="s">
        <v>14</v>
      </c>
      <c r="D280" t="s">
        <v>18</v>
      </c>
      <c r="E280" t="s">
        <v>18</v>
      </c>
      <c r="F280" t="s">
        <v>94</v>
      </c>
      <c r="G280" t="s">
        <v>18</v>
      </c>
    </row>
    <row r="281" spans="1:7" x14ac:dyDescent="0.2">
      <c r="A281" t="s">
        <v>93</v>
      </c>
      <c r="B281">
        <v>9.82</v>
      </c>
      <c r="C281" t="s">
        <v>15</v>
      </c>
      <c r="D281">
        <v>716353</v>
      </c>
      <c r="E281">
        <v>8698392</v>
      </c>
      <c r="F281" t="s">
        <v>94</v>
      </c>
      <c r="G281">
        <v>9.8000000000000007</v>
      </c>
    </row>
    <row r="282" spans="1:7" x14ac:dyDescent="0.2">
      <c r="A282" t="s">
        <v>95</v>
      </c>
      <c r="B282">
        <v>9.82</v>
      </c>
      <c r="C282" t="s">
        <v>8</v>
      </c>
      <c r="D282">
        <v>3729</v>
      </c>
      <c r="E282">
        <v>35698</v>
      </c>
      <c r="F282" t="s">
        <v>96</v>
      </c>
      <c r="G282">
        <v>9.7799999999999994</v>
      </c>
    </row>
    <row r="283" spans="1:7" x14ac:dyDescent="0.2">
      <c r="A283" t="s">
        <v>95</v>
      </c>
      <c r="B283">
        <v>9.82</v>
      </c>
      <c r="C283" t="s">
        <v>10</v>
      </c>
      <c r="D283">
        <v>6449</v>
      </c>
      <c r="E283">
        <v>33779</v>
      </c>
      <c r="F283" t="s">
        <v>96</v>
      </c>
      <c r="G283">
        <v>9.77</v>
      </c>
    </row>
    <row r="284" spans="1:7" x14ac:dyDescent="0.2">
      <c r="A284" t="s">
        <v>95</v>
      </c>
      <c r="B284">
        <v>9.82</v>
      </c>
      <c r="C284" t="s">
        <v>11</v>
      </c>
      <c r="D284" t="s">
        <v>18</v>
      </c>
      <c r="E284" t="s">
        <v>18</v>
      </c>
      <c r="F284" t="s">
        <v>96</v>
      </c>
      <c r="G284" t="s">
        <v>18</v>
      </c>
    </row>
    <row r="285" spans="1:7" x14ac:dyDescent="0.2">
      <c r="A285" t="s">
        <v>95</v>
      </c>
      <c r="B285">
        <v>9.82</v>
      </c>
      <c r="C285" t="s">
        <v>12</v>
      </c>
      <c r="D285">
        <v>14211930</v>
      </c>
      <c r="E285">
        <v>181961903</v>
      </c>
      <c r="F285" t="s">
        <v>96</v>
      </c>
      <c r="G285">
        <v>9.84</v>
      </c>
    </row>
    <row r="286" spans="1:7" x14ac:dyDescent="0.2">
      <c r="A286" t="s">
        <v>95</v>
      </c>
      <c r="B286">
        <v>9.82</v>
      </c>
      <c r="C286" t="s">
        <v>13</v>
      </c>
      <c r="D286">
        <v>2024492956</v>
      </c>
      <c r="E286">
        <v>36494998247</v>
      </c>
      <c r="F286" t="s">
        <v>96</v>
      </c>
      <c r="G286">
        <v>9.82</v>
      </c>
    </row>
    <row r="287" spans="1:7" x14ac:dyDescent="0.2">
      <c r="A287" t="s">
        <v>95</v>
      </c>
      <c r="B287">
        <v>9.82</v>
      </c>
      <c r="C287" t="s">
        <v>14</v>
      </c>
      <c r="D287" t="s">
        <v>18</v>
      </c>
      <c r="E287" t="s">
        <v>18</v>
      </c>
      <c r="F287" t="s">
        <v>96</v>
      </c>
      <c r="G287" t="s">
        <v>18</v>
      </c>
    </row>
    <row r="288" spans="1:7" x14ac:dyDescent="0.2">
      <c r="A288" t="s">
        <v>95</v>
      </c>
      <c r="B288">
        <v>9.82</v>
      </c>
      <c r="C288" t="s">
        <v>15</v>
      </c>
      <c r="D288">
        <v>24450972</v>
      </c>
      <c r="E288">
        <v>322333662</v>
      </c>
      <c r="F288" t="s">
        <v>96</v>
      </c>
      <c r="G288">
        <v>9.8000000000000007</v>
      </c>
    </row>
    <row r="289" spans="1:7" x14ac:dyDescent="0.2">
      <c r="A289" t="s">
        <v>97</v>
      </c>
      <c r="B289">
        <v>9.82</v>
      </c>
      <c r="C289" t="s">
        <v>8</v>
      </c>
      <c r="D289" t="s">
        <v>18</v>
      </c>
      <c r="E289" t="s">
        <v>18</v>
      </c>
      <c r="F289" t="s">
        <v>98</v>
      </c>
      <c r="G289" t="s">
        <v>18</v>
      </c>
    </row>
    <row r="290" spans="1:7" x14ac:dyDescent="0.2">
      <c r="A290" t="s">
        <v>97</v>
      </c>
      <c r="B290">
        <v>9.82</v>
      </c>
      <c r="C290" t="s">
        <v>10</v>
      </c>
      <c r="D290" t="s">
        <v>18</v>
      </c>
      <c r="E290" t="s">
        <v>18</v>
      </c>
      <c r="F290" t="s">
        <v>98</v>
      </c>
      <c r="G290" t="s">
        <v>18</v>
      </c>
    </row>
    <row r="291" spans="1:7" x14ac:dyDescent="0.2">
      <c r="A291" t="s">
        <v>97</v>
      </c>
      <c r="B291">
        <v>9.82</v>
      </c>
      <c r="C291" t="s">
        <v>11</v>
      </c>
      <c r="D291" t="s">
        <v>18</v>
      </c>
      <c r="E291" t="s">
        <v>18</v>
      </c>
      <c r="F291" t="s">
        <v>98</v>
      </c>
      <c r="G291" t="s">
        <v>18</v>
      </c>
    </row>
    <row r="292" spans="1:7" x14ac:dyDescent="0.2">
      <c r="A292" t="s">
        <v>97</v>
      </c>
      <c r="B292">
        <v>9.82</v>
      </c>
      <c r="C292" t="s">
        <v>12</v>
      </c>
      <c r="D292" t="s">
        <v>18</v>
      </c>
      <c r="E292" t="s">
        <v>18</v>
      </c>
      <c r="F292" t="s">
        <v>98</v>
      </c>
      <c r="G292" t="s">
        <v>18</v>
      </c>
    </row>
    <row r="293" spans="1:7" x14ac:dyDescent="0.2">
      <c r="A293" t="s">
        <v>97</v>
      </c>
      <c r="B293">
        <v>9.82</v>
      </c>
      <c r="C293" t="s">
        <v>13</v>
      </c>
      <c r="D293">
        <v>62356</v>
      </c>
      <c r="E293">
        <v>285333</v>
      </c>
      <c r="F293" t="s">
        <v>98</v>
      </c>
      <c r="G293">
        <v>9.99</v>
      </c>
    </row>
    <row r="294" spans="1:7" x14ac:dyDescent="0.2">
      <c r="A294" t="s">
        <v>97</v>
      </c>
      <c r="B294">
        <v>9.82</v>
      </c>
      <c r="C294" t="s">
        <v>14</v>
      </c>
      <c r="D294">
        <v>1732322039</v>
      </c>
      <c r="E294">
        <v>31146818807</v>
      </c>
      <c r="F294" t="s">
        <v>98</v>
      </c>
      <c r="G294">
        <v>9.77</v>
      </c>
    </row>
    <row r="295" spans="1:7" x14ac:dyDescent="0.2">
      <c r="A295" t="s">
        <v>97</v>
      </c>
      <c r="B295">
        <v>9.82</v>
      </c>
      <c r="C295" t="s">
        <v>15</v>
      </c>
      <c r="D295">
        <v>228397</v>
      </c>
      <c r="E295">
        <v>5729699</v>
      </c>
      <c r="F295" t="s">
        <v>98</v>
      </c>
      <c r="G295">
        <v>9.8000000000000007</v>
      </c>
    </row>
    <row r="296" spans="1:7" x14ac:dyDescent="0.2">
      <c r="A296" t="s">
        <v>99</v>
      </c>
      <c r="B296">
        <v>9.82</v>
      </c>
      <c r="C296" t="s">
        <v>8</v>
      </c>
      <c r="D296">
        <v>6590</v>
      </c>
      <c r="E296">
        <v>116819</v>
      </c>
      <c r="F296" t="s">
        <v>100</v>
      </c>
      <c r="G296">
        <v>9.66</v>
      </c>
    </row>
    <row r="297" spans="1:7" x14ac:dyDescent="0.2">
      <c r="A297" t="s">
        <v>99</v>
      </c>
      <c r="B297">
        <v>9.82</v>
      </c>
      <c r="C297" t="s">
        <v>10</v>
      </c>
      <c r="D297">
        <v>6127</v>
      </c>
      <c r="E297">
        <v>68064</v>
      </c>
      <c r="F297" t="s">
        <v>100</v>
      </c>
      <c r="G297">
        <v>9.59</v>
      </c>
    </row>
    <row r="298" spans="1:7" x14ac:dyDescent="0.2">
      <c r="A298" t="s">
        <v>99</v>
      </c>
      <c r="B298">
        <v>9.82</v>
      </c>
      <c r="C298" t="s">
        <v>11</v>
      </c>
      <c r="D298" t="s">
        <v>18</v>
      </c>
      <c r="E298" t="s">
        <v>18</v>
      </c>
      <c r="F298" t="s">
        <v>100</v>
      </c>
      <c r="G298" t="s">
        <v>18</v>
      </c>
    </row>
    <row r="299" spans="1:7" x14ac:dyDescent="0.2">
      <c r="A299" t="s">
        <v>99</v>
      </c>
      <c r="B299">
        <v>9.82</v>
      </c>
      <c r="C299" t="s">
        <v>12</v>
      </c>
      <c r="D299">
        <v>3712</v>
      </c>
      <c r="E299">
        <v>38930</v>
      </c>
      <c r="F299" t="s">
        <v>100</v>
      </c>
      <c r="G299">
        <v>9.81</v>
      </c>
    </row>
    <row r="300" spans="1:7" x14ac:dyDescent="0.2">
      <c r="A300" t="s">
        <v>99</v>
      </c>
      <c r="B300">
        <v>9.82</v>
      </c>
      <c r="C300" t="s">
        <v>13</v>
      </c>
      <c r="D300" t="s">
        <v>18</v>
      </c>
      <c r="E300" t="s">
        <v>18</v>
      </c>
      <c r="F300" t="s">
        <v>100</v>
      </c>
      <c r="G300" t="s">
        <v>18</v>
      </c>
    </row>
    <row r="301" spans="1:7" x14ac:dyDescent="0.2">
      <c r="A301" t="s">
        <v>99</v>
      </c>
      <c r="B301">
        <v>9.82</v>
      </c>
      <c r="C301" t="s">
        <v>14</v>
      </c>
      <c r="D301">
        <v>4944821</v>
      </c>
      <c r="E301">
        <v>86902748</v>
      </c>
      <c r="F301" t="s">
        <v>100</v>
      </c>
      <c r="G301">
        <v>9.77</v>
      </c>
    </row>
    <row r="302" spans="1:7" x14ac:dyDescent="0.2">
      <c r="A302" t="s">
        <v>99</v>
      </c>
      <c r="B302">
        <v>9.82</v>
      </c>
      <c r="C302" t="s">
        <v>15</v>
      </c>
      <c r="D302">
        <v>7194</v>
      </c>
      <c r="E302">
        <v>86309</v>
      </c>
      <c r="F302" t="s">
        <v>100</v>
      </c>
      <c r="G302">
        <v>9.9700000000000006</v>
      </c>
    </row>
    <row r="303" spans="1:7" x14ac:dyDescent="0.2">
      <c r="A303" t="s">
        <v>101</v>
      </c>
      <c r="B303">
        <v>9.82</v>
      </c>
      <c r="C303" t="s">
        <v>8</v>
      </c>
      <c r="D303">
        <v>9217</v>
      </c>
      <c r="E303">
        <v>132095</v>
      </c>
      <c r="F303" t="s">
        <v>102</v>
      </c>
      <c r="G303">
        <v>9.8699999999999992</v>
      </c>
    </row>
    <row r="304" spans="1:7" x14ac:dyDescent="0.2">
      <c r="A304" t="s">
        <v>101</v>
      </c>
      <c r="B304">
        <v>9.82</v>
      </c>
      <c r="C304" t="s">
        <v>10</v>
      </c>
      <c r="D304">
        <v>27766</v>
      </c>
      <c r="E304">
        <v>258719</v>
      </c>
      <c r="F304" t="s">
        <v>102</v>
      </c>
      <c r="G304">
        <v>9.77</v>
      </c>
    </row>
    <row r="305" spans="1:7" x14ac:dyDescent="0.2">
      <c r="A305" t="s">
        <v>101</v>
      </c>
      <c r="B305">
        <v>9.82</v>
      </c>
      <c r="C305" t="s">
        <v>11</v>
      </c>
      <c r="D305" t="s">
        <v>18</v>
      </c>
      <c r="E305" t="s">
        <v>18</v>
      </c>
      <c r="F305" t="s">
        <v>102</v>
      </c>
      <c r="G305" t="s">
        <v>18</v>
      </c>
    </row>
    <row r="306" spans="1:7" x14ac:dyDescent="0.2">
      <c r="A306" t="s">
        <v>101</v>
      </c>
      <c r="B306">
        <v>9.82</v>
      </c>
      <c r="C306" t="s">
        <v>12</v>
      </c>
      <c r="D306">
        <v>7284</v>
      </c>
      <c r="E306">
        <v>46669</v>
      </c>
      <c r="F306" t="s">
        <v>102</v>
      </c>
      <c r="G306">
        <v>9.84</v>
      </c>
    </row>
    <row r="307" spans="1:7" x14ac:dyDescent="0.2">
      <c r="A307" t="s">
        <v>101</v>
      </c>
      <c r="B307">
        <v>9.82</v>
      </c>
      <c r="C307" t="s">
        <v>13</v>
      </c>
      <c r="D307">
        <v>51277</v>
      </c>
      <c r="E307">
        <v>1010841</v>
      </c>
      <c r="F307" t="s">
        <v>102</v>
      </c>
      <c r="G307">
        <v>9.59</v>
      </c>
    </row>
    <row r="308" spans="1:7" x14ac:dyDescent="0.2">
      <c r="A308" t="s">
        <v>101</v>
      </c>
      <c r="B308">
        <v>9.82</v>
      </c>
      <c r="C308" t="s">
        <v>14</v>
      </c>
      <c r="D308">
        <v>3962040</v>
      </c>
      <c r="E308">
        <v>74618110</v>
      </c>
      <c r="F308" t="s">
        <v>102</v>
      </c>
      <c r="G308">
        <v>9.77</v>
      </c>
    </row>
    <row r="309" spans="1:7" x14ac:dyDescent="0.2">
      <c r="A309" t="s">
        <v>101</v>
      </c>
      <c r="B309">
        <v>9.82</v>
      </c>
      <c r="C309" t="s">
        <v>15</v>
      </c>
      <c r="D309" t="s">
        <v>18</v>
      </c>
      <c r="E309" t="s">
        <v>18</v>
      </c>
      <c r="F309" t="s">
        <v>102</v>
      </c>
      <c r="G309" t="s">
        <v>18</v>
      </c>
    </row>
    <row r="310" spans="1:7" x14ac:dyDescent="0.2">
      <c r="A310" t="s">
        <v>103</v>
      </c>
      <c r="B310">
        <v>10.28</v>
      </c>
      <c r="C310" t="s">
        <v>8</v>
      </c>
      <c r="D310" t="s">
        <v>18</v>
      </c>
      <c r="E310" t="s">
        <v>18</v>
      </c>
      <c r="F310" t="s">
        <v>104</v>
      </c>
      <c r="G310" t="s">
        <v>18</v>
      </c>
    </row>
    <row r="311" spans="1:7" x14ac:dyDescent="0.2">
      <c r="A311" t="s">
        <v>103</v>
      </c>
      <c r="B311">
        <v>10.28</v>
      </c>
      <c r="C311" t="s">
        <v>10</v>
      </c>
      <c r="D311" t="s">
        <v>18</v>
      </c>
      <c r="E311" t="s">
        <v>18</v>
      </c>
      <c r="F311" t="s">
        <v>104</v>
      </c>
      <c r="G311" t="s">
        <v>18</v>
      </c>
    </row>
    <row r="312" spans="1:7" x14ac:dyDescent="0.2">
      <c r="A312" t="s">
        <v>103</v>
      </c>
      <c r="B312">
        <v>10.28</v>
      </c>
      <c r="C312" t="s">
        <v>11</v>
      </c>
      <c r="D312" t="s">
        <v>18</v>
      </c>
      <c r="E312" t="s">
        <v>18</v>
      </c>
      <c r="F312" t="s">
        <v>104</v>
      </c>
      <c r="G312" t="s">
        <v>18</v>
      </c>
    </row>
    <row r="313" spans="1:7" x14ac:dyDescent="0.2">
      <c r="A313" t="s">
        <v>103</v>
      </c>
      <c r="B313">
        <v>10.28</v>
      </c>
      <c r="C313" t="s">
        <v>12</v>
      </c>
      <c r="D313">
        <v>691275</v>
      </c>
      <c r="E313">
        <v>9464500</v>
      </c>
      <c r="F313" t="s">
        <v>104</v>
      </c>
      <c r="G313">
        <v>10.28</v>
      </c>
    </row>
    <row r="314" spans="1:7" x14ac:dyDescent="0.2">
      <c r="A314" t="s">
        <v>103</v>
      </c>
      <c r="B314">
        <v>10.28</v>
      </c>
      <c r="C314" t="s">
        <v>13</v>
      </c>
      <c r="D314" t="s">
        <v>18</v>
      </c>
      <c r="E314" t="s">
        <v>18</v>
      </c>
      <c r="F314" t="s">
        <v>104</v>
      </c>
      <c r="G314" t="s">
        <v>18</v>
      </c>
    </row>
    <row r="315" spans="1:7" x14ac:dyDescent="0.2">
      <c r="A315" t="s">
        <v>103</v>
      </c>
      <c r="B315">
        <v>10.28</v>
      </c>
      <c r="C315" t="s">
        <v>14</v>
      </c>
      <c r="D315" t="s">
        <v>18</v>
      </c>
      <c r="E315" t="s">
        <v>18</v>
      </c>
      <c r="F315" t="s">
        <v>104</v>
      </c>
      <c r="G315" t="s">
        <v>18</v>
      </c>
    </row>
    <row r="316" spans="1:7" x14ac:dyDescent="0.2">
      <c r="A316" t="s">
        <v>103</v>
      </c>
      <c r="B316">
        <v>10.28</v>
      </c>
      <c r="C316" t="s">
        <v>15</v>
      </c>
      <c r="D316" t="s">
        <v>18</v>
      </c>
      <c r="E316" t="s">
        <v>18</v>
      </c>
      <c r="F316" t="s">
        <v>104</v>
      </c>
      <c r="G316" t="s">
        <v>18</v>
      </c>
    </row>
    <row r="317" spans="1:7" x14ac:dyDescent="0.2">
      <c r="A317" t="s">
        <v>105</v>
      </c>
      <c r="B317">
        <v>10.28</v>
      </c>
      <c r="C317" t="s">
        <v>8</v>
      </c>
      <c r="D317" t="s">
        <v>18</v>
      </c>
      <c r="E317" t="s">
        <v>18</v>
      </c>
      <c r="F317" t="s">
        <v>106</v>
      </c>
      <c r="G317" t="s">
        <v>18</v>
      </c>
    </row>
    <row r="318" spans="1:7" x14ac:dyDescent="0.2">
      <c r="A318" t="s">
        <v>105</v>
      </c>
      <c r="B318">
        <v>10.28</v>
      </c>
      <c r="C318" t="s">
        <v>10</v>
      </c>
      <c r="D318" t="s">
        <v>18</v>
      </c>
      <c r="E318" t="s">
        <v>18</v>
      </c>
      <c r="F318" t="s">
        <v>106</v>
      </c>
      <c r="G318" t="s">
        <v>18</v>
      </c>
    </row>
    <row r="319" spans="1:7" x14ac:dyDescent="0.2">
      <c r="A319" t="s">
        <v>105</v>
      </c>
      <c r="B319">
        <v>10.28</v>
      </c>
      <c r="C319" t="s">
        <v>11</v>
      </c>
      <c r="D319" t="s">
        <v>18</v>
      </c>
      <c r="E319" t="s">
        <v>18</v>
      </c>
      <c r="F319" t="s">
        <v>106</v>
      </c>
      <c r="G319" t="s">
        <v>18</v>
      </c>
    </row>
    <row r="320" spans="1:7" x14ac:dyDescent="0.2">
      <c r="A320" t="s">
        <v>105</v>
      </c>
      <c r="B320">
        <v>10.28</v>
      </c>
      <c r="C320" t="s">
        <v>12</v>
      </c>
      <c r="D320">
        <v>56563286</v>
      </c>
      <c r="E320">
        <v>865302199</v>
      </c>
      <c r="F320" t="s">
        <v>106</v>
      </c>
      <c r="G320">
        <v>10.28</v>
      </c>
    </row>
    <row r="321" spans="1:7" x14ac:dyDescent="0.2">
      <c r="A321" t="s">
        <v>105</v>
      </c>
      <c r="B321">
        <v>10.28</v>
      </c>
      <c r="C321" t="s">
        <v>13</v>
      </c>
      <c r="D321">
        <v>2206</v>
      </c>
      <c r="E321">
        <v>7904</v>
      </c>
      <c r="F321" t="s">
        <v>106</v>
      </c>
      <c r="G321">
        <v>10.36</v>
      </c>
    </row>
    <row r="322" spans="1:7" x14ac:dyDescent="0.2">
      <c r="A322" t="s">
        <v>105</v>
      </c>
      <c r="B322">
        <v>10.28</v>
      </c>
      <c r="C322" t="s">
        <v>14</v>
      </c>
      <c r="D322" t="s">
        <v>18</v>
      </c>
      <c r="E322" t="s">
        <v>18</v>
      </c>
      <c r="F322" t="s">
        <v>106</v>
      </c>
      <c r="G322" t="s">
        <v>18</v>
      </c>
    </row>
    <row r="323" spans="1:7" x14ac:dyDescent="0.2">
      <c r="A323" t="s">
        <v>105</v>
      </c>
      <c r="B323">
        <v>10.28</v>
      </c>
      <c r="C323" t="s">
        <v>15</v>
      </c>
      <c r="D323" t="s">
        <v>18</v>
      </c>
      <c r="E323" t="s">
        <v>18</v>
      </c>
      <c r="F323" t="s">
        <v>106</v>
      </c>
      <c r="G323" t="s">
        <v>18</v>
      </c>
    </row>
    <row r="324" spans="1:7" x14ac:dyDescent="0.2">
      <c r="A324" t="s">
        <v>107</v>
      </c>
      <c r="B324">
        <v>10.28</v>
      </c>
      <c r="C324" t="s">
        <v>8</v>
      </c>
      <c r="D324">
        <v>2974</v>
      </c>
      <c r="E324">
        <v>22097</v>
      </c>
      <c r="F324" t="s">
        <v>108</v>
      </c>
      <c r="G324">
        <v>10.53</v>
      </c>
    </row>
    <row r="325" spans="1:7" x14ac:dyDescent="0.2">
      <c r="A325" t="s">
        <v>107</v>
      </c>
      <c r="B325">
        <v>10.28</v>
      </c>
      <c r="C325" t="s">
        <v>10</v>
      </c>
      <c r="D325">
        <v>6598</v>
      </c>
      <c r="E325">
        <v>40822</v>
      </c>
      <c r="F325" t="s">
        <v>108</v>
      </c>
      <c r="G325">
        <v>10.34</v>
      </c>
    </row>
    <row r="326" spans="1:7" x14ac:dyDescent="0.2">
      <c r="A326" t="s">
        <v>107</v>
      </c>
      <c r="B326">
        <v>10.28</v>
      </c>
      <c r="C326" t="s">
        <v>11</v>
      </c>
      <c r="D326">
        <v>2089</v>
      </c>
      <c r="E326">
        <v>20104</v>
      </c>
      <c r="F326" t="s">
        <v>108</v>
      </c>
      <c r="G326">
        <v>10.29</v>
      </c>
    </row>
    <row r="327" spans="1:7" x14ac:dyDescent="0.2">
      <c r="A327" t="s">
        <v>107</v>
      </c>
      <c r="B327">
        <v>10.28</v>
      </c>
      <c r="C327" t="s">
        <v>12</v>
      </c>
      <c r="D327" t="s">
        <v>18</v>
      </c>
      <c r="E327" t="s">
        <v>18</v>
      </c>
      <c r="F327" t="s">
        <v>108</v>
      </c>
      <c r="G327" t="s">
        <v>18</v>
      </c>
    </row>
    <row r="328" spans="1:7" x14ac:dyDescent="0.2">
      <c r="A328" t="s">
        <v>107</v>
      </c>
      <c r="B328">
        <v>10.28</v>
      </c>
      <c r="C328" t="s">
        <v>13</v>
      </c>
      <c r="D328">
        <v>4393</v>
      </c>
      <c r="E328">
        <v>15847</v>
      </c>
      <c r="F328" t="s">
        <v>108</v>
      </c>
      <c r="G328">
        <v>10.27</v>
      </c>
    </row>
    <row r="329" spans="1:7" x14ac:dyDescent="0.2">
      <c r="A329" t="s">
        <v>107</v>
      </c>
      <c r="B329">
        <v>10.28</v>
      </c>
      <c r="C329" t="s">
        <v>14</v>
      </c>
      <c r="D329">
        <v>4662</v>
      </c>
      <c r="E329">
        <v>44961</v>
      </c>
      <c r="F329" t="s">
        <v>108</v>
      </c>
      <c r="G329">
        <v>10.31</v>
      </c>
    </row>
    <row r="330" spans="1:7" x14ac:dyDescent="0.2">
      <c r="A330" t="s">
        <v>107</v>
      </c>
      <c r="B330">
        <v>10.28</v>
      </c>
      <c r="C330" t="s">
        <v>15</v>
      </c>
      <c r="D330" t="s">
        <v>18</v>
      </c>
      <c r="E330" t="s">
        <v>18</v>
      </c>
      <c r="F330" t="s">
        <v>108</v>
      </c>
      <c r="G33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01AD-08B0-A749-A250-AC2D1B4BF6B4}">
  <dimension ref="A1:M34"/>
  <sheetViews>
    <sheetView tabSelected="1" topLeftCell="A8" zoomScale="125" workbookViewId="0">
      <selection activeCell="D19" sqref="D19"/>
    </sheetView>
  </sheetViews>
  <sheetFormatPr baseColWidth="10" defaultRowHeight="15" x14ac:dyDescent="0.2"/>
  <cols>
    <col min="1" max="1" width="16.83203125" bestFit="1" customWidth="1"/>
    <col min="2" max="2" width="19.6640625" bestFit="1" customWidth="1"/>
    <col min="3" max="3" width="12.1640625" bestFit="1" customWidth="1"/>
    <col min="4" max="4" width="15.83203125" bestFit="1" customWidth="1"/>
  </cols>
  <sheetData>
    <row r="1" spans="1:13" s="1" customFormat="1" x14ac:dyDescent="0.2">
      <c r="A1" s="1" t="s">
        <v>0</v>
      </c>
      <c r="B1" s="1" t="s">
        <v>2</v>
      </c>
      <c r="C1" s="1" t="s">
        <v>4</v>
      </c>
      <c r="D1" s="1" t="s">
        <v>5</v>
      </c>
      <c r="E1" s="1" t="s">
        <v>117</v>
      </c>
      <c r="F1" s="1" t="s">
        <v>109</v>
      </c>
      <c r="G1" s="1" t="s">
        <v>111</v>
      </c>
      <c r="H1" s="1" t="s">
        <v>112</v>
      </c>
      <c r="J1" s="1" t="s">
        <v>123</v>
      </c>
      <c r="L1" s="1" t="s">
        <v>111</v>
      </c>
      <c r="M1" s="1" t="s">
        <v>112</v>
      </c>
    </row>
    <row r="2" spans="1:13" x14ac:dyDescent="0.2">
      <c r="A2" t="s">
        <v>101</v>
      </c>
      <c r="B2" t="s">
        <v>14</v>
      </c>
      <c r="C2">
        <v>74618110</v>
      </c>
      <c r="D2" t="s">
        <v>102</v>
      </c>
      <c r="E2">
        <v>0</v>
      </c>
      <c r="F2" s="7">
        <f>C2/SUM($C$2:$C$4) *100</f>
        <v>0.23833301541511176</v>
      </c>
      <c r="G2" s="3">
        <f>FACT($E$3)/(FACT(E2)*FACT($E$3-E2)) * $A$18^(E2) * (1-$A$18)^($E$3-E2) *100</f>
        <v>0.5159036209785528</v>
      </c>
      <c r="H2" s="4">
        <f>ABS(1-G2/F2)*100</f>
        <v>116.46334649859065</v>
      </c>
      <c r="L2">
        <v>0.22536</v>
      </c>
      <c r="M2" s="4">
        <f>ABS(1-L2/F2)*100</f>
        <v>5.443230511944086</v>
      </c>
    </row>
    <row r="3" spans="1:13" x14ac:dyDescent="0.2">
      <c r="A3" t="s">
        <v>97</v>
      </c>
      <c r="B3" t="s">
        <v>14</v>
      </c>
      <c r="C3">
        <v>31146818807</v>
      </c>
      <c r="D3" t="s">
        <v>98</v>
      </c>
      <c r="E3">
        <v>1</v>
      </c>
      <c r="F3" s="7">
        <f t="shared" ref="F3:F4" si="0">C3/SUM($C$2:$C$4) *100</f>
        <v>99.484096379021452</v>
      </c>
      <c r="G3" s="3">
        <f>FACT($E$3)/(FACT(E3)*FACT($E$3-E3)) * $A$18^(E3) * (1-$A$18)^($E$3-E3) *100</f>
        <v>99.484096379021452</v>
      </c>
      <c r="H3" s="4">
        <f t="shared" ref="H3:H4" si="1">ABS(1-G3/F3)*100</f>
        <v>0</v>
      </c>
      <c r="L3">
        <v>99.411510000000007</v>
      </c>
      <c r="M3" s="4">
        <f t="shared" ref="M3:M4" si="2">ABS(1-L3/F3)*100</f>
        <v>7.2962796731745883E-2</v>
      </c>
    </row>
    <row r="4" spans="1:13" x14ac:dyDescent="0.2">
      <c r="A4" t="s">
        <v>99</v>
      </c>
      <c r="B4" t="s">
        <v>14</v>
      </c>
      <c r="C4">
        <v>86902748</v>
      </c>
      <c r="D4" t="s">
        <v>100</v>
      </c>
      <c r="E4">
        <v>2</v>
      </c>
      <c r="F4" s="7">
        <f t="shared" si="0"/>
        <v>0.2775706055634426</v>
      </c>
      <c r="G4" s="3"/>
      <c r="H4" s="4">
        <f t="shared" si="1"/>
        <v>100</v>
      </c>
      <c r="L4">
        <v>0.36313000000000001</v>
      </c>
      <c r="M4" s="4">
        <f t="shared" si="2"/>
        <v>30.82437142898462</v>
      </c>
    </row>
    <row r="5" spans="1:13" x14ac:dyDescent="0.2">
      <c r="F5" s="7"/>
      <c r="G5" s="3"/>
      <c r="H5" s="4"/>
    </row>
    <row r="6" spans="1:13" x14ac:dyDescent="0.2">
      <c r="F6" s="7"/>
      <c r="G6" s="3"/>
      <c r="H6" s="4"/>
    </row>
    <row r="17" spans="1:7" x14ac:dyDescent="0.2">
      <c r="A17" t="s">
        <v>118</v>
      </c>
    </row>
    <row r="18" spans="1:7" x14ac:dyDescent="0.2">
      <c r="A18">
        <f>(F3/100)^(1/E3)</f>
        <v>0.99484096379021447</v>
      </c>
    </row>
    <row r="22" spans="1:7" x14ac:dyDescent="0.2">
      <c r="A22" t="s">
        <v>122</v>
      </c>
    </row>
    <row r="23" spans="1:7" x14ac:dyDescent="0.2">
      <c r="A23" s="9">
        <v>0.99777447563086996</v>
      </c>
      <c r="B23" s="1" t="s">
        <v>127</v>
      </c>
    </row>
    <row r="27" spans="1:7" x14ac:dyDescent="0.2">
      <c r="B27" t="s">
        <v>137</v>
      </c>
    </row>
    <row r="28" spans="1:7" x14ac:dyDescent="0.2">
      <c r="B28">
        <f>AVERAGE(99.578, 99.663)</f>
        <v>99.620499999999993</v>
      </c>
      <c r="C28">
        <f>1-B28/100</f>
        <v>3.7950000000001038E-3</v>
      </c>
      <c r="E28" s="1" t="s">
        <v>117</v>
      </c>
      <c r="F28" t="s">
        <v>138</v>
      </c>
      <c r="G28" t="s">
        <v>137</v>
      </c>
    </row>
    <row r="29" spans="1:7" x14ac:dyDescent="0.2">
      <c r="E29">
        <v>0</v>
      </c>
      <c r="F29" s="3">
        <f>FACT($E$4)/(FACT(E2)*FACT($E$4-E2)) * $A$18^(E2) * (1-$A$18)^($E$4-E2) *100</f>
        <v>2.6615654613878223E-3</v>
      </c>
      <c r="G29" s="3">
        <f>FACT($E$4)/(FACT(E2)*FACT($E$4-E2)) * $C$28^(E2) * (1-$C$28)^($E$4-E2) *100</f>
        <v>99.242440202499978</v>
      </c>
    </row>
    <row r="30" spans="1:7" x14ac:dyDescent="0.2">
      <c r="E30">
        <v>1</v>
      </c>
      <c r="F30" s="3">
        <f>FACT($E$4)/(FACT(E3)*FACT($E$4-E3)) * $A$18^(E3) * (1-$A$18)^($E$4-E3) *100</f>
        <v>1.0264841110343299</v>
      </c>
      <c r="G30" s="3">
        <f>FACT($E$4)/(FACT(E3)*FACT($E$4-E3)) * $C$28^(E3) * (1-$C$28)^($E$4-E3) *100</f>
        <v>0.75611959500002057</v>
      </c>
    </row>
    <row r="31" spans="1:7" x14ac:dyDescent="0.2">
      <c r="E31">
        <v>2</v>
      </c>
      <c r="F31" s="3">
        <f>FACT($E$4)/(FACT(E4)*FACT($E$4-E4)) * $A$18^(E4) * (1-$A$18)^($E$4-E4) *100</f>
        <v>98.970854323504284</v>
      </c>
      <c r="G31" s="3">
        <f>FACT($E$4)/(FACT(E4)*FACT($E$4-E4)) * $C$28^(E4) * (1-$C$28)^($E$4-E4) *100</f>
        <v>1.4402025000000789E-3</v>
      </c>
    </row>
    <row r="34" spans="5:7" x14ac:dyDescent="0.2">
      <c r="E34" t="s">
        <v>139</v>
      </c>
      <c r="F34">
        <f>(G29-F31)/F31*100</f>
        <v>0.27440995720615485</v>
      </c>
      <c r="G34" t="s">
        <v>140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7A69-A5C1-6E40-A89C-612861CD0155}">
  <dimension ref="A1:M24"/>
  <sheetViews>
    <sheetView zoomScale="125" workbookViewId="0">
      <selection activeCell="J7" sqref="J7"/>
    </sheetView>
  </sheetViews>
  <sheetFormatPr baseColWidth="10" defaultRowHeight="15" x14ac:dyDescent="0.2"/>
  <cols>
    <col min="1" max="1" width="15.1640625" bestFit="1" customWidth="1"/>
    <col min="2" max="2" width="19.6640625" bestFit="1" customWidth="1"/>
    <col min="3" max="3" width="12.1640625" bestFit="1" customWidth="1"/>
    <col min="4" max="4" width="15.83203125" bestFit="1" customWidth="1"/>
    <col min="5" max="8" width="11" bestFit="1" customWidth="1"/>
    <col min="12" max="13" width="11" bestFit="1" customWidth="1"/>
  </cols>
  <sheetData>
    <row r="1" spans="1:13" s="1" customFormat="1" x14ac:dyDescent="0.2">
      <c r="A1" s="1" t="s">
        <v>0</v>
      </c>
      <c r="B1" s="1" t="s">
        <v>2</v>
      </c>
      <c r="C1" s="1" t="s">
        <v>4</v>
      </c>
      <c r="D1" s="1" t="s">
        <v>5</v>
      </c>
      <c r="E1" s="1" t="s">
        <v>117</v>
      </c>
      <c r="F1" s="1" t="s">
        <v>109</v>
      </c>
      <c r="G1" s="1" t="s">
        <v>111</v>
      </c>
      <c r="H1" s="1" t="s">
        <v>112</v>
      </c>
      <c r="J1" s="1" t="s">
        <v>123</v>
      </c>
      <c r="L1" s="1" t="s">
        <v>111</v>
      </c>
      <c r="M1" s="1" t="s">
        <v>112</v>
      </c>
    </row>
    <row r="2" spans="1:13" x14ac:dyDescent="0.2">
      <c r="A2" t="s">
        <v>23</v>
      </c>
      <c r="B2" t="s">
        <v>11</v>
      </c>
      <c r="C2">
        <v>124049399</v>
      </c>
      <c r="D2" t="s">
        <v>24</v>
      </c>
      <c r="E2">
        <v>0</v>
      </c>
      <c r="F2" s="7">
        <f>C2/SUM($C$2:$C$6) *100</f>
        <v>0.42355512986837551</v>
      </c>
      <c r="G2" s="3">
        <f>FACT($E$4)/(FACT(E2)*FACT($E$4-E2)) * $A$18^(E2) * (1-$A$18)^($E$4-E2) *100</f>
        <v>2.9155613028300997E-2</v>
      </c>
      <c r="H2" s="4">
        <f>ABS(1-G2/F2)*100</f>
        <v>93.116453804405239</v>
      </c>
      <c r="L2" s="5">
        <v>1.823E-2</v>
      </c>
      <c r="M2" s="4">
        <f>ABS(1-L2/F2)*100</f>
        <v>95.695955800213028</v>
      </c>
    </row>
    <row r="3" spans="1:13" x14ac:dyDescent="0.2">
      <c r="A3" t="s">
        <v>7</v>
      </c>
      <c r="B3" t="s">
        <v>11</v>
      </c>
      <c r="C3">
        <v>681434202</v>
      </c>
      <c r="D3" t="s">
        <v>9</v>
      </c>
      <c r="E3">
        <v>1</v>
      </c>
      <c r="F3" s="7">
        <f t="shared" ref="F3:F5" si="0">C3/SUM($C$2:$C$6) *100</f>
        <v>2.3266936740649813</v>
      </c>
      <c r="G3" s="3">
        <f>FACT($E$4)/(FACT(E3)*FACT($E$4-E3)) * $A$18^(E3) * (1-$A$18)^($E$4-E3) *100</f>
        <v>3.356691733139832</v>
      </c>
      <c r="H3" s="4">
        <f t="shared" ref="H3:H4" si="1">ABS(1-G3/F3)*100</f>
        <v>44.268743692216894</v>
      </c>
      <c r="L3" s="5">
        <v>2.6304799999999999</v>
      </c>
      <c r="M3" s="4">
        <f t="shared" ref="M3:M6" si="2">ABS(1-L3/F3)*100</f>
        <v>13.056567322172308</v>
      </c>
    </row>
    <row r="4" spans="1:13" x14ac:dyDescent="0.2">
      <c r="A4" t="s">
        <v>16</v>
      </c>
      <c r="B4" t="s">
        <v>11</v>
      </c>
      <c r="C4">
        <v>28296027427</v>
      </c>
      <c r="D4" t="s">
        <v>17</v>
      </c>
      <c r="E4">
        <v>2</v>
      </c>
      <c r="F4" s="7">
        <f t="shared" si="0"/>
        <v>96.61415265383188</v>
      </c>
      <c r="G4" s="3">
        <f>FACT($E$4)/(FACT(E4)*FACT($E$4-E4)) * $A$18^(E4) * (1-$A$18)^($E$4-E4) *100</f>
        <v>96.614152653831866</v>
      </c>
      <c r="H4" s="4">
        <f t="shared" si="1"/>
        <v>1.1102230246251565E-14</v>
      </c>
      <c r="L4" s="5">
        <v>96.641750000000002</v>
      </c>
      <c r="M4" s="4">
        <f t="shared" si="2"/>
        <v>2.856449641182035E-2</v>
      </c>
    </row>
    <row r="5" spans="1:13" x14ac:dyDescent="0.2">
      <c r="A5" t="s">
        <v>19</v>
      </c>
      <c r="B5" t="s">
        <v>11</v>
      </c>
      <c r="C5">
        <v>185978066</v>
      </c>
      <c r="D5" t="s">
        <v>20</v>
      </c>
      <c r="E5">
        <v>3</v>
      </c>
      <c r="F5" s="7">
        <f t="shared" si="0"/>
        <v>0.63500480076730814</v>
      </c>
      <c r="G5" s="3"/>
      <c r="H5" s="4"/>
      <c r="L5" s="5">
        <v>0.70833999999999997</v>
      </c>
      <c r="M5" s="4">
        <f t="shared" si="2"/>
        <v>11.54876296117402</v>
      </c>
    </row>
    <row r="6" spans="1:13" x14ac:dyDescent="0.2">
      <c r="A6" t="s">
        <v>21</v>
      </c>
      <c r="B6" t="s">
        <v>11</v>
      </c>
      <c r="C6">
        <v>173893</v>
      </c>
      <c r="D6" t="s">
        <v>22</v>
      </c>
      <c r="E6">
        <v>4</v>
      </c>
      <c r="F6" s="7">
        <f>C6/SUM($C$2:$C$6) *100</f>
        <v>5.9374146744718551E-4</v>
      </c>
      <c r="G6" s="3"/>
      <c r="H6" s="4"/>
      <c r="L6" s="5">
        <v>1.1999999999999999E-3</v>
      </c>
      <c r="M6" s="4">
        <f t="shared" si="2"/>
        <v>102.10816757661317</v>
      </c>
    </row>
    <row r="17" spans="1:2" x14ac:dyDescent="0.2">
      <c r="A17" t="s">
        <v>118</v>
      </c>
    </row>
    <row r="18" spans="1:2" x14ac:dyDescent="0.2">
      <c r="A18">
        <f>(F4/100)^(1/E4)</f>
        <v>0.98292498520401783</v>
      </c>
    </row>
    <row r="22" spans="1:2" x14ac:dyDescent="0.2">
      <c r="A22" t="s">
        <v>122</v>
      </c>
    </row>
    <row r="23" spans="1:2" x14ac:dyDescent="0.2">
      <c r="A23" s="9">
        <v>0.98654984559964998</v>
      </c>
      <c r="B23" s="1" t="s">
        <v>128</v>
      </c>
    </row>
    <row r="24" spans="1:2" x14ac:dyDescent="0.2">
      <c r="A24" t="s">
        <v>129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6835-0EA3-A247-8D51-B5A6BD22F191}">
  <dimension ref="A1:M38"/>
  <sheetViews>
    <sheetView topLeftCell="A3" zoomScale="114" workbookViewId="0">
      <selection activeCell="G35" sqref="G35"/>
    </sheetView>
  </sheetViews>
  <sheetFormatPr baseColWidth="10" defaultRowHeight="15" x14ac:dyDescent="0.2"/>
  <cols>
    <col min="1" max="1" width="18" customWidth="1"/>
    <col min="2" max="2" width="19.83203125" bestFit="1" customWidth="1"/>
    <col min="3" max="3" width="11.33203125" bestFit="1" customWidth="1"/>
    <col min="4" max="4" width="13.6640625" bestFit="1" customWidth="1"/>
    <col min="5" max="8" width="11" bestFit="1" customWidth="1"/>
    <col min="12" max="13" width="11" bestFit="1" customWidth="1"/>
  </cols>
  <sheetData>
    <row r="1" spans="1:13" s="1" customFormat="1" x14ac:dyDescent="0.2">
      <c r="A1" s="1" t="s">
        <v>0</v>
      </c>
      <c r="B1" s="1" t="s">
        <v>2</v>
      </c>
      <c r="C1" s="1" t="s">
        <v>4</v>
      </c>
      <c r="D1" s="1" t="s">
        <v>5</v>
      </c>
      <c r="E1" s="1" t="s">
        <v>115</v>
      </c>
      <c r="F1" s="1" t="s">
        <v>109</v>
      </c>
      <c r="G1" s="1" t="s">
        <v>111</v>
      </c>
      <c r="H1" s="1" t="s">
        <v>112</v>
      </c>
      <c r="J1" s="1" t="s">
        <v>123</v>
      </c>
      <c r="L1" s="1" t="s">
        <v>111</v>
      </c>
      <c r="M1" s="1" t="s">
        <v>112</v>
      </c>
    </row>
    <row r="2" spans="1:13" x14ac:dyDescent="0.2">
      <c r="A2" t="s">
        <v>43</v>
      </c>
      <c r="B2" t="s">
        <v>15</v>
      </c>
      <c r="C2">
        <v>0</v>
      </c>
      <c r="D2" t="s">
        <v>44</v>
      </c>
      <c r="E2">
        <v>0</v>
      </c>
      <c r="F2" s="7">
        <f>C2/SUM($C$2:$C$6) *100</f>
        <v>0</v>
      </c>
      <c r="G2" s="5">
        <f>FACT($E$4)/(FACT(E2)*FACT($E$4-E2)) * $A$18^(E2) * (1-$A$18)^($E$4-E2) *100</f>
        <v>1.1676607765891118E-2</v>
      </c>
      <c r="H2" s="4" t="s">
        <v>113</v>
      </c>
      <c r="L2" s="5">
        <v>0</v>
      </c>
      <c r="M2" s="4" t="s">
        <v>113</v>
      </c>
    </row>
    <row r="3" spans="1:13" x14ac:dyDescent="0.2">
      <c r="A3" t="s">
        <v>35</v>
      </c>
      <c r="B3" t="s">
        <v>15</v>
      </c>
      <c r="C3">
        <v>0</v>
      </c>
      <c r="D3" t="s">
        <v>36</v>
      </c>
      <c r="E3">
        <v>1</v>
      </c>
      <c r="F3" s="7">
        <f t="shared" ref="F3:F4" si="0">C3/SUM($C$2:$C$6) *100</f>
        <v>0</v>
      </c>
      <c r="G3" s="5">
        <f t="shared" ref="G3" si="1">FACT($E$4)/(FACT(E3)*FACT($E$4-E3)) * $A$18^(E3) * (1-$A$18)^($E$4-E3) *100</f>
        <v>2.1378138549087349</v>
      </c>
      <c r="H3" s="4" t="s">
        <v>113</v>
      </c>
      <c r="L3" s="5">
        <v>2.0000000000000002E-5</v>
      </c>
      <c r="M3" s="4" t="s">
        <v>113</v>
      </c>
    </row>
    <row r="4" spans="1:13" x14ac:dyDescent="0.2">
      <c r="A4" t="s">
        <v>37</v>
      </c>
      <c r="B4" t="s">
        <v>15</v>
      </c>
      <c r="C4">
        <v>6854869949</v>
      </c>
      <c r="D4" t="s">
        <v>38</v>
      </c>
      <c r="E4">
        <v>2</v>
      </c>
      <c r="F4" s="7">
        <f t="shared" si="0"/>
        <v>97.850509537325379</v>
      </c>
      <c r="G4" s="5">
        <f>FACT($E$4)/(FACT(E4)*FACT($E$4-E4)) * $A$18^(E4) * (1-$A$18)^($E$4-E4) *100</f>
        <v>97.850509537325365</v>
      </c>
      <c r="H4" s="4">
        <f t="shared" ref="H4" si="2">ABS(1-G4/F4)*100</f>
        <v>1.1102230246251565E-14</v>
      </c>
      <c r="L4" s="3">
        <v>97.862399999999994</v>
      </c>
      <c r="M4" s="4">
        <f t="shared" ref="M4:M5" si="3">ABS(1-L4/F4)*100</f>
        <v>1.2151661479165021E-2</v>
      </c>
    </row>
    <row r="5" spans="1:13" x14ac:dyDescent="0.2">
      <c r="A5" t="s">
        <v>39</v>
      </c>
      <c r="B5" t="s">
        <v>15</v>
      </c>
      <c r="C5">
        <v>150465019</v>
      </c>
      <c r="D5" t="s">
        <v>40</v>
      </c>
      <c r="E5">
        <v>3</v>
      </c>
      <c r="F5" s="7">
        <f>C5/SUM($C$2:$C$6) *100</f>
        <v>2.1478275862609428</v>
      </c>
      <c r="G5" s="5"/>
      <c r="H5" s="4"/>
      <c r="L5" s="3">
        <v>2.1262699999999999</v>
      </c>
      <c r="M5" s="4">
        <f t="shared" si="3"/>
        <v>1.003692586818461</v>
      </c>
    </row>
    <row r="6" spans="1:13" x14ac:dyDescent="0.2">
      <c r="A6" t="s">
        <v>41</v>
      </c>
      <c r="B6" t="s">
        <v>15</v>
      </c>
      <c r="C6">
        <v>116492</v>
      </c>
      <c r="D6" t="s">
        <v>42</v>
      </c>
      <c r="E6">
        <v>4</v>
      </c>
      <c r="F6" s="7">
        <f>C6/SUM($C$2:$C$6) *100</f>
        <v>1.6628764136779844E-3</v>
      </c>
      <c r="G6" s="5"/>
      <c r="H6" s="4"/>
      <c r="L6" s="3">
        <v>1.1310000000000001E-2</v>
      </c>
      <c r="M6" s="4">
        <f>ABS(1-L6/F6)*100</f>
        <v>580.14675696700215</v>
      </c>
    </row>
    <row r="17" spans="1:2" x14ac:dyDescent="0.2">
      <c r="A17" t="s">
        <v>116</v>
      </c>
    </row>
    <row r="18" spans="1:2" x14ac:dyDescent="0.2">
      <c r="A18">
        <f>(F4/100)^(1/E4)</f>
        <v>0.98919416464779741</v>
      </c>
    </row>
    <row r="22" spans="1:2" x14ac:dyDescent="0.2">
      <c r="A22" t="s">
        <v>122</v>
      </c>
    </row>
    <row r="23" spans="1:2" x14ac:dyDescent="0.2">
      <c r="A23" s="1">
        <v>0.99999000000000005</v>
      </c>
      <c r="B23" s="1" t="s">
        <v>124</v>
      </c>
    </row>
    <row r="24" spans="1:2" x14ac:dyDescent="0.2">
      <c r="A24" t="s">
        <v>136</v>
      </c>
    </row>
    <row r="35" spans="2:2" x14ac:dyDescent="0.2">
      <c r="B35" s="8"/>
    </row>
    <row r="36" spans="2:2" x14ac:dyDescent="0.2">
      <c r="B36" s="8"/>
    </row>
    <row r="37" spans="2:2" x14ac:dyDescent="0.2">
      <c r="B37" s="8"/>
    </row>
    <row r="38" spans="2:2" x14ac:dyDescent="0.2">
      <c r="B38" s="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47C7-AE25-9446-AF56-0BF09A84878C}">
  <dimension ref="A1:J21"/>
  <sheetViews>
    <sheetView zoomScale="115" workbookViewId="0">
      <selection activeCell="A22" sqref="A22"/>
    </sheetView>
  </sheetViews>
  <sheetFormatPr baseColWidth="10" defaultRowHeight="15" x14ac:dyDescent="0.2"/>
  <cols>
    <col min="1" max="1" width="16.6640625" bestFit="1" customWidth="1"/>
    <col min="2" max="2" width="19.6640625" bestFit="1" customWidth="1"/>
    <col min="3" max="3" width="12.1640625" bestFit="1" customWidth="1"/>
    <col min="4" max="4" width="15.6640625" bestFit="1" customWidth="1"/>
    <col min="10" max="10" width="11.83203125" bestFit="1" customWidth="1"/>
  </cols>
  <sheetData>
    <row r="1" spans="1:10" s="1" customFormat="1" x14ac:dyDescent="0.2">
      <c r="A1" s="1" t="s">
        <v>0</v>
      </c>
      <c r="B1" s="1" t="s">
        <v>2</v>
      </c>
      <c r="C1" s="1" t="s">
        <v>4</v>
      </c>
      <c r="D1" s="1" t="s">
        <v>5</v>
      </c>
      <c r="E1" s="1" t="s">
        <v>115</v>
      </c>
      <c r="F1" s="1" t="s">
        <v>109</v>
      </c>
      <c r="G1" s="1" t="s">
        <v>111</v>
      </c>
      <c r="H1" s="1" t="s">
        <v>112</v>
      </c>
      <c r="J1" s="1" t="s">
        <v>130</v>
      </c>
    </row>
    <row r="2" spans="1:10" x14ac:dyDescent="0.2">
      <c r="A2" t="s">
        <v>101</v>
      </c>
      <c r="B2" t="s">
        <v>13</v>
      </c>
      <c r="C2">
        <v>0</v>
      </c>
      <c r="D2" t="s">
        <v>102</v>
      </c>
      <c r="E2">
        <v>0</v>
      </c>
      <c r="F2" s="7">
        <f t="shared" ref="F2:F7" si="0">C2/SUM($C$2:$C$7) *100</f>
        <v>0</v>
      </c>
      <c r="G2" s="5">
        <f>FACT($E$7)/(FACT(E2)*FACT($E$7-E2)) * $A$18^(E2) * (1-$A$18)^($E$7-E2) *100</f>
        <v>7.6774799125602878E-10</v>
      </c>
      <c r="H2" s="4" t="s">
        <v>113</v>
      </c>
      <c r="J2">
        <v>0</v>
      </c>
    </row>
    <row r="3" spans="1:10" x14ac:dyDescent="0.2">
      <c r="A3" t="s">
        <v>87</v>
      </c>
      <c r="B3" t="s">
        <v>13</v>
      </c>
      <c r="C3">
        <v>0</v>
      </c>
      <c r="D3" t="s">
        <v>88</v>
      </c>
      <c r="E3">
        <v>1</v>
      </c>
      <c r="F3" s="7">
        <f t="shared" si="0"/>
        <v>0</v>
      </c>
      <c r="G3" s="5">
        <f t="shared" ref="G3:G7" si="1">FACT($E$7)/(FACT(E3)*FACT($E$7-E3)) * $A$18^(E3) * (1-$A$18)^($E$7-E3) *100</f>
        <v>6.3758489023690746E-7</v>
      </c>
      <c r="H3" s="4" t="s">
        <v>113</v>
      </c>
      <c r="J3">
        <v>0</v>
      </c>
    </row>
    <row r="4" spans="1:10" x14ac:dyDescent="0.2">
      <c r="A4" t="s">
        <v>89</v>
      </c>
      <c r="B4" t="s">
        <v>13</v>
      </c>
      <c r="C4">
        <v>0</v>
      </c>
      <c r="D4" t="s">
        <v>90</v>
      </c>
      <c r="E4">
        <v>2</v>
      </c>
      <c r="F4" s="7">
        <f t="shared" si="0"/>
        <v>0</v>
      </c>
      <c r="G4" s="5">
        <f t="shared" si="1"/>
        <v>2.1179579595817909E-4</v>
      </c>
      <c r="H4" s="4" t="s">
        <v>113</v>
      </c>
      <c r="J4">
        <v>0</v>
      </c>
    </row>
    <row r="5" spans="1:10" x14ac:dyDescent="0.2">
      <c r="A5" t="s">
        <v>91</v>
      </c>
      <c r="B5" t="s">
        <v>13</v>
      </c>
      <c r="C5">
        <v>11764282</v>
      </c>
      <c r="D5" t="s">
        <v>92</v>
      </c>
      <c r="E5">
        <v>3</v>
      </c>
      <c r="F5" s="7">
        <f t="shared" si="0"/>
        <v>3.128220691529783E-2</v>
      </c>
      <c r="G5" s="5">
        <f t="shared" si="1"/>
        <v>3.5177636635092588E-2</v>
      </c>
      <c r="H5" s="4">
        <f>ABS(1-G5/F5)*100</f>
        <v>12.452541249223014</v>
      </c>
      <c r="J5">
        <v>3.1283257015173201E-4</v>
      </c>
    </row>
    <row r="6" spans="1:10" x14ac:dyDescent="0.2">
      <c r="A6" t="s">
        <v>93</v>
      </c>
      <c r="B6" t="s">
        <v>13</v>
      </c>
      <c r="C6">
        <v>1100181354</v>
      </c>
      <c r="D6" t="s">
        <v>94</v>
      </c>
      <c r="E6">
        <v>4</v>
      </c>
      <c r="F6" s="7">
        <f t="shared" si="0"/>
        <v>2.9254739694424643</v>
      </c>
      <c r="G6" s="5">
        <f t="shared" si="1"/>
        <v>2.9213661055740596</v>
      </c>
      <c r="H6" s="4">
        <f t="shared" ref="H6:H7" si="2">ABS(1-G6/F6)*100</f>
        <v>0.14041703707886599</v>
      </c>
      <c r="J6">
        <v>2.9255371015128401E-2</v>
      </c>
    </row>
    <row r="7" spans="1:10" x14ac:dyDescent="0.2">
      <c r="A7" t="s">
        <v>95</v>
      </c>
      <c r="B7" t="s">
        <v>13</v>
      </c>
      <c r="C7">
        <v>36494998247</v>
      </c>
      <c r="D7" t="s">
        <v>96</v>
      </c>
      <c r="E7">
        <v>5</v>
      </c>
      <c r="F7" s="7">
        <f t="shared" si="0"/>
        <v>97.043243823642229</v>
      </c>
      <c r="G7" s="5">
        <f t="shared" si="1"/>
        <v>97.043243823642243</v>
      </c>
      <c r="H7" s="4">
        <f t="shared" si="2"/>
        <v>2.2204460492503131E-14</v>
      </c>
      <c r="J7">
        <v>0.97043179641471899</v>
      </c>
    </row>
    <row r="8" spans="1:10" x14ac:dyDescent="0.2">
      <c r="A8" t="s">
        <v>121</v>
      </c>
      <c r="F8" s="2">
        <f>SUM(F2:F7)</f>
        <v>99.999999999999986</v>
      </c>
    </row>
    <row r="17" spans="1:2" x14ac:dyDescent="0.2">
      <c r="A17" t="s">
        <v>114</v>
      </c>
    </row>
    <row r="18" spans="1:2" x14ac:dyDescent="0.2">
      <c r="A18" s="1">
        <f>(F7/100)^(1/E7)</f>
        <v>0.99401528135917916</v>
      </c>
      <c r="B18" s="1" t="s">
        <v>125</v>
      </c>
    </row>
    <row r="20" spans="1:2" x14ac:dyDescent="0.2">
      <c r="A20" t="s">
        <v>131</v>
      </c>
    </row>
    <row r="21" spans="1:2" x14ac:dyDescent="0.2">
      <c r="A21" s="1">
        <f>(J7)^(1/E7)</f>
        <v>0.99401514987537365</v>
      </c>
      <c r="B21" s="1" t="s">
        <v>125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CABB-D781-3641-A613-8FF10ADDB4AB}">
  <dimension ref="A1:J21"/>
  <sheetViews>
    <sheetView zoomScale="132" workbookViewId="0">
      <selection activeCell="A23" sqref="A23"/>
    </sheetView>
  </sheetViews>
  <sheetFormatPr baseColWidth="10" defaultRowHeight="15" x14ac:dyDescent="0.2"/>
  <cols>
    <col min="1" max="1" width="14.1640625" bestFit="1" customWidth="1"/>
    <col min="2" max="2" width="19.6640625" bestFit="1" customWidth="1"/>
    <col min="3" max="3" width="10.1640625" bestFit="1" customWidth="1"/>
    <col min="4" max="4" width="13.6640625" bestFit="1" customWidth="1"/>
  </cols>
  <sheetData>
    <row r="1" spans="1:10" s="1" customFormat="1" x14ac:dyDescent="0.2">
      <c r="A1" s="1" t="s">
        <v>0</v>
      </c>
      <c r="B1" s="1" t="s">
        <v>2</v>
      </c>
      <c r="C1" s="1" t="s">
        <v>4</v>
      </c>
      <c r="D1" s="1" t="s">
        <v>5</v>
      </c>
      <c r="E1" s="1" t="s">
        <v>115</v>
      </c>
      <c r="F1" s="1" t="s">
        <v>109</v>
      </c>
      <c r="G1" s="1" t="s">
        <v>111</v>
      </c>
      <c r="H1" s="1" t="s">
        <v>112</v>
      </c>
      <c r="J1" s="1" t="s">
        <v>130</v>
      </c>
    </row>
    <row r="2" spans="1:10" x14ac:dyDescent="0.2">
      <c r="A2" t="s">
        <v>107</v>
      </c>
      <c r="B2" t="s">
        <v>12</v>
      </c>
      <c r="C2">
        <v>0</v>
      </c>
      <c r="D2" t="s">
        <v>108</v>
      </c>
      <c r="E2">
        <v>0</v>
      </c>
      <c r="F2" s="2">
        <f>C2/SUM($C$2:$C$4) *100</f>
        <v>0</v>
      </c>
      <c r="G2" s="3">
        <f>FACT($E$4)/(FACT(E2)*FACT($E$4-E2)) * $A$18^(E2) * (1-$A$18)^($E$4-E2) *100</f>
        <v>2.9424553493591589E-3</v>
      </c>
      <c r="H2" t="s">
        <v>113</v>
      </c>
      <c r="J2">
        <v>0</v>
      </c>
    </row>
    <row r="3" spans="1:10" x14ac:dyDescent="0.2">
      <c r="A3" t="s">
        <v>103</v>
      </c>
      <c r="B3" t="s">
        <v>12</v>
      </c>
      <c r="C3">
        <v>9464500</v>
      </c>
      <c r="D3" t="s">
        <v>104</v>
      </c>
      <c r="E3">
        <v>1</v>
      </c>
      <c r="F3" s="2">
        <f t="shared" ref="F3:F4" si="0">C3/SUM($C$2:$C$4) *100</f>
        <v>1.0819456217091319</v>
      </c>
      <c r="G3" s="3">
        <f t="shared" ref="G3:G4" si="1">FACT($E$4)/(FACT(E3)*FACT($E$4-E3)) * $A$18^(E3) * (1-$A$18)^($E$4-E3) *100</f>
        <v>1.0790031663597697</v>
      </c>
      <c r="H3" s="4">
        <f>ABS(1-G3/F3)*100</f>
        <v>0.27195963367494524</v>
      </c>
      <c r="J3">
        <v>1.0819999999999899E-2</v>
      </c>
    </row>
    <row r="4" spans="1:10" x14ac:dyDescent="0.2">
      <c r="A4" t="s">
        <v>105</v>
      </c>
      <c r="B4" t="s">
        <v>12</v>
      </c>
      <c r="C4">
        <v>865302199</v>
      </c>
      <c r="D4" t="s">
        <v>106</v>
      </c>
      <c r="E4">
        <v>2</v>
      </c>
      <c r="F4" s="2">
        <f t="shared" si="0"/>
        <v>98.918054378290861</v>
      </c>
      <c r="G4" s="3">
        <f t="shared" si="1"/>
        <v>98.918054378290876</v>
      </c>
      <c r="H4" s="4">
        <f>ABS(1-G4/F4)*100</f>
        <v>2.2204460492503131E-14</v>
      </c>
      <c r="J4">
        <v>0.98917999999999995</v>
      </c>
    </row>
    <row r="5" spans="1:10" x14ac:dyDescent="0.2">
      <c r="A5" t="s">
        <v>121</v>
      </c>
      <c r="F5" s="2">
        <f>SUM(F2:F4)</f>
        <v>100</v>
      </c>
      <c r="G5" s="3"/>
      <c r="H5" s="4"/>
    </row>
    <row r="6" spans="1:10" x14ac:dyDescent="0.2">
      <c r="F6" s="2"/>
      <c r="G6" s="3"/>
      <c r="H6" s="4"/>
    </row>
    <row r="17" spans="1:2" x14ac:dyDescent="0.2">
      <c r="A17" t="s">
        <v>116</v>
      </c>
    </row>
    <row r="18" spans="1:2" x14ac:dyDescent="0.2">
      <c r="A18" s="1">
        <f>(F4/100)^(1/E4)</f>
        <v>0.99457555961470756</v>
      </c>
      <c r="B18" s="1" t="s">
        <v>125</v>
      </c>
    </row>
    <row r="20" spans="1:2" x14ac:dyDescent="0.2">
      <c r="A20" t="s">
        <v>132</v>
      </c>
    </row>
    <row r="21" spans="1:2" x14ac:dyDescent="0.2">
      <c r="A21" s="1">
        <f>(J4)^(1/E4)</f>
        <v>0.99457528624031266</v>
      </c>
      <c r="B21" s="1" t="s">
        <v>125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4FDA-524C-984C-9074-A81BF0C75193}">
  <dimension ref="A1:J22"/>
  <sheetViews>
    <sheetView zoomScale="125" workbookViewId="0">
      <selection activeCell="E19" sqref="E19"/>
    </sheetView>
  </sheetViews>
  <sheetFormatPr baseColWidth="10" defaultRowHeight="15" x14ac:dyDescent="0.2"/>
  <cols>
    <col min="1" max="1" width="16.83203125" bestFit="1" customWidth="1"/>
    <col min="2" max="2" width="19.6640625" bestFit="1" customWidth="1"/>
    <col min="3" max="3" width="12.1640625" bestFit="1" customWidth="1"/>
    <col min="4" max="4" width="14.6640625" bestFit="1" customWidth="1"/>
    <col min="5" max="5" width="11.6640625" bestFit="1" customWidth="1"/>
    <col min="6" max="6" width="14.6640625" bestFit="1" customWidth="1"/>
    <col min="7" max="7" width="10.1640625" bestFit="1" customWidth="1"/>
  </cols>
  <sheetData>
    <row r="1" spans="1:10" s="1" customFormat="1" x14ac:dyDescent="0.2">
      <c r="A1" s="1" t="s">
        <v>0</v>
      </c>
      <c r="B1" s="1" t="s">
        <v>2</v>
      </c>
      <c r="C1" s="1" t="s">
        <v>4</v>
      </c>
      <c r="D1" s="1" t="s">
        <v>5</v>
      </c>
      <c r="E1" s="1" t="s">
        <v>115</v>
      </c>
      <c r="F1" s="1" t="s">
        <v>109</v>
      </c>
      <c r="G1" s="1" t="s">
        <v>111</v>
      </c>
      <c r="H1" s="1" t="s">
        <v>112</v>
      </c>
      <c r="J1" s="1" t="s">
        <v>130</v>
      </c>
    </row>
    <row r="2" spans="1:10" x14ac:dyDescent="0.2">
      <c r="A2" t="s">
        <v>33</v>
      </c>
      <c r="B2" t="s">
        <v>10</v>
      </c>
      <c r="C2">
        <v>0</v>
      </c>
      <c r="D2" t="s">
        <v>34</v>
      </c>
      <c r="E2">
        <v>0</v>
      </c>
      <c r="F2" s="2">
        <f>C2/SUM($C$2:$C$6) *100</f>
        <v>0</v>
      </c>
      <c r="G2" s="3">
        <f>FACT($E$6)/(FACT(E2)*FACT($E$6-E2)) * $A$18^(E2) * (1-$A$18)^($E$6-E2) *100</f>
        <v>7.3981099095136575E-7</v>
      </c>
      <c r="H2" t="s">
        <v>113</v>
      </c>
      <c r="J2" s="8">
        <v>4.7256020861480098E-17</v>
      </c>
    </row>
    <row r="3" spans="1:10" x14ac:dyDescent="0.2">
      <c r="A3" t="s">
        <v>25</v>
      </c>
      <c r="B3" t="s">
        <v>10</v>
      </c>
      <c r="C3">
        <v>0</v>
      </c>
      <c r="D3" t="s">
        <v>26</v>
      </c>
      <c r="E3">
        <v>1</v>
      </c>
      <c r="F3" s="2">
        <f>C3/SUM($C$2:$C$6) *100</f>
        <v>0</v>
      </c>
      <c r="G3" s="3">
        <f t="shared" ref="G3:G5" si="0">FACT($E$6)/(FACT(E3)*FACT($E$6-E3)) * $A$18^(E3) * (1-$A$18)^($E$6-E3) *100</f>
        <v>3.1612148506579937E-4</v>
      </c>
      <c r="H3" t="s">
        <v>113</v>
      </c>
      <c r="J3" s="8">
        <v>1.2539048192035899E-15</v>
      </c>
    </row>
    <row r="4" spans="1:10" x14ac:dyDescent="0.2">
      <c r="A4" t="s">
        <v>27</v>
      </c>
      <c r="B4" t="s">
        <v>10</v>
      </c>
      <c r="C4">
        <v>4583552</v>
      </c>
      <c r="D4" t="s">
        <v>28</v>
      </c>
      <c r="E4">
        <v>2</v>
      </c>
      <c r="F4" s="2">
        <f>C4/SUM($C$2:$C$6) *100</f>
        <v>3.8567980838851518E-2</v>
      </c>
      <c r="G4" s="3">
        <f t="shared" si="0"/>
        <v>5.0654556303477455E-2</v>
      </c>
      <c r="H4" s="4">
        <f>ABS(1-G4/F4)*100</f>
        <v>31.338367220019215</v>
      </c>
      <c r="J4">
        <v>3.8999610005489399E-4</v>
      </c>
    </row>
    <row r="5" spans="1:10" x14ac:dyDescent="0.2">
      <c r="A5" t="s">
        <v>29</v>
      </c>
      <c r="B5" t="s">
        <v>10</v>
      </c>
      <c r="C5">
        <v>430196057</v>
      </c>
      <c r="D5" t="s">
        <v>30</v>
      </c>
      <c r="E5">
        <v>3</v>
      </c>
      <c r="F5" s="2">
        <f>C5/SUM($C$2:$C$6) *100</f>
        <v>3.6198549254651144</v>
      </c>
      <c r="G5" s="3">
        <f t="shared" si="0"/>
        <v>3.6074514887044344</v>
      </c>
      <c r="H5" s="4">
        <f t="shared" ref="H5" si="1">ABS(1-G5/F5)*100</f>
        <v>0.34265010659471073</v>
      </c>
      <c r="J5">
        <v>3.6199638003613997E-2</v>
      </c>
    </row>
    <row r="6" spans="1:10" x14ac:dyDescent="0.2">
      <c r="A6" t="s">
        <v>31</v>
      </c>
      <c r="B6" t="s">
        <v>10</v>
      </c>
      <c r="C6">
        <v>11449565644</v>
      </c>
      <c r="D6" t="s">
        <v>32</v>
      </c>
      <c r="E6">
        <v>4</v>
      </c>
      <c r="F6" s="2">
        <f>C6/SUM($C$2:$C$6) *100</f>
        <v>96.341577093696031</v>
      </c>
      <c r="G6" s="3">
        <f>FACT($E$6)/(FACT(E6)*FACT($E$6-E6)) * $A$18^(E6) * (1-$A$18)^($E$6-E6) *100</f>
        <v>96.341577093696017</v>
      </c>
      <c r="H6" s="4">
        <f>ABS(1-G6/F6)*100</f>
        <v>1.1102230246251565E-14</v>
      </c>
      <c r="J6">
        <v>0.963410365896329</v>
      </c>
    </row>
    <row r="7" spans="1:10" x14ac:dyDescent="0.2">
      <c r="A7" t="s">
        <v>121</v>
      </c>
      <c r="F7" s="2">
        <f>SUM(F2:F6)</f>
        <v>100</v>
      </c>
    </row>
    <row r="16" spans="1:10" x14ac:dyDescent="0.2">
      <c r="G16" s="3">
        <f>FACT($E$6)/(FACT(E2)*FACT($E$6-E2)) * $E$18^(E2) * (1-$E$18)^($E$6-E2) *100</f>
        <v>95.826940856076945</v>
      </c>
      <c r="I16">
        <f>(G6-G16)/G16*100</f>
        <v>0.53704754949029154</v>
      </c>
      <c r="J16" t="s">
        <v>141</v>
      </c>
    </row>
    <row r="17" spans="1:7" x14ac:dyDescent="0.2">
      <c r="A17" t="s">
        <v>110</v>
      </c>
      <c r="E17" t="s">
        <v>137</v>
      </c>
      <c r="F17" s="2"/>
      <c r="G17" s="3">
        <f t="shared" ref="G17:G20" si="2">FACT($E$6)/(FACT(E3)*FACT($E$6-E3)) * $E$18^(E3) * (1-$E$18)^($E$6-E3) *100</f>
        <v>4.106592169292159</v>
      </c>
    </row>
    <row r="18" spans="1:7" x14ac:dyDescent="0.2">
      <c r="A18" s="1">
        <f>(F6/100)^(1/E6)</f>
        <v>0.99072572018747362</v>
      </c>
      <c r="B18" s="1" t="s">
        <v>125</v>
      </c>
      <c r="E18">
        <v>1.06E-2</v>
      </c>
      <c r="F18" s="2"/>
      <c r="G18" s="3">
        <f t="shared" si="2"/>
        <v>6.5994355661759999E-2</v>
      </c>
    </row>
    <row r="19" spans="1:7" x14ac:dyDescent="0.2">
      <c r="F19" s="2"/>
      <c r="G19" s="3">
        <f t="shared" si="2"/>
        <v>4.7135649215999996E-4</v>
      </c>
    </row>
    <row r="20" spans="1:7" x14ac:dyDescent="0.2">
      <c r="A20" t="s">
        <v>133</v>
      </c>
      <c r="F20" s="2"/>
      <c r="G20" s="3">
        <f t="shared" si="2"/>
        <v>1.26247696E-6</v>
      </c>
    </row>
    <row r="21" spans="1:7" x14ac:dyDescent="0.2">
      <c r="A21" s="1">
        <f>(J6)^(1/E6)</f>
        <v>0.99072433062021725</v>
      </c>
      <c r="B21" s="1" t="s">
        <v>125</v>
      </c>
      <c r="F21" s="2"/>
    </row>
    <row r="22" spans="1:7" x14ac:dyDescent="0.2">
      <c r="A22">
        <f>1-A21</f>
        <v>9.2756693797827472E-3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7BEA-57AF-8D4F-86D1-C95BD8F8CC21}">
  <dimension ref="A1:G58"/>
  <sheetViews>
    <sheetView topLeftCell="A33" zoomScale="132" workbookViewId="0">
      <selection activeCell="D60" sqref="D60"/>
    </sheetView>
  </sheetViews>
  <sheetFormatPr baseColWidth="10" defaultRowHeight="15" x14ac:dyDescent="0.2"/>
  <cols>
    <col min="1" max="1" width="19.1640625" bestFit="1" customWidth="1"/>
    <col min="2" max="2" width="19.6640625" bestFit="1" customWidth="1"/>
    <col min="3" max="3" width="18.83203125" bestFit="1" customWidth="1"/>
    <col min="4" max="4" width="23" bestFit="1" customWidth="1"/>
  </cols>
  <sheetData>
    <row r="1" spans="1:4" s="1" customFormat="1" x14ac:dyDescent="0.2">
      <c r="A1" s="1" t="s">
        <v>0</v>
      </c>
      <c r="B1" s="1" t="s">
        <v>2</v>
      </c>
      <c r="C1" s="1" t="s">
        <v>4</v>
      </c>
      <c r="D1" s="1" t="s">
        <v>5</v>
      </c>
    </row>
    <row r="2" spans="1:4" x14ac:dyDescent="0.2">
      <c r="A2" t="s">
        <v>85</v>
      </c>
      <c r="B2" t="s">
        <v>8</v>
      </c>
      <c r="C2">
        <v>60250</v>
      </c>
      <c r="D2" t="s">
        <v>86</v>
      </c>
    </row>
    <row r="3" spans="1:4" x14ac:dyDescent="0.2">
      <c r="A3" t="s">
        <v>45</v>
      </c>
      <c r="B3" t="s">
        <v>8</v>
      </c>
      <c r="C3">
        <v>0</v>
      </c>
      <c r="D3" t="s">
        <v>46</v>
      </c>
    </row>
    <row r="4" spans="1:4" x14ac:dyDescent="0.2">
      <c r="A4" t="s">
        <v>47</v>
      </c>
      <c r="B4" t="s">
        <v>8</v>
      </c>
      <c r="C4">
        <v>0</v>
      </c>
      <c r="D4" t="s">
        <v>48</v>
      </c>
    </row>
    <row r="5" spans="1:4" x14ac:dyDescent="0.2">
      <c r="A5" t="s">
        <v>49</v>
      </c>
      <c r="B5" t="s">
        <v>8</v>
      </c>
      <c r="C5">
        <v>0</v>
      </c>
      <c r="D5" t="s">
        <v>50</v>
      </c>
    </row>
    <row r="6" spans="1:4" x14ac:dyDescent="0.2">
      <c r="A6" t="s">
        <v>51</v>
      </c>
      <c r="B6" t="s">
        <v>8</v>
      </c>
      <c r="C6">
        <v>0</v>
      </c>
      <c r="D6" t="s">
        <v>52</v>
      </c>
    </row>
    <row r="7" spans="1:4" x14ac:dyDescent="0.2">
      <c r="A7" t="s">
        <v>53</v>
      </c>
      <c r="B7" t="s">
        <v>8</v>
      </c>
      <c r="C7">
        <v>0</v>
      </c>
      <c r="D7" t="s">
        <v>54</v>
      </c>
    </row>
    <row r="8" spans="1:4" x14ac:dyDescent="0.2">
      <c r="A8" t="s">
        <v>55</v>
      </c>
      <c r="B8" t="s">
        <v>8</v>
      </c>
      <c r="C8">
        <v>0</v>
      </c>
      <c r="D8" t="s">
        <v>56</v>
      </c>
    </row>
    <row r="9" spans="1:4" x14ac:dyDescent="0.2">
      <c r="A9" t="s">
        <v>57</v>
      </c>
      <c r="B9" t="s">
        <v>8</v>
      </c>
      <c r="C9">
        <v>0</v>
      </c>
      <c r="D9" t="s">
        <v>58</v>
      </c>
    </row>
    <row r="10" spans="1:4" x14ac:dyDescent="0.2">
      <c r="A10" t="s">
        <v>59</v>
      </c>
      <c r="B10" t="s">
        <v>8</v>
      </c>
      <c r="C10">
        <v>0</v>
      </c>
      <c r="D10" t="s">
        <v>60</v>
      </c>
    </row>
    <row r="11" spans="1:4" x14ac:dyDescent="0.2">
      <c r="A11" t="s">
        <v>61</v>
      </c>
      <c r="B11" t="s">
        <v>8</v>
      </c>
      <c r="C11">
        <v>58920</v>
      </c>
      <c r="D11" t="s">
        <v>62</v>
      </c>
    </row>
    <row r="12" spans="1:4" x14ac:dyDescent="0.2">
      <c r="A12" t="s">
        <v>63</v>
      </c>
      <c r="B12" t="s">
        <v>8</v>
      </c>
      <c r="C12">
        <v>0</v>
      </c>
      <c r="D12" t="s">
        <v>64</v>
      </c>
    </row>
    <row r="13" spans="1:4" x14ac:dyDescent="0.2">
      <c r="A13" t="s">
        <v>65</v>
      </c>
      <c r="B13" t="s">
        <v>8</v>
      </c>
      <c r="C13">
        <v>0</v>
      </c>
      <c r="D13" t="s">
        <v>66</v>
      </c>
    </row>
    <row r="14" spans="1:4" x14ac:dyDescent="0.2">
      <c r="A14" t="s">
        <v>67</v>
      </c>
      <c r="B14" t="s">
        <v>8</v>
      </c>
      <c r="C14">
        <v>947309</v>
      </c>
      <c r="D14" t="s">
        <v>68</v>
      </c>
    </row>
    <row r="15" spans="1:4" x14ac:dyDescent="0.2">
      <c r="A15" t="s">
        <v>69</v>
      </c>
      <c r="B15" t="s">
        <v>8</v>
      </c>
      <c r="C15">
        <v>0</v>
      </c>
      <c r="D15" t="s">
        <v>70</v>
      </c>
    </row>
    <row r="16" spans="1:4" x14ac:dyDescent="0.2">
      <c r="A16" t="s">
        <v>71</v>
      </c>
      <c r="B16" t="s">
        <v>8</v>
      </c>
      <c r="C16">
        <v>845515</v>
      </c>
      <c r="D16" t="s">
        <v>72</v>
      </c>
    </row>
    <row r="17" spans="1:7" x14ac:dyDescent="0.2">
      <c r="A17" t="s">
        <v>73</v>
      </c>
      <c r="B17" t="s">
        <v>8</v>
      </c>
      <c r="C17">
        <v>58016311</v>
      </c>
      <c r="D17" t="s">
        <v>74</v>
      </c>
    </row>
    <row r="18" spans="1:7" x14ac:dyDescent="0.2">
      <c r="A18" t="s">
        <v>75</v>
      </c>
      <c r="B18" t="s">
        <v>8</v>
      </c>
      <c r="C18">
        <v>0</v>
      </c>
      <c r="D18" t="s">
        <v>76</v>
      </c>
    </row>
    <row r="19" spans="1:7" x14ac:dyDescent="0.2">
      <c r="A19" t="s">
        <v>77</v>
      </c>
      <c r="B19" t="s">
        <v>8</v>
      </c>
      <c r="C19">
        <v>21574176</v>
      </c>
      <c r="D19" t="s">
        <v>78</v>
      </c>
    </row>
    <row r="20" spans="1:7" x14ac:dyDescent="0.2">
      <c r="A20" t="s">
        <v>79</v>
      </c>
      <c r="B20" t="s">
        <v>8</v>
      </c>
      <c r="C20">
        <v>1164650538</v>
      </c>
      <c r="D20" t="s">
        <v>80</v>
      </c>
    </row>
    <row r="21" spans="1:7" x14ac:dyDescent="0.2">
      <c r="A21" t="s">
        <v>81</v>
      </c>
      <c r="B21" t="s">
        <v>8</v>
      </c>
      <c r="C21">
        <v>0</v>
      </c>
      <c r="D21" t="s">
        <v>82</v>
      </c>
    </row>
    <row r="22" spans="1:7" x14ac:dyDescent="0.2">
      <c r="A22" t="s">
        <v>83</v>
      </c>
      <c r="B22" t="s">
        <v>8</v>
      </c>
      <c r="C22">
        <v>0</v>
      </c>
      <c r="D22" t="s">
        <v>84</v>
      </c>
    </row>
    <row r="23" spans="1:7" x14ac:dyDescent="0.2">
      <c r="A23" t="s">
        <v>121</v>
      </c>
      <c r="C23">
        <f>SUM(C2:C22)</f>
        <v>1246153019</v>
      </c>
    </row>
    <row r="29" spans="1:7" x14ac:dyDescent="0.2">
      <c r="A29" s="1" t="s">
        <v>115</v>
      </c>
      <c r="B29" s="1" t="s">
        <v>119</v>
      </c>
      <c r="C29" s="1" t="s">
        <v>109</v>
      </c>
      <c r="D29" s="1" t="s">
        <v>111</v>
      </c>
      <c r="E29" s="1" t="s">
        <v>112</v>
      </c>
      <c r="G29" s="1" t="s">
        <v>130</v>
      </c>
    </row>
    <row r="30" spans="1:7" x14ac:dyDescent="0.2">
      <c r="A30">
        <v>0</v>
      </c>
      <c r="B30">
        <f>SUM(C2,C21,C22)</f>
        <v>60250</v>
      </c>
      <c r="C30" s="7">
        <f>B30/SUM($B$30:$B$36) *100</f>
        <v>4.8348797524359246E-3</v>
      </c>
      <c r="D30" s="5">
        <f t="shared" ref="D30:D36" si="0">FACT($A$36)/(FACT(A30)*FACT($A$36-A30)) * $A$40^(A30) * (1-$A$40)^($A$36-A30) *100</f>
        <v>2.9971662591689224E-11</v>
      </c>
      <c r="E30" s="4" t="s">
        <v>113</v>
      </c>
      <c r="G30" s="8">
        <v>4.8352428146358299E-5</v>
      </c>
    </row>
    <row r="31" spans="1:7" x14ac:dyDescent="0.2">
      <c r="A31">
        <v>1</v>
      </c>
      <c r="B31">
        <f>SUM(C3:C5)</f>
        <v>0</v>
      </c>
      <c r="C31" s="7">
        <f t="shared" ref="C31:C36" si="1">B31/SUM($B$30:$B$36) *100</f>
        <v>0</v>
      </c>
      <c r="D31" s="5">
        <f t="shared" si="0"/>
        <v>2.1802663153843598E-8</v>
      </c>
      <c r="E31" s="4" t="s">
        <v>113</v>
      </c>
      <c r="G31">
        <v>0</v>
      </c>
    </row>
    <row r="32" spans="1:7" x14ac:dyDescent="0.2">
      <c r="A32">
        <v>2</v>
      </c>
      <c r="B32">
        <f>SUM(C6:C8)</f>
        <v>0</v>
      </c>
      <c r="C32" s="7">
        <f t="shared" si="1"/>
        <v>0</v>
      </c>
      <c r="D32" s="5">
        <f t="shared" si="0"/>
        <v>6.6084105159020522E-6</v>
      </c>
      <c r="E32" s="4" t="s">
        <v>113</v>
      </c>
      <c r="G32">
        <v>0</v>
      </c>
    </row>
    <row r="33" spans="1:7" x14ac:dyDescent="0.2">
      <c r="A33">
        <v>3</v>
      </c>
      <c r="B33">
        <f>SUM(C9:C11)</f>
        <v>58920</v>
      </c>
      <c r="C33" s="7">
        <f t="shared" si="1"/>
        <v>4.7281512865315293E-3</v>
      </c>
      <c r="D33" s="5">
        <f t="shared" si="0"/>
        <v>1.0682753567252121E-3</v>
      </c>
      <c r="E33" s="4">
        <f>ABS(1-D33/C33)*100</f>
        <v>77.406066515505344</v>
      </c>
      <c r="G33" s="8">
        <v>4.7284411728621103E-5</v>
      </c>
    </row>
    <row r="34" spans="1:7" x14ac:dyDescent="0.2">
      <c r="A34">
        <v>4</v>
      </c>
      <c r="B34">
        <f>SUM(C12:C14)</f>
        <v>947309</v>
      </c>
      <c r="C34" s="7">
        <f t="shared" si="1"/>
        <v>7.6018673915358062E-2</v>
      </c>
      <c r="D34" s="5">
        <f t="shared" si="0"/>
        <v>9.713862088472483E-2</v>
      </c>
      <c r="E34" s="4">
        <f t="shared" ref="E34:E36" si="2">ABS(1-D34/C34)*100</f>
        <v>27.782577466271619</v>
      </c>
      <c r="G34">
        <v>7.6017061768676904E-4</v>
      </c>
    </row>
    <row r="35" spans="1:7" x14ac:dyDescent="0.2">
      <c r="A35">
        <v>5</v>
      </c>
      <c r="B35">
        <f>SUM(C15:C17)</f>
        <v>58861826</v>
      </c>
      <c r="C35" s="7">
        <f t="shared" si="1"/>
        <v>4.7234829994822647</v>
      </c>
      <c r="D35" s="5">
        <f t="shared" si="0"/>
        <v>4.7108511779519686</v>
      </c>
      <c r="E35" s="4">
        <f t="shared" si="2"/>
        <v>0.26742599754631113</v>
      </c>
      <c r="G35">
        <v>4.7237129415257199E-2</v>
      </c>
    </row>
    <row r="36" spans="1:7" x14ac:dyDescent="0.2">
      <c r="A36">
        <v>6</v>
      </c>
      <c r="B36">
        <f>SUM(C18:C20)</f>
        <v>1186224714</v>
      </c>
      <c r="C36" s="7">
        <f t="shared" si="1"/>
        <v>95.190935295563406</v>
      </c>
      <c r="D36" s="5">
        <f t="shared" si="0"/>
        <v>95.190935295563435</v>
      </c>
      <c r="E36" s="4">
        <f t="shared" si="2"/>
        <v>2.2204460492503131E-14</v>
      </c>
      <c r="G36">
        <v>0.95190706312718099</v>
      </c>
    </row>
    <row r="37" spans="1:7" x14ac:dyDescent="0.2">
      <c r="A37" t="s">
        <v>121</v>
      </c>
      <c r="B37">
        <f>SUM(B30:B36)</f>
        <v>1246153019</v>
      </c>
      <c r="C37">
        <f t="shared" ref="C37:D37" si="3">SUM(C30:C36)</f>
        <v>100</v>
      </c>
      <c r="D37">
        <f t="shared" si="3"/>
        <v>100</v>
      </c>
    </row>
    <row r="39" spans="1:7" x14ac:dyDescent="0.2">
      <c r="A39" t="s">
        <v>120</v>
      </c>
    </row>
    <row r="40" spans="1:7" x14ac:dyDescent="0.2">
      <c r="A40" s="1">
        <f>(C36/100)^(1/A36)</f>
        <v>0.99181940035228866</v>
      </c>
      <c r="B40" s="1" t="s">
        <v>125</v>
      </c>
    </row>
    <row r="42" spans="1:7" x14ac:dyDescent="0.2">
      <c r="A42" t="s">
        <v>134</v>
      </c>
    </row>
    <row r="43" spans="1:7" x14ac:dyDescent="0.2">
      <c r="A43" s="1">
        <f>(G36)^(1/A36)</f>
        <v>0.99181900271313794</v>
      </c>
      <c r="B43" s="1" t="s">
        <v>125</v>
      </c>
    </row>
    <row r="48" spans="1:7" x14ac:dyDescent="0.2">
      <c r="A48" s="1" t="s">
        <v>117</v>
      </c>
      <c r="B48" s="1" t="s">
        <v>119</v>
      </c>
      <c r="C48" s="1" t="s">
        <v>109</v>
      </c>
      <c r="D48" s="1" t="s">
        <v>111</v>
      </c>
      <c r="E48" s="1" t="s">
        <v>112</v>
      </c>
      <c r="G48" s="1" t="s">
        <v>130</v>
      </c>
    </row>
    <row r="49" spans="1:7" x14ac:dyDescent="0.2">
      <c r="A49">
        <v>0</v>
      </c>
      <c r="B49">
        <f>SUM(C2,C3,C6,C9,C12,C15,C18)</f>
        <v>60250</v>
      </c>
      <c r="C49" s="7">
        <f>B49/SUM($B$30:$B$36) *100</f>
        <v>4.8348797524359246E-3</v>
      </c>
      <c r="D49" s="6">
        <f>FACT($A$51)/(FACT(A49)*FACT($A$51-A49)) * $A$55^(A49) * (1-$A$55)^($A$51-A49) *100</f>
        <v>8.2097812252452246E-3</v>
      </c>
      <c r="E49" s="4" t="s">
        <v>113</v>
      </c>
      <c r="G49" s="8">
        <v>4.8349209178965403E-5</v>
      </c>
    </row>
    <row r="50" spans="1:7" x14ac:dyDescent="0.2">
      <c r="A50">
        <v>1</v>
      </c>
      <c r="B50">
        <f>SUM(C4,C7,C10,C13,C16,C19,C22)</f>
        <v>22419691</v>
      </c>
      <c r="C50" s="7">
        <f t="shared" ref="C50:C51" si="4">B50/SUM($B$30:$B$36) *100</f>
        <v>1.7991122003613265</v>
      </c>
      <c r="D50" s="6">
        <f>FACT($A$51)/(FACT(A50)*FACT($A$51-A50)) * $A$55^(A50) * (1-$A$55)^($A$51-A50) *100</f>
        <v>1.7957372988885298</v>
      </c>
      <c r="E50" s="4">
        <f t="shared" ref="E50:E51" si="5">ABS(1-D50/C50)*100</f>
        <v>0.18758704832966266</v>
      </c>
      <c r="G50">
        <v>1.7991199837460999E-2</v>
      </c>
    </row>
    <row r="51" spans="1:7" x14ac:dyDescent="0.2">
      <c r="A51">
        <v>2</v>
      </c>
      <c r="B51">
        <f>SUM(C5,C8,C11,C14,C17,C20,C21)</f>
        <v>1223673078</v>
      </c>
      <c r="C51" s="7">
        <f t="shared" si="4"/>
        <v>98.196052919886228</v>
      </c>
      <c r="D51" s="6">
        <f>FACT($A$51)/(FACT(A51)*FACT($A$51-A51)) * $A$55^(A51) * (1-$A$55)^($A$51-A51) *100</f>
        <v>98.196052919886228</v>
      </c>
      <c r="E51" s="4">
        <f t="shared" si="5"/>
        <v>0</v>
      </c>
      <c r="G51">
        <v>0.98196045095335904</v>
      </c>
    </row>
    <row r="52" spans="1:7" x14ac:dyDescent="0.2">
      <c r="A52" t="s">
        <v>121</v>
      </c>
      <c r="B52">
        <f>SUM(B49:B51)</f>
        <v>1246153019</v>
      </c>
      <c r="C52">
        <f t="shared" ref="C52:D52" si="6">SUM(C49:C51)</f>
        <v>99.999999999999986</v>
      </c>
      <c r="D52" s="6">
        <f t="shared" si="6"/>
        <v>100</v>
      </c>
      <c r="E52" s="4"/>
    </row>
    <row r="53" spans="1:7" x14ac:dyDescent="0.2">
      <c r="C53" s="7"/>
      <c r="D53" s="3"/>
      <c r="E53" s="4"/>
    </row>
    <row r="54" spans="1:7" x14ac:dyDescent="0.2">
      <c r="A54" t="s">
        <v>118</v>
      </c>
      <c r="C54" s="7"/>
      <c r="D54" s="3"/>
      <c r="E54" s="4"/>
    </row>
    <row r="55" spans="1:7" x14ac:dyDescent="0.2">
      <c r="A55" s="1">
        <f>(C51/100)^(1/A51)</f>
        <v>0.9909392156933049</v>
      </c>
      <c r="B55" s="1" t="s">
        <v>126</v>
      </c>
      <c r="C55" s="7"/>
      <c r="D55" s="3"/>
      <c r="E55" s="4"/>
    </row>
    <row r="57" spans="1:7" x14ac:dyDescent="0.2">
      <c r="A57" t="s">
        <v>135</v>
      </c>
    </row>
    <row r="58" spans="1:7" x14ac:dyDescent="0.2">
      <c r="A58" s="1">
        <f>(G51)^(1/A51)</f>
        <v>0.99093917621282845</v>
      </c>
      <c r="B58" s="1" t="s">
        <v>126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Samples</vt:lpstr>
      <vt:lpstr>Gln 15N1</vt:lpstr>
      <vt:lpstr>Arg 15N2</vt:lpstr>
      <vt:lpstr>Asp 13C2</vt:lpstr>
      <vt:lpstr>Gln 13C5</vt:lpstr>
      <vt:lpstr>Gly 13C2</vt:lpstr>
      <vt:lpstr>Asn 13C4</vt:lpstr>
      <vt:lpstr>Cys 13C6, 15N2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2021-02-05T05:31:28Z</dcterms:created>
  <dcterms:modified xsi:type="dcterms:W3CDTF">2022-04-20T23:18:28Z</dcterms:modified>
</cp:coreProperties>
</file>