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time-course/H1299_time-course/CC_data/"/>
    </mc:Choice>
  </mc:AlternateContent>
  <xr:revisionPtr revIDLastSave="0" documentId="13_ncr:1_{CDC890E2-A1AF-5C43-BD51-1EB31E7780FE}" xr6:coauthVersionLast="45" xr6:coauthVersionMax="45" xr10:uidLastSave="{00000000-0000-0000-0000-000000000000}"/>
  <bookViews>
    <workbookView xWindow="720" yWindow="2120" windowWidth="28080" windowHeight="1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E41" i="1"/>
  <c r="E34" i="1"/>
  <c r="E27" i="1"/>
  <c r="E20" i="1"/>
  <c r="L46" i="1" l="1"/>
  <c r="K46" i="1"/>
  <c r="J46" i="1"/>
  <c r="O46" i="1" s="1"/>
  <c r="R46" i="1" s="1"/>
  <c r="O47" i="1" s="1"/>
  <c r="L39" i="1"/>
  <c r="K39" i="1"/>
  <c r="J39" i="1"/>
  <c r="L32" i="1"/>
  <c r="K32" i="1"/>
  <c r="J32" i="1"/>
  <c r="L25" i="1"/>
  <c r="K25" i="1"/>
  <c r="J25" i="1"/>
  <c r="L18" i="1"/>
  <c r="K18" i="1"/>
  <c r="J18" i="1"/>
  <c r="O18" i="1" s="1"/>
  <c r="R18" i="1" s="1"/>
  <c r="O20" i="1" s="1"/>
  <c r="L11" i="1"/>
  <c r="K11" i="1"/>
  <c r="J11" i="1"/>
  <c r="K5" i="1"/>
  <c r="L5" i="1"/>
  <c r="J5" i="1"/>
  <c r="O39" i="1" l="1"/>
  <c r="R39" i="1" s="1"/>
  <c r="O41" i="1" s="1"/>
  <c r="O25" i="1"/>
  <c r="R25" i="1" s="1"/>
  <c r="O27" i="1" s="1"/>
  <c r="O32" i="1"/>
  <c r="R32" i="1" s="1"/>
  <c r="O34" i="1" s="1"/>
  <c r="O5" i="1"/>
  <c r="R5" i="1" s="1"/>
  <c r="O6" i="1" s="1"/>
  <c r="O11" i="1"/>
  <c r="R11" i="1" s="1"/>
  <c r="O13" i="1" s="1"/>
  <c r="E13" i="1"/>
</calcChain>
</file>

<file path=xl/sharedStrings.xml><?xml version="1.0" encoding="utf-8"?>
<sst xmlns="http://schemas.openxmlformats.org/spreadsheetml/2006/main" count="158" uniqueCount="65">
  <si>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</si>
  <si>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</si>
  <si>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</si>
  <si>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</si>
  <si>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</si>
  <si>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</si>
  <si>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</si>
  <si>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</si>
  <si>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</si>
  <si>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</si>
  <si>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</si>
  <si>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</si>
  <si>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</si>
  <si>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10h_1</t>
  </si>
  <si>
    <t>10h_2</t>
  </si>
  <si>
    <t>10h_3</t>
  </si>
  <si>
    <t>24h_1</t>
  </si>
  <si>
    <t>24h_2</t>
  </si>
  <si>
    <t>24h_3</t>
  </si>
  <si>
    <t>H1299-Nuc-RFP_Asp-levels_time-serie_15mM-met_sal-mix</t>
  </si>
  <si>
    <t>H1299-Nuc-RFP_Asp-levels_time-serie_15mM-met_sal-mix_0h_1_30 Apr 2021_01.#m4</t>
  </si>
  <si>
    <t>H1299-Nuc-RFP_Asp-levels_time-serie_15mM-met_sal-mix_0h_2_30 Apr 2021_01.#m4</t>
  </si>
  <si>
    <t>H1299-Nuc-RFP_Asp-levels_time-serie_15mM-met_sal-mix_0h_3_30 Apr 2021_01.#m4</t>
  </si>
  <si>
    <t>H1299-Nuc-RFP_Asp-levels_time-serie_15mM-met_sal-mix_1h_1_30 Apr 2021_01.#m4</t>
  </si>
  <si>
    <t>H1299-Nuc-RFP_Asp-levels_time-serie_15mM-met_sal-mix_1h_2_30 Apr 2021_01.#m4</t>
  </si>
  <si>
    <t>H1299-Nuc-RFP_Asp-levels_time-serie_15mM-met_sal-mix_1h_3_30 Apr 2021_01.#m4</t>
  </si>
  <si>
    <t>H1299-Nuc-RFP_Asp-levels_time-serie_15mM-met_sal-mix_2h_1_30 Apr 2021_01.#m4</t>
  </si>
  <si>
    <t>H1299-Nuc-RFP_Asp-levels_time-serie_15mM-met_sal-mix_2h_2_30 Apr 2021_01.#m4</t>
  </si>
  <si>
    <t>H1299-Nuc-RFP_Asp-levels_time-serie_15mM-met_sal-mix_2h_3_30 Apr 2021_01.#m4</t>
  </si>
  <si>
    <t>H1299-Nuc-RFP_Asp-levels_time-serie_15mM-met_sal-mix_4h_1_30 Apr 2021_01.#m4</t>
  </si>
  <si>
    <t>H1299-Nuc-RFP_Asp-levels_time-serie_15mM-met_sal-mix_4h_2_30 Apr 2021_01.#m4</t>
  </si>
  <si>
    <t>H1299-Nuc-RFP_Asp-levels_time-serie_15mM-met_sal-mix_4h_3_30 Apr 2021_01.#m4</t>
  </si>
  <si>
    <t>H1299-Nuc-RFP_Asp-levels_time-serie_15mM-met_sal-mix_6h_1_30 Apr 2021_01.#m4</t>
  </si>
  <si>
    <t>H1299-Nuc-RFP_Asp-levels_time-serie_15mM-met_sal-mix_6h_2_30 Apr 2021_01.#m4</t>
  </si>
  <si>
    <t>H1299-Nuc-RFP_Asp-levels_time-serie_15mM-met_sal-mix_6h_3_30 Apr 2021_01.#m4</t>
  </si>
  <si>
    <t>H1299-Nuc-RFP_Asp-levels_time-serie_15mM-met_sal-m_10h_1_30 Apr 2021_01.#m4</t>
  </si>
  <si>
    <t>H1299-Nuc-RFP_Asp-levels_time-serie_15mM-met_sal-m_10h_2_30 Apr 2021_01.#m4</t>
  </si>
  <si>
    <t>H1299-Nuc-RFP_Asp-levels_time-serie_15mM-met_sal-m_10h_3_30 Apr 2021_01.#m4</t>
  </si>
  <si>
    <t>H1299-Nuc-RFP_Asp-levels_time-serie_15mM-met_sal-m_24h_1_ 1 May 2021_01.#m4</t>
  </si>
  <si>
    <t>H1299-Nuc-RFP_Asp-levels_time-serie_15mM-met_sal-m_24h_2_ 1 May 2021_01.#m4</t>
  </si>
  <si>
    <t>H1299-Nuc-RFP_Asp-levels_time-serie_15mM-met_sal-m_24h_3_ 1 May 2021_01.#m4</t>
  </si>
  <si>
    <t>Volumetric,  2000  uL</t>
  </si>
  <si>
    <t>0h_1</t>
  </si>
  <si>
    <t>0h_2</t>
  </si>
  <si>
    <t>0h_3</t>
  </si>
  <si>
    <t>1h_1</t>
  </si>
  <si>
    <t>1h_2</t>
  </si>
  <si>
    <t>1h_3</t>
  </si>
  <si>
    <t>2h_1</t>
  </si>
  <si>
    <t>2h_2</t>
  </si>
  <si>
    <t>2h_3</t>
  </si>
  <si>
    <t>4h_1</t>
  </si>
  <si>
    <t>4h_2</t>
  </si>
  <si>
    <t>4h_3</t>
  </si>
  <si>
    <t>6h_1</t>
  </si>
  <si>
    <t>6h_2</t>
  </si>
  <si>
    <t>6h_3</t>
  </si>
  <si>
    <t>Average</t>
  </si>
  <si>
    <t>Total volume:</t>
  </si>
  <si>
    <t>uL</t>
  </si>
  <si>
    <t>Per uL:</t>
  </si>
  <si>
    <t>uL/uL</t>
  </si>
  <si>
    <t>Tranfer to get 1uL:</t>
  </si>
  <si>
    <t>Delta time (h):</t>
  </si>
  <si>
    <t>Proliferation rate (1/d):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</si>
</sst>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27" zoomScale="108" workbookViewId="0">
      <selection activeCell="G33" sqref="G33"/>
    </sheetView>
  </sheetViews>
  <sheetFormatPr baseColWidth="10" defaultColWidth="8.83203125" defaultRowHeight="15" x14ac:dyDescent="0.2"/>
  <cols>
    <col min="1" max="1" width="8.83203125" bestFit="1" customWidth="1"/>
    <col min="2" max="2" width="17.5" customWidth="1"/>
    <col min="5" max="5" width="17.6640625" bestFit="1" customWidth="1"/>
    <col min="14" max="14" width="16" customWidth="1"/>
    <col min="15" max="15" width="7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9" x14ac:dyDescent="0.2">
      <c r="A2" t="s">
        <v>42</v>
      </c>
      <c r="B2" t="s">
        <v>19</v>
      </c>
      <c r="C2" t="s">
        <v>20</v>
      </c>
      <c r="D2" t="s">
        <v>41</v>
      </c>
      <c r="E2" s="2">
        <v>44316.53402777778</v>
      </c>
      <c r="F2">
        <v>25912</v>
      </c>
      <c r="G2">
        <v>26779</v>
      </c>
      <c r="H2">
        <v>1978</v>
      </c>
      <c r="I2">
        <v>20218</v>
      </c>
      <c r="J2">
        <v>619000</v>
      </c>
      <c r="K2">
        <v>6339</v>
      </c>
      <c r="L2">
        <v>5926</v>
      </c>
      <c r="M2">
        <v>2205</v>
      </c>
    </row>
    <row r="3" spans="1:19" x14ac:dyDescent="0.2">
      <c r="A3" t="s">
        <v>43</v>
      </c>
      <c r="B3" t="s">
        <v>19</v>
      </c>
      <c r="C3" t="s">
        <v>21</v>
      </c>
      <c r="D3" t="s">
        <v>41</v>
      </c>
      <c r="E3" s="2">
        <v>44316.534722222219</v>
      </c>
      <c r="F3">
        <v>21535</v>
      </c>
      <c r="G3">
        <v>22226</v>
      </c>
      <c r="H3">
        <v>1978</v>
      </c>
      <c r="I3">
        <v>20218</v>
      </c>
      <c r="J3">
        <v>634900</v>
      </c>
      <c r="K3">
        <v>6238</v>
      </c>
      <c r="L3">
        <v>5874</v>
      </c>
      <c r="M3">
        <v>2121</v>
      </c>
    </row>
    <row r="4" spans="1:19" x14ac:dyDescent="0.2">
      <c r="A4" t="s">
        <v>44</v>
      </c>
      <c r="B4" t="s">
        <v>19</v>
      </c>
      <c r="C4" t="s">
        <v>22</v>
      </c>
      <c r="D4" t="s">
        <v>41</v>
      </c>
      <c r="E4" s="2">
        <v>44316.536111111112</v>
      </c>
      <c r="F4">
        <v>24265</v>
      </c>
      <c r="G4">
        <v>25192</v>
      </c>
      <c r="H4">
        <v>1978</v>
      </c>
      <c r="I4">
        <v>20218</v>
      </c>
      <c r="J4">
        <v>766600</v>
      </c>
      <c r="K4">
        <v>6230</v>
      </c>
      <c r="L4">
        <v>5845</v>
      </c>
      <c r="M4">
        <v>2118</v>
      </c>
    </row>
    <row r="5" spans="1:19" x14ac:dyDescent="0.2">
      <c r="A5" t="s">
        <v>57</v>
      </c>
      <c r="J5">
        <f>AVERAGE(J2:J4)</f>
        <v>673500</v>
      </c>
      <c r="K5">
        <f t="shared" ref="K5:L5" si="0">AVERAGE(K2:K4)</f>
        <v>6269</v>
      </c>
      <c r="L5">
        <f t="shared" si="0"/>
        <v>5881.666666666667</v>
      </c>
      <c r="N5" t="s">
        <v>58</v>
      </c>
      <c r="O5" s="3">
        <f>J5*K5*0.000000001</f>
        <v>4.2221715</v>
      </c>
      <c r="P5" t="s">
        <v>59</v>
      </c>
      <c r="Q5" t="s">
        <v>60</v>
      </c>
      <c r="R5">
        <f>O5/1000</f>
        <v>4.2221715E-3</v>
      </c>
      <c r="S5" t="s">
        <v>61</v>
      </c>
    </row>
    <row r="6" spans="1:19" x14ac:dyDescent="0.2">
      <c r="N6" t="s">
        <v>62</v>
      </c>
      <c r="O6" s="4">
        <f>1/R5</f>
        <v>236.84495051894504</v>
      </c>
      <c r="P6" t="s">
        <v>59</v>
      </c>
    </row>
    <row r="8" spans="1:19" x14ac:dyDescent="0.2">
      <c r="A8" t="s">
        <v>45</v>
      </c>
      <c r="B8" t="s">
        <v>19</v>
      </c>
      <c r="C8" t="s">
        <v>23</v>
      </c>
      <c r="D8" t="s">
        <v>41</v>
      </c>
      <c r="E8" s="2">
        <v>44316.554166666669</v>
      </c>
      <c r="F8">
        <v>20987</v>
      </c>
      <c r="G8">
        <v>21630</v>
      </c>
      <c r="H8">
        <v>1978</v>
      </c>
      <c r="I8">
        <v>20218</v>
      </c>
      <c r="J8">
        <v>643100</v>
      </c>
      <c r="K8">
        <v>6169</v>
      </c>
      <c r="L8">
        <v>5795</v>
      </c>
      <c r="M8">
        <v>2085</v>
      </c>
    </row>
    <row r="9" spans="1:19" x14ac:dyDescent="0.2">
      <c r="A9" t="s">
        <v>46</v>
      </c>
      <c r="B9" t="s">
        <v>19</v>
      </c>
      <c r="C9" t="s">
        <v>24</v>
      </c>
      <c r="D9" t="s">
        <v>41</v>
      </c>
      <c r="E9" s="2">
        <v>44316.555555555547</v>
      </c>
      <c r="F9">
        <v>19151</v>
      </c>
      <c r="G9">
        <v>19751</v>
      </c>
      <c r="H9">
        <v>1978</v>
      </c>
      <c r="I9">
        <v>20218</v>
      </c>
      <c r="J9">
        <v>641200</v>
      </c>
      <c r="K9">
        <v>6312</v>
      </c>
      <c r="L9">
        <v>5941</v>
      </c>
      <c r="M9">
        <v>2145</v>
      </c>
    </row>
    <row r="10" spans="1:19" x14ac:dyDescent="0.2">
      <c r="A10" t="s">
        <v>47</v>
      </c>
      <c r="B10" t="s">
        <v>19</v>
      </c>
      <c r="C10" t="s">
        <v>25</v>
      </c>
      <c r="D10" t="s">
        <v>41</v>
      </c>
      <c r="E10" s="2">
        <v>44316.556944444441</v>
      </c>
      <c r="F10">
        <v>20286</v>
      </c>
      <c r="G10">
        <v>20994</v>
      </c>
      <c r="H10">
        <v>1978</v>
      </c>
      <c r="I10">
        <v>20218</v>
      </c>
      <c r="J10">
        <v>724000</v>
      </c>
      <c r="K10">
        <v>6388</v>
      </c>
      <c r="L10">
        <v>6003</v>
      </c>
      <c r="M10">
        <v>2175</v>
      </c>
    </row>
    <row r="11" spans="1:19" x14ac:dyDescent="0.2">
      <c r="A11" t="s">
        <v>57</v>
      </c>
      <c r="J11">
        <f>AVERAGE(J8:J10)</f>
        <v>669433.33333333337</v>
      </c>
      <c r="K11">
        <f t="shared" ref="K11" si="1">AVERAGE(K8:K10)</f>
        <v>6289.666666666667</v>
      </c>
      <c r="L11">
        <f t="shared" ref="L11" si="2">AVERAGE(L8:L10)</f>
        <v>5913</v>
      </c>
      <c r="N11" t="s">
        <v>58</v>
      </c>
      <c r="O11" s="3">
        <f>J11*K11*0.000000001</f>
        <v>4.2105125222222233</v>
      </c>
      <c r="P11" t="s">
        <v>59</v>
      </c>
      <c r="Q11" t="s">
        <v>60</v>
      </c>
      <c r="R11">
        <f>O11/1000</f>
        <v>4.2105125222222234E-3</v>
      </c>
      <c r="S11" t="s">
        <v>61</v>
      </c>
    </row>
    <row r="12" spans="1:19" x14ac:dyDescent="0.2">
      <c r="D12" t="s">
        <v>63</v>
      </c>
      <c r="E12" s="3">
        <v>1</v>
      </c>
      <c r="O12" s="3"/>
    </row>
    <row r="13" spans="1:19" x14ac:dyDescent="0.2">
      <c r="D13" t="s">
        <v>64</v>
      </c>
      <c r="E13" s="5">
        <f>24*LOG(J11/$J$5,2)/E12</f>
        <v>-0.20970134986927169</v>
      </c>
      <c r="N13" t="s">
        <v>62</v>
      </c>
      <c r="O13" s="4">
        <f>1/R11</f>
        <v>237.50077804595156</v>
      </c>
      <c r="P13" t="s">
        <v>59</v>
      </c>
    </row>
    <row r="15" spans="1:19" x14ac:dyDescent="0.2">
      <c r="A15" t="s">
        <v>48</v>
      </c>
      <c r="B15" t="s">
        <v>19</v>
      </c>
      <c r="C15" t="s">
        <v>26</v>
      </c>
      <c r="D15" t="s">
        <v>41</v>
      </c>
      <c r="E15" s="2">
        <v>44316.59652777778</v>
      </c>
      <c r="F15">
        <v>19666</v>
      </c>
      <c r="G15">
        <v>20333</v>
      </c>
      <c r="H15">
        <v>1978</v>
      </c>
      <c r="I15">
        <v>20625</v>
      </c>
      <c r="J15">
        <v>725500</v>
      </c>
      <c r="K15">
        <v>6904</v>
      </c>
      <c r="L15">
        <v>6500</v>
      </c>
      <c r="M15">
        <v>2340</v>
      </c>
    </row>
    <row r="16" spans="1:19" x14ac:dyDescent="0.2">
      <c r="A16" t="s">
        <v>49</v>
      </c>
      <c r="B16" t="s">
        <v>19</v>
      </c>
      <c r="C16" t="s">
        <v>27</v>
      </c>
      <c r="D16" t="s">
        <v>41</v>
      </c>
      <c r="E16" s="2">
        <v>44316.597916666673</v>
      </c>
      <c r="F16">
        <v>20583</v>
      </c>
      <c r="G16">
        <v>21383</v>
      </c>
      <c r="H16">
        <v>1978</v>
      </c>
      <c r="I16">
        <v>20218</v>
      </c>
      <c r="J16">
        <v>778300</v>
      </c>
      <c r="K16">
        <v>7101</v>
      </c>
      <c r="L16">
        <v>6716</v>
      </c>
      <c r="M16">
        <v>2372</v>
      </c>
    </row>
    <row r="17" spans="1:19" x14ac:dyDescent="0.2">
      <c r="A17" t="s">
        <v>50</v>
      </c>
      <c r="B17" t="s">
        <v>19</v>
      </c>
      <c r="C17" t="s">
        <v>28</v>
      </c>
      <c r="D17" t="s">
        <v>41</v>
      </c>
      <c r="E17" s="2">
        <v>44316.6</v>
      </c>
      <c r="F17">
        <v>21675</v>
      </c>
      <c r="G17">
        <v>22595</v>
      </c>
      <c r="H17">
        <v>1978</v>
      </c>
      <c r="I17">
        <v>20218</v>
      </c>
      <c r="J17">
        <v>838400</v>
      </c>
      <c r="K17">
        <v>7222</v>
      </c>
      <c r="L17">
        <v>6835</v>
      </c>
      <c r="M17">
        <v>2439</v>
      </c>
    </row>
    <row r="18" spans="1:19" x14ac:dyDescent="0.2">
      <c r="A18" t="s">
        <v>57</v>
      </c>
      <c r="J18">
        <f>AVERAGE(J15:J17)</f>
        <v>780733.33333333337</v>
      </c>
      <c r="K18">
        <f t="shared" ref="K18" si="3">AVERAGE(K15:K17)</f>
        <v>7075.666666666667</v>
      </c>
      <c r="L18">
        <f t="shared" ref="L18" si="4">AVERAGE(L15:L17)</f>
        <v>6683.666666666667</v>
      </c>
      <c r="N18" t="s">
        <v>58</v>
      </c>
      <c r="O18" s="3">
        <f>J18*K18*0.000000001</f>
        <v>5.5242088222222225</v>
      </c>
      <c r="P18" t="s">
        <v>59</v>
      </c>
      <c r="Q18" t="s">
        <v>60</v>
      </c>
      <c r="R18">
        <f>O18/1000</f>
        <v>5.5242088222222227E-3</v>
      </c>
      <c r="S18" t="s">
        <v>61</v>
      </c>
    </row>
    <row r="19" spans="1:19" x14ac:dyDescent="0.2">
      <c r="D19" t="s">
        <v>63</v>
      </c>
      <c r="E19" s="3">
        <v>2</v>
      </c>
      <c r="O19" s="3"/>
    </row>
    <row r="20" spans="1:19" x14ac:dyDescent="0.2">
      <c r="D20" t="s">
        <v>64</v>
      </c>
      <c r="E20" s="5">
        <f>24*LOG(J18/$J$5,2)/E19</f>
        <v>2.5578230523016217</v>
      </c>
      <c r="N20" t="s">
        <v>62</v>
      </c>
      <c r="O20" s="4">
        <f>1/R18</f>
        <v>181.02139730440715</v>
      </c>
      <c r="P20" t="s">
        <v>59</v>
      </c>
    </row>
    <row r="22" spans="1:19" x14ac:dyDescent="0.2">
      <c r="A22" t="s">
        <v>51</v>
      </c>
      <c r="B22" t="s">
        <v>19</v>
      </c>
      <c r="C22" t="s">
        <v>29</v>
      </c>
      <c r="D22" t="s">
        <v>41</v>
      </c>
      <c r="E22" s="2">
        <v>44316.679166666669</v>
      </c>
      <c r="F22">
        <v>22085</v>
      </c>
      <c r="G22">
        <v>22932</v>
      </c>
      <c r="H22">
        <v>1978</v>
      </c>
      <c r="I22">
        <v>20218</v>
      </c>
      <c r="J22">
        <v>822100</v>
      </c>
      <c r="K22">
        <v>6963</v>
      </c>
      <c r="L22">
        <v>6549</v>
      </c>
      <c r="M22">
        <v>2312</v>
      </c>
    </row>
    <row r="23" spans="1:19" x14ac:dyDescent="0.2">
      <c r="A23" t="s">
        <v>52</v>
      </c>
      <c r="B23" t="s">
        <v>19</v>
      </c>
      <c r="C23" t="s">
        <v>30</v>
      </c>
      <c r="D23" t="s">
        <v>41</v>
      </c>
      <c r="E23" s="2">
        <v>44316.680555555547</v>
      </c>
      <c r="F23">
        <v>24366</v>
      </c>
      <c r="G23">
        <v>25458</v>
      </c>
      <c r="H23">
        <v>1978</v>
      </c>
      <c r="I23">
        <v>20218</v>
      </c>
      <c r="J23">
        <v>901800</v>
      </c>
      <c r="K23">
        <v>7074</v>
      </c>
      <c r="L23">
        <v>6664</v>
      </c>
      <c r="M23">
        <v>2366</v>
      </c>
    </row>
    <row r="24" spans="1:19" x14ac:dyDescent="0.2">
      <c r="A24" t="s">
        <v>53</v>
      </c>
      <c r="B24" t="s">
        <v>19</v>
      </c>
      <c r="C24" t="s">
        <v>31</v>
      </c>
      <c r="D24" t="s">
        <v>41</v>
      </c>
      <c r="E24" s="2">
        <v>44316.681944444441</v>
      </c>
      <c r="F24">
        <v>22311</v>
      </c>
      <c r="G24">
        <v>23235</v>
      </c>
      <c r="H24">
        <v>1978</v>
      </c>
      <c r="I24">
        <v>20218</v>
      </c>
      <c r="J24">
        <v>803300</v>
      </c>
      <c r="K24">
        <v>7334</v>
      </c>
      <c r="L24">
        <v>6925</v>
      </c>
      <c r="M24">
        <v>2441</v>
      </c>
    </row>
    <row r="25" spans="1:19" x14ac:dyDescent="0.2">
      <c r="A25" t="s">
        <v>57</v>
      </c>
      <c r="J25">
        <f>AVERAGE(J22:J24)</f>
        <v>842400</v>
      </c>
      <c r="K25">
        <f t="shared" ref="K25" si="5">AVERAGE(K22:K24)</f>
        <v>7123.666666666667</v>
      </c>
      <c r="L25">
        <f t="shared" ref="L25" si="6">AVERAGE(L22:L24)</f>
        <v>6712.666666666667</v>
      </c>
      <c r="N25" t="s">
        <v>58</v>
      </c>
      <c r="O25" s="3">
        <f>J25*K25*0.000000001</f>
        <v>6.0009768000000001</v>
      </c>
      <c r="P25" t="s">
        <v>59</v>
      </c>
      <c r="Q25" t="s">
        <v>60</v>
      </c>
      <c r="R25">
        <f>O25/1000</f>
        <v>6.0009768000000002E-3</v>
      </c>
      <c r="S25" t="s">
        <v>61</v>
      </c>
    </row>
    <row r="26" spans="1:19" x14ac:dyDescent="0.2">
      <c r="D26" t="s">
        <v>63</v>
      </c>
      <c r="E26" s="3">
        <v>4</v>
      </c>
      <c r="O26" s="3"/>
    </row>
    <row r="27" spans="1:19" x14ac:dyDescent="0.2">
      <c r="D27" t="s">
        <v>64</v>
      </c>
      <c r="E27" s="5">
        <f>24*LOG(J25/$J$5,2)/E26</f>
        <v>1.9369649440563075</v>
      </c>
      <c r="N27" t="s">
        <v>62</v>
      </c>
      <c r="O27" s="4">
        <f>1/R25</f>
        <v>166.63953774992098</v>
      </c>
      <c r="P27" t="s">
        <v>59</v>
      </c>
    </row>
    <row r="29" spans="1:19" x14ac:dyDescent="0.2">
      <c r="A29" t="s">
        <v>54</v>
      </c>
      <c r="B29" t="s">
        <v>19</v>
      </c>
      <c r="C29" t="s">
        <v>32</v>
      </c>
      <c r="D29" t="s">
        <v>41</v>
      </c>
      <c r="E29" s="2">
        <v>44316.763194444437</v>
      </c>
      <c r="F29">
        <v>25050</v>
      </c>
      <c r="G29">
        <v>26117</v>
      </c>
      <c r="H29">
        <v>1978</v>
      </c>
      <c r="I29">
        <v>20218</v>
      </c>
      <c r="J29">
        <v>874900</v>
      </c>
      <c r="K29">
        <v>7017</v>
      </c>
      <c r="L29">
        <v>6576</v>
      </c>
      <c r="M29">
        <v>2396</v>
      </c>
    </row>
    <row r="30" spans="1:19" x14ac:dyDescent="0.2">
      <c r="A30" t="s">
        <v>55</v>
      </c>
      <c r="B30" t="s">
        <v>19</v>
      </c>
      <c r="C30" t="s">
        <v>33</v>
      </c>
      <c r="D30" t="s">
        <v>41</v>
      </c>
      <c r="E30" s="2">
        <v>44316.76458333333</v>
      </c>
      <c r="F30">
        <v>26002</v>
      </c>
      <c r="G30">
        <v>27151</v>
      </c>
      <c r="H30">
        <v>1978</v>
      </c>
      <c r="I30">
        <v>20218</v>
      </c>
      <c r="J30">
        <v>868100</v>
      </c>
      <c r="K30">
        <v>7096</v>
      </c>
      <c r="L30">
        <v>6661</v>
      </c>
      <c r="M30">
        <v>2437</v>
      </c>
    </row>
    <row r="31" spans="1:19" x14ac:dyDescent="0.2">
      <c r="A31" t="s">
        <v>56</v>
      </c>
      <c r="B31" t="s">
        <v>19</v>
      </c>
      <c r="C31" t="s">
        <v>34</v>
      </c>
      <c r="D31" t="s">
        <v>41</v>
      </c>
      <c r="E31" s="2">
        <v>44316.765972222223</v>
      </c>
      <c r="F31">
        <v>25054</v>
      </c>
      <c r="G31">
        <v>26166</v>
      </c>
      <c r="H31">
        <v>1978</v>
      </c>
      <c r="I31">
        <v>20218</v>
      </c>
      <c r="J31">
        <v>858100</v>
      </c>
      <c r="K31">
        <v>7315</v>
      </c>
      <c r="L31">
        <v>6892</v>
      </c>
      <c r="M31">
        <v>2496</v>
      </c>
    </row>
    <row r="32" spans="1:19" x14ac:dyDescent="0.2">
      <c r="A32" t="s">
        <v>57</v>
      </c>
      <c r="J32">
        <f>AVERAGE(J29:J31)</f>
        <v>867033.33333333337</v>
      </c>
      <c r="K32">
        <f t="shared" ref="K32" si="7">AVERAGE(K29:K31)</f>
        <v>7142.666666666667</v>
      </c>
      <c r="L32">
        <f t="shared" ref="L32" si="8">AVERAGE(L29:L31)</f>
        <v>6709.666666666667</v>
      </c>
      <c r="N32" t="s">
        <v>58</v>
      </c>
      <c r="O32" s="3">
        <f>J32*K32*0.000000001</f>
        <v>6.1929300888888896</v>
      </c>
      <c r="P32" t="s">
        <v>59</v>
      </c>
      <c r="Q32" t="s">
        <v>60</v>
      </c>
      <c r="R32">
        <f>O32/1000</f>
        <v>6.1929300888888894E-3</v>
      </c>
      <c r="S32" t="s">
        <v>61</v>
      </c>
    </row>
    <row r="33" spans="1:19" x14ac:dyDescent="0.2">
      <c r="D33" t="s">
        <v>63</v>
      </c>
      <c r="E33" s="3">
        <v>6</v>
      </c>
      <c r="O33" s="3"/>
    </row>
    <row r="34" spans="1:19" x14ac:dyDescent="0.2">
      <c r="D34" t="s">
        <v>64</v>
      </c>
      <c r="E34" s="5">
        <f>24*LOG(J32/$J$5,2)/E33</f>
        <v>1.4576380545226542</v>
      </c>
      <c r="N34" t="s">
        <v>62</v>
      </c>
      <c r="O34" s="4">
        <f>1/R32</f>
        <v>161.47445323081564</v>
      </c>
      <c r="P34" t="s">
        <v>59</v>
      </c>
    </row>
    <row r="36" spans="1:19" x14ac:dyDescent="0.2">
      <c r="A36" t="s">
        <v>13</v>
      </c>
      <c r="B36" t="s">
        <v>19</v>
      </c>
      <c r="C36" t="s">
        <v>35</v>
      </c>
      <c r="D36" t="s">
        <v>41</v>
      </c>
      <c r="E36" s="2">
        <v>44316.931250000001</v>
      </c>
      <c r="F36">
        <v>29913</v>
      </c>
      <c r="G36">
        <v>31357</v>
      </c>
      <c r="H36">
        <v>1978</v>
      </c>
      <c r="I36">
        <v>20218</v>
      </c>
      <c r="J36">
        <v>977900</v>
      </c>
      <c r="K36">
        <v>7052</v>
      </c>
      <c r="L36">
        <v>6595</v>
      </c>
      <c r="M36">
        <v>2544</v>
      </c>
    </row>
    <row r="37" spans="1:19" x14ac:dyDescent="0.2">
      <c r="A37" t="s">
        <v>14</v>
      </c>
      <c r="B37" t="s">
        <v>19</v>
      </c>
      <c r="C37" t="s">
        <v>36</v>
      </c>
      <c r="D37" t="s">
        <v>41</v>
      </c>
      <c r="E37" s="2">
        <v>44316.932638888888</v>
      </c>
      <c r="F37">
        <v>28900</v>
      </c>
      <c r="G37">
        <v>30335</v>
      </c>
      <c r="H37">
        <v>1978</v>
      </c>
      <c r="I37">
        <v>20218</v>
      </c>
      <c r="J37">
        <v>954000</v>
      </c>
      <c r="K37">
        <v>6955</v>
      </c>
      <c r="L37">
        <v>6513</v>
      </c>
      <c r="M37">
        <v>2537</v>
      </c>
    </row>
    <row r="38" spans="1:19" x14ac:dyDescent="0.2">
      <c r="A38" t="s">
        <v>15</v>
      </c>
      <c r="B38" t="s">
        <v>19</v>
      </c>
      <c r="C38" t="s">
        <v>37</v>
      </c>
      <c r="D38" t="s">
        <v>41</v>
      </c>
      <c r="E38" s="2">
        <v>44316.934027777781</v>
      </c>
      <c r="F38">
        <v>29123</v>
      </c>
      <c r="G38">
        <v>30589</v>
      </c>
      <c r="H38">
        <v>1978</v>
      </c>
      <c r="I38">
        <v>20218</v>
      </c>
      <c r="J38">
        <v>957600</v>
      </c>
      <c r="K38">
        <v>7109</v>
      </c>
      <c r="L38">
        <v>6652</v>
      </c>
      <c r="M38">
        <v>2621</v>
      </c>
    </row>
    <row r="39" spans="1:19" x14ac:dyDescent="0.2">
      <c r="A39" t="s">
        <v>57</v>
      </c>
      <c r="J39">
        <f>AVERAGE(J36:J38)</f>
        <v>963166.66666666663</v>
      </c>
      <c r="K39">
        <f t="shared" ref="K39" si="9">AVERAGE(K36:K38)</f>
        <v>7038.666666666667</v>
      </c>
      <c r="L39">
        <f t="shared" ref="L39" si="10">AVERAGE(L36:L38)</f>
        <v>6586.666666666667</v>
      </c>
      <c r="N39" t="s">
        <v>58</v>
      </c>
      <c r="O39" s="3">
        <f>J39*K39*0.000000001</f>
        <v>6.7794091111111108</v>
      </c>
      <c r="P39" t="s">
        <v>59</v>
      </c>
      <c r="Q39" t="s">
        <v>60</v>
      </c>
      <c r="R39">
        <f>O39/1000</f>
        <v>6.7794091111111109E-3</v>
      </c>
      <c r="S39" t="s">
        <v>61</v>
      </c>
    </row>
    <row r="40" spans="1:19" x14ac:dyDescent="0.2">
      <c r="D40" t="s">
        <v>63</v>
      </c>
      <c r="E40" s="3">
        <v>10</v>
      </c>
      <c r="O40" s="3"/>
    </row>
    <row r="41" spans="1:19" x14ac:dyDescent="0.2">
      <c r="D41" t="s">
        <v>64</v>
      </c>
      <c r="E41" s="5">
        <f>24*LOG(J39/$J$5,2)/E40</f>
        <v>1.2386580441411439</v>
      </c>
      <c r="N41" t="s">
        <v>62</v>
      </c>
      <c r="O41" s="4">
        <f>1/R39</f>
        <v>147.50548073003151</v>
      </c>
      <c r="P41" t="s">
        <v>59</v>
      </c>
    </row>
    <row r="43" spans="1:19" x14ac:dyDescent="0.2">
      <c r="A43" t="s">
        <v>16</v>
      </c>
      <c r="B43" t="s">
        <v>19</v>
      </c>
      <c r="C43" t="s">
        <v>38</v>
      </c>
      <c r="D43" t="s">
        <v>41</v>
      </c>
      <c r="E43" s="2">
        <v>44317.512499999997</v>
      </c>
      <c r="F43">
        <v>38255</v>
      </c>
      <c r="G43">
        <v>40500</v>
      </c>
      <c r="H43">
        <v>1978</v>
      </c>
      <c r="I43">
        <v>20218</v>
      </c>
      <c r="J43">
        <v>1238000</v>
      </c>
      <c r="K43">
        <v>6549</v>
      </c>
      <c r="L43">
        <v>6079</v>
      </c>
      <c r="M43">
        <v>2477</v>
      </c>
    </row>
    <row r="44" spans="1:19" x14ac:dyDescent="0.2">
      <c r="A44" t="s">
        <v>17</v>
      </c>
      <c r="B44" t="s">
        <v>19</v>
      </c>
      <c r="C44" t="s">
        <v>39</v>
      </c>
      <c r="D44" t="s">
        <v>41</v>
      </c>
      <c r="E44" s="2">
        <v>44317.513194444437</v>
      </c>
      <c r="F44">
        <v>44806</v>
      </c>
      <c r="G44">
        <v>47953</v>
      </c>
      <c r="H44">
        <v>1978</v>
      </c>
      <c r="I44">
        <v>20218</v>
      </c>
      <c r="J44">
        <v>1402000</v>
      </c>
      <c r="K44">
        <v>6437</v>
      </c>
      <c r="L44">
        <v>5963</v>
      </c>
      <c r="M44">
        <v>2460</v>
      </c>
    </row>
    <row r="45" spans="1:19" x14ac:dyDescent="0.2">
      <c r="A45" t="s">
        <v>18</v>
      </c>
      <c r="B45" t="s">
        <v>19</v>
      </c>
      <c r="C45" t="s">
        <v>40</v>
      </c>
      <c r="D45" t="s">
        <v>41</v>
      </c>
      <c r="E45" s="2">
        <v>44317.51458333333</v>
      </c>
      <c r="F45">
        <v>48042</v>
      </c>
      <c r="G45">
        <v>51528</v>
      </c>
      <c r="H45">
        <v>1978</v>
      </c>
      <c r="I45">
        <v>20218</v>
      </c>
      <c r="J45">
        <v>1399000</v>
      </c>
      <c r="K45">
        <v>6562</v>
      </c>
      <c r="L45">
        <v>6094</v>
      </c>
      <c r="M45">
        <v>2512</v>
      </c>
    </row>
    <row r="46" spans="1:19" x14ac:dyDescent="0.2">
      <c r="A46" t="s">
        <v>57</v>
      </c>
      <c r="J46">
        <f>AVERAGE(J43:J45)</f>
        <v>1346333.3333333333</v>
      </c>
      <c r="K46">
        <f t="shared" ref="K46" si="11">AVERAGE(K43:K45)</f>
        <v>6516</v>
      </c>
      <c r="L46">
        <f t="shared" ref="L46" si="12">AVERAGE(L43:L45)</f>
        <v>6045.333333333333</v>
      </c>
      <c r="N46" t="s">
        <v>58</v>
      </c>
      <c r="O46" s="3">
        <f>J46*K46*0.000000001</f>
        <v>8.7727079999999997</v>
      </c>
      <c r="P46" t="s">
        <v>59</v>
      </c>
      <c r="Q46" t="s">
        <v>60</v>
      </c>
      <c r="R46">
        <f>O46/1000</f>
        <v>8.7727080000000006E-3</v>
      </c>
      <c r="S46" t="s">
        <v>61</v>
      </c>
    </row>
    <row r="47" spans="1:19" x14ac:dyDescent="0.2">
      <c r="D47" t="s">
        <v>63</v>
      </c>
      <c r="E47" s="3">
        <v>24</v>
      </c>
      <c r="N47" t="s">
        <v>62</v>
      </c>
      <c r="O47" s="4">
        <f>1/R46</f>
        <v>113.98988772907977</v>
      </c>
      <c r="P47" t="s">
        <v>59</v>
      </c>
    </row>
    <row r="48" spans="1:19" x14ac:dyDescent="0.2">
      <c r="D48" t="s">
        <v>64</v>
      </c>
      <c r="E48" s="5">
        <f>24*LOG(J46/$J$5,2)/E47</f>
        <v>0.99928579451962707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2021-05-02T20:15:33Z</dcterms:created>
  <dcterms:modified xsi:type="dcterms:W3CDTF">2021-05-19T02:31:04Z</dcterms:modified>
</cp:coreProperties>
</file>