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Desktop/GSH_GSSG_quant/"/>
    </mc:Choice>
  </mc:AlternateContent>
  <xr:revisionPtr revIDLastSave="0" documentId="13_ncr:1_{F58EFC22-9561-494B-805B-85DA9434A09C}" xr6:coauthVersionLast="43" xr6:coauthVersionMax="43" xr10:uidLastSave="{00000000-0000-0000-0000-000000000000}"/>
  <bookViews>
    <workbookView xWindow="100" yWindow="4040" windowWidth="28800" windowHeight="14020" activeTab="1" xr2:uid="{00000000-000D-0000-FFFF-FFFF00000000}"/>
  </bookViews>
  <sheets>
    <sheet name="Compounds" sheetId="1" r:id="rId1"/>
    <sheet name="Sheet1" sheetId="2" r:id="rId2"/>
  </sheets>
  <definedNames>
    <definedName name="_xlchart.v1.0" hidden="1">Sheet1!$B$24</definedName>
    <definedName name="_xlchart.v1.1" hidden="1">Sheet1!$B$25:$B$30</definedName>
    <definedName name="_xlchart.v1.2" hidden="1">Sheet1!$C$25:$C$30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2" l="1"/>
  <c r="D27" i="2"/>
  <c r="D28" i="2"/>
  <c r="D29" i="2"/>
  <c r="D30" i="2"/>
  <c r="D25" i="2"/>
  <c r="C30" i="2" l="1"/>
  <c r="B30" i="2"/>
  <c r="C29" i="2"/>
  <c r="B29" i="2"/>
  <c r="C28" i="2"/>
  <c r="B28" i="2"/>
  <c r="C27" i="2"/>
  <c r="B27" i="2"/>
  <c r="C26" i="2"/>
  <c r="B26" i="2"/>
  <c r="C25" i="2"/>
  <c r="B25" i="2"/>
  <c r="F10" i="1"/>
  <c r="F11" i="1" l="1"/>
  <c r="F12" i="1"/>
  <c r="F13" i="1"/>
  <c r="F14" i="1"/>
  <c r="F15" i="1"/>
  <c r="B25" i="1"/>
  <c r="C30" i="1" l="1"/>
  <c r="C29" i="1"/>
  <c r="C28" i="1"/>
  <c r="C27" i="1"/>
  <c r="C26" i="1"/>
  <c r="C25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<sst xmlns="http://schemas.openxmlformats.org/spreadsheetml/2006/main" count="70" uniqueCount="16">
  <si>
    <t>Checked</t>
  </si>
  <si>
    <t>Name</t>
  </si>
  <si>
    <t>Molecular Weight</t>
  </si>
  <si>
    <t>Area: KD051019_051319_GSH_conjugates_blank_polarity-switch_01.raw (F1)</t>
  </si>
  <si>
    <t>Area: KD051019_051319_GSH_conjugates_pooled-sample_polarity-switch_01.raw (F2)</t>
  </si>
  <si>
    <t>Area: KD051019_051319_GSH_conjugates_blank_polarity-switch_02.raw (F9)</t>
  </si>
  <si>
    <t>Area: KD051019_051319_GSH_conjugates_pooled-sample_polarity-switch_02.raw (F10)</t>
  </si>
  <si>
    <t>Glutathione</t>
  </si>
  <si>
    <t>GSH+4</t>
  </si>
  <si>
    <t>GSSG</t>
  </si>
  <si>
    <t>GSSG+4</t>
  </si>
  <si>
    <t>GSH+4 / (total GSH)</t>
  </si>
  <si>
    <t>GSSG+4 / (total GSSG)</t>
  </si>
  <si>
    <t>Time (h)</t>
  </si>
  <si>
    <t>GSH</t>
  </si>
  <si>
    <t>Pulse 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</si>
</sst>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 applyNumberFormat="0" applyFont="0" applyFill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Compounds!$B$24</c:f>
              <c:strCache>
                <c:ptCount val="1"/>
                <c:pt idx="0">
                  <c:v>GSH+4 / (total GSH)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Compounds!$A$25:$A$30</c:f>
              <c:numCache>
                <c:formatCode>General</c:formatCode>
                <c:ptCount val="6"/>
                <c:pt idx="0">
                  <c:v>25.33</c:v>
                </c:pt>
                <c:pt idx="1">
                  <c:v>19.260000000000002</c:v>
                </c:pt>
                <c:pt idx="2">
                  <c:v>6.83</c:v>
                </c:pt>
                <c:pt idx="3">
                  <c:v>3.17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Compounds!$B$25:$B$30</c:f>
              <c:numCache>
                <c:formatCode>General</c:formatCode>
                <c:ptCount val="6"/>
                <c:pt idx="0">
                  <c:v>0.45798435256974962</c:v>
                </c:pt>
                <c:pt idx="1">
                  <c:v>0.40515683466417357</c:v>
                </c:pt>
                <c:pt idx="2">
                  <c:v>0.2955836421983814</c:v>
                </c:pt>
                <c:pt idx="3">
                  <c:v>0.18150157168033718</c:v>
                </c:pt>
                <c:pt idx="4">
                  <c:v>3.8299775265410368E-2</c:v>
                </c:pt>
                <c:pt idx="5">
                  <c:v>2.1312134907469395E-2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BD-A046-8B9F-3FA9105F3E21}"/>
            </c:ext>
          </c:extLst>
        </c:ser>
        <c:ser>
          <c:idx val="2"/>
          <c:order val="1"/>
          <c:tx>
            <c:strRef>
              <c:f>Compounds!$C$24</c:f>
              <c:strCache>
                <c:ptCount val="1"/>
                <c:pt idx="0">
                  <c:v>GSSG+4 / (total GSSG)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Compounds!$A$25:$A$30</c:f>
              <c:numCache>
                <c:formatCode>General</c:formatCode>
                <c:ptCount val="6"/>
                <c:pt idx="0">
                  <c:v>25.33</c:v>
                </c:pt>
                <c:pt idx="1">
                  <c:v>19.260000000000002</c:v>
                </c:pt>
                <c:pt idx="2">
                  <c:v>6.83</c:v>
                </c:pt>
                <c:pt idx="3">
                  <c:v>3.17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Compounds!$C$25:$C$30</c:f>
              <c:numCache>
                <c:formatCode>General</c:formatCode>
                <c:ptCount val="6"/>
                <c:pt idx="0">
                  <c:v>0.46038441088227672</c:v>
                </c:pt>
                <c:pt idx="1">
                  <c:v>0.39220674390396382</c:v>
                </c:pt>
                <c:pt idx="2">
                  <c:v>0.28126873845144496</c:v>
                </c:pt>
                <c:pt idx="3">
                  <c:v>0.15676416337405127</c:v>
                </c:pt>
                <c:pt idx="4">
                  <c:v>3.1241163198456726E-2</c:v>
                </c:pt>
                <c:pt idx="5">
                  <c:v>1.6418177406468559E-2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BD-A046-8B9F-3FA9105F3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236656"/>
        <c:axId val="1451237472"/>
      </c:scatterChart>
      <c:valAx>
        <c:axId val="145123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37472"/>
        <c:crosses val="autoZero"/>
        <c:crossBetween val="midCat"/>
      </c:valAx>
      <c:valAx>
        <c:axId val="14512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3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Compounds!$A$10:$A$15</c:f>
              <c:numCache>
                <c:formatCode>General</c:formatCode>
                <c:ptCount val="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</c:numCache>
            </c:numRef>
          </c:xVal>
          <c:yVal>
            <c:numRef>
              <c:f>Compounds!$F$10:$F$15</c:f>
              <c:numCache>
                <c:formatCode>General</c:formatCode>
                <c:ptCount val="6"/>
                <c:pt idx="0">
                  <c:v>108805316.36322001</c:v>
                </c:pt>
                <c:pt idx="1">
                  <c:v>63163432.860250399</c:v>
                </c:pt>
                <c:pt idx="2">
                  <c:v>137494883.90503719</c:v>
                </c:pt>
                <c:pt idx="3">
                  <c:v>148522476.26830369</c:v>
                </c:pt>
                <c:pt idx="4">
                  <c:v>241476177.14144373</c:v>
                </c:pt>
                <c:pt idx="5">
                  <c:v>270202735.99650586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A-7C4F-8D50-92464715A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307599"/>
        <c:axId val="1853309327"/>
      </c:scatterChart>
      <c:valAx>
        <c:axId val="185330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09327"/>
        <c:crosses val="autoZero"/>
        <c:crossBetween val="midCat"/>
      </c:valAx>
      <c:valAx>
        <c:axId val="18533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GSH+4 / (total GSH)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Sheet1!$A$25:$A$30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3.17</c:v>
                </c:pt>
                <c:pt idx="3">
                  <c:v>6.83</c:v>
                </c:pt>
                <c:pt idx="4">
                  <c:v>19.260000000000002</c:v>
                </c:pt>
                <c:pt idx="5">
                  <c:v>25.33</c:v>
                </c:pt>
              </c:numCache>
            </c:numRef>
          </c:xVal>
          <c:yVal>
            <c:numRef>
              <c:f>Sheet1!$B$25:$B$30</c:f>
              <c:numCache>
                <c:formatCode>General</c:formatCode>
                <c:ptCount val="6"/>
                <c:pt idx="0">
                  <c:v>0.45798435256974962</c:v>
                </c:pt>
                <c:pt idx="1">
                  <c:v>0.40515683466417357</c:v>
                </c:pt>
                <c:pt idx="2">
                  <c:v>0.2955836421983814</c:v>
                </c:pt>
                <c:pt idx="3">
                  <c:v>0.18150157168033718</c:v>
                </c:pt>
                <c:pt idx="4">
                  <c:v>3.8299775265410368E-2</c:v>
                </c:pt>
                <c:pt idx="5">
                  <c:v>2.1312134907469395E-2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0C-DB4E-9802-FACD48D31F55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GSSG+4 / (total GSSG)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Sheet1!$A$25:$A$30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3.17</c:v>
                </c:pt>
                <c:pt idx="3">
                  <c:v>6.83</c:v>
                </c:pt>
                <c:pt idx="4">
                  <c:v>19.260000000000002</c:v>
                </c:pt>
                <c:pt idx="5">
                  <c:v>25.33</c:v>
                </c:pt>
              </c:numCache>
            </c:numRef>
          </c:xVal>
          <c:yVal>
            <c:numRef>
              <c:f>Sheet1!$C$25:$C$30</c:f>
              <c:numCache>
                <c:formatCode>General</c:formatCode>
                <c:ptCount val="6"/>
                <c:pt idx="0">
                  <c:v>0.46038441088227672</c:v>
                </c:pt>
                <c:pt idx="1">
                  <c:v>0.39220674390396382</c:v>
                </c:pt>
                <c:pt idx="2">
                  <c:v>0.28126873845144496</c:v>
                </c:pt>
                <c:pt idx="3">
                  <c:v>0.15676416337405127</c:v>
                </c:pt>
                <c:pt idx="4">
                  <c:v>3.1241163198456726E-2</c:v>
                </c:pt>
                <c:pt idx="5">
                  <c:v>1.6418177406468559E-2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0C-DB4E-9802-FACD48D31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868255"/>
        <c:axId val="748320543"/>
      </c:scatterChart>
      <c:valAx>
        <c:axId val="69686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20543"/>
        <c:crosses val="autoZero"/>
        <c:crossBetween val="midCat"/>
      </c:valAx>
      <c:valAx>
        <c:axId val="7483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6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13</xdr:row>
      <xdr:rowOff>152400</xdr:rowOff>
    </xdr:from>
    <xdr:to>
      <xdr:col>12</xdr:col>
      <xdr:colOff>501650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A6C59-A718-024E-BC07-6E9DA6B5A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755650</xdr:colOff>
      <xdr:row>11</xdr:row>
      <xdr:rowOff>114300</xdr:rowOff>
    </xdr:from>
    <xdr:to>
      <xdr:col>18</xdr:col>
      <xdr:colOff>374650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0B68AB-5A6F-0246-8612-8B2ADA37B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20</xdr:row>
      <xdr:rowOff>50800</xdr:rowOff>
    </xdr:from>
    <xdr:to>
      <xdr:col>12</xdr:col>
      <xdr:colOff>501650</xdr:colOff>
      <xdr:row>34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24C2BD-F40A-2E4E-BC28-B6C5BC850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0"/>
  <sheetViews>
    <sheetView topLeftCell="A7" workbookViewId="0">
      <selection activeCell="D29" sqref="D29"/>
    </sheetView>
  </sheetViews>
  <sheetFormatPr baseColWidth="10" defaultRowHeight="15" x14ac:dyDescent="0.2"/>
  <cols>
    <col min="2" max="2" width="15.6640625" bestFit="1" customWidth="1"/>
    <col min="3" max="3" width="17.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>
        <v>49</v>
      </c>
      <c r="E1" s="1">
        <v>50</v>
      </c>
      <c r="F1" s="1">
        <v>51</v>
      </c>
      <c r="G1" s="1">
        <v>52</v>
      </c>
      <c r="H1" s="1">
        <v>53</v>
      </c>
      <c r="I1" s="1">
        <v>54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x14ac:dyDescent="0.2">
      <c r="A2" s="2" t="b">
        <v>1</v>
      </c>
      <c r="B2" s="2" t="s">
        <v>7</v>
      </c>
      <c r="C2" s="2">
        <v>307.08344</v>
      </c>
      <c r="D2" s="2">
        <v>58974183.992463902</v>
      </c>
      <c r="E2" s="2">
        <v>37572336.336068302</v>
      </c>
      <c r="F2" s="2">
        <v>96853645.336742699</v>
      </c>
      <c r="G2" s="2">
        <v>121565413.395751</v>
      </c>
      <c r="H2" s="2">
        <v>232227693.824976</v>
      </c>
      <c r="I2" s="2">
        <v>264444138.83458099</v>
      </c>
      <c r="J2" s="2">
        <v>152073.596278237</v>
      </c>
      <c r="K2" s="2">
        <v>113225210.524134</v>
      </c>
      <c r="L2" s="2">
        <v>75510.667793586399</v>
      </c>
      <c r="M2" s="2">
        <v>110053163.540618</v>
      </c>
    </row>
    <row r="3" spans="1:13" x14ac:dyDescent="0.2">
      <c r="A3" s="2" t="b">
        <v>1</v>
      </c>
      <c r="B3" s="2" t="s">
        <v>8</v>
      </c>
      <c r="C3" s="2">
        <v>311.09044</v>
      </c>
      <c r="D3" s="2">
        <v>49831132.370756097</v>
      </c>
      <c r="E3" s="2">
        <v>25591096.5241821</v>
      </c>
      <c r="F3" s="2">
        <v>40641238.568294503</v>
      </c>
      <c r="G3" s="2">
        <v>26957062.8725527</v>
      </c>
      <c r="H3" s="2">
        <v>9248483.3164677192</v>
      </c>
      <c r="I3" s="2">
        <v>5758597.1619248698</v>
      </c>
      <c r="J3" s="2">
        <v>18518.621652344798</v>
      </c>
      <c r="K3" s="2">
        <v>26288987.787753399</v>
      </c>
      <c r="L3" s="2">
        <v>21371.839794161198</v>
      </c>
      <c r="M3" s="2">
        <v>24230809.572900601</v>
      </c>
    </row>
    <row r="4" spans="1:13" x14ac:dyDescent="0.2">
      <c r="A4" s="2" t="b">
        <v>1</v>
      </c>
      <c r="B4" s="2" t="s">
        <v>9</v>
      </c>
      <c r="C4" s="2">
        <v>612.15188000000001</v>
      </c>
      <c r="D4" s="2">
        <v>97894.994180707494</v>
      </c>
      <c r="E4" s="2">
        <v>65505.282459658403</v>
      </c>
      <c r="F4" s="2">
        <v>359342.249871129</v>
      </c>
      <c r="G4" s="2">
        <v>656616.55892943696</v>
      </c>
      <c r="H4" s="2">
        <v>1236841.5855771</v>
      </c>
      <c r="I4" s="2">
        <v>993103.81597548502</v>
      </c>
      <c r="J4" s="2">
        <v>8179.2377504960796</v>
      </c>
      <c r="K4" s="2">
        <v>790880.58673083002</v>
      </c>
      <c r="L4" s="2">
        <v>13766.4922262199</v>
      </c>
      <c r="M4" s="2">
        <v>1272048.1242420699</v>
      </c>
    </row>
    <row r="5" spans="1:13" x14ac:dyDescent="0.2">
      <c r="A5" s="2" t="b">
        <v>1</v>
      </c>
      <c r="B5" s="2" t="s">
        <v>10</v>
      </c>
      <c r="C5" s="2">
        <v>616.15868999999998</v>
      </c>
      <c r="D5" s="2">
        <v>167042.35434672199</v>
      </c>
      <c r="E5" s="2">
        <v>84540.633790620996</v>
      </c>
      <c r="F5" s="2">
        <v>281250.43865711498</v>
      </c>
      <c r="G5" s="2">
        <v>244140.34851742699</v>
      </c>
      <c r="H5" s="2">
        <v>79772.939059275697</v>
      </c>
      <c r="I5" s="2">
        <v>33154.241485945997</v>
      </c>
      <c r="J5" s="2">
        <v>3849.5972897348302</v>
      </c>
      <c r="K5" s="2">
        <v>327485.02910517203</v>
      </c>
      <c r="L5" s="2">
        <v>4561.0188611063904</v>
      </c>
      <c r="M5" s="2">
        <v>523056.43034095003</v>
      </c>
    </row>
    <row r="9" spans="1:13" x14ac:dyDescent="0.2">
      <c r="A9" s="1" t="s">
        <v>1</v>
      </c>
      <c r="B9" s="2" t="s">
        <v>7</v>
      </c>
      <c r="C9" s="2" t="s">
        <v>8</v>
      </c>
      <c r="D9" s="2" t="s">
        <v>9</v>
      </c>
      <c r="E9" s="2" t="s">
        <v>10</v>
      </c>
    </row>
    <row r="10" spans="1:13" x14ac:dyDescent="0.2">
      <c r="A10" s="1">
        <v>49</v>
      </c>
      <c r="B10" s="2">
        <v>58974183.992463902</v>
      </c>
      <c r="C10" s="2">
        <v>49831132.370756097</v>
      </c>
      <c r="D10" s="2">
        <v>97894.994180707494</v>
      </c>
      <c r="E10" s="2">
        <v>167042.35434672199</v>
      </c>
      <c r="F10">
        <f>SUM(B10:C10)</f>
        <v>108805316.36322001</v>
      </c>
    </row>
    <row r="11" spans="1:13" x14ac:dyDescent="0.2">
      <c r="A11" s="1">
        <v>50</v>
      </c>
      <c r="B11" s="2">
        <v>37572336.336068302</v>
      </c>
      <c r="C11" s="2">
        <v>25591096.5241821</v>
      </c>
      <c r="D11" s="2">
        <v>65505.282459658403</v>
      </c>
      <c r="E11" s="2">
        <v>84540.633790620996</v>
      </c>
      <c r="F11">
        <f t="shared" ref="F11:F15" si="0">SUM(B11:C11)</f>
        <v>63163432.860250399</v>
      </c>
    </row>
    <row r="12" spans="1:13" x14ac:dyDescent="0.2">
      <c r="A12" s="1">
        <v>51</v>
      </c>
      <c r="B12" s="2">
        <v>96853645.336742699</v>
      </c>
      <c r="C12" s="2">
        <v>40641238.568294503</v>
      </c>
      <c r="D12" s="2">
        <v>359342.249871129</v>
      </c>
      <c r="E12" s="2">
        <v>281250.43865711498</v>
      </c>
      <c r="F12">
        <f t="shared" si="0"/>
        <v>137494883.90503719</v>
      </c>
    </row>
    <row r="13" spans="1:13" x14ac:dyDescent="0.2">
      <c r="A13" s="1">
        <v>52</v>
      </c>
      <c r="B13" s="2">
        <v>121565413.395751</v>
      </c>
      <c r="C13" s="2">
        <v>26957062.8725527</v>
      </c>
      <c r="D13" s="2">
        <v>656616.55892943696</v>
      </c>
      <c r="E13" s="2">
        <v>244140.34851742699</v>
      </c>
      <c r="F13">
        <f t="shared" si="0"/>
        <v>148522476.26830369</v>
      </c>
    </row>
    <row r="14" spans="1:13" x14ac:dyDescent="0.2">
      <c r="A14" s="1">
        <v>53</v>
      </c>
      <c r="B14" s="2">
        <v>232227693.824976</v>
      </c>
      <c r="C14" s="2">
        <v>9248483.3164677192</v>
      </c>
      <c r="D14" s="2">
        <v>1236841.5855771</v>
      </c>
      <c r="E14" s="2">
        <v>79772.939059275697</v>
      </c>
      <c r="F14">
        <f t="shared" si="0"/>
        <v>241476177.14144373</v>
      </c>
    </row>
    <row r="15" spans="1:13" x14ac:dyDescent="0.2">
      <c r="A15" s="1">
        <v>54</v>
      </c>
      <c r="B15" s="2">
        <v>264444138.83458099</v>
      </c>
      <c r="C15" s="2">
        <v>5758597.1619248698</v>
      </c>
      <c r="D15" s="2">
        <v>993103.81597548502</v>
      </c>
      <c r="E15" s="2">
        <v>33154.241485945997</v>
      </c>
      <c r="F15">
        <f t="shared" si="0"/>
        <v>270202735.99650586</v>
      </c>
    </row>
    <row r="16" spans="1:13" x14ac:dyDescent="0.2">
      <c r="A16" s="1" t="s">
        <v>3</v>
      </c>
      <c r="B16" s="2">
        <v>152073.596278237</v>
      </c>
      <c r="C16" s="2">
        <v>18518.621652344798</v>
      </c>
      <c r="D16" s="2">
        <v>8179.2377504960796</v>
      </c>
      <c r="E16" s="2">
        <v>3849.5972897348302</v>
      </c>
    </row>
    <row r="17" spans="1:5" x14ac:dyDescent="0.2">
      <c r="A17" s="1" t="s">
        <v>4</v>
      </c>
      <c r="B17" s="2">
        <v>113225210.524134</v>
      </c>
      <c r="C17" s="2">
        <v>26288987.787753399</v>
      </c>
      <c r="D17" s="2">
        <v>790880.58673083002</v>
      </c>
      <c r="E17" s="2">
        <v>327485.02910517203</v>
      </c>
    </row>
    <row r="18" spans="1:5" x14ac:dyDescent="0.2">
      <c r="A18" s="1" t="s">
        <v>5</v>
      </c>
      <c r="B18" s="2">
        <v>75510.667793586399</v>
      </c>
      <c r="C18" s="2">
        <v>21371.839794161198</v>
      </c>
      <c r="D18" s="2">
        <v>13766.4922262199</v>
      </c>
      <c r="E18" s="2">
        <v>4561.0188611063904</v>
      </c>
    </row>
    <row r="19" spans="1:5" x14ac:dyDescent="0.2">
      <c r="A19" s="1" t="s">
        <v>6</v>
      </c>
      <c r="B19" s="2">
        <v>110053163.540618</v>
      </c>
      <c r="C19" s="2">
        <v>24230809.572900601</v>
      </c>
      <c r="D19" s="2">
        <v>1272048.1242420699</v>
      </c>
      <c r="E19" s="2">
        <v>523056.43034095003</v>
      </c>
    </row>
    <row r="24" spans="1:5" x14ac:dyDescent="0.2">
      <c r="A24" t="s">
        <v>13</v>
      </c>
      <c r="B24" t="s">
        <v>11</v>
      </c>
      <c r="C24" t="s">
        <v>12</v>
      </c>
    </row>
    <row r="25" spans="1:5" x14ac:dyDescent="0.2">
      <c r="A25">
        <v>25.33</v>
      </c>
      <c r="B25">
        <f>C10/(B10+C10)</f>
        <v>0.45798435256974962</v>
      </c>
      <c r="C25">
        <f t="shared" ref="C25:C30" si="1">E10/(2*D10+E10)</f>
        <v>0.46038441088227672</v>
      </c>
    </row>
    <row r="26" spans="1:5" x14ac:dyDescent="0.2">
      <c r="A26">
        <v>19.260000000000002</v>
      </c>
      <c r="B26">
        <f t="shared" ref="B26:B30" si="2">C11/(B11+C11)</f>
        <v>0.40515683466417357</v>
      </c>
      <c r="C26">
        <f t="shared" si="1"/>
        <v>0.39220674390396382</v>
      </c>
    </row>
    <row r="27" spans="1:5" x14ac:dyDescent="0.2">
      <c r="A27">
        <v>6.83</v>
      </c>
      <c r="B27">
        <f t="shared" si="2"/>
        <v>0.2955836421983814</v>
      </c>
      <c r="C27">
        <f t="shared" si="1"/>
        <v>0.28126873845144496</v>
      </c>
    </row>
    <row r="28" spans="1:5" x14ac:dyDescent="0.2">
      <c r="A28">
        <v>3.17</v>
      </c>
      <c r="B28">
        <f t="shared" si="2"/>
        <v>0.18150157168033718</v>
      </c>
      <c r="C28">
        <f t="shared" si="1"/>
        <v>0.15676416337405127</v>
      </c>
    </row>
    <row r="29" spans="1:5" x14ac:dyDescent="0.2">
      <c r="A29">
        <v>1</v>
      </c>
      <c r="B29">
        <f t="shared" si="2"/>
        <v>3.8299775265410368E-2</v>
      </c>
      <c r="C29">
        <f t="shared" si="1"/>
        <v>3.1241163198456726E-2</v>
      </c>
    </row>
    <row r="30" spans="1:5" x14ac:dyDescent="0.2">
      <c r="A30">
        <v>0</v>
      </c>
      <c r="B30">
        <f t="shared" si="2"/>
        <v>2.1312134907469395E-2</v>
      </c>
      <c r="C30">
        <f t="shared" si="1"/>
        <v>1.6418177406468559E-2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49B4-2649-AB48-A65D-FAEEEE2F370C}">
  <dimension ref="A1:M46"/>
  <sheetViews>
    <sheetView tabSelected="1" workbookViewId="0">
      <selection activeCell="E31" sqref="E31"/>
    </sheetView>
  </sheetViews>
  <sheetFormatPr baseColWidth="10" defaultRowHeight="15" x14ac:dyDescent="0.2"/>
  <cols>
    <col min="2" max="2" width="15.6640625" bestFit="1" customWidth="1"/>
    <col min="3" max="3" width="17.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>
        <v>49</v>
      </c>
      <c r="E1" s="1">
        <v>50</v>
      </c>
      <c r="F1" s="1">
        <v>51</v>
      </c>
      <c r="G1" s="1">
        <v>52</v>
      </c>
      <c r="H1" s="1">
        <v>53</v>
      </c>
      <c r="I1" s="1">
        <v>54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x14ac:dyDescent="0.2">
      <c r="A2" s="2" t="b">
        <v>1</v>
      </c>
      <c r="B2" s="2" t="s">
        <v>7</v>
      </c>
      <c r="C2" s="2">
        <v>307.08344</v>
      </c>
      <c r="D2" s="2">
        <v>58974183.992463902</v>
      </c>
      <c r="E2" s="2">
        <v>37572336.336068302</v>
      </c>
      <c r="F2" s="2">
        <v>96853645.336742699</v>
      </c>
      <c r="G2" s="2">
        <v>121565413.395751</v>
      </c>
      <c r="H2" s="2">
        <v>232227693.824976</v>
      </c>
      <c r="I2" s="2">
        <v>264444138.83458099</v>
      </c>
      <c r="J2" s="2">
        <v>152073.596278237</v>
      </c>
      <c r="K2" s="2">
        <v>113225210.524134</v>
      </c>
      <c r="L2" s="2">
        <v>75510.667793586399</v>
      </c>
      <c r="M2" s="2">
        <v>110053163.540618</v>
      </c>
    </row>
    <row r="3" spans="1:13" x14ac:dyDescent="0.2">
      <c r="A3" s="2" t="b">
        <v>1</v>
      </c>
      <c r="B3" s="2" t="s">
        <v>8</v>
      </c>
      <c r="C3" s="2">
        <v>311.09044</v>
      </c>
      <c r="D3" s="2">
        <v>49831132.370756097</v>
      </c>
      <c r="E3" s="2">
        <v>25591096.5241821</v>
      </c>
      <c r="F3" s="2">
        <v>40641238.568294503</v>
      </c>
      <c r="G3" s="2">
        <v>26957062.8725527</v>
      </c>
      <c r="H3" s="2">
        <v>9248483.3164677192</v>
      </c>
      <c r="I3" s="2">
        <v>5758597.1619248698</v>
      </c>
      <c r="J3" s="2">
        <v>18518.621652344798</v>
      </c>
      <c r="K3" s="2">
        <v>26288987.787753399</v>
      </c>
      <c r="L3" s="2">
        <v>21371.839794161198</v>
      </c>
      <c r="M3" s="2">
        <v>24230809.572900601</v>
      </c>
    </row>
    <row r="4" spans="1:13" x14ac:dyDescent="0.2">
      <c r="A4" s="2" t="b">
        <v>1</v>
      </c>
      <c r="B4" s="2" t="s">
        <v>9</v>
      </c>
      <c r="C4" s="2">
        <v>612.15188000000001</v>
      </c>
      <c r="D4" s="2">
        <v>97894.994180707494</v>
      </c>
      <c r="E4" s="2">
        <v>65505.282459658403</v>
      </c>
      <c r="F4" s="2">
        <v>359342.249871129</v>
      </c>
      <c r="G4" s="2">
        <v>656616.55892943696</v>
      </c>
      <c r="H4" s="2">
        <v>1236841.5855771</v>
      </c>
      <c r="I4" s="2">
        <v>993103.81597548502</v>
      </c>
      <c r="J4" s="2">
        <v>8179.2377504960796</v>
      </c>
      <c r="K4" s="2">
        <v>790880.58673083002</v>
      </c>
      <c r="L4" s="2">
        <v>13766.4922262199</v>
      </c>
      <c r="M4" s="2">
        <v>1272048.1242420699</v>
      </c>
    </row>
    <row r="5" spans="1:13" x14ac:dyDescent="0.2">
      <c r="A5" s="2" t="b">
        <v>1</v>
      </c>
      <c r="B5" s="2" t="s">
        <v>10</v>
      </c>
      <c r="C5" s="2">
        <v>616.15868999999998</v>
      </c>
      <c r="D5" s="2">
        <v>167042.35434672199</v>
      </c>
      <c r="E5" s="2">
        <v>84540.633790620996</v>
      </c>
      <c r="F5" s="2">
        <v>281250.43865711498</v>
      </c>
      <c r="G5" s="2">
        <v>244140.34851742699</v>
      </c>
      <c r="H5" s="2">
        <v>79772.939059275697</v>
      </c>
      <c r="I5" s="2">
        <v>33154.241485945997</v>
      </c>
      <c r="J5" s="2">
        <v>3849.5972897348302</v>
      </c>
      <c r="K5" s="2">
        <v>327485.02910517203</v>
      </c>
      <c r="L5" s="2">
        <v>4561.0188611063904</v>
      </c>
      <c r="M5" s="2">
        <v>523056.43034095003</v>
      </c>
    </row>
    <row r="9" spans="1:13" x14ac:dyDescent="0.2">
      <c r="A9" s="1" t="s">
        <v>1</v>
      </c>
      <c r="B9" s="2" t="s">
        <v>7</v>
      </c>
      <c r="C9" s="2" t="s">
        <v>8</v>
      </c>
      <c r="D9" s="2" t="s">
        <v>9</v>
      </c>
      <c r="E9" s="2" t="s">
        <v>10</v>
      </c>
    </row>
    <row r="10" spans="1:13" x14ac:dyDescent="0.2">
      <c r="A10" s="1">
        <v>49</v>
      </c>
      <c r="B10" s="2">
        <v>58974183.992463902</v>
      </c>
      <c r="C10" s="2">
        <v>49831132.370756097</v>
      </c>
      <c r="D10" s="2">
        <v>97894.994180707494</v>
      </c>
      <c r="E10" s="2">
        <v>167042.35434672199</v>
      </c>
    </row>
    <row r="11" spans="1:13" x14ac:dyDescent="0.2">
      <c r="A11" s="1">
        <v>50</v>
      </c>
      <c r="B11" s="2">
        <v>37572336.336068302</v>
      </c>
      <c r="C11" s="2">
        <v>25591096.5241821</v>
      </c>
      <c r="D11" s="2">
        <v>65505.282459658403</v>
      </c>
      <c r="E11" s="2">
        <v>84540.633790620996</v>
      </c>
    </row>
    <row r="12" spans="1:13" x14ac:dyDescent="0.2">
      <c r="A12" s="1">
        <v>51</v>
      </c>
      <c r="B12" s="2">
        <v>96853645.336742699</v>
      </c>
      <c r="C12" s="2">
        <v>40641238.568294503</v>
      </c>
      <c r="D12" s="2">
        <v>359342.249871129</v>
      </c>
      <c r="E12" s="2">
        <v>281250.43865711498</v>
      </c>
    </row>
    <row r="13" spans="1:13" x14ac:dyDescent="0.2">
      <c r="A13" s="1">
        <v>52</v>
      </c>
      <c r="B13" s="2">
        <v>121565413.395751</v>
      </c>
      <c r="C13" s="2">
        <v>26957062.8725527</v>
      </c>
      <c r="D13" s="2">
        <v>656616.55892943696</v>
      </c>
      <c r="E13" s="2">
        <v>244140.34851742699</v>
      </c>
    </row>
    <row r="14" spans="1:13" x14ac:dyDescent="0.2">
      <c r="A14" s="1">
        <v>53</v>
      </c>
      <c r="B14" s="2">
        <v>232227693.824976</v>
      </c>
      <c r="C14" s="2">
        <v>9248483.3164677192</v>
      </c>
      <c r="D14" s="2">
        <v>1236841.5855771</v>
      </c>
      <c r="E14" s="2">
        <v>79772.939059275697</v>
      </c>
    </row>
    <row r="15" spans="1:13" x14ac:dyDescent="0.2">
      <c r="A15" s="1">
        <v>54</v>
      </c>
      <c r="B15" s="2">
        <v>264444138.83458099</v>
      </c>
      <c r="C15" s="2">
        <v>5758597.1619248698</v>
      </c>
      <c r="D15" s="2">
        <v>993103.81597548502</v>
      </c>
      <c r="E15" s="2">
        <v>33154.241485945997</v>
      </c>
    </row>
    <row r="16" spans="1:13" x14ac:dyDescent="0.2">
      <c r="A16" s="1" t="s">
        <v>3</v>
      </c>
      <c r="B16" s="2">
        <v>152073.596278237</v>
      </c>
      <c r="C16" s="2">
        <v>18518.621652344798</v>
      </c>
      <c r="D16" s="2">
        <v>8179.2377504960796</v>
      </c>
      <c r="E16" s="2">
        <v>3849.5972897348302</v>
      </c>
    </row>
    <row r="17" spans="1:5" x14ac:dyDescent="0.2">
      <c r="A17" s="1" t="s">
        <v>4</v>
      </c>
      <c r="B17" s="2">
        <v>113225210.524134</v>
      </c>
      <c r="C17" s="2">
        <v>26288987.787753399</v>
      </c>
      <c r="D17" s="2">
        <v>790880.58673083002</v>
      </c>
      <c r="E17" s="2">
        <v>327485.02910517203</v>
      </c>
    </row>
    <row r="18" spans="1:5" x14ac:dyDescent="0.2">
      <c r="A18" s="1" t="s">
        <v>5</v>
      </c>
      <c r="B18" s="2">
        <v>75510.667793586399</v>
      </c>
      <c r="C18" s="2">
        <v>21371.839794161198</v>
      </c>
      <c r="D18" s="2">
        <v>13766.4922262199</v>
      </c>
      <c r="E18" s="2">
        <v>4561.0188611063904</v>
      </c>
    </row>
    <row r="19" spans="1:5" x14ac:dyDescent="0.2">
      <c r="A19" s="1" t="s">
        <v>6</v>
      </c>
      <c r="B19" s="2">
        <v>110053163.540618</v>
      </c>
      <c r="C19" s="2">
        <v>24230809.572900601</v>
      </c>
      <c r="D19" s="2">
        <v>1272048.1242420699</v>
      </c>
      <c r="E19" s="2">
        <v>523056.43034095003</v>
      </c>
    </row>
    <row r="24" spans="1:5" x14ac:dyDescent="0.2">
      <c r="A24" t="s">
        <v>13</v>
      </c>
      <c r="B24" t="s">
        <v>11</v>
      </c>
      <c r="C24" t="s">
        <v>12</v>
      </c>
    </row>
    <row r="25" spans="1:5" x14ac:dyDescent="0.2">
      <c r="A25">
        <v>0</v>
      </c>
      <c r="B25">
        <f>C10/(B10+C10)</f>
        <v>0.45798435256974962</v>
      </c>
      <c r="C25">
        <f t="shared" ref="C25:C30" si="0">E10/(2*D10+E10)</f>
        <v>0.46038441088227672</v>
      </c>
      <c r="D25">
        <f>24+A25</f>
        <v>24</v>
      </c>
    </row>
    <row r="26" spans="1:5" x14ac:dyDescent="0.2">
      <c r="A26">
        <v>1</v>
      </c>
      <c r="B26">
        <f t="shared" ref="B26:B30" si="1">C11/(B11+C11)</f>
        <v>0.40515683466417357</v>
      </c>
      <c r="C26">
        <f t="shared" si="0"/>
        <v>0.39220674390396382</v>
      </c>
      <c r="D26">
        <f t="shared" ref="D26:D30" si="2">24+A26</f>
        <v>25</v>
      </c>
    </row>
    <row r="27" spans="1:5" x14ac:dyDescent="0.2">
      <c r="A27">
        <v>3.17</v>
      </c>
      <c r="B27">
        <f t="shared" si="1"/>
        <v>0.2955836421983814</v>
      </c>
      <c r="C27">
        <f t="shared" si="0"/>
        <v>0.28126873845144496</v>
      </c>
      <c r="D27">
        <f t="shared" si="2"/>
        <v>27.17</v>
      </c>
    </row>
    <row r="28" spans="1:5" x14ac:dyDescent="0.2">
      <c r="A28">
        <v>6.83</v>
      </c>
      <c r="B28">
        <f t="shared" si="1"/>
        <v>0.18150157168033718</v>
      </c>
      <c r="C28">
        <f t="shared" si="0"/>
        <v>0.15676416337405127</v>
      </c>
      <c r="D28">
        <f t="shared" si="2"/>
        <v>30.83</v>
      </c>
    </row>
    <row r="29" spans="1:5" x14ac:dyDescent="0.2">
      <c r="A29">
        <v>19.260000000000002</v>
      </c>
      <c r="B29">
        <f t="shared" si="1"/>
        <v>3.8299775265410368E-2</v>
      </c>
      <c r="C29">
        <f t="shared" si="0"/>
        <v>3.1241163198456726E-2</v>
      </c>
      <c r="D29">
        <f t="shared" si="2"/>
        <v>43.260000000000005</v>
      </c>
    </row>
    <row r="30" spans="1:5" x14ac:dyDescent="0.2">
      <c r="A30">
        <v>25.33</v>
      </c>
      <c r="B30">
        <f t="shared" si="1"/>
        <v>2.1312134907469395E-2</v>
      </c>
      <c r="C30">
        <f t="shared" si="0"/>
        <v>1.6418177406468559E-2</v>
      </c>
      <c r="D30">
        <f t="shared" si="2"/>
        <v>49.33</v>
      </c>
    </row>
    <row r="35" spans="1:4" x14ac:dyDescent="0.2">
      <c r="A35">
        <v>24</v>
      </c>
      <c r="B35" t="s">
        <v>14</v>
      </c>
      <c r="C35" t="s">
        <v>15</v>
      </c>
      <c r="D35">
        <v>0.45798435256974962</v>
      </c>
    </row>
    <row r="36" spans="1:4" x14ac:dyDescent="0.2">
      <c r="A36">
        <v>25</v>
      </c>
      <c r="B36" t="s">
        <v>14</v>
      </c>
      <c r="C36" t="s">
        <v>15</v>
      </c>
      <c r="D36">
        <v>0.40515683466417357</v>
      </c>
    </row>
    <row r="37" spans="1:4" x14ac:dyDescent="0.2">
      <c r="A37">
        <v>27.17</v>
      </c>
      <c r="B37" t="s">
        <v>14</v>
      </c>
      <c r="C37" t="s">
        <v>15</v>
      </c>
      <c r="D37">
        <v>0.2955836421983814</v>
      </c>
    </row>
    <row r="38" spans="1:4" x14ac:dyDescent="0.2">
      <c r="A38">
        <v>30.83</v>
      </c>
      <c r="B38" t="s">
        <v>14</v>
      </c>
      <c r="C38" t="s">
        <v>15</v>
      </c>
      <c r="D38">
        <v>0.18150157168033718</v>
      </c>
    </row>
    <row r="39" spans="1:4" x14ac:dyDescent="0.2">
      <c r="A39">
        <v>43.260000000000005</v>
      </c>
      <c r="B39" t="s">
        <v>14</v>
      </c>
      <c r="C39" t="s">
        <v>15</v>
      </c>
      <c r="D39">
        <v>3.8299775265410368E-2</v>
      </c>
    </row>
    <row r="40" spans="1:4" x14ac:dyDescent="0.2">
      <c r="A40">
        <v>49.33</v>
      </c>
      <c r="B40" t="s">
        <v>14</v>
      </c>
      <c r="C40" t="s">
        <v>15</v>
      </c>
      <c r="D40">
        <v>2.1312134907469395E-2</v>
      </c>
    </row>
    <row r="41" spans="1:4" x14ac:dyDescent="0.2">
      <c r="A41">
        <v>24</v>
      </c>
      <c r="B41" t="s">
        <v>9</v>
      </c>
      <c r="C41" t="s">
        <v>15</v>
      </c>
      <c r="D41">
        <v>0.46038441088227672</v>
      </c>
    </row>
    <row r="42" spans="1:4" x14ac:dyDescent="0.2">
      <c r="A42">
        <v>25</v>
      </c>
      <c r="B42" t="s">
        <v>9</v>
      </c>
      <c r="C42" t="s">
        <v>15</v>
      </c>
      <c r="D42">
        <v>0.39220674390396382</v>
      </c>
    </row>
    <row r="43" spans="1:4" x14ac:dyDescent="0.2">
      <c r="A43">
        <v>27.17</v>
      </c>
      <c r="B43" t="s">
        <v>9</v>
      </c>
      <c r="C43" t="s">
        <v>15</v>
      </c>
      <c r="D43">
        <v>0.28126873845144496</v>
      </c>
    </row>
    <row r="44" spans="1:4" x14ac:dyDescent="0.2">
      <c r="A44">
        <v>30.83</v>
      </c>
      <c r="B44" t="s">
        <v>9</v>
      </c>
      <c r="C44" t="s">
        <v>15</v>
      </c>
      <c r="D44">
        <v>0.15676416337405127</v>
      </c>
    </row>
    <row r="45" spans="1:4" x14ac:dyDescent="0.2">
      <c r="A45">
        <v>43.260000000000005</v>
      </c>
      <c r="B45" t="s">
        <v>9</v>
      </c>
      <c r="C45" t="s">
        <v>15</v>
      </c>
      <c r="D45">
        <v>3.1241163198456726E-2</v>
      </c>
    </row>
    <row r="46" spans="1:4" x14ac:dyDescent="0.2">
      <c r="A46">
        <v>49.33</v>
      </c>
      <c r="B46" t="s">
        <v>9</v>
      </c>
      <c r="C46" t="s">
        <v>15</v>
      </c>
      <c r="D46">
        <v>1.6418177406468559E-2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Compounds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Exported from file pulse_chase_switch.pdResult using  </dc:description>
  <cp:lastModifiedBy>Kristian Davidsen</cp:lastModifiedBy>
  <dcterms:modified xsi:type="dcterms:W3CDTF">2019-06-04T18:21:03Z</dcterms:modified>
</cp:coreProperties>
</file>