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rescue/143B/12W_CC_exp/"/>
    </mc:Choice>
  </mc:AlternateContent>
  <xr:revisionPtr revIDLastSave="0" documentId="13_ncr:1_{631C9997-034A-2646-93CD-5D80A4DF74E5}" xr6:coauthVersionLast="47" xr6:coauthVersionMax="47" xr10:uidLastSave="{00000000-0000-0000-0000-000000000000}"/>
  <bookViews>
    <workbookView xWindow="0" yWindow="1160" windowWidth="28560" windowHeight="16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" i="1" l="1"/>
  <c r="Q104" i="1" s="1"/>
  <c r="P103" i="1"/>
  <c r="Q103" i="1" s="1"/>
  <c r="P102" i="1"/>
  <c r="Q102" i="1" s="1"/>
  <c r="Q105" i="1" s="1"/>
  <c r="Q99" i="1"/>
  <c r="P99" i="1"/>
  <c r="P98" i="1"/>
  <c r="Q98" i="1" s="1"/>
  <c r="Q97" i="1"/>
  <c r="Q100" i="1" s="1"/>
  <c r="P97" i="1"/>
  <c r="Q95" i="1"/>
  <c r="Q93" i="1"/>
  <c r="Q90" i="1"/>
  <c r="P94" i="1"/>
  <c r="Q94" i="1" s="1"/>
  <c r="P93" i="1"/>
  <c r="P92" i="1"/>
  <c r="Q92" i="1" s="1"/>
  <c r="Q89" i="1"/>
  <c r="Q88" i="1"/>
  <c r="P67" i="1"/>
  <c r="P62" i="1"/>
  <c r="P54" i="1"/>
  <c r="P46" i="1"/>
  <c r="Q46" i="1" s="1"/>
  <c r="P40" i="1"/>
  <c r="P36" i="1"/>
  <c r="Q36" i="1" s="1"/>
  <c r="P31" i="1"/>
  <c r="P28" i="1"/>
  <c r="P23" i="1"/>
  <c r="P22" i="1"/>
  <c r="P19" i="1"/>
  <c r="Q15" i="1"/>
  <c r="P16" i="1"/>
  <c r="P12" i="1"/>
  <c r="P15" i="1"/>
  <c r="P11" i="1"/>
  <c r="Q11" i="1" s="1"/>
  <c r="O102" i="1"/>
  <c r="O99" i="1"/>
  <c r="O94" i="1"/>
  <c r="O93" i="1"/>
  <c r="O88" i="1"/>
  <c r="O69" i="1"/>
  <c r="O61" i="1"/>
  <c r="O60" i="1"/>
  <c r="O52" i="1"/>
  <c r="O51" i="1"/>
  <c r="O71" i="1"/>
  <c r="O70" i="1"/>
  <c r="O62" i="1"/>
  <c r="O56" i="1"/>
  <c r="O46" i="1"/>
  <c r="O48" i="1"/>
  <c r="O36" i="1"/>
  <c r="O37" i="1"/>
  <c r="O28" i="1"/>
  <c r="O27" i="1"/>
  <c r="O19" i="1"/>
  <c r="O11" i="1"/>
  <c r="O38" i="1"/>
  <c r="O32" i="1"/>
  <c r="O24" i="1"/>
  <c r="O23" i="1"/>
  <c r="O15" i="1"/>
  <c r="O14" i="1"/>
  <c r="K84" i="1"/>
  <c r="L84" i="1"/>
  <c r="J84" i="1"/>
  <c r="P89" i="1" s="1"/>
  <c r="E84" i="1"/>
  <c r="O104" i="1" s="1"/>
  <c r="K7" i="1"/>
  <c r="L7" i="1"/>
  <c r="J7" i="1"/>
  <c r="P72" i="1" s="1"/>
  <c r="E7" i="1"/>
  <c r="O68" i="1" s="1"/>
  <c r="Q62" i="1" l="1"/>
  <c r="P70" i="1"/>
  <c r="Q70" i="1" s="1"/>
  <c r="Q23" i="1"/>
  <c r="Q19" i="1"/>
  <c r="P37" i="1"/>
  <c r="Q37" i="1" s="1"/>
  <c r="P44" i="1"/>
  <c r="P51" i="1"/>
  <c r="Q51" i="1" s="1"/>
  <c r="P55" i="1"/>
  <c r="P60" i="1"/>
  <c r="Q60" i="1" s="1"/>
  <c r="P63" i="1"/>
  <c r="P68" i="1"/>
  <c r="Q68" i="1" s="1"/>
  <c r="O12" i="1"/>
  <c r="Q12" i="1" s="1"/>
  <c r="Q17" i="1" s="1"/>
  <c r="O16" i="1"/>
  <c r="Q16" i="1" s="1"/>
  <c r="O30" i="1"/>
  <c r="O39" i="1"/>
  <c r="O20" i="1"/>
  <c r="O29" i="1"/>
  <c r="O45" i="1"/>
  <c r="O54" i="1"/>
  <c r="Q54" i="1" s="1"/>
  <c r="O63" i="1"/>
  <c r="O72" i="1"/>
  <c r="Q72" i="1" s="1"/>
  <c r="O53" i="1"/>
  <c r="O67" i="1"/>
  <c r="Q67" i="1" s="1"/>
  <c r="Q73" i="1" s="1"/>
  <c r="O89" i="1"/>
  <c r="O97" i="1"/>
  <c r="O103" i="1"/>
  <c r="P14" i="1"/>
  <c r="Q14" i="1" s="1"/>
  <c r="P20" i="1"/>
  <c r="Q20" i="1" s="1"/>
  <c r="P24" i="1"/>
  <c r="Q24" i="1" s="1"/>
  <c r="P29" i="1"/>
  <c r="P32" i="1"/>
  <c r="Q32" i="1" s="1"/>
  <c r="P38" i="1"/>
  <c r="Q38" i="1" s="1"/>
  <c r="P47" i="1"/>
  <c r="Q47" i="1" s="1"/>
  <c r="P52" i="1"/>
  <c r="Q52" i="1" s="1"/>
  <c r="P56" i="1"/>
  <c r="Q56" i="1" s="1"/>
  <c r="P61" i="1"/>
  <c r="Q61" i="1" s="1"/>
  <c r="P71" i="1"/>
  <c r="Q71" i="1" s="1"/>
  <c r="P88" i="1"/>
  <c r="Q28" i="1"/>
  <c r="O13" i="1"/>
  <c r="O22" i="1"/>
  <c r="Q22" i="1" s="1"/>
  <c r="O31" i="1"/>
  <c r="Q31" i="1" s="1"/>
  <c r="O40" i="1"/>
  <c r="Q40" i="1" s="1"/>
  <c r="O21" i="1"/>
  <c r="O35" i="1"/>
  <c r="O47" i="1"/>
  <c r="O55" i="1"/>
  <c r="O64" i="1"/>
  <c r="O44" i="1"/>
  <c r="O59" i="1"/>
  <c r="O92" i="1"/>
  <c r="O98" i="1"/>
  <c r="P13" i="1"/>
  <c r="Q13" i="1" s="1"/>
  <c r="P21" i="1"/>
  <c r="P27" i="1"/>
  <c r="Q27" i="1" s="1"/>
  <c r="P30" i="1"/>
  <c r="Q30" i="1" s="1"/>
  <c r="P35" i="1"/>
  <c r="Q35" i="1" s="1"/>
  <c r="P39" i="1"/>
  <c r="Q39" i="1" s="1"/>
  <c r="P45" i="1"/>
  <c r="Q45" i="1" s="1"/>
  <c r="P48" i="1"/>
  <c r="Q48" i="1" s="1"/>
  <c r="P53" i="1"/>
  <c r="Q53" i="1" s="1"/>
  <c r="P59" i="1"/>
  <c r="Q59" i="1" s="1"/>
  <c r="P64" i="1"/>
  <c r="P69" i="1"/>
  <c r="Q69" i="1" s="1"/>
  <c r="Q41" i="1" l="1"/>
  <c r="Q64" i="1"/>
  <c r="Q65" i="1" s="1"/>
  <c r="Q21" i="1"/>
  <c r="Q29" i="1"/>
  <c r="Q33" i="1" s="1"/>
  <c r="Q63" i="1"/>
  <c r="Q44" i="1"/>
  <c r="Q49" i="1" s="1"/>
  <c r="Q55" i="1"/>
  <c r="Q57" i="1" s="1"/>
  <c r="Q25" i="1"/>
</calcChain>
</file>

<file path=xl/sharedStrings.xml><?xml version="1.0" encoding="utf-8"?>
<sst xmlns="http://schemas.openxmlformats.org/spreadsheetml/2006/main" count="357" uniqueCount="170">
  <si>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</si>
  <si>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</si>
  <si>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</si>
  <si>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</si>
  <si>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</si>
  <si>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</si>
  <si>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</si>
  <si>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</si>
  <si>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</si>
  <si>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</si>
  <si>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</si>
  <si>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</si>
  <si>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</si>
  <si>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NoSer_Asn_1</t>
  </si>
  <si>
    <t>NoSer_Asn_2</t>
  </si>
  <si>
    <t>NoSer_Asn_3</t>
  </si>
  <si>
    <t>NoSer_Pyr_1</t>
  </si>
  <si>
    <t>NoSer_Pyr_3</t>
  </si>
  <si>
    <t>NoSer_Ser_1</t>
  </si>
  <si>
    <t>NoSer_Ser_2</t>
  </si>
  <si>
    <t>NoSer_Ser_3</t>
  </si>
  <si>
    <t>NoSer_t0_1</t>
  </si>
  <si>
    <t>NoSer_t0_2</t>
  </si>
  <si>
    <t>NoSer_t0_3</t>
  </si>
  <si>
    <t>NoSer_t0_4</t>
  </si>
  <si>
    <t>NoSer_t0_5</t>
  </si>
  <si>
    <t>NoSer_t0_6</t>
  </si>
  <si>
    <t>NoSer_Vec_1</t>
  </si>
  <si>
    <t>NoSer_Vec_3</t>
  </si>
  <si>
    <t>Ser_Ad_1</t>
  </si>
  <si>
    <t>Ser_Ad_2</t>
  </si>
  <si>
    <t>Ser_Ad_3</t>
  </si>
  <si>
    <t>Ser_Ad_4</t>
  </si>
  <si>
    <t>Ser_Ad_5</t>
  </si>
  <si>
    <t>Ser_Ad_6</t>
  </si>
  <si>
    <t>Ser_Asn_1</t>
  </si>
  <si>
    <t>Ser_Asn_2</t>
  </si>
  <si>
    <t>Ser_Asn_3</t>
  </si>
  <si>
    <t>Ser_Asn_4</t>
  </si>
  <si>
    <t>Ser_Asn_5</t>
  </si>
  <si>
    <t>Ser_Asn_6</t>
  </si>
  <si>
    <t>Ser_Asp_1</t>
  </si>
  <si>
    <t>Ser_Asp_2</t>
  </si>
  <si>
    <t>Ser_Asp_3</t>
  </si>
  <si>
    <t>Ser_Asp_4</t>
  </si>
  <si>
    <t>Ser_Asp_5</t>
  </si>
  <si>
    <t>Ser_Asp_6</t>
  </si>
  <si>
    <t>Ser_Hpx_2</t>
  </si>
  <si>
    <t>Ser_Hpx_3</t>
  </si>
  <si>
    <t>Ser_Hpx_4</t>
  </si>
  <si>
    <t>Ser_Hpx_5</t>
  </si>
  <si>
    <t>Ser_Hpx_6</t>
  </si>
  <si>
    <t>Ser_Pyr_1</t>
  </si>
  <si>
    <t>Ser_Pyr_2</t>
  </si>
  <si>
    <t>Ser_Pyr_3</t>
  </si>
  <si>
    <t>Ser_Pyr_4</t>
  </si>
  <si>
    <t>Ser_Pyr_5</t>
  </si>
  <si>
    <t>Ser_Pyr_6</t>
  </si>
  <si>
    <t>Ser_SMv3_1</t>
  </si>
  <si>
    <t>Ser_SMv3_2</t>
  </si>
  <si>
    <t>Ser_SMv3_3</t>
  </si>
  <si>
    <t>Ser_SMv3_4</t>
  </si>
  <si>
    <t>Ser_SMv3_5</t>
  </si>
  <si>
    <t>Ser_SMv3_6</t>
  </si>
  <si>
    <t>Ser_t0_1</t>
  </si>
  <si>
    <t>Ser_t0_2</t>
  </si>
  <si>
    <t>Ser_t0_3</t>
  </si>
  <si>
    <t>Ser_t0_4</t>
  </si>
  <si>
    <t>Ser_t0_5</t>
  </si>
  <si>
    <t>Ser_Uri_1</t>
  </si>
  <si>
    <t>Ser_Uri_2</t>
  </si>
  <si>
    <t>Ser_Uri_3</t>
  </si>
  <si>
    <t>Ser_Uri_4</t>
  </si>
  <si>
    <t>Ser_Uri_5</t>
  </si>
  <si>
    <t>Ser_Uri_6</t>
  </si>
  <si>
    <t>Ser_Vec_1</t>
  </si>
  <si>
    <t>Ser_Vec_2</t>
  </si>
  <si>
    <t>Ser_Vec_3</t>
  </si>
  <si>
    <t>Ser_Vec_4</t>
  </si>
  <si>
    <t>Ser_Vec_5</t>
  </si>
  <si>
    <t>Ser_Vec_6</t>
  </si>
  <si>
    <t>143B_Nuc-RFP_Metformin-rescue</t>
  </si>
  <si>
    <t>143B_Nuc-RFP_Metformin-rescue_NoSer_Asn_1_20 Sep 2022_01.#m4</t>
  </si>
  <si>
    <t>143B_Nuc-RFP_Metformin-rescue_NoSer_Asn_2_20 Sep 2022_01.#m4</t>
  </si>
  <si>
    <t>143B_Nuc-RFP_Metformin-rescue_NoSer_Asn_3_20 Sep 2022_01.#m4</t>
  </si>
  <si>
    <t>143B_Nuc-RFP_Metformin-rescue_NoSer_Pyr_1_20 Sep 2022_01.#m4</t>
  </si>
  <si>
    <t>143B_Nuc-RFP_Metformin-rescue_NoSer_Pyr_2_20 Sep 2022_01.#m4</t>
  </si>
  <si>
    <t>143B_Nuc-RFP_Metformin-rescue_NoSer_Pyr_3_20 Sep 2022_01.#m4</t>
  </si>
  <si>
    <t>143B_Nuc-RFP_Metformin-rescue_NoSer_Ser_1_20 Sep 2022_01.#m4</t>
  </si>
  <si>
    <t>143B_Nuc-RFP_Metformin-rescue_NoSer_Ser_2_20 Sep 2022_01.#m4</t>
  </si>
  <si>
    <t>143B_Nuc-RFP_Metformin-rescue_NoSer_Ser_3_20 Sep 2022_01.#m4</t>
  </si>
  <si>
    <t>143B_Nuc-RFP_Metformin-rescue_NoSer_t0_1_14 Sep 2022_01.#m4</t>
  </si>
  <si>
    <t>143B_Nuc-RFP_Metformin-rescue_NoSer_t0_2_14 Sep 2022_01.#m4</t>
  </si>
  <si>
    <t>143B_Nuc-RFP_Metformin-rescue_NoSer_t0_3_14 Sep 2022_01.#m4</t>
  </si>
  <si>
    <t>143B_Nuc-RFP_Metformin-rescue_NoSer_t0_4_14 Sep 2022_01.#m4</t>
  </si>
  <si>
    <t>143B_Nuc-RFP_Metformin-rescue_NoSer_t0_5_14 Sep 2022_01.#m4</t>
  </si>
  <si>
    <t>143B_Nuc-RFP_Metformin-rescue_NoSer_t0_6_14 Sep 2022_01.#m4</t>
  </si>
  <si>
    <t>143B_Nuc-RFP_Metformin-rescue_NoSer_Vec_1_20 Sep 2022_01.#m4</t>
  </si>
  <si>
    <t>143B_Nuc-RFP_Metformin-rescue_NoSer_Vec_3_20 Sep 2022_01.#m4</t>
  </si>
  <si>
    <t>143B_Nuc-RFP_Metformin-rescue_Ser_Ad_1_17 Sep 2022_01.#m4</t>
  </si>
  <si>
    <t>143B_Nuc-RFP_Metformin-rescue_Ser_Ad_2_17 Sep 2022_01.#m4</t>
  </si>
  <si>
    <t>143B_Nuc-RFP_Metformin-rescue_Ser_Ad_3_17 Sep 2022_01.#m4</t>
  </si>
  <si>
    <t>143B_Nuc-RFP_Metformin-rescue_Ser_Ad_4_17 Sep 2022_01.#m4</t>
  </si>
  <si>
    <t>143B_Nuc-RFP_Metformin-rescue_Ser_Ad_5_17 Sep 2022_01.#m4</t>
  </si>
  <si>
    <t>143B_Nuc-RFP_Metformin-rescue_Ser_Ad_6_17 Sep 2022_01.#m4</t>
  </si>
  <si>
    <t>143B_Nuc-RFP_Metformin-rescue_Ser_Asn_1_17 Sep 2022_01.#m4</t>
  </si>
  <si>
    <t>143B_Nuc-RFP_Metformin-rescue_Ser_Asn_2_17 Sep 2022_01.#m4</t>
  </si>
  <si>
    <t>143B_Nuc-RFP_Metformin-rescue_Ser_Asn_3_17 Sep 2022_01.#m4</t>
  </si>
  <si>
    <t>143B_Nuc-RFP_Metformin-rescue_Ser_Asn_4_17 Sep 2022_01.#m4</t>
  </si>
  <si>
    <t>143B_Nuc-RFP_Metformin-rescue_Ser_Asn_5_17 Sep 2022_01.#m4</t>
  </si>
  <si>
    <t>143B_Nuc-RFP_Metformin-rescue_Ser_Asn_6_17 Sep 2022_01.#m4</t>
  </si>
  <si>
    <t>143B_Nuc-RFP_Metformin-rescue_Ser_Asp_1_17 Sep 2022_01.#m4</t>
  </si>
  <si>
    <t>143B_Nuc-RFP_Metformin-rescue_Ser_Asp_2_17 Sep 2022_01.#m4</t>
  </si>
  <si>
    <t>143B_Nuc-RFP_Metformin-rescue_Ser_Asp_3_17 Sep 2022_01.#m4</t>
  </si>
  <si>
    <t>143B_Nuc-RFP_Metformin-rescue_Ser_Asp_4_17 Sep 2022_01.#m4</t>
  </si>
  <si>
    <t>143B_Nuc-RFP_Metformin-rescue_Ser_Asp_5_17 Sep 2022_01.#m4</t>
  </si>
  <si>
    <t>143B_Nuc-RFP_Metformin-rescue_Ser_Asp_6_17 Sep 2022_01.#m4</t>
  </si>
  <si>
    <t>143B_Nuc-RFP_Metformin-rescue_Ser_Hpx_2_17 Sep 2022_01.#m4</t>
  </si>
  <si>
    <t>143B_Nuc-RFP_Metformin-rescue_Ser_Hpx_3_17 Sep 2022_01.#m4</t>
  </si>
  <si>
    <t>143B_Nuc-RFP_Metformin-rescue_Ser_Hpx_4_17 Sep 2022_01.#m4</t>
  </si>
  <si>
    <t>143B_Nuc-RFP_Metformin-rescue_Ser_Hpx_5_17 Sep 2022_01.#m4</t>
  </si>
  <si>
    <t>143B_Nuc-RFP_Metformin-rescue_Ser_Hpx_6_17 Sep 2022_01.#m4</t>
  </si>
  <si>
    <t>143B_Nuc-RFP_Metformin-rescue_Ser_Pyr_1_17 Sep 2022_01.#m4</t>
  </si>
  <si>
    <t>143B_Nuc-RFP_Metformin-rescue_Ser_Pyr_2_17 Sep 2022_01.#m4</t>
  </si>
  <si>
    <t>143B_Nuc-RFP_Metformin-rescue_Ser_Pyr_3_17 Sep 2022_01.#m4</t>
  </si>
  <si>
    <t>143B_Nuc-RFP_Metformin-rescue_Ser_Pyr_4_17 Sep 2022_01.#m4</t>
  </si>
  <si>
    <t>143B_Nuc-RFP_Metformin-rescue_Ser_Pyr_5_17 Sep 2022_01.#m4</t>
  </si>
  <si>
    <t>143B_Nuc-RFP_Metformin-rescue_Ser_Pyr_6_17 Sep 2022_01.#m4</t>
  </si>
  <si>
    <t>143B_Nuc-RFP_Metformin-rescue_Ser_SMv3_1_17 Sep 2022_01.#m4</t>
  </si>
  <si>
    <t>143B_Nuc-RFP_Metformin-rescue_Ser_SMv3_2_17 Sep 2022_01.#m4</t>
  </si>
  <si>
    <t>143B_Nuc-RFP_Metformin-rescue_Ser_SMv3_3_17 Sep 2022_01.#m4</t>
  </si>
  <si>
    <t>143B_Nuc-RFP_Metformin-rescue_Ser_SMv3_4_17 Sep 2022_01.#m4</t>
  </si>
  <si>
    <t>143B_Nuc-RFP_Metformin-rescue_Ser_SMv3_5_17 Sep 2022_01.#m4</t>
  </si>
  <si>
    <t>143B_Nuc-RFP_Metformin-rescue_Ser_SMv3_6_17 Sep 2022_01.#m4</t>
  </si>
  <si>
    <t>143B_Nuc-RFP_Metformin-rescue_Ser_t0_1_12 Sep 2022_01.#m4</t>
  </si>
  <si>
    <t>143B_Nuc-RFP_Metformin-rescue_Ser_t0_2_12 Sep 2022_01.#m4</t>
  </si>
  <si>
    <t>143B_Nuc-RFP_Metformin-rescue_Ser_t0_3_12 Sep 2022_01.#m4</t>
  </si>
  <si>
    <t>143B_Nuc-RFP_Metformin-rescue_Ser_t0_4_12 Sep 2022_01.#m4</t>
  </si>
  <si>
    <t>143B_Nuc-RFP_Metformin-rescue_Ser_t0_5_12 Sep 2022_01.#m4</t>
  </si>
  <si>
    <t>143B_Nuc-RFP_Metformin-rescue_Ser_Uri_1_17 Sep 2022_01.#m4</t>
  </si>
  <si>
    <t>143B_Nuc-RFP_Metformin-rescue_Ser_Uri_2_17 Sep 2022_01.#m4</t>
  </si>
  <si>
    <t>143B_Nuc-RFP_Metformin-rescue_Ser_Uri_3_17 Sep 2022_01.#m4</t>
  </si>
  <si>
    <t>143B_Nuc-RFP_Metformin-rescue_Ser_Uri_4_17 Sep 2022_01.#m4</t>
  </si>
  <si>
    <t>143B_Nuc-RFP_Metformin-rescue_Ser_Uri_5_17 Sep 2022_01.#m4</t>
  </si>
  <si>
    <t>143B_Nuc-RFP_Metformin-rescue_Ser_Uri_6_17 Sep 2022_01.#m4</t>
  </si>
  <si>
    <t>143B_Nuc-RFP_Metformin-rescue_Ser_Vec_1_17 Sep 2022_01.#m4</t>
  </si>
  <si>
    <t>143B_Nuc-RFP_Metformin-rescue_Ser_Vec_2_17 Sep 2022_01.#m4</t>
  </si>
  <si>
    <t>143B_Nuc-RFP_Metformin-rescue_Ser_Vec_3_17 Sep 2022_01.#m4</t>
  </si>
  <si>
    <t>143B_Nuc-RFP_Metformin-rescue_Ser_Vec_4_17 Sep 2022_01.#m4</t>
  </si>
  <si>
    <t>143B_Nuc-RFP_Metformin-rescue_Ser_Vec_5_17 Sep 2022_01.#m4</t>
  </si>
  <si>
    <t>143B_Nuc-RFP_Metformin-rescue_Ser_Vec_6_17 Sep 2022_01.#m4</t>
  </si>
  <si>
    <t>Volumetric,  1000  uL</t>
  </si>
  <si>
    <t>Volumetric,  2000  uL</t>
  </si>
  <si>
    <t>Avg</t>
  </si>
  <si>
    <t>NoSer_Pyr_2</t>
  </si>
  <si>
    <t>Delta time</t>
  </si>
  <si>
    <t>Fold cells</t>
  </si>
  <si>
    <t>Prlfr</t>
  </si>
  <si>
    <t>Prlfr vs. size</t>
  </si>
  <si>
    <t>Ser</t>
  </si>
  <si>
    <t>NoSer</t>
  </si>
  <si>
    <t>Vec</t>
  </si>
  <si>
    <t>Asn</t>
  </si>
  <si>
    <t>Uri</t>
  </si>
  <si>
    <t>Pyr</t>
  </si>
  <si>
    <t>Hpx</t>
  </si>
  <si>
    <t>Ad</t>
  </si>
  <si>
    <t>SMv3</t>
  </si>
  <si>
    <t>Asp</t>
  </si>
  <si>
    <t>Rescue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</si>
</sst>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7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Sheet1!$M$116</c:f>
              <c:strCache>
                <c:ptCount val="1"/>
                <c:pt idx="0">
                  <c:v>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Sheet1!$L$117:$L$174</c:f>
              <c:numCache>
                <c:formatCode>General</c:formatCode>
                <c:ptCount val="58"/>
                <c:pt idx="0">
                  <c:v>4.4247244664596209E-2</c:v>
                </c:pt>
                <c:pt idx="1">
                  <c:v>0.11627468325803195</c:v>
                </c:pt>
                <c:pt idx="2">
                  <c:v>6.4484473642372919E-2</c:v>
                </c:pt>
                <c:pt idx="3">
                  <c:v>5.7813700145569615E-2</c:v>
                </c:pt>
                <c:pt idx="4">
                  <c:v>6.6342109067705518E-2</c:v>
                </c:pt>
                <c:pt idx="5">
                  <c:v>8.5015670706657151E-2</c:v>
                </c:pt>
                <c:pt idx="6">
                  <c:v>0.46014660440023386</c:v>
                </c:pt>
                <c:pt idx="7">
                  <c:v>0.41345184413105507</c:v>
                </c:pt>
                <c:pt idx="8">
                  <c:v>0.43444666725809156</c:v>
                </c:pt>
                <c:pt idx="9">
                  <c:v>0.42714792940557395</c:v>
                </c:pt>
                <c:pt idx="10">
                  <c:v>0.37163620437600076</c:v>
                </c:pt>
                <c:pt idx="11">
                  <c:v>0.42714792940557395</c:v>
                </c:pt>
                <c:pt idx="12">
                  <c:v>-6.2107428308791922E-2</c:v>
                </c:pt>
                <c:pt idx="13">
                  <c:v>-4.4555239532284178E-2</c:v>
                </c:pt>
                <c:pt idx="14">
                  <c:v>-8.6597820432721226E-2</c:v>
                </c:pt>
                <c:pt idx="15">
                  <c:v>-3.9785253344440975E-2</c:v>
                </c:pt>
                <c:pt idx="16">
                  <c:v>-4.0688019929531374E-2</c:v>
                </c:pt>
                <c:pt idx="17">
                  <c:v>-7.8832735605472104E-2</c:v>
                </c:pt>
                <c:pt idx="18">
                  <c:v>0.99171280983596655</c:v>
                </c:pt>
                <c:pt idx="19">
                  <c:v>1.0031504857967293</c:v>
                </c:pt>
                <c:pt idx="20">
                  <c:v>0.98072097928036206</c:v>
                </c:pt>
                <c:pt idx="21">
                  <c:v>0.9775987616380587</c:v>
                </c:pt>
                <c:pt idx="22">
                  <c:v>0.98908700272480476</c:v>
                </c:pt>
                <c:pt idx="23">
                  <c:v>0.95503917609240163</c:v>
                </c:pt>
                <c:pt idx="24">
                  <c:v>0.28463345189070421</c:v>
                </c:pt>
                <c:pt idx="25">
                  <c:v>0.25947013700287525</c:v>
                </c:pt>
                <c:pt idx="26">
                  <c:v>0.25274135759008476</c:v>
                </c:pt>
                <c:pt idx="27">
                  <c:v>0.22762817807944385</c:v>
                </c:pt>
                <c:pt idx="28">
                  <c:v>0.1964686364774561</c:v>
                </c:pt>
                <c:pt idx="29">
                  <c:v>-5.4644833978521094E-2</c:v>
                </c:pt>
                <c:pt idx="30">
                  <c:v>-3.7937920046953975E-2</c:v>
                </c:pt>
                <c:pt idx="31">
                  <c:v>-1.9288027198153399E-2</c:v>
                </c:pt>
                <c:pt idx="32">
                  <c:v>-9.5319785812170155E-2</c:v>
                </c:pt>
                <c:pt idx="33">
                  <c:v>-3.2608485039058763E-2</c:v>
                </c:pt>
                <c:pt idx="34">
                  <c:v>-5.6307606924492458E-2</c:v>
                </c:pt>
                <c:pt idx="35">
                  <c:v>-9.3519221383182111E-2</c:v>
                </c:pt>
                <c:pt idx="36">
                  <c:v>-0.13246927356683907</c:v>
                </c:pt>
                <c:pt idx="37">
                  <c:v>-0.11867906425621756</c:v>
                </c:pt>
                <c:pt idx="38">
                  <c:v>-0.13015846526177369</c:v>
                </c:pt>
                <c:pt idx="39">
                  <c:v>-9.1586859880622415E-2</c:v>
                </c:pt>
                <c:pt idx="40">
                  <c:v>-8.738101263689628E-2</c:v>
                </c:pt>
                <c:pt idx="41">
                  <c:v>1.0098166473351982</c:v>
                </c:pt>
                <c:pt idx="42">
                  <c:v>1.0242277621154892</c:v>
                </c:pt>
                <c:pt idx="43">
                  <c:v>0.97488781520007706</c:v>
                </c:pt>
                <c:pt idx="44">
                  <c:v>0.99699435992591434</c:v>
                </c:pt>
                <c:pt idx="45">
                  <c:v>1.0193418767914908</c:v>
                </c:pt>
                <c:pt idx="46">
                  <c:v>0.99058502762209089</c:v>
                </c:pt>
                <c:pt idx="47">
                  <c:v>-0.18112114394735335</c:v>
                </c:pt>
                <c:pt idx="48">
                  <c:v>-0.21306991683136436</c:v>
                </c:pt>
                <c:pt idx="49">
                  <c:v>-0.11423338569496679</c:v>
                </c:pt>
                <c:pt idx="50">
                  <c:v>-9.1312268465519389E-2</c:v>
                </c:pt>
                <c:pt idx="51">
                  <c:v>-8.5508616801072385E-2</c:v>
                </c:pt>
                <c:pt idx="52">
                  <c:v>-0.22379525076240128</c:v>
                </c:pt>
                <c:pt idx="53">
                  <c:v>-0.25909018885491969</c:v>
                </c:pt>
                <c:pt idx="54">
                  <c:v>-0.30532676768085898</c:v>
                </c:pt>
                <c:pt idx="55">
                  <c:v>0.63129237850553999</c:v>
                </c:pt>
                <c:pt idx="56">
                  <c:v>0.7296767457389034</c:v>
                </c:pt>
                <c:pt idx="57">
                  <c:v>0.60641224122520876</c:v>
                </c:pt>
              </c:numCache>
            </c:numRef>
          </c:xVal>
          <c:yVal>
            <c:numRef>
              <c:f>Sheet1!$M$117:$M$174</c:f>
              <c:numCache>
                <c:formatCode>General</c:formatCode>
                <c:ptCount val="58"/>
                <c:pt idx="0">
                  <c:v>5861</c:v>
                </c:pt>
                <c:pt idx="1">
                  <c:v>5483</c:v>
                </c:pt>
                <c:pt idx="2">
                  <c:v>5615</c:v>
                </c:pt>
                <c:pt idx="3">
                  <c:v>5744</c:v>
                </c:pt>
                <c:pt idx="4">
                  <c:v>5605</c:v>
                </c:pt>
                <c:pt idx="5">
                  <c:v>5652</c:v>
                </c:pt>
                <c:pt idx="6">
                  <c:v>5239</c:v>
                </c:pt>
                <c:pt idx="7">
                  <c:v>5294</c:v>
                </c:pt>
                <c:pt idx="8">
                  <c:v>5244</c:v>
                </c:pt>
                <c:pt idx="9">
                  <c:v>5157</c:v>
                </c:pt>
                <c:pt idx="10">
                  <c:v>5323</c:v>
                </c:pt>
                <c:pt idx="11">
                  <c:v>5304</c:v>
                </c:pt>
                <c:pt idx="12">
                  <c:v>5152</c:v>
                </c:pt>
                <c:pt idx="13">
                  <c:v>5110</c:v>
                </c:pt>
                <c:pt idx="14">
                  <c:v>5277</c:v>
                </c:pt>
                <c:pt idx="15">
                  <c:v>5152</c:v>
                </c:pt>
                <c:pt idx="16">
                  <c:v>4919</c:v>
                </c:pt>
                <c:pt idx="17">
                  <c:v>5109</c:v>
                </c:pt>
                <c:pt idx="18">
                  <c:v>3987</c:v>
                </c:pt>
                <c:pt idx="19">
                  <c:v>3792</c:v>
                </c:pt>
                <c:pt idx="20">
                  <c:v>4069</c:v>
                </c:pt>
                <c:pt idx="21">
                  <c:v>3862</c:v>
                </c:pt>
                <c:pt idx="22">
                  <c:v>3838</c:v>
                </c:pt>
                <c:pt idx="23">
                  <c:v>4066</c:v>
                </c:pt>
                <c:pt idx="24">
                  <c:v>5722</c:v>
                </c:pt>
                <c:pt idx="25">
                  <c:v>5896</c:v>
                </c:pt>
                <c:pt idx="26">
                  <c:v>5992</c:v>
                </c:pt>
                <c:pt idx="27">
                  <c:v>5999</c:v>
                </c:pt>
                <c:pt idx="28">
                  <c:v>6023</c:v>
                </c:pt>
                <c:pt idx="29">
                  <c:v>4899</c:v>
                </c:pt>
                <c:pt idx="30">
                  <c:v>5053</c:v>
                </c:pt>
                <c:pt idx="31">
                  <c:v>4962</c:v>
                </c:pt>
                <c:pt idx="32">
                  <c:v>4937</c:v>
                </c:pt>
                <c:pt idx="33">
                  <c:v>5032</c:v>
                </c:pt>
                <c:pt idx="34">
                  <c:v>4890</c:v>
                </c:pt>
                <c:pt idx="35">
                  <c:v>5001</c:v>
                </c:pt>
                <c:pt idx="36">
                  <c:v>4944</c:v>
                </c:pt>
                <c:pt idx="37">
                  <c:v>4984</c:v>
                </c:pt>
                <c:pt idx="38">
                  <c:v>4459</c:v>
                </c:pt>
                <c:pt idx="39">
                  <c:v>4652</c:v>
                </c:pt>
                <c:pt idx="40">
                  <c:v>4734</c:v>
                </c:pt>
                <c:pt idx="41">
                  <c:v>4176</c:v>
                </c:pt>
                <c:pt idx="42">
                  <c:v>4093</c:v>
                </c:pt>
                <c:pt idx="43">
                  <c:v>4253</c:v>
                </c:pt>
                <c:pt idx="44">
                  <c:v>4132</c:v>
                </c:pt>
                <c:pt idx="45">
                  <c:v>4116</c:v>
                </c:pt>
                <c:pt idx="46">
                  <c:v>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2-E942-AD87-640BBC0B31CD}"/>
            </c:ext>
          </c:extLst>
        </c:ser>
        <c:ser>
          <c:idx val="1"/>
          <c:order val="1"/>
          <c:tx>
            <c:strRef>
              <c:f>Sheet1!$N$116</c:f>
              <c:strCache>
                <c:ptCount val="1"/>
                <c:pt idx="0">
                  <c:v>NoSer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Sheet1!$L$117:$L$174</c:f>
              <c:numCache>
                <c:formatCode>General</c:formatCode>
                <c:ptCount val="58"/>
                <c:pt idx="0">
                  <c:v>4.4247244664596209E-2</c:v>
                </c:pt>
                <c:pt idx="1">
                  <c:v>0.11627468325803195</c:v>
                </c:pt>
                <c:pt idx="2">
                  <c:v>6.4484473642372919E-2</c:v>
                </c:pt>
                <c:pt idx="3">
                  <c:v>5.7813700145569615E-2</c:v>
                </c:pt>
                <c:pt idx="4">
                  <c:v>6.6342109067705518E-2</c:v>
                </c:pt>
                <c:pt idx="5">
                  <c:v>8.5015670706657151E-2</c:v>
                </c:pt>
                <c:pt idx="6">
                  <c:v>0.46014660440023386</c:v>
                </c:pt>
                <c:pt idx="7">
                  <c:v>0.41345184413105507</c:v>
                </c:pt>
                <c:pt idx="8">
                  <c:v>0.43444666725809156</c:v>
                </c:pt>
                <c:pt idx="9">
                  <c:v>0.42714792940557395</c:v>
                </c:pt>
                <c:pt idx="10">
                  <c:v>0.37163620437600076</c:v>
                </c:pt>
                <c:pt idx="11">
                  <c:v>0.42714792940557395</c:v>
                </c:pt>
                <c:pt idx="12">
                  <c:v>-6.2107428308791922E-2</c:v>
                </c:pt>
                <c:pt idx="13">
                  <c:v>-4.4555239532284178E-2</c:v>
                </c:pt>
                <c:pt idx="14">
                  <c:v>-8.6597820432721226E-2</c:v>
                </c:pt>
                <c:pt idx="15">
                  <c:v>-3.9785253344440975E-2</c:v>
                </c:pt>
                <c:pt idx="16">
                  <c:v>-4.0688019929531374E-2</c:v>
                </c:pt>
                <c:pt idx="17">
                  <c:v>-7.8832735605472104E-2</c:v>
                </c:pt>
                <c:pt idx="18">
                  <c:v>0.99171280983596655</c:v>
                </c:pt>
                <c:pt idx="19">
                  <c:v>1.0031504857967293</c:v>
                </c:pt>
                <c:pt idx="20">
                  <c:v>0.98072097928036206</c:v>
                </c:pt>
                <c:pt idx="21">
                  <c:v>0.9775987616380587</c:v>
                </c:pt>
                <c:pt idx="22">
                  <c:v>0.98908700272480476</c:v>
                </c:pt>
                <c:pt idx="23">
                  <c:v>0.95503917609240163</c:v>
                </c:pt>
                <c:pt idx="24">
                  <c:v>0.28463345189070421</c:v>
                </c:pt>
                <c:pt idx="25">
                  <c:v>0.25947013700287525</c:v>
                </c:pt>
                <c:pt idx="26">
                  <c:v>0.25274135759008476</c:v>
                </c:pt>
                <c:pt idx="27">
                  <c:v>0.22762817807944385</c:v>
                </c:pt>
                <c:pt idx="28">
                  <c:v>0.1964686364774561</c:v>
                </c:pt>
                <c:pt idx="29">
                  <c:v>-5.4644833978521094E-2</c:v>
                </c:pt>
                <c:pt idx="30">
                  <c:v>-3.7937920046953975E-2</c:v>
                </c:pt>
                <c:pt idx="31">
                  <c:v>-1.9288027198153399E-2</c:v>
                </c:pt>
                <c:pt idx="32">
                  <c:v>-9.5319785812170155E-2</c:v>
                </c:pt>
                <c:pt idx="33">
                  <c:v>-3.2608485039058763E-2</c:v>
                </c:pt>
                <c:pt idx="34">
                  <c:v>-5.6307606924492458E-2</c:v>
                </c:pt>
                <c:pt idx="35">
                  <c:v>-9.3519221383182111E-2</c:v>
                </c:pt>
                <c:pt idx="36">
                  <c:v>-0.13246927356683907</c:v>
                </c:pt>
                <c:pt idx="37">
                  <c:v>-0.11867906425621756</c:v>
                </c:pt>
                <c:pt idx="38">
                  <c:v>-0.13015846526177369</c:v>
                </c:pt>
                <c:pt idx="39">
                  <c:v>-9.1586859880622415E-2</c:v>
                </c:pt>
                <c:pt idx="40">
                  <c:v>-8.738101263689628E-2</c:v>
                </c:pt>
                <c:pt idx="41">
                  <c:v>1.0098166473351982</c:v>
                </c:pt>
                <c:pt idx="42">
                  <c:v>1.0242277621154892</c:v>
                </c:pt>
                <c:pt idx="43">
                  <c:v>0.97488781520007706</c:v>
                </c:pt>
                <c:pt idx="44">
                  <c:v>0.99699435992591434</c:v>
                </c:pt>
                <c:pt idx="45">
                  <c:v>1.0193418767914908</c:v>
                </c:pt>
                <c:pt idx="46">
                  <c:v>0.99058502762209089</c:v>
                </c:pt>
                <c:pt idx="47">
                  <c:v>-0.18112114394735335</c:v>
                </c:pt>
                <c:pt idx="48">
                  <c:v>-0.21306991683136436</c:v>
                </c:pt>
                <c:pt idx="49">
                  <c:v>-0.11423338569496679</c:v>
                </c:pt>
                <c:pt idx="50">
                  <c:v>-9.1312268465519389E-2</c:v>
                </c:pt>
                <c:pt idx="51">
                  <c:v>-8.5508616801072385E-2</c:v>
                </c:pt>
                <c:pt idx="52">
                  <c:v>-0.22379525076240128</c:v>
                </c:pt>
                <c:pt idx="53">
                  <c:v>-0.25909018885491969</c:v>
                </c:pt>
                <c:pt idx="54">
                  <c:v>-0.30532676768085898</c:v>
                </c:pt>
                <c:pt idx="55">
                  <c:v>0.63129237850553999</c:v>
                </c:pt>
                <c:pt idx="56">
                  <c:v>0.7296767457389034</c:v>
                </c:pt>
                <c:pt idx="57">
                  <c:v>0.60641224122520876</c:v>
                </c:pt>
              </c:numCache>
            </c:numRef>
          </c:xVal>
          <c:yVal>
            <c:numRef>
              <c:f>Sheet1!$N$117:$N$174</c:f>
              <c:numCache>
                <c:formatCode>General</c:formatCode>
                <c:ptCount val="58"/>
                <c:pt idx="47">
                  <c:v>5917</c:v>
                </c:pt>
                <c:pt idx="48">
                  <c:v>5381</c:v>
                </c:pt>
                <c:pt idx="49">
                  <c:v>6465</c:v>
                </c:pt>
                <c:pt idx="50">
                  <c:v>6515</c:v>
                </c:pt>
                <c:pt idx="51">
                  <c:v>6787</c:v>
                </c:pt>
                <c:pt idx="52">
                  <c:v>5960</c:v>
                </c:pt>
                <c:pt idx="53">
                  <c:v>6198</c:v>
                </c:pt>
                <c:pt idx="54">
                  <c:v>5957</c:v>
                </c:pt>
                <c:pt idx="55">
                  <c:v>4438</c:v>
                </c:pt>
                <c:pt idx="56">
                  <c:v>4210</c:v>
                </c:pt>
                <c:pt idx="57">
                  <c:v>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2-E942-AD87-640BBC0B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94223"/>
        <c:axId val="821031983"/>
      </c:scatterChart>
      <c:valAx>
        <c:axId val="877294223"/>
        <c:scaling>
          <c:orientation val="minMax"/>
          <c:max val="1.1000000000000001"/>
          <c:min val="-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31983"/>
        <c:crosses val="autoZero"/>
        <c:crossBetween val="midCat"/>
      </c:valAx>
      <c:valAx>
        <c:axId val="821031983"/>
        <c:scaling>
          <c:orientation val="minMax"/>
          <c:max val="67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9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480785</xdr:colOff>
      <xdr:row>116</xdr:row>
      <xdr:rowOff>21512</xdr:rowOff>
    </xdr:from>
    <xdr:to>
      <xdr:col>27</xdr:col>
      <xdr:colOff>609080</xdr:colOff>
      <xdr:row>145</xdr:row>
      <xdr:rowOff>168470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32023-649B-7AF7-E7B6-E9B87ADFB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4"/>
  <sheetViews>
    <sheetView tabSelected="1" topLeftCell="K116" zoomScale="116" workbookViewId="0">
      <selection activeCell="U149" sqref="U149"/>
    </sheetView>
  </sheetViews>
  <sheetFormatPr baseColWidth="10" defaultColWidth="8.83203125" defaultRowHeight="15" x14ac:dyDescent="0.2"/>
  <cols>
    <col min="1" max="1" width="11" bestFit="1" customWidth="1"/>
    <col min="2" max="2" width="21.1640625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155</v>
      </c>
      <c r="P1" s="3" t="s">
        <v>156</v>
      </c>
      <c r="Q1" s="3" t="s">
        <v>157</v>
      </c>
    </row>
    <row r="2" spans="1:17" x14ac:dyDescent="0.2">
      <c r="A2" t="s">
        <v>64</v>
      </c>
      <c r="B2" t="s">
        <v>81</v>
      </c>
      <c r="C2" t="s">
        <v>134</v>
      </c>
      <c r="D2" t="s">
        <v>152</v>
      </c>
      <c r="E2" s="2">
        <v>44816.694444444453</v>
      </c>
      <c r="F2">
        <v>1975</v>
      </c>
      <c r="G2">
        <v>1980</v>
      </c>
      <c r="H2">
        <v>1117</v>
      </c>
      <c r="I2">
        <v>30466</v>
      </c>
      <c r="J2">
        <v>14790</v>
      </c>
      <c r="K2">
        <v>4890</v>
      </c>
      <c r="L2">
        <v>4511</v>
      </c>
      <c r="M2">
        <v>2199</v>
      </c>
      <c r="O2" s="5"/>
    </row>
    <row r="3" spans="1:17" x14ac:dyDescent="0.2">
      <c r="A3" t="s">
        <v>65</v>
      </c>
      <c r="B3" t="s">
        <v>81</v>
      </c>
      <c r="C3" t="s">
        <v>135</v>
      </c>
      <c r="D3" t="s">
        <v>152</v>
      </c>
      <c r="E3" s="2">
        <v>44816.695833333331</v>
      </c>
      <c r="F3">
        <v>1980</v>
      </c>
      <c r="G3">
        <v>1985</v>
      </c>
      <c r="H3">
        <v>1117</v>
      </c>
      <c r="I3">
        <v>30466</v>
      </c>
      <c r="J3">
        <v>15030</v>
      </c>
      <c r="K3">
        <v>4906</v>
      </c>
      <c r="L3">
        <v>4454</v>
      </c>
      <c r="M3">
        <v>2177</v>
      </c>
      <c r="O3" s="5"/>
    </row>
    <row r="4" spans="1:17" x14ac:dyDescent="0.2">
      <c r="A4" t="s">
        <v>66</v>
      </c>
      <c r="B4" t="s">
        <v>81</v>
      </c>
      <c r="C4" t="s">
        <v>136</v>
      </c>
      <c r="D4" t="s">
        <v>152</v>
      </c>
      <c r="E4" s="2">
        <v>44816.696527777778</v>
      </c>
      <c r="F4">
        <v>1943</v>
      </c>
      <c r="G4">
        <v>1948</v>
      </c>
      <c r="H4">
        <v>1117</v>
      </c>
      <c r="I4">
        <v>30466</v>
      </c>
      <c r="J4">
        <v>14440</v>
      </c>
      <c r="K4">
        <v>4866</v>
      </c>
      <c r="L4">
        <v>4482</v>
      </c>
      <c r="M4">
        <v>2071</v>
      </c>
      <c r="O4" s="5"/>
    </row>
    <row r="5" spans="1:17" x14ac:dyDescent="0.2">
      <c r="A5" t="s">
        <v>67</v>
      </c>
      <c r="B5" t="s">
        <v>81</v>
      </c>
      <c r="C5" t="s">
        <v>137</v>
      </c>
      <c r="D5" t="s">
        <v>152</v>
      </c>
      <c r="E5" s="2">
        <v>44816.697222222218</v>
      </c>
      <c r="F5">
        <v>1902</v>
      </c>
      <c r="G5">
        <v>1907</v>
      </c>
      <c r="H5">
        <v>1117</v>
      </c>
      <c r="I5">
        <v>30466</v>
      </c>
      <c r="J5">
        <v>13960</v>
      </c>
      <c r="K5">
        <v>4869</v>
      </c>
      <c r="L5">
        <v>4468</v>
      </c>
      <c r="M5">
        <v>2035</v>
      </c>
      <c r="O5" s="5"/>
    </row>
    <row r="6" spans="1:17" x14ac:dyDescent="0.2">
      <c r="A6" t="s">
        <v>68</v>
      </c>
      <c r="B6" t="s">
        <v>81</v>
      </c>
      <c r="C6" t="s">
        <v>138</v>
      </c>
      <c r="D6" t="s">
        <v>152</v>
      </c>
      <c r="E6" s="2">
        <v>44816.698611111111</v>
      </c>
      <c r="F6">
        <v>1930</v>
      </c>
      <c r="G6">
        <v>1935</v>
      </c>
      <c r="H6">
        <v>1117</v>
      </c>
      <c r="I6">
        <v>30466</v>
      </c>
      <c r="J6">
        <v>14850</v>
      </c>
      <c r="K6">
        <v>4932</v>
      </c>
      <c r="L6">
        <v>4572</v>
      </c>
      <c r="M6">
        <v>2041</v>
      </c>
      <c r="O6" s="5"/>
    </row>
    <row r="7" spans="1:17" x14ac:dyDescent="0.2">
      <c r="A7" t="s">
        <v>153</v>
      </c>
      <c r="E7" s="2">
        <f>E2</f>
        <v>44816.694444444453</v>
      </c>
      <c r="J7">
        <f>AVERAGE(J2:J6)</f>
        <v>14614</v>
      </c>
      <c r="K7">
        <f t="shared" ref="K7:L7" si="0">AVERAGE(K2:K6)</f>
        <v>4892.6000000000004</v>
      </c>
      <c r="L7">
        <f t="shared" si="0"/>
        <v>4497.3999999999996</v>
      </c>
      <c r="O7" s="5"/>
    </row>
    <row r="8" spans="1:17" x14ac:dyDescent="0.2">
      <c r="O8" s="5"/>
    </row>
    <row r="9" spans="1:17" x14ac:dyDescent="0.2">
      <c r="O9" s="5"/>
    </row>
    <row r="10" spans="1:17" x14ac:dyDescent="0.2">
      <c r="O10" s="5"/>
    </row>
    <row r="11" spans="1:17" x14ac:dyDescent="0.2">
      <c r="A11" t="s">
        <v>75</v>
      </c>
      <c r="B11" t="s">
        <v>81</v>
      </c>
      <c r="C11" t="s">
        <v>145</v>
      </c>
      <c r="D11" t="s">
        <v>151</v>
      </c>
      <c r="E11" s="2">
        <v>44821.70208333333</v>
      </c>
      <c r="F11">
        <v>1976</v>
      </c>
      <c r="G11">
        <v>1984</v>
      </c>
      <c r="H11">
        <v>1117</v>
      </c>
      <c r="I11">
        <v>30466</v>
      </c>
      <c r="J11">
        <v>17040</v>
      </c>
      <c r="K11">
        <v>5861</v>
      </c>
      <c r="L11">
        <v>5439</v>
      </c>
      <c r="M11">
        <v>2755</v>
      </c>
      <c r="O11" s="5">
        <f>E11-$E$7</f>
        <v>5.007638888877409</v>
      </c>
      <c r="P11" s="4">
        <f>J11/$J$7</f>
        <v>1.1660052004926782</v>
      </c>
      <c r="Q11" s="4">
        <f>LOG(P11,2)/O11</f>
        <v>4.4247244664596209E-2</v>
      </c>
    </row>
    <row r="12" spans="1:17" x14ac:dyDescent="0.2">
      <c r="A12" t="s">
        <v>76</v>
      </c>
      <c r="B12" t="s">
        <v>81</v>
      </c>
      <c r="C12" t="s">
        <v>146</v>
      </c>
      <c r="D12" t="s">
        <v>151</v>
      </c>
      <c r="E12" s="2">
        <v>44821.70416666667</v>
      </c>
      <c r="F12">
        <v>2794</v>
      </c>
      <c r="G12">
        <v>2822</v>
      </c>
      <c r="H12">
        <v>1117</v>
      </c>
      <c r="I12">
        <v>30466</v>
      </c>
      <c r="J12">
        <v>21880</v>
      </c>
      <c r="K12">
        <v>5483</v>
      </c>
      <c r="L12">
        <v>4969</v>
      </c>
      <c r="M12">
        <v>2966</v>
      </c>
      <c r="O12" s="5">
        <f>E11-$E$7</f>
        <v>5.007638888877409</v>
      </c>
      <c r="P12" s="4">
        <f t="shared" ref="P12:P15" si="1">J12/$J$7</f>
        <v>1.4971944710551526</v>
      </c>
      <c r="Q12" s="4">
        <f t="shared" ref="Q12:Q16" si="2">LOG(P12,2)/O12</f>
        <v>0.11627468325803195</v>
      </c>
    </row>
    <row r="13" spans="1:17" x14ac:dyDescent="0.2">
      <c r="A13" t="s">
        <v>77</v>
      </c>
      <c r="B13" t="s">
        <v>81</v>
      </c>
      <c r="C13" t="s">
        <v>147</v>
      </c>
      <c r="D13" t="s">
        <v>151</v>
      </c>
      <c r="E13" s="2">
        <v>44821.706944444442</v>
      </c>
      <c r="F13">
        <v>2550</v>
      </c>
      <c r="G13">
        <v>2574</v>
      </c>
      <c r="H13">
        <v>1117</v>
      </c>
      <c r="I13">
        <v>30466</v>
      </c>
      <c r="J13">
        <v>18280</v>
      </c>
      <c r="K13">
        <v>5615</v>
      </c>
      <c r="L13">
        <v>5105</v>
      </c>
      <c r="M13">
        <v>2988</v>
      </c>
      <c r="O13" s="5">
        <f>E11-$E$7</f>
        <v>5.007638888877409</v>
      </c>
      <c r="P13" s="4">
        <f t="shared" si="1"/>
        <v>1.2508553441905021</v>
      </c>
      <c r="Q13" s="4">
        <f t="shared" si="2"/>
        <v>6.4484473642372919E-2</v>
      </c>
    </row>
    <row r="14" spans="1:17" x14ac:dyDescent="0.2">
      <c r="A14" t="s">
        <v>78</v>
      </c>
      <c r="B14" t="s">
        <v>81</v>
      </c>
      <c r="C14" t="s">
        <v>148</v>
      </c>
      <c r="D14" t="s">
        <v>151</v>
      </c>
      <c r="E14" s="2">
        <v>44821.727777777778</v>
      </c>
      <c r="F14">
        <v>2139</v>
      </c>
      <c r="G14">
        <v>2151</v>
      </c>
      <c r="H14">
        <v>1117</v>
      </c>
      <c r="I14">
        <v>30466</v>
      </c>
      <c r="J14">
        <v>17880</v>
      </c>
      <c r="K14">
        <v>5744</v>
      </c>
      <c r="L14">
        <v>5149</v>
      </c>
      <c r="M14">
        <v>3151</v>
      </c>
      <c r="O14" s="5">
        <f>E14-$E$7</f>
        <v>5.0333333333255723</v>
      </c>
      <c r="P14" s="4">
        <f t="shared" si="1"/>
        <v>1.22348433009443</v>
      </c>
      <c r="Q14" s="4">
        <f t="shared" si="2"/>
        <v>5.7813700145569615E-2</v>
      </c>
    </row>
    <row r="15" spans="1:17" x14ac:dyDescent="0.2">
      <c r="A15" t="s">
        <v>79</v>
      </c>
      <c r="B15" t="s">
        <v>81</v>
      </c>
      <c r="C15" t="s">
        <v>149</v>
      </c>
      <c r="D15" t="s">
        <v>151</v>
      </c>
      <c r="E15" s="2">
        <v>44821.729861111111</v>
      </c>
      <c r="F15">
        <v>2071</v>
      </c>
      <c r="G15">
        <v>2082</v>
      </c>
      <c r="H15">
        <v>1117</v>
      </c>
      <c r="I15">
        <v>30466</v>
      </c>
      <c r="J15">
        <v>18420</v>
      </c>
      <c r="K15">
        <v>5605</v>
      </c>
      <c r="L15">
        <v>5136</v>
      </c>
      <c r="M15">
        <v>2761</v>
      </c>
      <c r="O15" s="5">
        <f>E14-$E$7</f>
        <v>5.0333333333255723</v>
      </c>
      <c r="P15" s="4">
        <f t="shared" si="1"/>
        <v>1.2604351991241276</v>
      </c>
      <c r="Q15" s="4">
        <f t="shared" si="2"/>
        <v>6.6342109067705518E-2</v>
      </c>
    </row>
    <row r="16" spans="1:17" x14ac:dyDescent="0.2">
      <c r="A16" t="s">
        <v>80</v>
      </c>
      <c r="B16" t="s">
        <v>81</v>
      </c>
      <c r="C16" t="s">
        <v>150</v>
      </c>
      <c r="D16" t="s">
        <v>151</v>
      </c>
      <c r="E16" s="2">
        <v>44821.732638888891</v>
      </c>
      <c r="F16">
        <v>2130</v>
      </c>
      <c r="G16">
        <v>2142</v>
      </c>
      <c r="H16">
        <v>1117</v>
      </c>
      <c r="I16">
        <v>30466</v>
      </c>
      <c r="J16">
        <v>19660</v>
      </c>
      <c r="K16">
        <v>5652</v>
      </c>
      <c r="L16">
        <v>5035</v>
      </c>
      <c r="M16">
        <v>3040</v>
      </c>
      <c r="O16" s="5">
        <f>E14-$E$7</f>
        <v>5.0333333333255723</v>
      </c>
      <c r="P16" s="4">
        <f>J16/$J$7</f>
        <v>1.3452853428219516</v>
      </c>
      <c r="Q16" s="4">
        <f t="shared" si="2"/>
        <v>8.5015670706657151E-2</v>
      </c>
    </row>
    <row r="17" spans="1:17" x14ac:dyDescent="0.2">
      <c r="O17" s="5"/>
      <c r="Q17" s="4">
        <f>AVERAGE(Q11:Q16)</f>
        <v>7.2362980247488898E-2</v>
      </c>
    </row>
    <row r="18" spans="1:17" x14ac:dyDescent="0.2">
      <c r="O18" s="5"/>
    </row>
    <row r="19" spans="1:17" x14ac:dyDescent="0.2">
      <c r="A19" t="s">
        <v>35</v>
      </c>
      <c r="B19" t="s">
        <v>81</v>
      </c>
      <c r="C19" t="s">
        <v>105</v>
      </c>
      <c r="D19" t="s">
        <v>151</v>
      </c>
      <c r="E19" s="2">
        <v>44821.702777777777</v>
      </c>
      <c r="F19">
        <v>5383</v>
      </c>
      <c r="G19">
        <v>5464</v>
      </c>
      <c r="H19">
        <v>1117</v>
      </c>
      <c r="I19">
        <v>30466</v>
      </c>
      <c r="J19">
        <v>72180</v>
      </c>
      <c r="K19">
        <v>5239</v>
      </c>
      <c r="L19">
        <v>4935</v>
      </c>
      <c r="M19">
        <v>2138</v>
      </c>
      <c r="O19" s="5">
        <f>E11-$E$7</f>
        <v>5.007638888877409</v>
      </c>
      <c r="P19" s="4">
        <f>J19/$J$7</f>
        <v>4.9390994936362391</v>
      </c>
      <c r="Q19" s="4">
        <f>LOG(P19,2)/O19</f>
        <v>0.46014660440023386</v>
      </c>
    </row>
    <row r="20" spans="1:17" x14ac:dyDescent="0.2">
      <c r="A20" t="s">
        <v>36</v>
      </c>
      <c r="B20" t="s">
        <v>81</v>
      </c>
      <c r="C20" t="s">
        <v>106</v>
      </c>
      <c r="D20" t="s">
        <v>151</v>
      </c>
      <c r="E20" s="2">
        <v>44821.704861111109</v>
      </c>
      <c r="F20">
        <v>4804</v>
      </c>
      <c r="G20">
        <v>4872</v>
      </c>
      <c r="H20">
        <v>1117</v>
      </c>
      <c r="I20">
        <v>30466</v>
      </c>
      <c r="J20">
        <v>61380</v>
      </c>
      <c r="K20">
        <v>5294</v>
      </c>
      <c r="L20">
        <v>4909</v>
      </c>
      <c r="M20">
        <v>2357</v>
      </c>
      <c r="O20" s="5">
        <f>E11-$E$7</f>
        <v>5.007638888877409</v>
      </c>
      <c r="P20" s="4">
        <f t="shared" ref="P20:P23" si="3">J20/$J$7</f>
        <v>4.2000821130422885</v>
      </c>
      <c r="Q20" s="4">
        <f t="shared" ref="Q20:Q24" si="4">LOG(P20,2)/O20</f>
        <v>0.41345184413105507</v>
      </c>
    </row>
    <row r="21" spans="1:17" x14ac:dyDescent="0.2">
      <c r="A21" t="s">
        <v>37</v>
      </c>
      <c r="B21" t="s">
        <v>81</v>
      </c>
      <c r="C21" t="s">
        <v>107</v>
      </c>
      <c r="D21" t="s">
        <v>151</v>
      </c>
      <c r="E21" s="2">
        <v>44821.707638888889</v>
      </c>
      <c r="F21">
        <v>4981</v>
      </c>
      <c r="G21">
        <v>5055</v>
      </c>
      <c r="H21">
        <v>1117</v>
      </c>
      <c r="I21">
        <v>30466</v>
      </c>
      <c r="J21">
        <v>66020</v>
      </c>
      <c r="K21">
        <v>5244</v>
      </c>
      <c r="L21">
        <v>4916</v>
      </c>
      <c r="M21">
        <v>2112</v>
      </c>
      <c r="O21" s="5">
        <f>E11-$E$7</f>
        <v>5.007638888877409</v>
      </c>
      <c r="P21" s="4">
        <f t="shared" si="3"/>
        <v>4.5175858765567263</v>
      </c>
      <c r="Q21" s="4">
        <f t="shared" si="4"/>
        <v>0.43444666725809156</v>
      </c>
    </row>
    <row r="22" spans="1:17" x14ac:dyDescent="0.2">
      <c r="A22" t="s">
        <v>38</v>
      </c>
      <c r="B22" t="s">
        <v>81</v>
      </c>
      <c r="C22" t="s">
        <v>108</v>
      </c>
      <c r="D22" t="s">
        <v>151</v>
      </c>
      <c r="E22" s="2">
        <v>44821.727083333331</v>
      </c>
      <c r="F22">
        <v>5139</v>
      </c>
      <c r="G22">
        <v>5215</v>
      </c>
      <c r="H22">
        <v>1117</v>
      </c>
      <c r="I22">
        <v>30466</v>
      </c>
      <c r="J22">
        <v>64860</v>
      </c>
      <c r="K22">
        <v>5157</v>
      </c>
      <c r="L22">
        <v>4864</v>
      </c>
      <c r="M22">
        <v>2049</v>
      </c>
      <c r="O22" s="5">
        <f>E14-$E$7</f>
        <v>5.0333333333255723</v>
      </c>
      <c r="P22" s="4">
        <f t="shared" si="3"/>
        <v>4.4382099356781168</v>
      </c>
      <c r="Q22" s="4">
        <f t="shared" si="4"/>
        <v>0.42714792940557395</v>
      </c>
    </row>
    <row r="23" spans="1:17" x14ac:dyDescent="0.2">
      <c r="A23" t="s">
        <v>39</v>
      </c>
      <c r="B23" t="s">
        <v>81</v>
      </c>
      <c r="C23" t="s">
        <v>109</v>
      </c>
      <c r="D23" t="s">
        <v>151</v>
      </c>
      <c r="E23" s="2">
        <v>44821.729861111111</v>
      </c>
      <c r="F23">
        <v>4417</v>
      </c>
      <c r="G23">
        <v>4473</v>
      </c>
      <c r="H23">
        <v>1117</v>
      </c>
      <c r="I23">
        <v>30466</v>
      </c>
      <c r="J23">
        <v>53440</v>
      </c>
      <c r="K23">
        <v>5323</v>
      </c>
      <c r="L23">
        <v>4975</v>
      </c>
      <c r="M23">
        <v>2384</v>
      </c>
      <c r="O23" s="5">
        <f>E14-$E$7</f>
        <v>5.0333333333255723</v>
      </c>
      <c r="P23" s="4">
        <f t="shared" si="3"/>
        <v>3.6567674832352539</v>
      </c>
      <c r="Q23" s="4">
        <f t="shared" si="4"/>
        <v>0.37163620437600076</v>
      </c>
    </row>
    <row r="24" spans="1:17" x14ac:dyDescent="0.2">
      <c r="A24" t="s">
        <v>40</v>
      </c>
      <c r="B24" t="s">
        <v>81</v>
      </c>
      <c r="C24" t="s">
        <v>110</v>
      </c>
      <c r="D24" t="s">
        <v>151</v>
      </c>
      <c r="E24" s="2">
        <v>44821.731944444437</v>
      </c>
      <c r="F24">
        <v>5165</v>
      </c>
      <c r="G24">
        <v>5243</v>
      </c>
      <c r="H24">
        <v>1117</v>
      </c>
      <c r="I24">
        <v>30466</v>
      </c>
      <c r="J24">
        <v>64860</v>
      </c>
      <c r="K24">
        <v>5304</v>
      </c>
      <c r="L24">
        <v>4945</v>
      </c>
      <c r="M24">
        <v>2152</v>
      </c>
      <c r="O24" s="5">
        <f>E14-$E$7</f>
        <v>5.0333333333255723</v>
      </c>
      <c r="P24" s="4">
        <f>J24/$J$7</f>
        <v>4.4382099356781168</v>
      </c>
      <c r="Q24" s="4">
        <f t="shared" si="4"/>
        <v>0.42714792940557395</v>
      </c>
    </row>
    <row r="25" spans="1:17" x14ac:dyDescent="0.2">
      <c r="O25" s="5"/>
      <c r="Q25" s="4">
        <f>AVERAGE(Q19:Q24)</f>
        <v>0.42232952982942157</v>
      </c>
    </row>
    <row r="26" spans="1:17" x14ac:dyDescent="0.2">
      <c r="O26" s="5"/>
    </row>
    <row r="27" spans="1:17" x14ac:dyDescent="0.2">
      <c r="A27" t="s">
        <v>69</v>
      </c>
      <c r="B27" t="s">
        <v>81</v>
      </c>
      <c r="C27" t="s">
        <v>139</v>
      </c>
      <c r="D27" t="s">
        <v>151</v>
      </c>
      <c r="E27" s="2">
        <v>44821.703472222223</v>
      </c>
      <c r="F27">
        <v>1606</v>
      </c>
      <c r="G27">
        <v>1612</v>
      </c>
      <c r="H27">
        <v>1117</v>
      </c>
      <c r="I27">
        <v>30466</v>
      </c>
      <c r="J27">
        <v>11780</v>
      </c>
      <c r="K27">
        <v>5152</v>
      </c>
      <c r="L27">
        <v>4665</v>
      </c>
      <c r="M27">
        <v>2753</v>
      </c>
      <c r="O27" s="5">
        <f>E11-$E$7</f>
        <v>5.007638888877409</v>
      </c>
      <c r="P27" s="4">
        <f>J27/$J$7</f>
        <v>0.80607636512932801</v>
      </c>
      <c r="Q27" s="4">
        <f>LOG(P27,2)/O27</f>
        <v>-6.2107428308791922E-2</v>
      </c>
    </row>
    <row r="28" spans="1:17" x14ac:dyDescent="0.2">
      <c r="A28" t="s">
        <v>70</v>
      </c>
      <c r="B28" t="s">
        <v>81</v>
      </c>
      <c r="C28" t="s">
        <v>140</v>
      </c>
      <c r="D28" t="s">
        <v>151</v>
      </c>
      <c r="E28" s="2">
        <v>44821.705555555563</v>
      </c>
      <c r="F28">
        <v>1732</v>
      </c>
      <c r="G28">
        <v>1739</v>
      </c>
      <c r="H28">
        <v>1117</v>
      </c>
      <c r="I28">
        <v>30466</v>
      </c>
      <c r="J28">
        <v>12520</v>
      </c>
      <c r="K28">
        <v>5110</v>
      </c>
      <c r="L28">
        <v>4665</v>
      </c>
      <c r="M28">
        <v>2767</v>
      </c>
      <c r="O28" s="5">
        <f>E11-$E$7</f>
        <v>5.007638888877409</v>
      </c>
      <c r="P28" s="4">
        <f t="shared" ref="P28:P31" si="5">J28/$J$7</f>
        <v>0.85671274120706176</v>
      </c>
      <c r="Q28" s="4">
        <f t="shared" ref="Q28:Q32" si="6">LOG(P28,2)/O28</f>
        <v>-4.4555239532284178E-2</v>
      </c>
    </row>
    <row r="29" spans="1:17" x14ac:dyDescent="0.2">
      <c r="A29" t="s">
        <v>71</v>
      </c>
      <c r="B29" t="s">
        <v>81</v>
      </c>
      <c r="C29" t="s">
        <v>141</v>
      </c>
      <c r="D29" t="s">
        <v>151</v>
      </c>
      <c r="E29" s="2">
        <v>44821.708333333343</v>
      </c>
      <c r="F29">
        <v>1494</v>
      </c>
      <c r="G29">
        <v>1500</v>
      </c>
      <c r="H29">
        <v>1117</v>
      </c>
      <c r="I29">
        <v>30466</v>
      </c>
      <c r="J29">
        <v>10820</v>
      </c>
      <c r="K29">
        <v>5277</v>
      </c>
      <c r="L29">
        <v>4634</v>
      </c>
      <c r="M29">
        <v>3070</v>
      </c>
      <c r="O29" s="5">
        <f>E11-$E$7</f>
        <v>5.007638888877409</v>
      </c>
      <c r="P29" s="4">
        <f t="shared" si="5"/>
        <v>0.74038593129875463</v>
      </c>
      <c r="Q29" s="4">
        <f t="shared" si="6"/>
        <v>-8.6597820432721226E-2</v>
      </c>
    </row>
    <row r="30" spans="1:17" x14ac:dyDescent="0.2">
      <c r="A30" t="s">
        <v>72</v>
      </c>
      <c r="B30" t="s">
        <v>81</v>
      </c>
      <c r="C30" t="s">
        <v>142</v>
      </c>
      <c r="D30" t="s">
        <v>151</v>
      </c>
      <c r="E30" s="2">
        <v>44821.726388888892</v>
      </c>
      <c r="F30">
        <v>2304</v>
      </c>
      <c r="G30">
        <v>2322</v>
      </c>
      <c r="H30">
        <v>1117</v>
      </c>
      <c r="I30">
        <v>30466</v>
      </c>
      <c r="J30">
        <v>12720</v>
      </c>
      <c r="K30">
        <v>5152</v>
      </c>
      <c r="L30">
        <v>4598</v>
      </c>
      <c r="M30">
        <v>2971</v>
      </c>
      <c r="O30" s="5">
        <f>E14-$E$7</f>
        <v>5.0333333333255723</v>
      </c>
      <c r="P30" s="4">
        <f t="shared" si="5"/>
        <v>0.87039824825509782</v>
      </c>
      <c r="Q30" s="4">
        <f t="shared" si="6"/>
        <v>-3.9785253344440975E-2</v>
      </c>
    </row>
    <row r="31" spans="1:17" x14ac:dyDescent="0.2">
      <c r="A31" t="s">
        <v>73</v>
      </c>
      <c r="B31" t="s">
        <v>81</v>
      </c>
      <c r="C31" t="s">
        <v>143</v>
      </c>
      <c r="D31" t="s">
        <v>151</v>
      </c>
      <c r="E31" s="2">
        <v>44821.729166666657</v>
      </c>
      <c r="F31">
        <v>2248</v>
      </c>
      <c r="G31">
        <v>2267</v>
      </c>
      <c r="H31">
        <v>1117</v>
      </c>
      <c r="I31">
        <v>30466</v>
      </c>
      <c r="J31">
        <v>12680</v>
      </c>
      <c r="K31">
        <v>4919</v>
      </c>
      <c r="L31">
        <v>4357</v>
      </c>
      <c r="M31">
        <v>2750</v>
      </c>
      <c r="O31" s="5">
        <f>E14-$E$7</f>
        <v>5.0333333333255723</v>
      </c>
      <c r="P31" s="4">
        <f t="shared" si="5"/>
        <v>0.86766114684549067</v>
      </c>
      <c r="Q31" s="4">
        <f t="shared" si="6"/>
        <v>-4.0688019929531374E-2</v>
      </c>
    </row>
    <row r="32" spans="1:17" x14ac:dyDescent="0.2">
      <c r="A32" t="s">
        <v>74</v>
      </c>
      <c r="B32" t="s">
        <v>81</v>
      </c>
      <c r="C32" t="s">
        <v>144</v>
      </c>
      <c r="D32" t="s">
        <v>151</v>
      </c>
      <c r="E32" s="2">
        <v>44821.731249999997</v>
      </c>
      <c r="F32">
        <v>2035</v>
      </c>
      <c r="G32">
        <v>2050</v>
      </c>
      <c r="H32">
        <v>1117</v>
      </c>
      <c r="I32">
        <v>30466</v>
      </c>
      <c r="J32">
        <v>11100</v>
      </c>
      <c r="K32">
        <v>5109</v>
      </c>
      <c r="L32">
        <v>4654</v>
      </c>
      <c r="M32">
        <v>2961</v>
      </c>
      <c r="O32" s="5">
        <f>E14-$E$7</f>
        <v>5.0333333333255723</v>
      </c>
      <c r="P32" s="4">
        <f>J32/$J$7</f>
        <v>0.7595456411660052</v>
      </c>
      <c r="Q32" s="4">
        <f t="shared" si="6"/>
        <v>-7.8832735605472104E-2</v>
      </c>
    </row>
    <row r="33" spans="1:17" x14ac:dyDescent="0.2">
      <c r="O33" s="5"/>
      <c r="Q33" s="4">
        <f>AVERAGE(Q27:Q32)</f>
        <v>-5.8761082858873631E-2</v>
      </c>
    </row>
    <row r="34" spans="1:17" x14ac:dyDescent="0.2">
      <c r="O34" s="5"/>
    </row>
    <row r="35" spans="1:17" x14ac:dyDescent="0.2">
      <c r="A35" t="s">
        <v>52</v>
      </c>
      <c r="B35" t="s">
        <v>81</v>
      </c>
      <c r="C35" t="s">
        <v>122</v>
      </c>
      <c r="D35" t="s">
        <v>151</v>
      </c>
      <c r="E35" s="2">
        <v>44821.70416666667</v>
      </c>
      <c r="F35">
        <v>35444</v>
      </c>
      <c r="G35">
        <v>38533</v>
      </c>
      <c r="H35">
        <v>1117</v>
      </c>
      <c r="I35">
        <v>30466</v>
      </c>
      <c r="J35">
        <v>456800</v>
      </c>
      <c r="K35">
        <v>3987</v>
      </c>
      <c r="L35">
        <v>3673</v>
      </c>
      <c r="M35">
        <v>1625</v>
      </c>
      <c r="O35" s="5">
        <f>E11-$E$7</f>
        <v>5.007638888877409</v>
      </c>
      <c r="P35" s="4">
        <f>J35/$J$7</f>
        <v>31.25769809771452</v>
      </c>
      <c r="Q35" s="4">
        <f>LOG(P35,2)/O35</f>
        <v>0.99171280983596655</v>
      </c>
    </row>
    <row r="36" spans="1:17" x14ac:dyDescent="0.2">
      <c r="A36" t="s">
        <v>53</v>
      </c>
      <c r="B36" t="s">
        <v>81</v>
      </c>
      <c r="C36" t="s">
        <v>123</v>
      </c>
      <c r="D36" t="s">
        <v>151</v>
      </c>
      <c r="E36" s="2">
        <v>44821.706250000003</v>
      </c>
      <c r="F36">
        <v>40587</v>
      </c>
      <c r="G36">
        <v>44310</v>
      </c>
      <c r="H36">
        <v>1117</v>
      </c>
      <c r="I36">
        <v>30466</v>
      </c>
      <c r="J36">
        <v>475300</v>
      </c>
      <c r="K36">
        <v>3792</v>
      </c>
      <c r="L36">
        <v>3499</v>
      </c>
      <c r="M36">
        <v>1537</v>
      </c>
      <c r="O36" s="5">
        <f>E11-$E$7</f>
        <v>5.007638888877409</v>
      </c>
      <c r="P36" s="4">
        <f t="shared" ref="P36:P39" si="7">J36/$J$7</f>
        <v>32.523607499657864</v>
      </c>
      <c r="Q36" s="4">
        <f t="shared" ref="Q36:Q40" si="8">LOG(P36,2)/O36</f>
        <v>1.0031504857967293</v>
      </c>
    </row>
    <row r="37" spans="1:17" x14ac:dyDescent="0.2">
      <c r="A37" t="s">
        <v>54</v>
      </c>
      <c r="B37" t="s">
        <v>81</v>
      </c>
      <c r="C37" t="s">
        <v>124</v>
      </c>
      <c r="D37" t="s">
        <v>151</v>
      </c>
      <c r="E37" s="2">
        <v>44821.709027777782</v>
      </c>
      <c r="F37">
        <v>32534</v>
      </c>
      <c r="G37">
        <v>35211</v>
      </c>
      <c r="H37">
        <v>1117</v>
      </c>
      <c r="I37">
        <v>30466</v>
      </c>
      <c r="J37">
        <v>439700</v>
      </c>
      <c r="K37">
        <v>4069</v>
      </c>
      <c r="L37">
        <v>3781</v>
      </c>
      <c r="M37">
        <v>1599</v>
      </c>
      <c r="O37" s="5">
        <f>E11-$E$7</f>
        <v>5.007638888877409</v>
      </c>
      <c r="P37" s="4">
        <f t="shared" si="7"/>
        <v>30.087587245107432</v>
      </c>
      <c r="Q37" s="4">
        <f t="shared" si="8"/>
        <v>0.98072097928036206</v>
      </c>
    </row>
    <row r="38" spans="1:17" x14ac:dyDescent="0.2">
      <c r="A38" t="s">
        <v>55</v>
      </c>
      <c r="B38" t="s">
        <v>81</v>
      </c>
      <c r="C38" t="s">
        <v>125</v>
      </c>
      <c r="D38" t="s">
        <v>151</v>
      </c>
      <c r="E38" s="2">
        <v>44821.725694444453</v>
      </c>
      <c r="F38">
        <v>35419</v>
      </c>
      <c r="G38">
        <v>38386</v>
      </c>
      <c r="H38">
        <v>1117</v>
      </c>
      <c r="I38">
        <v>30466</v>
      </c>
      <c r="J38">
        <v>442600</v>
      </c>
      <c r="K38">
        <v>3862</v>
      </c>
      <c r="L38">
        <v>3559</v>
      </c>
      <c r="M38">
        <v>1540</v>
      </c>
      <c r="O38" s="5">
        <f>E14-$E$7</f>
        <v>5.0333333333255723</v>
      </c>
      <c r="P38" s="4">
        <f t="shared" si="7"/>
        <v>30.286027097303954</v>
      </c>
      <c r="Q38" s="4">
        <f t="shared" si="8"/>
        <v>0.9775987616380587</v>
      </c>
    </row>
    <row r="39" spans="1:17" x14ac:dyDescent="0.2">
      <c r="A39" t="s">
        <v>56</v>
      </c>
      <c r="B39" t="s">
        <v>81</v>
      </c>
      <c r="C39" t="s">
        <v>126</v>
      </c>
      <c r="D39" t="s">
        <v>151</v>
      </c>
      <c r="E39" s="2">
        <v>44821.728472222218</v>
      </c>
      <c r="F39">
        <v>36539</v>
      </c>
      <c r="G39">
        <v>39721</v>
      </c>
      <c r="H39">
        <v>1117</v>
      </c>
      <c r="I39">
        <v>30466</v>
      </c>
      <c r="J39">
        <v>460700</v>
      </c>
      <c r="K39">
        <v>3838</v>
      </c>
      <c r="L39">
        <v>3538</v>
      </c>
      <c r="M39">
        <v>1551</v>
      </c>
      <c r="O39" s="5">
        <f>E14-$E$7</f>
        <v>5.0333333333255723</v>
      </c>
      <c r="P39" s="4">
        <f t="shared" si="7"/>
        <v>31.524565485151225</v>
      </c>
      <c r="Q39" s="4">
        <f t="shared" si="8"/>
        <v>0.98908700272480476</v>
      </c>
    </row>
    <row r="40" spans="1:17" x14ac:dyDescent="0.2">
      <c r="A40" t="s">
        <v>57</v>
      </c>
      <c r="B40" t="s">
        <v>81</v>
      </c>
      <c r="C40" t="s">
        <v>127</v>
      </c>
      <c r="D40" t="s">
        <v>151</v>
      </c>
      <c r="E40" s="2">
        <v>44821.730555555558</v>
      </c>
      <c r="F40">
        <v>30700</v>
      </c>
      <c r="G40">
        <v>33083</v>
      </c>
      <c r="H40">
        <v>1117</v>
      </c>
      <c r="I40">
        <v>30466</v>
      </c>
      <c r="J40">
        <v>409100</v>
      </c>
      <c r="K40">
        <v>4066</v>
      </c>
      <c r="L40">
        <v>3745</v>
      </c>
      <c r="M40">
        <v>1655</v>
      </c>
      <c r="O40" s="5">
        <f>E14-$E$7</f>
        <v>5.0333333333255723</v>
      </c>
      <c r="P40" s="4">
        <f>J40/$J$7</f>
        <v>27.993704666757903</v>
      </c>
      <c r="Q40" s="4">
        <f t="shared" si="8"/>
        <v>0.95503917609240163</v>
      </c>
    </row>
    <row r="41" spans="1:17" x14ac:dyDescent="0.2">
      <c r="O41" s="5"/>
      <c r="Q41" s="4">
        <f>AVERAGE(Q35:Q40)</f>
        <v>0.98288486922805374</v>
      </c>
    </row>
    <row r="42" spans="1:17" x14ac:dyDescent="0.2">
      <c r="O42" s="5"/>
    </row>
    <row r="43" spans="1:17" x14ac:dyDescent="0.2">
      <c r="O43" s="5"/>
    </row>
    <row r="44" spans="1:17" x14ac:dyDescent="0.2">
      <c r="A44" t="s">
        <v>47</v>
      </c>
      <c r="B44" t="s">
        <v>81</v>
      </c>
      <c r="C44" t="s">
        <v>117</v>
      </c>
      <c r="D44" t="s">
        <v>151</v>
      </c>
      <c r="E44" s="2">
        <v>44821.853472222218</v>
      </c>
      <c r="F44">
        <v>4381</v>
      </c>
      <c r="G44">
        <v>4450</v>
      </c>
      <c r="H44">
        <v>1117</v>
      </c>
      <c r="I44">
        <v>30466</v>
      </c>
      <c r="J44">
        <v>40440</v>
      </c>
      <c r="K44">
        <v>5722</v>
      </c>
      <c r="L44">
        <v>5424</v>
      </c>
      <c r="M44">
        <v>2350</v>
      </c>
      <c r="O44" s="5">
        <f>E44-$E$7</f>
        <v>5.1590277777650044</v>
      </c>
      <c r="P44" s="4">
        <f>J44/$J$7</f>
        <v>2.7672095251129054</v>
      </c>
      <c r="Q44" s="4">
        <f>LOG(P44,2)/O44</f>
        <v>0.28463345189070421</v>
      </c>
    </row>
    <row r="45" spans="1:17" x14ac:dyDescent="0.2">
      <c r="A45" t="s">
        <v>48</v>
      </c>
      <c r="B45" t="s">
        <v>81</v>
      </c>
      <c r="C45" t="s">
        <v>118</v>
      </c>
      <c r="D45" t="s">
        <v>151</v>
      </c>
      <c r="E45" s="2">
        <v>44821.856249999997</v>
      </c>
      <c r="F45">
        <v>3986</v>
      </c>
      <c r="G45">
        <v>4043</v>
      </c>
      <c r="H45">
        <v>1117</v>
      </c>
      <c r="I45">
        <v>30466</v>
      </c>
      <c r="J45">
        <v>36960</v>
      </c>
      <c r="K45">
        <v>5896</v>
      </c>
      <c r="L45">
        <v>5490</v>
      </c>
      <c r="M45">
        <v>2689</v>
      </c>
      <c r="O45" s="5">
        <f>E44-$E$7</f>
        <v>5.1590277777650044</v>
      </c>
      <c r="P45" s="4">
        <f t="shared" ref="P45:P48" si="9">J45/$J$7</f>
        <v>2.5290817024770766</v>
      </c>
      <c r="Q45" s="4">
        <f t="shared" ref="Q45:Q48" si="10">LOG(P45,2)/O45</f>
        <v>0.25947013700287525</v>
      </c>
    </row>
    <row r="46" spans="1:17" x14ac:dyDescent="0.2">
      <c r="A46" t="s">
        <v>49</v>
      </c>
      <c r="B46" t="s">
        <v>81</v>
      </c>
      <c r="C46" t="s">
        <v>119</v>
      </c>
      <c r="D46" t="s">
        <v>151</v>
      </c>
      <c r="E46" s="2">
        <v>44821.87222222222</v>
      </c>
      <c r="F46">
        <v>3333</v>
      </c>
      <c r="G46">
        <v>3364</v>
      </c>
      <c r="H46">
        <v>1117</v>
      </c>
      <c r="I46">
        <v>30466</v>
      </c>
      <c r="J46">
        <v>36200</v>
      </c>
      <c r="K46">
        <v>5992</v>
      </c>
      <c r="L46">
        <v>5627</v>
      </c>
      <c r="M46">
        <v>2560</v>
      </c>
      <c r="O46" s="5">
        <f>E46-$E$7</f>
        <v>5.1777777777679148</v>
      </c>
      <c r="P46" s="4">
        <f t="shared" si="9"/>
        <v>2.4770767756945395</v>
      </c>
      <c r="Q46" s="4">
        <f t="shared" si="10"/>
        <v>0.25274135759008476</v>
      </c>
    </row>
    <row r="47" spans="1:17" x14ac:dyDescent="0.2">
      <c r="A47" t="s">
        <v>50</v>
      </c>
      <c r="B47" t="s">
        <v>81</v>
      </c>
      <c r="C47" t="s">
        <v>120</v>
      </c>
      <c r="D47" t="s">
        <v>151</v>
      </c>
      <c r="E47" s="2">
        <v>44821.875</v>
      </c>
      <c r="F47">
        <v>3099</v>
      </c>
      <c r="G47">
        <v>3126</v>
      </c>
      <c r="H47">
        <v>1117</v>
      </c>
      <c r="I47">
        <v>30466</v>
      </c>
      <c r="J47">
        <v>33080</v>
      </c>
      <c r="K47">
        <v>5999</v>
      </c>
      <c r="L47">
        <v>5599</v>
      </c>
      <c r="M47">
        <v>2744</v>
      </c>
      <c r="O47" s="5">
        <f>E46-$E$7</f>
        <v>5.1777777777679148</v>
      </c>
      <c r="P47" s="4">
        <f t="shared" si="9"/>
        <v>2.263582865745176</v>
      </c>
      <c r="Q47" s="4">
        <f t="shared" si="10"/>
        <v>0.22762817807944385</v>
      </c>
    </row>
    <row r="48" spans="1:17" x14ac:dyDescent="0.2">
      <c r="A48" t="s">
        <v>51</v>
      </c>
      <c r="B48" t="s">
        <v>81</v>
      </c>
      <c r="C48" t="s">
        <v>121</v>
      </c>
      <c r="D48" t="s">
        <v>151</v>
      </c>
      <c r="E48" s="2">
        <v>44821.87777777778</v>
      </c>
      <c r="F48">
        <v>2897</v>
      </c>
      <c r="G48">
        <v>2920</v>
      </c>
      <c r="H48">
        <v>1117</v>
      </c>
      <c r="I48">
        <v>30466</v>
      </c>
      <c r="J48">
        <v>29580</v>
      </c>
      <c r="K48">
        <v>6023</v>
      </c>
      <c r="L48">
        <v>5614</v>
      </c>
      <c r="M48">
        <v>2591</v>
      </c>
      <c r="O48" s="5">
        <f>E46-$E$7</f>
        <v>5.1777777777679148</v>
      </c>
      <c r="P48" s="4">
        <f t="shared" si="9"/>
        <v>2.0240864924045434</v>
      </c>
      <c r="Q48" s="4">
        <f t="shared" si="10"/>
        <v>0.1964686364774561</v>
      </c>
    </row>
    <row r="49" spans="1:17" x14ac:dyDescent="0.2">
      <c r="O49" s="5"/>
      <c r="P49" s="4"/>
      <c r="Q49" s="4">
        <f>AVERAGE(Q44:Q48)</f>
        <v>0.24418835220811283</v>
      </c>
    </row>
    <row r="50" spans="1:17" x14ac:dyDescent="0.2">
      <c r="O50" s="5"/>
    </row>
    <row r="51" spans="1:17" x14ac:dyDescent="0.2">
      <c r="A51" t="s">
        <v>29</v>
      </c>
      <c r="B51" t="s">
        <v>81</v>
      </c>
      <c r="C51" t="s">
        <v>99</v>
      </c>
      <c r="D51" t="s">
        <v>151</v>
      </c>
      <c r="E51" s="2">
        <v>44821.851388888892</v>
      </c>
      <c r="F51">
        <v>1905</v>
      </c>
      <c r="G51">
        <v>1911</v>
      </c>
      <c r="H51">
        <v>1117</v>
      </c>
      <c r="I51">
        <v>30466</v>
      </c>
      <c r="J51">
        <v>12020</v>
      </c>
      <c r="K51">
        <v>4899</v>
      </c>
      <c r="L51">
        <v>4294</v>
      </c>
      <c r="M51">
        <v>2936</v>
      </c>
      <c r="O51" s="5">
        <f>E44-$E$7</f>
        <v>5.1590277777650044</v>
      </c>
      <c r="P51" s="4">
        <f>J51/$J$7</f>
        <v>0.82249897358697144</v>
      </c>
      <c r="Q51" s="4">
        <f>LOG(P51,2)/O51</f>
        <v>-5.4644833978521094E-2</v>
      </c>
    </row>
    <row r="52" spans="1:17" x14ac:dyDescent="0.2">
      <c r="A52" t="s">
        <v>30</v>
      </c>
      <c r="B52" t="s">
        <v>81</v>
      </c>
      <c r="C52" t="s">
        <v>100</v>
      </c>
      <c r="D52" t="s">
        <v>151</v>
      </c>
      <c r="E52" s="2">
        <v>44821.854166666657</v>
      </c>
      <c r="F52">
        <v>2205</v>
      </c>
      <c r="G52">
        <v>2217</v>
      </c>
      <c r="H52">
        <v>1117</v>
      </c>
      <c r="I52">
        <v>30466</v>
      </c>
      <c r="J52">
        <v>12760</v>
      </c>
      <c r="K52">
        <v>5053</v>
      </c>
      <c r="L52">
        <v>4328</v>
      </c>
      <c r="M52">
        <v>3221</v>
      </c>
      <c r="O52" s="5">
        <f>E44-$E$7</f>
        <v>5.1590277777650044</v>
      </c>
      <c r="P52" s="4">
        <f t="shared" ref="P52:P55" si="11">J52/$J$7</f>
        <v>0.87313534966470507</v>
      </c>
      <c r="Q52" s="4">
        <f t="shared" ref="Q52:Q56" si="12">LOG(P52,2)/O52</f>
        <v>-3.7937920046953975E-2</v>
      </c>
    </row>
    <row r="53" spans="1:17" x14ac:dyDescent="0.2">
      <c r="A53" t="s">
        <v>31</v>
      </c>
      <c r="B53" t="s">
        <v>81</v>
      </c>
      <c r="C53" t="s">
        <v>101</v>
      </c>
      <c r="D53" t="s">
        <v>151</v>
      </c>
      <c r="E53" s="2">
        <v>44821.856249999997</v>
      </c>
      <c r="F53">
        <v>2246</v>
      </c>
      <c r="G53">
        <v>2258</v>
      </c>
      <c r="H53">
        <v>1117</v>
      </c>
      <c r="I53">
        <v>30466</v>
      </c>
      <c r="J53">
        <v>13640</v>
      </c>
      <c r="K53">
        <v>4962</v>
      </c>
      <c r="L53">
        <v>4351</v>
      </c>
      <c r="M53">
        <v>3029</v>
      </c>
      <c r="O53" s="5">
        <f>E44-$E$7</f>
        <v>5.1590277777650044</v>
      </c>
      <c r="P53" s="4">
        <f t="shared" si="11"/>
        <v>0.93335158067606405</v>
      </c>
      <c r="Q53" s="4">
        <f t="shared" si="12"/>
        <v>-1.9288027198153399E-2</v>
      </c>
    </row>
    <row r="54" spans="1:17" x14ac:dyDescent="0.2">
      <c r="A54" t="s">
        <v>32</v>
      </c>
      <c r="B54" t="s">
        <v>81</v>
      </c>
      <c r="C54" t="s">
        <v>102</v>
      </c>
      <c r="D54" t="s">
        <v>151</v>
      </c>
      <c r="E54" s="2">
        <v>44821.871527777781</v>
      </c>
      <c r="F54">
        <v>2024</v>
      </c>
      <c r="G54">
        <v>2034</v>
      </c>
      <c r="H54">
        <v>1117</v>
      </c>
      <c r="I54">
        <v>30466</v>
      </c>
      <c r="J54">
        <v>10380</v>
      </c>
      <c r="K54">
        <v>4937</v>
      </c>
      <c r="L54">
        <v>4263</v>
      </c>
      <c r="M54">
        <v>3364</v>
      </c>
      <c r="O54" s="5">
        <f>E46-$E$7</f>
        <v>5.1777777777679148</v>
      </c>
      <c r="P54" s="4">
        <f t="shared" si="11"/>
        <v>0.71027781579307514</v>
      </c>
      <c r="Q54" s="4">
        <f t="shared" si="12"/>
        <v>-9.5319785812170155E-2</v>
      </c>
    </row>
    <row r="55" spans="1:17" x14ac:dyDescent="0.2">
      <c r="A55" t="s">
        <v>33</v>
      </c>
      <c r="B55" t="s">
        <v>81</v>
      </c>
      <c r="C55" t="s">
        <v>103</v>
      </c>
      <c r="D55" t="s">
        <v>151</v>
      </c>
      <c r="E55" s="2">
        <v>44821.874305555553</v>
      </c>
      <c r="F55">
        <v>2185</v>
      </c>
      <c r="G55">
        <v>2196</v>
      </c>
      <c r="H55">
        <v>1117</v>
      </c>
      <c r="I55">
        <v>30466</v>
      </c>
      <c r="J55">
        <v>13000</v>
      </c>
      <c r="K55">
        <v>5032</v>
      </c>
      <c r="L55">
        <v>4314</v>
      </c>
      <c r="M55">
        <v>3253</v>
      </c>
      <c r="O55" s="5">
        <f>E46-$E$7</f>
        <v>5.1777777777679148</v>
      </c>
      <c r="P55" s="4">
        <f t="shared" si="11"/>
        <v>0.88955795812234839</v>
      </c>
      <c r="Q55" s="4">
        <f t="shared" si="12"/>
        <v>-3.2608485039058763E-2</v>
      </c>
    </row>
    <row r="56" spans="1:17" x14ac:dyDescent="0.2">
      <c r="A56" t="s">
        <v>34</v>
      </c>
      <c r="B56" t="s">
        <v>81</v>
      </c>
      <c r="C56" t="s">
        <v>104</v>
      </c>
      <c r="D56" t="s">
        <v>151</v>
      </c>
      <c r="E56" s="2">
        <v>44821.877083333333</v>
      </c>
      <c r="F56">
        <v>1918</v>
      </c>
      <c r="G56">
        <v>1927</v>
      </c>
      <c r="H56">
        <v>1117</v>
      </c>
      <c r="I56">
        <v>30466</v>
      </c>
      <c r="J56">
        <v>11940</v>
      </c>
      <c r="K56">
        <v>4890</v>
      </c>
      <c r="L56">
        <v>4414</v>
      </c>
      <c r="M56">
        <v>2564</v>
      </c>
      <c r="O56" s="5">
        <f>E46-$E$7</f>
        <v>5.1777777777679148</v>
      </c>
      <c r="P56" s="4">
        <f>J56/$J$7</f>
        <v>0.81702477076775692</v>
      </c>
      <c r="Q56" s="4">
        <f t="shared" si="12"/>
        <v>-5.6307606924492458E-2</v>
      </c>
    </row>
    <row r="57" spans="1:17" x14ac:dyDescent="0.2">
      <c r="O57" s="5"/>
      <c r="Q57" s="4">
        <f>AVERAGE(Q51:Q56)</f>
        <v>-4.9351109833224972E-2</v>
      </c>
    </row>
    <row r="58" spans="1:17" x14ac:dyDescent="0.2">
      <c r="O58" s="5"/>
    </row>
    <row r="59" spans="1:17" x14ac:dyDescent="0.2">
      <c r="A59" t="s">
        <v>58</v>
      </c>
      <c r="B59" t="s">
        <v>81</v>
      </c>
      <c r="C59" t="s">
        <v>128</v>
      </c>
      <c r="D59" t="s">
        <v>151</v>
      </c>
      <c r="E59" s="2">
        <v>44821.852083333331</v>
      </c>
      <c r="F59">
        <v>1445</v>
      </c>
      <c r="G59">
        <v>1448</v>
      </c>
      <c r="H59">
        <v>1117</v>
      </c>
      <c r="I59">
        <v>30466</v>
      </c>
      <c r="J59">
        <v>10460</v>
      </c>
      <c r="K59">
        <v>5001</v>
      </c>
      <c r="L59">
        <v>4420</v>
      </c>
      <c r="M59">
        <v>2996</v>
      </c>
      <c r="O59" s="5">
        <f>E44-$E$7</f>
        <v>5.1590277777650044</v>
      </c>
      <c r="P59" s="4">
        <f>J59/$J$7</f>
        <v>0.71575201861228954</v>
      </c>
      <c r="Q59" s="4">
        <f>LOG(P59,2)/O59</f>
        <v>-9.3519221383182111E-2</v>
      </c>
    </row>
    <row r="60" spans="1:17" x14ac:dyDescent="0.2">
      <c r="A60" t="s">
        <v>59</v>
      </c>
      <c r="B60" t="s">
        <v>81</v>
      </c>
      <c r="C60" t="s">
        <v>129</v>
      </c>
      <c r="D60" t="s">
        <v>151</v>
      </c>
      <c r="E60" s="2">
        <v>44821.854861111111</v>
      </c>
      <c r="F60">
        <v>1621</v>
      </c>
      <c r="G60">
        <v>1626</v>
      </c>
      <c r="H60">
        <v>1117</v>
      </c>
      <c r="I60">
        <v>30466</v>
      </c>
      <c r="J60">
        <v>9100</v>
      </c>
      <c r="K60">
        <v>4944</v>
      </c>
      <c r="L60">
        <v>4412</v>
      </c>
      <c r="M60">
        <v>2744</v>
      </c>
      <c r="O60" s="5">
        <f>E44-$E$7</f>
        <v>5.1590277777650044</v>
      </c>
      <c r="P60" s="4">
        <f t="shared" ref="P60:P63" si="13">J60/$J$7</f>
        <v>0.62269057068564393</v>
      </c>
      <c r="Q60" s="4">
        <f t="shared" ref="Q60:Q64" si="14">LOG(P60,2)/O60</f>
        <v>-0.13246927356683907</v>
      </c>
    </row>
    <row r="61" spans="1:17" x14ac:dyDescent="0.2">
      <c r="A61" t="s">
        <v>60</v>
      </c>
      <c r="B61" t="s">
        <v>81</v>
      </c>
      <c r="C61" t="s">
        <v>130</v>
      </c>
      <c r="D61" t="s">
        <v>151</v>
      </c>
      <c r="E61" s="2">
        <v>44821.856944444437</v>
      </c>
      <c r="F61">
        <v>1609</v>
      </c>
      <c r="G61">
        <v>1614</v>
      </c>
      <c r="H61">
        <v>1117</v>
      </c>
      <c r="I61">
        <v>30466</v>
      </c>
      <c r="J61">
        <v>9560</v>
      </c>
      <c r="K61">
        <v>4984</v>
      </c>
      <c r="L61">
        <v>4374</v>
      </c>
      <c r="M61">
        <v>2667</v>
      </c>
      <c r="O61" s="5">
        <f>E44-$E$7</f>
        <v>5.1590277777650044</v>
      </c>
      <c r="P61" s="4">
        <f t="shared" si="13"/>
        <v>0.65416723689612699</v>
      </c>
      <c r="Q61" s="4">
        <f t="shared" si="14"/>
        <v>-0.11867906425621756</v>
      </c>
    </row>
    <row r="62" spans="1:17" x14ac:dyDescent="0.2">
      <c r="A62" t="s">
        <v>61</v>
      </c>
      <c r="B62" t="s">
        <v>81</v>
      </c>
      <c r="C62" t="s">
        <v>131</v>
      </c>
      <c r="D62" t="s">
        <v>151</v>
      </c>
      <c r="E62" s="2">
        <v>44821.870833333327</v>
      </c>
      <c r="F62">
        <v>2495</v>
      </c>
      <c r="G62">
        <v>2520</v>
      </c>
      <c r="H62">
        <v>1117</v>
      </c>
      <c r="I62">
        <v>30466</v>
      </c>
      <c r="J62">
        <v>9160</v>
      </c>
      <c r="K62">
        <v>4459</v>
      </c>
      <c r="L62">
        <v>4046</v>
      </c>
      <c r="M62">
        <v>2915</v>
      </c>
      <c r="O62" s="5">
        <f>E46-$E$7</f>
        <v>5.1777777777679148</v>
      </c>
      <c r="P62" s="4">
        <f t="shared" si="13"/>
        <v>0.62679622280005476</v>
      </c>
      <c r="Q62" s="4">
        <f t="shared" si="14"/>
        <v>-0.13015846526177369</v>
      </c>
    </row>
    <row r="63" spans="1:17" x14ac:dyDescent="0.2">
      <c r="A63" t="s">
        <v>62</v>
      </c>
      <c r="B63" t="s">
        <v>81</v>
      </c>
      <c r="C63" t="s">
        <v>132</v>
      </c>
      <c r="D63" t="s">
        <v>151</v>
      </c>
      <c r="E63" s="2">
        <v>44821.873611111107</v>
      </c>
      <c r="F63">
        <v>2430</v>
      </c>
      <c r="G63">
        <v>2452</v>
      </c>
      <c r="H63">
        <v>1117</v>
      </c>
      <c r="I63">
        <v>30466</v>
      </c>
      <c r="J63">
        <v>10520</v>
      </c>
      <c r="K63">
        <v>4652</v>
      </c>
      <c r="L63">
        <v>4267</v>
      </c>
      <c r="M63">
        <v>2424</v>
      </c>
      <c r="O63" s="5">
        <f>E46-$E$7</f>
        <v>5.1777777777679148</v>
      </c>
      <c r="P63" s="4">
        <f t="shared" si="13"/>
        <v>0.71985767072670037</v>
      </c>
      <c r="Q63" s="4">
        <f t="shared" si="14"/>
        <v>-9.1586859880622415E-2</v>
      </c>
    </row>
    <row r="64" spans="1:17" x14ac:dyDescent="0.2">
      <c r="A64" t="s">
        <v>63</v>
      </c>
      <c r="B64" t="s">
        <v>81</v>
      </c>
      <c r="C64" t="s">
        <v>133</v>
      </c>
      <c r="D64" t="s">
        <v>151</v>
      </c>
      <c r="E64" s="2">
        <v>44821.876388888893</v>
      </c>
      <c r="F64">
        <v>2204</v>
      </c>
      <c r="G64">
        <v>2223</v>
      </c>
      <c r="H64">
        <v>1117</v>
      </c>
      <c r="I64">
        <v>30466</v>
      </c>
      <c r="J64">
        <v>10680</v>
      </c>
      <c r="K64">
        <v>4734</v>
      </c>
      <c r="L64">
        <v>4329</v>
      </c>
      <c r="M64">
        <v>2714</v>
      </c>
      <c r="O64" s="5">
        <f>E46-$E$7</f>
        <v>5.1777777777679148</v>
      </c>
      <c r="P64" s="4">
        <f>J64/$J$7</f>
        <v>0.73080607636512929</v>
      </c>
      <c r="Q64" s="4">
        <f t="shared" si="14"/>
        <v>-8.738101263689628E-2</v>
      </c>
    </row>
    <row r="65" spans="1:17" x14ac:dyDescent="0.2">
      <c r="O65" s="5"/>
      <c r="Q65" s="4">
        <f>AVERAGE(Q59:Q64)</f>
        <v>-0.10896564949758852</v>
      </c>
    </row>
    <row r="66" spans="1:17" x14ac:dyDescent="0.2">
      <c r="O66" s="5"/>
    </row>
    <row r="67" spans="1:17" x14ac:dyDescent="0.2">
      <c r="A67" t="s">
        <v>41</v>
      </c>
      <c r="B67" t="s">
        <v>81</v>
      </c>
      <c r="C67" t="s">
        <v>111</v>
      </c>
      <c r="D67" t="s">
        <v>151</v>
      </c>
      <c r="E67" s="2">
        <v>44821.852777777778</v>
      </c>
      <c r="F67">
        <v>30546</v>
      </c>
      <c r="G67">
        <v>33427</v>
      </c>
      <c r="H67">
        <v>1117</v>
      </c>
      <c r="I67">
        <v>30466</v>
      </c>
      <c r="J67">
        <v>540800</v>
      </c>
      <c r="K67">
        <v>4176</v>
      </c>
      <c r="L67">
        <v>3856</v>
      </c>
      <c r="M67">
        <v>1669</v>
      </c>
      <c r="O67" s="5">
        <f>E44-$E$7</f>
        <v>5.1590277777650044</v>
      </c>
      <c r="P67" s="4">
        <f>J67/$J$7</f>
        <v>37.005611057889695</v>
      </c>
      <c r="Q67" s="4">
        <f>LOG(P67,2)/O67</f>
        <v>1.0098166473351982</v>
      </c>
    </row>
    <row r="68" spans="1:17" x14ac:dyDescent="0.2">
      <c r="A68" t="s">
        <v>42</v>
      </c>
      <c r="B68" t="s">
        <v>81</v>
      </c>
      <c r="C68" t="s">
        <v>112</v>
      </c>
      <c r="D68" t="s">
        <v>151</v>
      </c>
      <c r="E68" s="2">
        <v>44821.855555555558</v>
      </c>
      <c r="F68">
        <v>32384</v>
      </c>
      <c r="G68">
        <v>35619</v>
      </c>
      <c r="H68">
        <v>1117</v>
      </c>
      <c r="I68">
        <v>30466</v>
      </c>
      <c r="J68">
        <v>569400</v>
      </c>
      <c r="K68">
        <v>4093</v>
      </c>
      <c r="L68">
        <v>3772</v>
      </c>
      <c r="M68">
        <v>1712</v>
      </c>
      <c r="O68" s="5">
        <f>E44-$E$7</f>
        <v>5.1590277777650044</v>
      </c>
      <c r="P68" s="4">
        <f t="shared" ref="P68:P71" si="15">J68/$J$7</f>
        <v>38.962638565758859</v>
      </c>
      <c r="Q68" s="4">
        <f t="shared" ref="Q68:Q72" si="16">LOG(P68,2)/O68</f>
        <v>1.0242277621154892</v>
      </c>
    </row>
    <row r="69" spans="1:17" x14ac:dyDescent="0.2">
      <c r="A69" t="s">
        <v>43</v>
      </c>
      <c r="B69" t="s">
        <v>81</v>
      </c>
      <c r="C69" t="s">
        <v>113</v>
      </c>
      <c r="D69" t="s">
        <v>151</v>
      </c>
      <c r="E69" s="2">
        <v>44821.857638888891</v>
      </c>
      <c r="F69">
        <v>27508</v>
      </c>
      <c r="G69">
        <v>29848</v>
      </c>
      <c r="H69">
        <v>1117</v>
      </c>
      <c r="I69">
        <v>30466</v>
      </c>
      <c r="J69">
        <v>477300</v>
      </c>
      <c r="K69">
        <v>4253</v>
      </c>
      <c r="L69">
        <v>3950</v>
      </c>
      <c r="M69">
        <v>1708</v>
      </c>
      <c r="O69" s="5">
        <f>E44-$E$7</f>
        <v>5.1590277777650044</v>
      </c>
      <c r="P69" s="4">
        <f t="shared" si="15"/>
        <v>32.660462570138222</v>
      </c>
      <c r="Q69" s="4">
        <f t="shared" si="16"/>
        <v>0.97488781520007706</v>
      </c>
    </row>
    <row r="70" spans="1:17" x14ac:dyDescent="0.2">
      <c r="A70" t="s">
        <v>44</v>
      </c>
      <c r="B70" t="s">
        <v>81</v>
      </c>
      <c r="C70" t="s">
        <v>114</v>
      </c>
      <c r="D70" t="s">
        <v>151</v>
      </c>
      <c r="E70" s="2">
        <v>44821.870138888888</v>
      </c>
      <c r="F70">
        <v>30948</v>
      </c>
      <c r="G70">
        <v>34017</v>
      </c>
      <c r="H70">
        <v>1117</v>
      </c>
      <c r="I70">
        <v>30466</v>
      </c>
      <c r="J70">
        <v>523300</v>
      </c>
      <c r="K70">
        <v>4132</v>
      </c>
      <c r="L70">
        <v>3825</v>
      </c>
      <c r="M70">
        <v>1646</v>
      </c>
      <c r="O70" s="5">
        <f>E46-$E$7</f>
        <v>5.1777777777679148</v>
      </c>
      <c r="P70" s="4">
        <f t="shared" si="15"/>
        <v>35.808129191186531</v>
      </c>
      <c r="Q70" s="4">
        <f t="shared" si="16"/>
        <v>0.99699435992591434</v>
      </c>
    </row>
    <row r="71" spans="1:17" x14ac:dyDescent="0.2">
      <c r="A71" t="s">
        <v>45</v>
      </c>
      <c r="B71" t="s">
        <v>81</v>
      </c>
      <c r="C71" t="s">
        <v>115</v>
      </c>
      <c r="D71" t="s">
        <v>151</v>
      </c>
      <c r="E71" s="2">
        <v>44821.872916666667</v>
      </c>
      <c r="F71">
        <v>32685</v>
      </c>
      <c r="G71">
        <v>35947</v>
      </c>
      <c r="H71">
        <v>1117</v>
      </c>
      <c r="I71">
        <v>30466</v>
      </c>
      <c r="J71">
        <v>567000</v>
      </c>
      <c r="K71">
        <v>4116</v>
      </c>
      <c r="L71">
        <v>3813</v>
      </c>
      <c r="M71">
        <v>1602</v>
      </c>
      <c r="O71" s="5">
        <f>E46-$E$7</f>
        <v>5.1777777777679148</v>
      </c>
      <c r="P71" s="4">
        <f t="shared" si="15"/>
        <v>38.798412481182424</v>
      </c>
      <c r="Q71" s="4">
        <f t="shared" si="16"/>
        <v>1.0193418767914908</v>
      </c>
    </row>
    <row r="72" spans="1:17" x14ac:dyDescent="0.2">
      <c r="A72" t="s">
        <v>46</v>
      </c>
      <c r="B72" t="s">
        <v>81</v>
      </c>
      <c r="C72" t="s">
        <v>116</v>
      </c>
      <c r="D72" t="s">
        <v>151</v>
      </c>
      <c r="E72" s="2">
        <v>44821.875694444447</v>
      </c>
      <c r="F72">
        <v>28967</v>
      </c>
      <c r="G72">
        <v>31587</v>
      </c>
      <c r="H72">
        <v>1117</v>
      </c>
      <c r="I72">
        <v>30466</v>
      </c>
      <c r="J72">
        <v>511400</v>
      </c>
      <c r="K72">
        <v>4191</v>
      </c>
      <c r="L72">
        <v>3878</v>
      </c>
      <c r="M72">
        <v>1618</v>
      </c>
      <c r="O72" s="5">
        <f>E46-$E$7</f>
        <v>5.1777777777679148</v>
      </c>
      <c r="P72" s="4">
        <f>J72/$J$7</f>
        <v>34.993841521828386</v>
      </c>
      <c r="Q72" s="4">
        <f t="shared" si="16"/>
        <v>0.99058502762209089</v>
      </c>
    </row>
    <row r="73" spans="1:17" x14ac:dyDescent="0.2">
      <c r="O73" s="5"/>
      <c r="Q73" s="4">
        <f>AVERAGE(Q67:Q72)</f>
        <v>1.0026422481650434</v>
      </c>
    </row>
    <row r="74" spans="1:17" x14ac:dyDescent="0.2">
      <c r="O74" s="5"/>
    </row>
    <row r="75" spans="1:17" x14ac:dyDescent="0.2">
      <c r="O75" s="5"/>
    </row>
    <row r="76" spans="1:17" x14ac:dyDescent="0.2">
      <c r="O76" s="5"/>
    </row>
    <row r="77" spans="1:17" x14ac:dyDescent="0.2">
      <c r="O77" s="5"/>
    </row>
    <row r="78" spans="1:17" x14ac:dyDescent="0.2">
      <c r="A78" t="s">
        <v>21</v>
      </c>
      <c r="B78" t="s">
        <v>81</v>
      </c>
      <c r="C78" t="s">
        <v>91</v>
      </c>
      <c r="D78" t="s">
        <v>152</v>
      </c>
      <c r="E78" s="2">
        <v>44818.809027777781</v>
      </c>
      <c r="F78">
        <v>1974</v>
      </c>
      <c r="G78">
        <v>1979</v>
      </c>
      <c r="H78">
        <v>1117</v>
      </c>
      <c r="I78">
        <v>30466</v>
      </c>
      <c r="J78">
        <v>14780</v>
      </c>
      <c r="K78">
        <v>3710</v>
      </c>
      <c r="L78">
        <v>3404</v>
      </c>
      <c r="M78">
        <v>1463</v>
      </c>
      <c r="O78" s="5"/>
    </row>
    <row r="79" spans="1:17" x14ac:dyDescent="0.2">
      <c r="A79" t="s">
        <v>22</v>
      </c>
      <c r="B79" t="s">
        <v>81</v>
      </c>
      <c r="C79" t="s">
        <v>92</v>
      </c>
      <c r="D79" t="s">
        <v>152</v>
      </c>
      <c r="E79" s="2">
        <v>44818.80972222222</v>
      </c>
      <c r="F79">
        <v>1876</v>
      </c>
      <c r="G79">
        <v>1880</v>
      </c>
      <c r="H79">
        <v>1117</v>
      </c>
      <c r="I79">
        <v>30466</v>
      </c>
      <c r="J79">
        <v>13540</v>
      </c>
      <c r="K79">
        <v>3673</v>
      </c>
      <c r="L79">
        <v>3393</v>
      </c>
      <c r="M79">
        <v>1525</v>
      </c>
      <c r="O79" s="5"/>
    </row>
    <row r="80" spans="1:17" x14ac:dyDescent="0.2">
      <c r="A80" t="s">
        <v>23</v>
      </c>
      <c r="B80" t="s">
        <v>81</v>
      </c>
      <c r="C80" t="s">
        <v>93</v>
      </c>
      <c r="D80" t="s">
        <v>152</v>
      </c>
      <c r="E80" s="2">
        <v>44818.810416666667</v>
      </c>
      <c r="F80">
        <v>1771</v>
      </c>
      <c r="G80">
        <v>1775</v>
      </c>
      <c r="H80">
        <v>1117</v>
      </c>
      <c r="I80">
        <v>30466</v>
      </c>
      <c r="J80">
        <v>13200</v>
      </c>
      <c r="K80">
        <v>3725</v>
      </c>
      <c r="L80">
        <v>3406</v>
      </c>
      <c r="M80">
        <v>1560</v>
      </c>
      <c r="O80" s="5"/>
    </row>
    <row r="81" spans="1:17" x14ac:dyDescent="0.2">
      <c r="A81" t="s">
        <v>24</v>
      </c>
      <c r="B81" t="s">
        <v>81</v>
      </c>
      <c r="C81" t="s">
        <v>94</v>
      </c>
      <c r="D81" t="s">
        <v>152</v>
      </c>
      <c r="E81" s="2">
        <v>44818.811111111107</v>
      </c>
      <c r="F81">
        <v>1684</v>
      </c>
      <c r="G81">
        <v>1687</v>
      </c>
      <c r="H81">
        <v>1117</v>
      </c>
      <c r="I81">
        <v>30466</v>
      </c>
      <c r="J81">
        <v>12580</v>
      </c>
      <c r="K81">
        <v>3857</v>
      </c>
      <c r="L81">
        <v>3565</v>
      </c>
      <c r="M81">
        <v>1629</v>
      </c>
      <c r="O81" s="5"/>
    </row>
    <row r="82" spans="1:17" x14ac:dyDescent="0.2">
      <c r="A82" t="s">
        <v>25</v>
      </c>
      <c r="B82" t="s">
        <v>81</v>
      </c>
      <c r="C82" t="s">
        <v>95</v>
      </c>
      <c r="D82" t="s">
        <v>152</v>
      </c>
      <c r="E82" s="2">
        <v>44818.8125</v>
      </c>
      <c r="F82">
        <v>1770</v>
      </c>
      <c r="G82">
        <v>1774</v>
      </c>
      <c r="H82">
        <v>1117</v>
      </c>
      <c r="I82">
        <v>30466</v>
      </c>
      <c r="J82">
        <v>12800</v>
      </c>
      <c r="K82">
        <v>3709</v>
      </c>
      <c r="L82">
        <v>3459</v>
      </c>
      <c r="M82">
        <v>1471</v>
      </c>
      <c r="O82" s="5"/>
    </row>
    <row r="83" spans="1:17" x14ac:dyDescent="0.2">
      <c r="A83" t="s">
        <v>26</v>
      </c>
      <c r="B83" t="s">
        <v>81</v>
      </c>
      <c r="C83" t="s">
        <v>96</v>
      </c>
      <c r="D83" t="s">
        <v>152</v>
      </c>
      <c r="E83" s="2">
        <v>44818.813194444447</v>
      </c>
      <c r="F83">
        <v>1874</v>
      </c>
      <c r="G83">
        <v>1878</v>
      </c>
      <c r="H83">
        <v>1117</v>
      </c>
      <c r="I83">
        <v>30466</v>
      </c>
      <c r="J83">
        <v>13380</v>
      </c>
      <c r="K83">
        <v>3803</v>
      </c>
      <c r="L83">
        <v>3433</v>
      </c>
      <c r="M83">
        <v>1910</v>
      </c>
      <c r="O83" s="5"/>
    </row>
    <row r="84" spans="1:17" x14ac:dyDescent="0.2">
      <c r="A84" t="s">
        <v>153</v>
      </c>
      <c r="E84" s="2">
        <f>E78</f>
        <v>44818.809027777781</v>
      </c>
      <c r="J84">
        <f>AVERAGE(J78:J83)</f>
        <v>13380</v>
      </c>
      <c r="K84">
        <f t="shared" ref="K84:L84" si="17">AVERAGE(K78:K83)</f>
        <v>3746.1666666666665</v>
      </c>
      <c r="L84">
        <f t="shared" si="17"/>
        <v>3443.3333333333335</v>
      </c>
      <c r="O84" s="5"/>
    </row>
    <row r="85" spans="1:17" x14ac:dyDescent="0.2">
      <c r="O85" s="5"/>
    </row>
    <row r="86" spans="1:17" x14ac:dyDescent="0.2">
      <c r="O86" s="5"/>
    </row>
    <row r="87" spans="1:17" x14ac:dyDescent="0.2">
      <c r="O87" s="5"/>
    </row>
    <row r="88" spans="1:17" x14ac:dyDescent="0.2">
      <c r="A88" t="s">
        <v>27</v>
      </c>
      <c r="B88" t="s">
        <v>81</v>
      </c>
      <c r="C88" t="s">
        <v>97</v>
      </c>
      <c r="D88" t="s">
        <v>151</v>
      </c>
      <c r="E88" s="2">
        <v>44824.658333333333</v>
      </c>
      <c r="F88">
        <v>1280</v>
      </c>
      <c r="G88">
        <v>1282</v>
      </c>
      <c r="H88">
        <v>1117</v>
      </c>
      <c r="I88">
        <v>30466</v>
      </c>
      <c r="J88">
        <v>6420</v>
      </c>
      <c r="K88">
        <v>5917</v>
      </c>
      <c r="L88">
        <v>5678</v>
      </c>
      <c r="M88">
        <v>2608</v>
      </c>
      <c r="O88" s="5">
        <f>E88-$E$84</f>
        <v>5.8493055555518367</v>
      </c>
      <c r="P88" s="4">
        <f>J88/$J$84</f>
        <v>0.47982062780269058</v>
      </c>
      <c r="Q88">
        <f>LOG(P88,2)/O88</f>
        <v>-0.18112114394735335</v>
      </c>
    </row>
    <row r="89" spans="1:17" x14ac:dyDescent="0.2">
      <c r="A89" t="s">
        <v>28</v>
      </c>
      <c r="B89" t="s">
        <v>81</v>
      </c>
      <c r="C89" t="s">
        <v>98</v>
      </c>
      <c r="D89" t="s">
        <v>151</v>
      </c>
      <c r="E89" s="2">
        <v>44824.663888888892</v>
      </c>
      <c r="F89">
        <v>1891</v>
      </c>
      <c r="G89">
        <v>1901</v>
      </c>
      <c r="H89">
        <v>1117</v>
      </c>
      <c r="I89">
        <v>30466</v>
      </c>
      <c r="J89">
        <v>5640</v>
      </c>
      <c r="K89">
        <v>5381</v>
      </c>
      <c r="L89">
        <v>5149</v>
      </c>
      <c r="M89">
        <v>3008</v>
      </c>
      <c r="O89" s="5">
        <f>E88-$E$84</f>
        <v>5.8493055555518367</v>
      </c>
      <c r="P89" s="4">
        <f t="shared" ref="P89" si="18">J89/$J$84</f>
        <v>0.42152466367713004</v>
      </c>
      <c r="Q89">
        <f>LOG(P89,2)/O89</f>
        <v>-0.21306991683136436</v>
      </c>
    </row>
    <row r="90" spans="1:17" x14ac:dyDescent="0.2">
      <c r="O90" s="5"/>
      <c r="Q90">
        <f>AVERAGE(Q88:Q89)</f>
        <v>-0.19709553038935884</v>
      </c>
    </row>
    <row r="91" spans="1:17" x14ac:dyDescent="0.2">
      <c r="O91" s="5"/>
    </row>
    <row r="92" spans="1:17" x14ac:dyDescent="0.2">
      <c r="A92" t="s">
        <v>18</v>
      </c>
      <c r="B92" t="s">
        <v>81</v>
      </c>
      <c r="C92" t="s">
        <v>88</v>
      </c>
      <c r="D92" t="s">
        <v>151</v>
      </c>
      <c r="E92" s="2">
        <v>44824.65902777778</v>
      </c>
      <c r="F92">
        <v>1593</v>
      </c>
      <c r="G92">
        <v>1597</v>
      </c>
      <c r="H92">
        <v>1117</v>
      </c>
      <c r="I92">
        <v>30466</v>
      </c>
      <c r="J92">
        <v>8420</v>
      </c>
      <c r="K92">
        <v>6465</v>
      </c>
      <c r="L92">
        <v>5820</v>
      </c>
      <c r="M92">
        <v>3411</v>
      </c>
      <c r="O92" s="5">
        <f>E88-$E$84</f>
        <v>5.8493055555518367</v>
      </c>
      <c r="P92" s="4">
        <f>J92/$J$84</f>
        <v>0.62929745889387145</v>
      </c>
      <c r="Q92">
        <f>LOG(P92,2)/O92</f>
        <v>-0.11423338569496679</v>
      </c>
    </row>
    <row r="93" spans="1:17" x14ac:dyDescent="0.2">
      <c r="A93" t="s">
        <v>19</v>
      </c>
      <c r="B93" t="s">
        <v>81</v>
      </c>
      <c r="C93" t="s">
        <v>89</v>
      </c>
      <c r="D93" t="s">
        <v>151</v>
      </c>
      <c r="E93" s="2">
        <v>44824.661805555559</v>
      </c>
      <c r="F93">
        <v>1865</v>
      </c>
      <c r="G93">
        <v>1872</v>
      </c>
      <c r="H93">
        <v>1117</v>
      </c>
      <c r="I93">
        <v>30466</v>
      </c>
      <c r="J93">
        <v>9240</v>
      </c>
      <c r="K93">
        <v>6515</v>
      </c>
      <c r="L93">
        <v>6022</v>
      </c>
      <c r="M93">
        <v>3431</v>
      </c>
      <c r="O93" s="5">
        <f>E88-$E$84</f>
        <v>5.8493055555518367</v>
      </c>
      <c r="P93" s="4">
        <f t="shared" ref="P93" si="19">J93/$J$84</f>
        <v>0.6905829596412556</v>
      </c>
      <c r="Q93">
        <f>LOG(P93,2)/O93</f>
        <v>-9.1312268465519389E-2</v>
      </c>
    </row>
    <row r="94" spans="1:17" x14ac:dyDescent="0.2">
      <c r="A94" t="s">
        <v>20</v>
      </c>
      <c r="B94" t="s">
        <v>81</v>
      </c>
      <c r="C94" t="s">
        <v>90</v>
      </c>
      <c r="D94" t="s">
        <v>151</v>
      </c>
      <c r="E94" s="2">
        <v>44824.664583333331</v>
      </c>
      <c r="F94">
        <v>1900</v>
      </c>
      <c r="G94">
        <v>1907</v>
      </c>
      <c r="H94">
        <v>1117</v>
      </c>
      <c r="I94">
        <v>30466</v>
      </c>
      <c r="J94">
        <v>9460</v>
      </c>
      <c r="K94">
        <v>6787</v>
      </c>
      <c r="L94">
        <v>6548</v>
      </c>
      <c r="M94">
        <v>3233</v>
      </c>
      <c r="O94" s="5">
        <f>E88-$E$84</f>
        <v>5.8493055555518367</v>
      </c>
      <c r="P94" s="4">
        <f t="shared" ref="P94" si="20">J94/$J$84</f>
        <v>0.70702541106128547</v>
      </c>
      <c r="Q94">
        <f>LOG(P94,2)/O94</f>
        <v>-8.5508616801072385E-2</v>
      </c>
    </row>
    <row r="95" spans="1:17" x14ac:dyDescent="0.2">
      <c r="O95" s="5"/>
      <c r="Q95">
        <f>AVERAGE(Q92:Q94)</f>
        <v>-9.7018090320519515E-2</v>
      </c>
    </row>
    <row r="96" spans="1:17" x14ac:dyDescent="0.2">
      <c r="O96" s="5"/>
    </row>
    <row r="97" spans="1:17" x14ac:dyDescent="0.2">
      <c r="A97" t="s">
        <v>13</v>
      </c>
      <c r="B97" t="s">
        <v>81</v>
      </c>
      <c r="C97" t="s">
        <v>82</v>
      </c>
      <c r="D97" t="s">
        <v>151</v>
      </c>
      <c r="E97" s="2">
        <v>44824.659722222219</v>
      </c>
      <c r="F97">
        <v>1382</v>
      </c>
      <c r="G97">
        <v>1384</v>
      </c>
      <c r="H97">
        <v>1117</v>
      </c>
      <c r="I97">
        <v>30466</v>
      </c>
      <c r="J97">
        <v>5400</v>
      </c>
      <c r="K97">
        <v>5960</v>
      </c>
      <c r="L97">
        <v>5687</v>
      </c>
      <c r="M97">
        <v>2760</v>
      </c>
      <c r="O97" s="5">
        <f>E88-$E$84</f>
        <v>5.8493055555518367</v>
      </c>
      <c r="P97" s="4">
        <f>J97/$J$84</f>
        <v>0.40358744394618834</v>
      </c>
      <c r="Q97">
        <f>LOG(P97,2)/O97</f>
        <v>-0.22379525076240128</v>
      </c>
    </row>
    <row r="98" spans="1:17" x14ac:dyDescent="0.2">
      <c r="A98" t="s">
        <v>14</v>
      </c>
      <c r="B98" t="s">
        <v>81</v>
      </c>
      <c r="C98" t="s">
        <v>83</v>
      </c>
      <c r="D98" t="s">
        <v>151</v>
      </c>
      <c r="E98" s="2">
        <v>44824.661805555559</v>
      </c>
      <c r="F98">
        <v>1337</v>
      </c>
      <c r="G98">
        <v>1339</v>
      </c>
      <c r="H98">
        <v>1117</v>
      </c>
      <c r="I98">
        <v>30466</v>
      </c>
      <c r="J98">
        <v>4680</v>
      </c>
      <c r="K98">
        <v>6198</v>
      </c>
      <c r="L98">
        <v>5982</v>
      </c>
      <c r="M98">
        <v>3240</v>
      </c>
      <c r="O98" s="5">
        <f>E88-$E$84</f>
        <v>5.8493055555518367</v>
      </c>
      <c r="P98" s="4">
        <f t="shared" ref="P98:P99" si="21">J98/$J$84</f>
        <v>0.34977578475336324</v>
      </c>
      <c r="Q98">
        <f>LOG(P98,2)/O98</f>
        <v>-0.25909018885491969</v>
      </c>
    </row>
    <row r="99" spans="1:17" x14ac:dyDescent="0.2">
      <c r="A99" t="s">
        <v>15</v>
      </c>
      <c r="B99" t="s">
        <v>81</v>
      </c>
      <c r="C99" t="s">
        <v>84</v>
      </c>
      <c r="D99" t="s">
        <v>151</v>
      </c>
      <c r="E99" s="2">
        <v>44824.665277777778</v>
      </c>
      <c r="F99">
        <v>1270</v>
      </c>
      <c r="G99">
        <v>1272</v>
      </c>
      <c r="H99">
        <v>1117</v>
      </c>
      <c r="I99">
        <v>30466</v>
      </c>
      <c r="J99">
        <v>3880</v>
      </c>
      <c r="K99">
        <v>5957</v>
      </c>
      <c r="L99">
        <v>5871</v>
      </c>
      <c r="M99">
        <v>2524</v>
      </c>
      <c r="O99" s="5">
        <f>E88-$E$84</f>
        <v>5.8493055555518367</v>
      </c>
      <c r="P99" s="4">
        <f t="shared" si="21"/>
        <v>0.28998505231689087</v>
      </c>
      <c r="Q99">
        <f>LOG(P99,2)/O99</f>
        <v>-0.30532676768085898</v>
      </c>
    </row>
    <row r="100" spans="1:17" x14ac:dyDescent="0.2">
      <c r="O100" s="5"/>
      <c r="Q100">
        <f>AVERAGE(Q97:Q99)</f>
        <v>-0.26273740243272664</v>
      </c>
    </row>
    <row r="101" spans="1:17" x14ac:dyDescent="0.2">
      <c r="O101" s="5"/>
    </row>
    <row r="102" spans="1:17" x14ac:dyDescent="0.2">
      <c r="A102" t="s">
        <v>16</v>
      </c>
      <c r="B102" t="s">
        <v>81</v>
      </c>
      <c r="C102" t="s">
        <v>85</v>
      </c>
      <c r="D102" t="s">
        <v>151</v>
      </c>
      <c r="E102" s="2">
        <v>44824.660416666673</v>
      </c>
      <c r="F102">
        <v>11845</v>
      </c>
      <c r="G102">
        <v>12227</v>
      </c>
      <c r="H102">
        <v>1117</v>
      </c>
      <c r="I102">
        <v>30466</v>
      </c>
      <c r="J102">
        <v>173000</v>
      </c>
      <c r="K102">
        <v>4438</v>
      </c>
      <c r="L102">
        <v>4074</v>
      </c>
      <c r="M102">
        <v>1911</v>
      </c>
      <c r="O102" s="5">
        <f>E88-$E$84</f>
        <v>5.8493055555518367</v>
      </c>
      <c r="P102" s="4">
        <f>J102/$J$84</f>
        <v>12.929745889387146</v>
      </c>
      <c r="Q102">
        <f>LOG(P102,2)/O102</f>
        <v>0.63129237850553999</v>
      </c>
    </row>
    <row r="103" spans="1:17" x14ac:dyDescent="0.2">
      <c r="A103" t="s">
        <v>154</v>
      </c>
      <c r="B103" t="s">
        <v>81</v>
      </c>
      <c r="C103" t="s">
        <v>86</v>
      </c>
      <c r="D103" t="s">
        <v>151</v>
      </c>
      <c r="E103" s="2">
        <v>44824.662499999999</v>
      </c>
      <c r="F103">
        <v>16468</v>
      </c>
      <c r="G103">
        <v>17225</v>
      </c>
      <c r="H103">
        <v>1117</v>
      </c>
      <c r="I103">
        <v>30466</v>
      </c>
      <c r="J103">
        <v>257800</v>
      </c>
      <c r="K103">
        <v>4210</v>
      </c>
      <c r="L103">
        <v>3828</v>
      </c>
      <c r="M103">
        <v>1865</v>
      </c>
      <c r="O103" s="5">
        <f>E88-$E$84</f>
        <v>5.8493055555518367</v>
      </c>
      <c r="P103" s="4">
        <f t="shared" ref="P103:P104" si="22">J103/$J$84</f>
        <v>19.267563527653213</v>
      </c>
      <c r="Q103">
        <f>LOG(P103,2)/O103</f>
        <v>0.7296767457389034</v>
      </c>
    </row>
    <row r="104" spans="1:17" x14ac:dyDescent="0.2">
      <c r="A104" t="s">
        <v>17</v>
      </c>
      <c r="B104" t="s">
        <v>81</v>
      </c>
      <c r="C104" t="s">
        <v>87</v>
      </c>
      <c r="D104" t="s">
        <v>151</v>
      </c>
      <c r="E104" s="2">
        <v>44824.665972222218</v>
      </c>
      <c r="F104">
        <v>10898</v>
      </c>
      <c r="G104">
        <v>11220</v>
      </c>
      <c r="H104">
        <v>1117</v>
      </c>
      <c r="I104">
        <v>30466</v>
      </c>
      <c r="J104">
        <v>156400</v>
      </c>
      <c r="K104">
        <v>4617</v>
      </c>
      <c r="L104">
        <v>4205</v>
      </c>
      <c r="M104">
        <v>2015</v>
      </c>
      <c r="O104" s="5">
        <f>E88-$E$84</f>
        <v>5.8493055555518367</v>
      </c>
      <c r="P104" s="4">
        <f t="shared" si="22"/>
        <v>11.689088191330343</v>
      </c>
      <c r="Q104">
        <f>LOG(P104,2)/O104</f>
        <v>0.60641224122520876</v>
      </c>
    </row>
    <row r="105" spans="1:17" x14ac:dyDescent="0.2">
      <c r="Q105">
        <f>AVERAGE(Q102:Q104)</f>
        <v>0.65579378848988412</v>
      </c>
    </row>
    <row r="114" spans="11:14" x14ac:dyDescent="0.2">
      <c r="L114" s="6" t="s">
        <v>158</v>
      </c>
    </row>
    <row r="116" spans="11:14" x14ac:dyDescent="0.2">
      <c r="K116" t="s">
        <v>169</v>
      </c>
      <c r="L116" t="s">
        <v>157</v>
      </c>
      <c r="M116" t="s">
        <v>159</v>
      </c>
      <c r="N116" t="s">
        <v>160</v>
      </c>
    </row>
    <row r="117" spans="11:14" x14ac:dyDescent="0.2">
      <c r="K117" t="s">
        <v>161</v>
      </c>
      <c r="L117">
        <v>4.4247244664596209E-2</v>
      </c>
      <c r="M117">
        <v>5861</v>
      </c>
    </row>
    <row r="118" spans="11:14" x14ac:dyDescent="0.2">
      <c r="K118" t="s">
        <v>161</v>
      </c>
      <c r="L118">
        <v>0.11627468325803195</v>
      </c>
      <c r="M118">
        <v>5483</v>
      </c>
    </row>
    <row r="119" spans="11:14" x14ac:dyDescent="0.2">
      <c r="K119" t="s">
        <v>161</v>
      </c>
      <c r="L119">
        <v>6.4484473642372919E-2</v>
      </c>
      <c r="M119">
        <v>5615</v>
      </c>
    </row>
    <row r="120" spans="11:14" x14ac:dyDescent="0.2">
      <c r="K120" t="s">
        <v>161</v>
      </c>
      <c r="L120">
        <v>5.7813700145569615E-2</v>
      </c>
      <c r="M120">
        <v>5744</v>
      </c>
    </row>
    <row r="121" spans="11:14" x14ac:dyDescent="0.2">
      <c r="K121" t="s">
        <v>161</v>
      </c>
      <c r="L121">
        <v>6.6342109067705518E-2</v>
      </c>
      <c r="M121">
        <v>5605</v>
      </c>
    </row>
    <row r="122" spans="11:14" x14ac:dyDescent="0.2">
      <c r="K122" t="s">
        <v>161</v>
      </c>
      <c r="L122">
        <v>8.5015670706657151E-2</v>
      </c>
      <c r="M122">
        <v>5652</v>
      </c>
    </row>
    <row r="123" spans="11:14" x14ac:dyDescent="0.2">
      <c r="K123" t="s">
        <v>162</v>
      </c>
      <c r="L123">
        <v>0.46014660440023386</v>
      </c>
      <c r="M123">
        <v>5239</v>
      </c>
    </row>
    <row r="124" spans="11:14" x14ac:dyDescent="0.2">
      <c r="K124" t="s">
        <v>162</v>
      </c>
      <c r="L124">
        <v>0.41345184413105507</v>
      </c>
      <c r="M124">
        <v>5294</v>
      </c>
    </row>
    <row r="125" spans="11:14" x14ac:dyDescent="0.2">
      <c r="K125" t="s">
        <v>162</v>
      </c>
      <c r="L125">
        <v>0.43444666725809156</v>
      </c>
      <c r="M125">
        <v>5244</v>
      </c>
    </row>
    <row r="126" spans="11:14" x14ac:dyDescent="0.2">
      <c r="K126" t="s">
        <v>162</v>
      </c>
      <c r="L126">
        <v>0.42714792940557395</v>
      </c>
      <c r="M126">
        <v>5157</v>
      </c>
    </row>
    <row r="127" spans="11:14" x14ac:dyDescent="0.2">
      <c r="K127" t="s">
        <v>162</v>
      </c>
      <c r="L127">
        <v>0.37163620437600076</v>
      </c>
      <c r="M127">
        <v>5323</v>
      </c>
    </row>
    <row r="128" spans="11:14" x14ac:dyDescent="0.2">
      <c r="K128" t="s">
        <v>162</v>
      </c>
      <c r="L128">
        <v>0.42714792940557395</v>
      </c>
      <c r="M128">
        <v>5304</v>
      </c>
    </row>
    <row r="129" spans="11:13" x14ac:dyDescent="0.2">
      <c r="K129" t="s">
        <v>163</v>
      </c>
      <c r="L129">
        <v>-6.2107428308791922E-2</v>
      </c>
      <c r="M129">
        <v>5152</v>
      </c>
    </row>
    <row r="130" spans="11:13" x14ac:dyDescent="0.2">
      <c r="K130" t="s">
        <v>163</v>
      </c>
      <c r="L130">
        <v>-4.4555239532284178E-2</v>
      </c>
      <c r="M130">
        <v>5110</v>
      </c>
    </row>
    <row r="131" spans="11:13" x14ac:dyDescent="0.2">
      <c r="K131" t="s">
        <v>163</v>
      </c>
      <c r="L131">
        <v>-8.6597820432721226E-2</v>
      </c>
      <c r="M131">
        <v>5277</v>
      </c>
    </row>
    <row r="132" spans="11:13" x14ac:dyDescent="0.2">
      <c r="K132" t="s">
        <v>163</v>
      </c>
      <c r="L132">
        <v>-3.9785253344440975E-2</v>
      </c>
      <c r="M132">
        <v>5152</v>
      </c>
    </row>
    <row r="133" spans="11:13" x14ac:dyDescent="0.2">
      <c r="K133" t="s">
        <v>163</v>
      </c>
      <c r="L133">
        <v>-4.0688019929531374E-2</v>
      </c>
      <c r="M133">
        <v>4919</v>
      </c>
    </row>
    <row r="134" spans="11:13" x14ac:dyDescent="0.2">
      <c r="K134" t="s">
        <v>163</v>
      </c>
      <c r="L134">
        <v>-7.8832735605472104E-2</v>
      </c>
      <c r="M134">
        <v>5109</v>
      </c>
    </row>
    <row r="135" spans="11:13" x14ac:dyDescent="0.2">
      <c r="K135" t="s">
        <v>164</v>
      </c>
      <c r="L135">
        <v>0.99171280983596655</v>
      </c>
      <c r="M135">
        <v>3987</v>
      </c>
    </row>
    <row r="136" spans="11:13" x14ac:dyDescent="0.2">
      <c r="K136" t="s">
        <v>164</v>
      </c>
      <c r="L136">
        <v>1.0031504857967293</v>
      </c>
      <c r="M136">
        <v>3792</v>
      </c>
    </row>
    <row r="137" spans="11:13" x14ac:dyDescent="0.2">
      <c r="K137" t="s">
        <v>164</v>
      </c>
      <c r="L137">
        <v>0.98072097928036206</v>
      </c>
      <c r="M137">
        <v>4069</v>
      </c>
    </row>
    <row r="138" spans="11:13" x14ac:dyDescent="0.2">
      <c r="K138" t="s">
        <v>164</v>
      </c>
      <c r="L138">
        <v>0.9775987616380587</v>
      </c>
      <c r="M138">
        <v>3862</v>
      </c>
    </row>
    <row r="139" spans="11:13" x14ac:dyDescent="0.2">
      <c r="K139" t="s">
        <v>164</v>
      </c>
      <c r="L139">
        <v>0.98908700272480476</v>
      </c>
      <c r="M139">
        <v>3838</v>
      </c>
    </row>
    <row r="140" spans="11:13" x14ac:dyDescent="0.2">
      <c r="K140" t="s">
        <v>164</v>
      </c>
      <c r="L140">
        <v>0.95503917609240163</v>
      </c>
      <c r="M140">
        <v>4066</v>
      </c>
    </row>
    <row r="141" spans="11:13" x14ac:dyDescent="0.2">
      <c r="K141" t="s">
        <v>165</v>
      </c>
      <c r="L141">
        <v>0.28463345189070421</v>
      </c>
      <c r="M141">
        <v>5722</v>
      </c>
    </row>
    <row r="142" spans="11:13" x14ac:dyDescent="0.2">
      <c r="K142" t="s">
        <v>165</v>
      </c>
      <c r="L142">
        <v>0.25947013700287525</v>
      </c>
      <c r="M142">
        <v>5896</v>
      </c>
    </row>
    <row r="143" spans="11:13" x14ac:dyDescent="0.2">
      <c r="K143" t="s">
        <v>165</v>
      </c>
      <c r="L143">
        <v>0.25274135759008476</v>
      </c>
      <c r="M143">
        <v>5992</v>
      </c>
    </row>
    <row r="144" spans="11:13" x14ac:dyDescent="0.2">
      <c r="K144" t="s">
        <v>165</v>
      </c>
      <c r="L144">
        <v>0.22762817807944385</v>
      </c>
      <c r="M144">
        <v>5999</v>
      </c>
    </row>
    <row r="145" spans="11:13" x14ac:dyDescent="0.2">
      <c r="K145" t="s">
        <v>165</v>
      </c>
      <c r="L145">
        <v>0.1964686364774561</v>
      </c>
      <c r="M145">
        <v>6023</v>
      </c>
    </row>
    <row r="146" spans="11:13" x14ac:dyDescent="0.2">
      <c r="K146" t="s">
        <v>166</v>
      </c>
      <c r="L146">
        <v>-5.4644833978521094E-2</v>
      </c>
      <c r="M146">
        <v>4899</v>
      </c>
    </row>
    <row r="147" spans="11:13" x14ac:dyDescent="0.2">
      <c r="K147" t="s">
        <v>166</v>
      </c>
      <c r="L147">
        <v>-3.7937920046953975E-2</v>
      </c>
      <c r="M147">
        <v>5053</v>
      </c>
    </row>
    <row r="148" spans="11:13" x14ac:dyDescent="0.2">
      <c r="K148" t="s">
        <v>166</v>
      </c>
      <c r="L148">
        <v>-1.9288027198153399E-2</v>
      </c>
      <c r="M148">
        <v>4962</v>
      </c>
    </row>
    <row r="149" spans="11:13" x14ac:dyDescent="0.2">
      <c r="K149" t="s">
        <v>166</v>
      </c>
      <c r="L149">
        <v>-9.5319785812170155E-2</v>
      </c>
      <c r="M149">
        <v>4937</v>
      </c>
    </row>
    <row r="150" spans="11:13" x14ac:dyDescent="0.2">
      <c r="K150" t="s">
        <v>166</v>
      </c>
      <c r="L150">
        <v>-3.2608485039058763E-2</v>
      </c>
      <c r="M150">
        <v>5032</v>
      </c>
    </row>
    <row r="151" spans="11:13" x14ac:dyDescent="0.2">
      <c r="K151" t="s">
        <v>166</v>
      </c>
      <c r="L151">
        <v>-5.6307606924492458E-2</v>
      </c>
      <c r="M151">
        <v>4890</v>
      </c>
    </row>
    <row r="152" spans="11:13" x14ac:dyDescent="0.2">
      <c r="K152" t="s">
        <v>167</v>
      </c>
      <c r="L152">
        <v>-9.3519221383182111E-2</v>
      </c>
      <c r="M152">
        <v>5001</v>
      </c>
    </row>
    <row r="153" spans="11:13" x14ac:dyDescent="0.2">
      <c r="K153" t="s">
        <v>167</v>
      </c>
      <c r="L153">
        <v>-0.13246927356683907</v>
      </c>
      <c r="M153">
        <v>4944</v>
      </c>
    </row>
    <row r="154" spans="11:13" x14ac:dyDescent="0.2">
      <c r="K154" t="s">
        <v>167</v>
      </c>
      <c r="L154">
        <v>-0.11867906425621756</v>
      </c>
      <c r="M154">
        <v>4984</v>
      </c>
    </row>
    <row r="155" spans="11:13" x14ac:dyDescent="0.2">
      <c r="K155" t="s">
        <v>167</v>
      </c>
      <c r="L155">
        <v>-0.13015846526177369</v>
      </c>
      <c r="M155">
        <v>4459</v>
      </c>
    </row>
    <row r="156" spans="11:13" x14ac:dyDescent="0.2">
      <c r="K156" t="s">
        <v>167</v>
      </c>
      <c r="L156">
        <v>-9.1586859880622415E-2</v>
      </c>
      <c r="M156">
        <v>4652</v>
      </c>
    </row>
    <row r="157" spans="11:13" x14ac:dyDescent="0.2">
      <c r="K157" t="s">
        <v>167</v>
      </c>
      <c r="L157">
        <v>-8.738101263689628E-2</v>
      </c>
      <c r="M157">
        <v>4734</v>
      </c>
    </row>
    <row r="158" spans="11:13" x14ac:dyDescent="0.2">
      <c r="K158" t="s">
        <v>168</v>
      </c>
      <c r="L158">
        <v>1.0098166473351982</v>
      </c>
      <c r="M158">
        <v>4176</v>
      </c>
    </row>
    <row r="159" spans="11:13" x14ac:dyDescent="0.2">
      <c r="K159" t="s">
        <v>168</v>
      </c>
      <c r="L159">
        <v>1.0242277621154892</v>
      </c>
      <c r="M159">
        <v>4093</v>
      </c>
    </row>
    <row r="160" spans="11:13" x14ac:dyDescent="0.2">
      <c r="K160" t="s">
        <v>168</v>
      </c>
      <c r="L160">
        <v>0.97488781520007706</v>
      </c>
      <c r="M160">
        <v>4253</v>
      </c>
    </row>
    <row r="161" spans="11:14" x14ac:dyDescent="0.2">
      <c r="K161" t="s">
        <v>168</v>
      </c>
      <c r="L161">
        <v>0.99699435992591434</v>
      </c>
      <c r="M161">
        <v>4132</v>
      </c>
    </row>
    <row r="162" spans="11:14" x14ac:dyDescent="0.2">
      <c r="K162" t="s">
        <v>168</v>
      </c>
      <c r="L162">
        <v>1.0193418767914908</v>
      </c>
      <c r="M162">
        <v>4116</v>
      </c>
    </row>
    <row r="163" spans="11:14" x14ac:dyDescent="0.2">
      <c r="K163" t="s">
        <v>168</v>
      </c>
      <c r="L163">
        <v>0.99058502762209089</v>
      </c>
      <c r="M163">
        <v>4191</v>
      </c>
    </row>
    <row r="164" spans="11:14" x14ac:dyDescent="0.2">
      <c r="K164" t="s">
        <v>161</v>
      </c>
      <c r="L164">
        <v>-0.18112114394735335</v>
      </c>
      <c r="N164">
        <v>5917</v>
      </c>
    </row>
    <row r="165" spans="11:14" x14ac:dyDescent="0.2">
      <c r="K165" t="s">
        <v>161</v>
      </c>
      <c r="L165">
        <v>-0.21306991683136436</v>
      </c>
      <c r="N165">
        <v>5381</v>
      </c>
    </row>
    <row r="166" spans="11:14" x14ac:dyDescent="0.2">
      <c r="K166" t="s">
        <v>159</v>
      </c>
      <c r="L166">
        <v>-0.11423338569496679</v>
      </c>
      <c r="N166">
        <v>6465</v>
      </c>
    </row>
    <row r="167" spans="11:14" x14ac:dyDescent="0.2">
      <c r="K167" t="s">
        <v>159</v>
      </c>
      <c r="L167">
        <v>-9.1312268465519389E-2</v>
      </c>
      <c r="N167">
        <v>6515</v>
      </c>
    </row>
    <row r="168" spans="11:14" x14ac:dyDescent="0.2">
      <c r="K168" t="s">
        <v>159</v>
      </c>
      <c r="L168">
        <v>-8.5508616801072385E-2</v>
      </c>
      <c r="N168">
        <v>6787</v>
      </c>
    </row>
    <row r="169" spans="11:14" x14ac:dyDescent="0.2">
      <c r="K169" t="s">
        <v>162</v>
      </c>
      <c r="L169">
        <v>-0.22379525076240128</v>
      </c>
      <c r="N169">
        <v>5960</v>
      </c>
    </row>
    <row r="170" spans="11:14" x14ac:dyDescent="0.2">
      <c r="K170" t="s">
        <v>162</v>
      </c>
      <c r="L170">
        <v>-0.25909018885491969</v>
      </c>
      <c r="N170">
        <v>6198</v>
      </c>
    </row>
    <row r="171" spans="11:14" x14ac:dyDescent="0.2">
      <c r="K171" t="s">
        <v>162</v>
      </c>
      <c r="L171">
        <v>-0.30532676768085898</v>
      </c>
      <c r="N171">
        <v>5957</v>
      </c>
    </row>
    <row r="172" spans="11:14" x14ac:dyDescent="0.2">
      <c r="K172" t="s">
        <v>164</v>
      </c>
      <c r="L172">
        <v>0.63129237850553999</v>
      </c>
      <c r="N172">
        <v>4438</v>
      </c>
    </row>
    <row r="173" spans="11:14" x14ac:dyDescent="0.2">
      <c r="K173" t="s">
        <v>164</v>
      </c>
      <c r="L173">
        <v>0.7296767457389034</v>
      </c>
      <c r="N173">
        <v>4210</v>
      </c>
    </row>
    <row r="174" spans="11:14" x14ac:dyDescent="0.2">
      <c r="K174" t="s">
        <v>164</v>
      </c>
      <c r="L174">
        <v>0.60641224122520876</v>
      </c>
      <c r="N174">
        <v>4617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2022-09-20T23:05:46Z</dcterms:created>
  <dcterms:modified xsi:type="dcterms:W3CDTF">2022-09-21T00:13:29Z</dcterms:modified>
</cp:coreProperties>
</file>