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rescue/H1299/H1299_Met-rescue/12W_CC_exp_2/"/>
    </mc:Choice>
  </mc:AlternateContent>
  <xr:revisionPtr revIDLastSave="0" documentId="13_ncr:1_{09DB6670-0A2C-8F40-BEB5-8EC8EECF933F}" xr6:coauthVersionLast="47" xr6:coauthVersionMax="47" xr10:uidLastSave="{00000000-0000-0000-0000-000000000000}"/>
  <bookViews>
    <workbookView xWindow="0" yWindow="2400" windowWidth="288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1" i="1" l="1"/>
  <c r="Q151" i="1" s="1"/>
  <c r="Q150" i="1"/>
  <c r="P150" i="1"/>
  <c r="P149" i="1"/>
  <c r="Q149" i="1" s="1"/>
  <c r="Q148" i="1"/>
  <c r="P148" i="1"/>
  <c r="P147" i="1"/>
  <c r="Q147" i="1" s="1"/>
  <c r="Q146" i="1"/>
  <c r="Q152" i="1" s="1"/>
  <c r="P146" i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Q144" i="1" s="1"/>
  <c r="Q135" i="1"/>
  <c r="P135" i="1"/>
  <c r="P134" i="1"/>
  <c r="Q134" i="1" s="1"/>
  <c r="Q133" i="1"/>
  <c r="P133" i="1"/>
  <c r="P132" i="1"/>
  <c r="Q132" i="1" s="1"/>
  <c r="Q131" i="1"/>
  <c r="P131" i="1"/>
  <c r="P130" i="1"/>
  <c r="Q130" i="1" s="1"/>
  <c r="P127" i="1"/>
  <c r="Q127" i="1" s="1"/>
  <c r="Q126" i="1"/>
  <c r="P126" i="1"/>
  <c r="P125" i="1"/>
  <c r="Q125" i="1" s="1"/>
  <c r="Q124" i="1"/>
  <c r="P124" i="1"/>
  <c r="P123" i="1"/>
  <c r="Q123" i="1" s="1"/>
  <c r="Q122" i="1"/>
  <c r="Q128" i="1" s="1"/>
  <c r="P122" i="1"/>
  <c r="P118" i="1"/>
  <c r="Q118" i="1" s="1"/>
  <c r="Q117" i="1"/>
  <c r="P117" i="1"/>
  <c r="P116" i="1"/>
  <c r="Q116" i="1" s="1"/>
  <c r="Q115" i="1"/>
  <c r="P115" i="1"/>
  <c r="P114" i="1"/>
  <c r="Q114" i="1" s="1"/>
  <c r="Q113" i="1"/>
  <c r="Q119" i="1" s="1"/>
  <c r="P113" i="1"/>
  <c r="P110" i="1"/>
  <c r="Q110" i="1" s="1"/>
  <c r="Q109" i="1"/>
  <c r="P109" i="1"/>
  <c r="P108" i="1"/>
  <c r="Q108" i="1" s="1"/>
  <c r="Q107" i="1"/>
  <c r="P107" i="1"/>
  <c r="P106" i="1"/>
  <c r="Q106" i="1" s="1"/>
  <c r="Q105" i="1"/>
  <c r="Q111" i="1" s="1"/>
  <c r="P105" i="1"/>
  <c r="P102" i="1"/>
  <c r="Q102" i="1" s="1"/>
  <c r="Q101" i="1"/>
  <c r="P101" i="1"/>
  <c r="P100" i="1"/>
  <c r="Q100" i="1" s="1"/>
  <c r="Q99" i="1"/>
  <c r="P99" i="1"/>
  <c r="P98" i="1"/>
  <c r="Q98" i="1" s="1"/>
  <c r="Q97" i="1"/>
  <c r="Q103" i="1" s="1"/>
  <c r="P97" i="1"/>
  <c r="Q94" i="1"/>
  <c r="Q93" i="1"/>
  <c r="Q92" i="1"/>
  <c r="Q91" i="1"/>
  <c r="Q90" i="1"/>
  <c r="Q89" i="1"/>
  <c r="Q95" i="1" s="1"/>
  <c r="P94" i="1"/>
  <c r="P90" i="1"/>
  <c r="P91" i="1"/>
  <c r="P92" i="1"/>
  <c r="P93" i="1"/>
  <c r="P89" i="1"/>
  <c r="P70" i="1"/>
  <c r="Q69" i="1"/>
  <c r="Q75" i="1" s="1"/>
  <c r="P74" i="1"/>
  <c r="Q74" i="1" s="1"/>
  <c r="Q73" i="1"/>
  <c r="P73" i="1"/>
  <c r="P72" i="1"/>
  <c r="Q72" i="1" s="1"/>
  <c r="Q71" i="1"/>
  <c r="P71" i="1"/>
  <c r="Q70" i="1"/>
  <c r="P69" i="1"/>
  <c r="Q66" i="1"/>
  <c r="P66" i="1"/>
  <c r="P65" i="1"/>
  <c r="Q65" i="1" s="1"/>
  <c r="Q64" i="1"/>
  <c r="P64" i="1"/>
  <c r="P63" i="1"/>
  <c r="Q63" i="1" s="1"/>
  <c r="Q62" i="1"/>
  <c r="P62" i="1"/>
  <c r="P61" i="1"/>
  <c r="Q61" i="1" s="1"/>
  <c r="Q58" i="1"/>
  <c r="P58" i="1"/>
  <c r="P57" i="1"/>
  <c r="Q57" i="1" s="1"/>
  <c r="Q56" i="1"/>
  <c r="P56" i="1"/>
  <c r="P55" i="1"/>
  <c r="Q55" i="1" s="1"/>
  <c r="Q54" i="1"/>
  <c r="P54" i="1"/>
  <c r="P53" i="1"/>
  <c r="Q53" i="1" s="1"/>
  <c r="P50" i="1"/>
  <c r="Q50" i="1" s="1"/>
  <c r="Q49" i="1"/>
  <c r="P49" i="1"/>
  <c r="P48" i="1"/>
  <c r="Q48" i="1" s="1"/>
  <c r="Q47" i="1"/>
  <c r="P47" i="1"/>
  <c r="P46" i="1"/>
  <c r="Q46" i="1" s="1"/>
  <c r="Q45" i="1"/>
  <c r="Q51" i="1" s="1"/>
  <c r="P45" i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Q33" i="1"/>
  <c r="P33" i="1"/>
  <c r="P32" i="1"/>
  <c r="Q32" i="1" s="1"/>
  <c r="Q31" i="1"/>
  <c r="P31" i="1"/>
  <c r="Q30" i="1"/>
  <c r="P30" i="1"/>
  <c r="Q29" i="1"/>
  <c r="P29" i="1"/>
  <c r="Q28" i="1"/>
  <c r="P28" i="1"/>
  <c r="P25" i="1"/>
  <c r="Q25" i="1" s="1"/>
  <c r="P24" i="1"/>
  <c r="Q24" i="1" s="1"/>
  <c r="P23" i="1"/>
  <c r="Q23" i="1" s="1"/>
  <c r="P22" i="1"/>
  <c r="Q22" i="1" s="1"/>
  <c r="P21" i="1"/>
  <c r="Q21" i="1" s="1"/>
  <c r="Q20" i="1"/>
  <c r="P20" i="1"/>
  <c r="Q18" i="1"/>
  <c r="Q13" i="1"/>
  <c r="Q14" i="1"/>
  <c r="Q15" i="1"/>
  <c r="Q16" i="1"/>
  <c r="Q17" i="1"/>
  <c r="Q12" i="1"/>
  <c r="P17" i="1"/>
  <c r="P13" i="1"/>
  <c r="P14" i="1"/>
  <c r="P15" i="1"/>
  <c r="P16" i="1"/>
  <c r="P12" i="1"/>
  <c r="O148" i="1"/>
  <c r="O147" i="1"/>
  <c r="O146" i="1"/>
  <c r="O140" i="1"/>
  <c r="O139" i="1"/>
  <c r="O138" i="1"/>
  <c r="O132" i="1"/>
  <c r="O131" i="1"/>
  <c r="O130" i="1"/>
  <c r="O122" i="1"/>
  <c r="O151" i="1"/>
  <c r="O150" i="1"/>
  <c r="O149" i="1"/>
  <c r="O143" i="1"/>
  <c r="O142" i="1"/>
  <c r="O141" i="1"/>
  <c r="O135" i="1"/>
  <c r="O134" i="1"/>
  <c r="O133" i="1"/>
  <c r="O127" i="1"/>
  <c r="O126" i="1"/>
  <c r="O125" i="1"/>
  <c r="O124" i="1"/>
  <c r="O123" i="1"/>
  <c r="O48" i="1"/>
  <c r="O45" i="1"/>
  <c r="O115" i="1"/>
  <c r="O114" i="1"/>
  <c r="O113" i="1"/>
  <c r="O107" i="1"/>
  <c r="O106" i="1"/>
  <c r="O105" i="1"/>
  <c r="O99" i="1"/>
  <c r="O98" i="1"/>
  <c r="O97" i="1"/>
  <c r="O89" i="1"/>
  <c r="O118" i="1"/>
  <c r="O117" i="1"/>
  <c r="O116" i="1"/>
  <c r="O110" i="1"/>
  <c r="O109" i="1"/>
  <c r="O108" i="1"/>
  <c r="O102" i="1"/>
  <c r="O101" i="1"/>
  <c r="O100" i="1"/>
  <c r="O94" i="1"/>
  <c r="O93" i="1"/>
  <c r="O92" i="1"/>
  <c r="O91" i="1"/>
  <c r="O90" i="1"/>
  <c r="O71" i="1"/>
  <c r="O70" i="1"/>
  <c r="O69" i="1"/>
  <c r="O63" i="1"/>
  <c r="O62" i="1"/>
  <c r="O61" i="1"/>
  <c r="O55" i="1"/>
  <c r="O54" i="1"/>
  <c r="O53" i="1"/>
  <c r="O74" i="1"/>
  <c r="O73" i="1"/>
  <c r="O72" i="1"/>
  <c r="O66" i="1"/>
  <c r="O65" i="1"/>
  <c r="O64" i="1"/>
  <c r="O58" i="1"/>
  <c r="O57" i="1"/>
  <c r="O56" i="1"/>
  <c r="O50" i="1"/>
  <c r="O49" i="1"/>
  <c r="O47" i="1"/>
  <c r="O46" i="1"/>
  <c r="O12" i="1"/>
  <c r="O41" i="1"/>
  <c r="O40" i="1"/>
  <c r="O39" i="1"/>
  <c r="O33" i="1"/>
  <c r="O32" i="1"/>
  <c r="O31" i="1"/>
  <c r="O23" i="1"/>
  <c r="O38" i="1"/>
  <c r="O37" i="1"/>
  <c r="O36" i="1"/>
  <c r="O30" i="1"/>
  <c r="O29" i="1"/>
  <c r="O28" i="1"/>
  <c r="O14" i="1"/>
  <c r="O17" i="1"/>
  <c r="O25" i="1"/>
  <c r="O24" i="1"/>
  <c r="O22" i="1"/>
  <c r="O21" i="1"/>
  <c r="O20" i="1"/>
  <c r="O16" i="1"/>
  <c r="O15" i="1"/>
  <c r="O13" i="1"/>
  <c r="K85" i="1"/>
  <c r="L85" i="1"/>
  <c r="J85" i="1"/>
  <c r="E85" i="1"/>
  <c r="E8" i="1"/>
  <c r="K8" i="1"/>
  <c r="L8" i="1"/>
  <c r="J8" i="1"/>
  <c r="Q136" i="1" l="1"/>
  <c r="Q67" i="1"/>
  <c r="Q59" i="1"/>
  <c r="Q42" i="1"/>
  <c r="Q34" i="1"/>
  <c r="Q26" i="1"/>
</calcChain>
</file>

<file path=xl/sharedStrings.xml><?xml version="1.0" encoding="utf-8"?>
<sst xmlns="http://schemas.openxmlformats.org/spreadsheetml/2006/main" count="551" uniqueCount="245">
  <si>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</si>
  <si>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</si>
  <si>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</si>
  <si>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</si>
  <si>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</si>
  <si>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</si>
  <si>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</si>
  <si>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</si>
  <si>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</si>
  <si>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</si>
  <si>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</si>
  <si>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</si>
  <si>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</si>
  <si>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NoSer_Ad_1</t>
  </si>
  <si>
    <t>NoSer_Ad_2</t>
  </si>
  <si>
    <t>NoSer_Ad_3</t>
  </si>
  <si>
    <t>NoSer_Ad_4</t>
  </si>
  <si>
    <t>NoSer_Ad_5</t>
  </si>
  <si>
    <t>NoSer_Ad_6</t>
  </si>
  <si>
    <t>NoSer_Asn_1</t>
  </si>
  <si>
    <t>NoSer_Asn_2</t>
  </si>
  <si>
    <t>NoSer_Asn_3</t>
  </si>
  <si>
    <t>NoSer_Asn_4</t>
  </si>
  <si>
    <t>NoSer_Asn_5</t>
  </si>
  <si>
    <t>NoSer_Asn_6</t>
  </si>
  <si>
    <t>NoSer_Asp_1</t>
  </si>
  <si>
    <t>NoSer_Asp_2</t>
  </si>
  <si>
    <t>NoSer_Asp_3</t>
  </si>
  <si>
    <t>NoSer_Asp_4</t>
  </si>
  <si>
    <t>NoSer_Asp_5</t>
  </si>
  <si>
    <t>NoSer_Asp_6</t>
  </si>
  <si>
    <t>NoSer_Hpx_1</t>
  </si>
  <si>
    <t>NoSer_Hpx_2</t>
  </si>
  <si>
    <t>NoSer_Hpx_3</t>
  </si>
  <si>
    <t>NoSer_Hpx_4</t>
  </si>
  <si>
    <t>NoSer_Hpx_5</t>
  </si>
  <si>
    <t>NoSer_Hpx_6</t>
  </si>
  <si>
    <t>NoSer_Pyr_1</t>
  </si>
  <si>
    <t>NoSer_Pyr_2</t>
  </si>
  <si>
    <t>NoSer_Pyr_3</t>
  </si>
  <si>
    <t>NoSer_Pyr_4</t>
  </si>
  <si>
    <t>NoSer_Pyr_5</t>
  </si>
  <si>
    <t>NoSer_Pyr_6</t>
  </si>
  <si>
    <t>NoSer_Ser_1</t>
  </si>
  <si>
    <t>NoSer_Ser_2</t>
  </si>
  <si>
    <t>NoSer_Ser_3</t>
  </si>
  <si>
    <t>NoSer_Ser_4</t>
  </si>
  <si>
    <t>NoSer_Vec_5</t>
  </si>
  <si>
    <t>NoSer_Ser_6</t>
  </si>
  <si>
    <t>NoSer_SMv3_1</t>
  </si>
  <si>
    <t>NoSer_SMv3_2</t>
  </si>
  <si>
    <t>NoSer_SMv3_3</t>
  </si>
  <si>
    <t>NoSer_SMv3_4</t>
  </si>
  <si>
    <t>NoSer_SMv3_5</t>
  </si>
  <si>
    <t>NoSer_SMv3_6</t>
  </si>
  <si>
    <t>NoSer_t0_1</t>
  </si>
  <si>
    <t>NoSer_t0_2</t>
  </si>
  <si>
    <t>NoSer_t0_3</t>
  </si>
  <si>
    <t>NoSer_t0_4</t>
  </si>
  <si>
    <t>NoSer_t0_5</t>
  </si>
  <si>
    <t>NoSer_t0_6</t>
  </si>
  <si>
    <t>NoSer_Vec_1</t>
  </si>
  <si>
    <t>NoSer_Vec_2</t>
  </si>
  <si>
    <t>NoSer_Vec_3</t>
  </si>
  <si>
    <t>NoSer_Vec_4</t>
  </si>
  <si>
    <t>NoSer_Vec_6</t>
  </si>
  <si>
    <t>Ser_Ad_1</t>
  </si>
  <si>
    <t>Ser_Ad_2</t>
  </si>
  <si>
    <t>Ser_Ad_3</t>
  </si>
  <si>
    <t>Ser_Ad_4</t>
  </si>
  <si>
    <t>Ser_Ad_5</t>
  </si>
  <si>
    <t>Ser_Ad_6</t>
  </si>
  <si>
    <t>Ser_Asn_1</t>
  </si>
  <si>
    <t>Ser_Asn_2</t>
  </si>
  <si>
    <t>Ser_Asn_3</t>
  </si>
  <si>
    <t>Ser_Asn_4</t>
  </si>
  <si>
    <t>Ser_Asn_5</t>
  </si>
  <si>
    <t>Ser_Asn_6</t>
  </si>
  <si>
    <t>Ser_Asp_1</t>
  </si>
  <si>
    <t>Ser_Asp_2</t>
  </si>
  <si>
    <t>Ser_Asp_3</t>
  </si>
  <si>
    <t>Ser_Asp_4</t>
  </si>
  <si>
    <t>Ser_Asp_5</t>
  </si>
  <si>
    <t>Ser_Asp_6</t>
  </si>
  <si>
    <t>Ser_Hpx_1</t>
  </si>
  <si>
    <t>Ser_Hpx_2</t>
  </si>
  <si>
    <t>Ser_Hpx_3</t>
  </si>
  <si>
    <t>Ser_Vec_4</t>
  </si>
  <si>
    <t>Ser_Vec_5</t>
  </si>
  <si>
    <t>Ser_Vec_6</t>
  </si>
  <si>
    <t>Ser_Pyr_1</t>
  </si>
  <si>
    <t>Ser_Pyr_2</t>
  </si>
  <si>
    <t>Ser_Pyr_3</t>
  </si>
  <si>
    <t>Ser_Pyr_4</t>
  </si>
  <si>
    <t>Ser_Pyr_5</t>
  </si>
  <si>
    <t>Ser_Pyr_6</t>
  </si>
  <si>
    <t>Ser_SMv3_1</t>
  </si>
  <si>
    <t>Ser_SMv3_2</t>
  </si>
  <si>
    <t>Ser_SMv3_3</t>
  </si>
  <si>
    <t>Ser_SMv3_4</t>
  </si>
  <si>
    <t>Ser_SMv3_5</t>
  </si>
  <si>
    <t>Ser_SMv3_6</t>
  </si>
  <si>
    <t>Ser_t0_1</t>
  </si>
  <si>
    <t>Ser_t0_2</t>
  </si>
  <si>
    <t>Ser_t0_3</t>
  </si>
  <si>
    <t>Ser_t0_4</t>
  </si>
  <si>
    <t>Ser_t0_5</t>
  </si>
  <si>
    <t>Ser_t0_6</t>
  </si>
  <si>
    <t>Ser_Uri_1</t>
  </si>
  <si>
    <t>Ser_Uri_2</t>
  </si>
  <si>
    <t>Ser_Uri_3</t>
  </si>
  <si>
    <t>Ser_Uri_4</t>
  </si>
  <si>
    <t>Ser_Uri_5</t>
  </si>
  <si>
    <t>Ser_Uri_6</t>
  </si>
  <si>
    <t>Ser_Vec_1</t>
  </si>
  <si>
    <t>Ser_Vec_2</t>
  </si>
  <si>
    <t>Ser_Vec_3</t>
  </si>
  <si>
    <t>H1299_Nuc-RFP_Rotenone-rescue</t>
  </si>
  <si>
    <t>H1299_Nuc-RFP_Rotenone-rescue_NoSer_Ad_1_20 Sep 2022_01.#m4</t>
  </si>
  <si>
    <t>H1299_Nuc-RFP_Rotenone-rescue_NoSer_Ad_2_20 Sep 2022_01.#m4</t>
  </si>
  <si>
    <t>H1299_Nuc-RFP_Rotenone-rescue_NoSer_Ad_3_20 Sep 2022_01.#m4</t>
  </si>
  <si>
    <t>H1299_Nuc-RFP_Rotenone-rescue_NoSer_Ad_4_20 Sep 2022_01.#m4</t>
  </si>
  <si>
    <t>H1299_Nuc-RFP_Rotenone-rescue_NoSer_Ad_5_20 Sep 2022_01.#m4</t>
  </si>
  <si>
    <t>H1299_Nuc-RFP_Rotenone-rescue_NoSer_Ad_6_20 Sep 2022_01.#m4</t>
  </si>
  <si>
    <t>H1299_Nuc-RFP_Rotenone-rescue_NoSer_Asn_1_20 Sep 2022_01.#m4</t>
  </si>
  <si>
    <t>H1299_Nuc-RFP_Rotenone-rescue_NoSer_Asn_2_20 Sep 2022_01.#m4</t>
  </si>
  <si>
    <t>H1299_Nuc-RFP_Rotenone-rescue_NoSer_Asn_3_20 Sep 2022_01.#m4</t>
  </si>
  <si>
    <t>H1299_Nuc-RFP_Rotenone-rescue_NoSer_Asn_4_20 Sep 2022_01.#m4</t>
  </si>
  <si>
    <t>H1299_Nuc-RFP_Rotenone-rescue_NoSer_Asn_5_20 Sep 2022_01.#m4</t>
  </si>
  <si>
    <t>H1299_Nuc-RFP_Rotenone-rescue_NoSer_Asn_6_20 Sep 2022_01.#m4</t>
  </si>
  <si>
    <t>H1299_Nuc-RFP_Rotenone-rescue_NoSer_Asp_1_20 Sep 2022_01.#m4</t>
  </si>
  <si>
    <t>H1299_Nuc-RFP_Rotenone-rescue_NoSer_Asp_2_20 Sep 2022_01.#m4</t>
  </si>
  <si>
    <t>H1299_Nuc-RFP_Rotenone-rescue_NoSer_Asp_3_20 Sep 2022_01.#m4</t>
  </si>
  <si>
    <t>H1299_Nuc-RFP_Rotenone-rescue_NoSer_Asp_4_20 Sep 2022_01.#m4</t>
  </si>
  <si>
    <t>H1299_Nuc-RFP_Rotenone-rescue_NoSer_Asp_5_20 Sep 2022_01.#m4</t>
  </si>
  <si>
    <t>H1299_Nuc-RFP_Rotenone-rescue_NoSer_Asp_6_20 Sep 2022_01.#m4</t>
  </si>
  <si>
    <t>H1299_Nuc-RFP_Rotenone-rescue_NoSer_Hpx_1_20 Sep 2022_01.#m4</t>
  </si>
  <si>
    <t>H1299_Nuc-RFP_Rotenone-rescue_NoSer_Hpx_2_20 Sep 2022_01.#m4</t>
  </si>
  <si>
    <t>H1299_Nuc-RFP_Rotenone-rescue_NoSer_Hpx_3_20 Sep 2022_01.#m4</t>
  </si>
  <si>
    <t>H1299_Nuc-RFP_Rotenone-rescue_NoSer_Hpx_4_20 Sep 2022_01.#m4</t>
  </si>
  <si>
    <t>H1299_Nuc-RFP_Rotenone-rescue_NoSer_Hpx_5_20 Sep 2022_01.#m4</t>
  </si>
  <si>
    <t>H1299_Nuc-RFP_Rotenone-rescue_NoSer_Hpx_6_20 Sep 2022_01.#m4</t>
  </si>
  <si>
    <t>H1299_Nuc-RFP_Rotenone-rescue_NoSer_Pyr_1_20 Sep 2022_01.#m4</t>
  </si>
  <si>
    <t>H1299_Nuc-RFP_Rotenone-rescue_NoSer_Pyr_2_20 Sep 2022_01.#m4</t>
  </si>
  <si>
    <t>H1299_Nuc-RFP_Rotenone-rescue_NoSer_Pyr_3_20 Sep 2022_01.#m4</t>
  </si>
  <si>
    <t>H1299_Nuc-RFP_Rotenone-rescue_NoSer_Pyr_4_20 Sep 2022_01.#m4</t>
  </si>
  <si>
    <t>H1299_Nuc-RFP_Rotenone-rescue_NoSer_Pyr_5_20 Sep 2022_01.#m4</t>
  </si>
  <si>
    <t>H1299_Nuc-RFP_Rotenone-rescue_NoSer_Pyr_6_20 Sep 2022_01.#m4</t>
  </si>
  <si>
    <t>H1299_Nuc-RFP_Rotenone-rescue_NoSer_Ser_1_20 Sep 2022_01.#m4</t>
  </si>
  <si>
    <t>H1299_Nuc-RFP_Rotenone-rescue_NoSer_Ser_2_20 Sep 2022_01.#m4</t>
  </si>
  <si>
    <t>H1299_Nuc-RFP_Rotenone-rescue_NoSer_Ser_3_20 Sep 2022_01.#m4</t>
  </si>
  <si>
    <t>H1299_Nuc-RFP_Rotenone-rescue_NoSer_Ser_4_20 Sep 2022_01.#m4</t>
  </si>
  <si>
    <t>H1299_Nuc-RFP_Rotenone-rescue_NoSer_Ser_5_20 Sep 2022_01.#m4</t>
  </si>
  <si>
    <t>H1299_Nuc-RFP_Rotenone-rescue_NoSer_Ser_6_20 Sep 2022_01.#m4</t>
  </si>
  <si>
    <t>H1299_Nuc-RFP_Rotenone-rescue_NoSer_SMv3_1_20 Sep 2022_01.#m4</t>
  </si>
  <si>
    <t>H1299_Nuc-RFP_Rotenone-rescue_NoSer_SMv3_2_20 Sep 2022_01.#m4</t>
  </si>
  <si>
    <t>H1299_Nuc-RFP_Rotenone-rescue_NoSer_SMv3_3_20 Sep 2022_01.#m4</t>
  </si>
  <si>
    <t>H1299_Nuc-RFP_Rotenone-rescue_NoSer_SMv3_4_20 Sep 2022_01.#m4</t>
  </si>
  <si>
    <t>H1299_Nuc-RFP_Rotenone-rescue_NoSer_SMv3_5_20 Sep 2022_01.#m4</t>
  </si>
  <si>
    <t>H1299_Nuc-RFP_Rotenone-rescue_NoSer_SMv3_6_20 Sep 2022_01.#m4</t>
  </si>
  <si>
    <t>H1299_Nuc-RFP_Rotenone-rescue_NoSer_t0_1_14 Sep 2022_01.#m4</t>
  </si>
  <si>
    <t>H1299_Nuc-RFP_Rotenone-rescue_NoSer_t0_2_14 Sep 2022_01.#m4</t>
  </si>
  <si>
    <t>H1299_Nuc-RFP_Rotenone-rescue_NoSer_t0_3_14 Sep 2022_01.#m4</t>
  </si>
  <si>
    <t>H1299_Nuc-RFP_Rotenone-rescue_NoSer_t0_4_14 Sep 2022_01.#m4</t>
  </si>
  <si>
    <t>H1299_Nuc-RFP_Rotenone-rescue_NoSer_t0_5_14 Sep 2022_01.#m4</t>
  </si>
  <si>
    <t>H1299_Nuc-RFP_Rotenone-rescue_NoSer_t0_6_14 Sep 2022_01.#m4</t>
  </si>
  <si>
    <t>H1299_Nuc-RFP_Rotenone-rescue_NoSer_Vec_1_20 Sep 2022_01.#m4</t>
  </si>
  <si>
    <t>H1299_Nuc-RFP_Rotenone-rescue_NoSer_Vec_2_20 Sep 2022_01.#m4</t>
  </si>
  <si>
    <t>H1299_Nuc-RFP_Rotenone-rescue_NoSer_Vec_3_20 Sep 2022_01.#m4</t>
  </si>
  <si>
    <t>H1299_Nuc-RFP_Rotenone-rescue_NoSer_Vec_4_20 Sep 2022_01.#m4</t>
  </si>
  <si>
    <t>H1299_Nuc-RFP_Rotenone-rescue_NoSer_Vec_5_20 Sep 2022_01.#m4</t>
  </si>
  <si>
    <t>H1299_Nuc-RFP_Rotenone-rescue_NoSer_Vec_6_20 Sep 2022_01.#m4</t>
  </si>
  <si>
    <t>H1299_Nuc-RFP_Rotenone-rescue_Ser_Ad_1_17 Sep 2022_01.#m4</t>
  </si>
  <si>
    <t>H1299_Nuc-RFP_Rotenone-rescue_Ser_Ad_2_17 Sep 2022_01.#m4</t>
  </si>
  <si>
    <t>H1299_Nuc-RFP_Rotenone-rescue_Ser_Ad_3_17 Sep 2022_01.#m4</t>
  </si>
  <si>
    <t>H1299_Nuc-RFP_Rotenone-rescue_Ser_Ad_4_17 Sep 2022_01.#m4</t>
  </si>
  <si>
    <t>H1299_Nuc-RFP_Rotenone-rescue_Ser_Ad_5_17 Sep 2022_01.#m4</t>
  </si>
  <si>
    <t>H1299_Nuc-RFP_Rotenone-rescue_Ser_Ad_6_17 Sep 2022_01.#m4</t>
  </si>
  <si>
    <t>H1299_Nuc-RFP_Rotenone-rescue_Ser_Asn_1_17 Sep 2022_01.#m4</t>
  </si>
  <si>
    <t>H1299_Nuc-RFP_Rotenone-rescue_Ser_Asn_2_17 Sep 2022_01.#m4</t>
  </si>
  <si>
    <t>H1299_Nuc-RFP_Rotenone-rescue_Ser_Asn_3_17 Sep 2022_01.#m4</t>
  </si>
  <si>
    <t>H1299_Nuc-RFP_Rotenone-rescue_Ser_Asn_4_17 Sep 2022_01.#m4</t>
  </si>
  <si>
    <t>H1299_Nuc-RFP_Rotenone-rescue_Ser_Asn_5_17 Sep 2022_01.#m4</t>
  </si>
  <si>
    <t>H1299_Nuc-RFP_Rotenone-rescue_Ser_Asn_6_17 Sep 2022_01.#m4</t>
  </si>
  <si>
    <t>H1299_Nuc-RFP_Rotenone-rescue_Ser_Asp_1_17 Sep 2022_01.#m4</t>
  </si>
  <si>
    <t>H1299_Nuc-RFP_Rotenone-rescue_Ser_Asp_2_17 Sep 2022_01.#m4</t>
  </si>
  <si>
    <t>H1299_Nuc-RFP_Rotenone-rescue_Ser_Asp_3_17 Sep 2022_01.#m4</t>
  </si>
  <si>
    <t>H1299_Nuc-RFP_Rotenone-rescue_Ser_Asp_4_17 Sep 2022_01.#m4</t>
  </si>
  <si>
    <t>H1299_Nuc-RFP_Rotenone-rescue_Ser_Asp_5_17 Sep 2022_01.#m4</t>
  </si>
  <si>
    <t>H1299_Nuc-RFP_Rotenone-rescue_Ser_Asp_6_17 Sep 2022_01.#m4</t>
  </si>
  <si>
    <t>H1299_Nuc-RFP_Rotenone-rescue_Ser_Hpx_1_17 Sep 2022_01.#m4</t>
  </si>
  <si>
    <t>H1299_Nuc-RFP_Rotenone-rescue_Ser_Hpx_2_17 Sep 2022_01.#m4</t>
  </si>
  <si>
    <t>H1299_Nuc-RFP_Rotenone-rescue_Ser_Hpx_3_17 Sep 2022_01.#m4</t>
  </si>
  <si>
    <t>H1299_Nuc-RFP_Rotenone-rescue_Ser_Vec_4_17 Sep 2022_01.#m4</t>
  </si>
  <si>
    <t>H1299_Nuc-RFP_Rotenone-rescue_Ser_Vec_5_17 Sep 2022_01.#m4</t>
  </si>
  <si>
    <t>H1299_Nuc-RFP_Rotenone-rescue_Ser_Vec_6_17 Sep 2022_01.#m4</t>
  </si>
  <si>
    <t>H1299_Nuc-RFP_Rotenone-rescue_Ser_Pyr_1_17 Sep 2022_01.#m4</t>
  </si>
  <si>
    <t>H1299_Nuc-RFP_Rotenone-rescue_Ser_Pyr_2_17 Sep 2022_01.#m4</t>
  </si>
  <si>
    <t>H1299_Nuc-RFP_Rotenone-rescue_Ser_Pyr_3_17 Sep 2022_01.#m4</t>
  </si>
  <si>
    <t>H1299_Nuc-RFP_Rotenone-rescue_Ser_Pyr_4_17 Sep 2022_01.#m4</t>
  </si>
  <si>
    <t>H1299_Nuc-RFP_Rotenone-rescue_Ser_Pyr_5_17 Sep 2022_01.#m4</t>
  </si>
  <si>
    <t>H1299_Nuc-RFP_Rotenone-rescue_Ser_Pyr_6_17 Sep 2022_01.#m4</t>
  </si>
  <si>
    <t>H1299_Nuc-RFP_Rotenone-rescue_Ser_SMv3_1_17 Sep 2022_01.#m4</t>
  </si>
  <si>
    <t>H1299_Nuc-RFP_Rotenone-rescue_Ser_SMv3_2_17 Sep 2022_01.#m4</t>
  </si>
  <si>
    <t>H1299_Nuc-RFP_Rotenone-rescue_Ser_SMv3_3_17 Sep 2022_01.#m4</t>
  </si>
  <si>
    <t>H1299_Nuc-RFP_Rotenone-rescue_Ser_SMv3_4_17 Sep 2022_01.#m4</t>
  </si>
  <si>
    <t>H1299_Nuc-RFP_Rotenone-rescue_Ser_SMv3_5_17 Sep 2022_01.#m4</t>
  </si>
  <si>
    <t>H1299_Nuc-RFP_Rotenone-rescue_Ser_SMv3_6_17 Sep 2022_01.#m4</t>
  </si>
  <si>
    <t>H1299_Nuc-RFP_Rotenone-rescue_Ser_t0_1_12 Sep 2022_01.#m4</t>
  </si>
  <si>
    <t>H1299_Nuc-RFP_Rotenone-rescue_Ser_t0_2_12 Sep 2022_01.#m4</t>
  </si>
  <si>
    <t>H1299_Nuc-RFP_Rotenone-rescue_Ser_t0_3_12 Sep 2022_01.#m4</t>
  </si>
  <si>
    <t>H1299_Nuc-RFP_Rotenone-rescue_Ser_t0_4_12 Sep 2022_01.#m4</t>
  </si>
  <si>
    <t>H1299_Nuc-RFP_Rotenone-rescue_Ser_t0_5_12 Sep 2022_01.#m4</t>
  </si>
  <si>
    <t>H1299_Nuc-RFP_Rotenone-rescue_Ser_t0_6_12 Sep 2022_01.#m4</t>
  </si>
  <si>
    <t>H1299_Nuc-RFP_Rotenone-rescue_Ser_Uri_1_17 Sep 2022_01.#m4</t>
  </si>
  <si>
    <t>H1299_Nuc-RFP_Rotenone-rescue_Ser_Uri_2_17 Sep 2022_01.#m4</t>
  </si>
  <si>
    <t>H1299_Nuc-RFP_Rotenone-rescue_Ser_Uri_3_17 Sep 2022_01.#m4</t>
  </si>
  <si>
    <t>H1299_Nuc-RFP_Rotenone-rescue_Ser_Uri_4_17 Sep 2022_01.#m4</t>
  </si>
  <si>
    <t>H1299_Nuc-RFP_Rotenone-rescue_Ser_Uri_5_17 Sep 2022_01.#m4</t>
  </si>
  <si>
    <t>H1299_Nuc-RFP_Rotenone-rescue_Ser_Uri_6_17 Sep 2022_01.#m4</t>
  </si>
  <si>
    <t>H1299_Nuc-RFP_Rotenone-rescue_Ser_Vec_1_17 Sep 2022_01.#m4</t>
  </si>
  <si>
    <t>H1299_Nuc-RFP_Rotenone-rescue_Ser_Vec_2_17 Sep 2022_01.#m4</t>
  </si>
  <si>
    <t>H1299_Nuc-RFP_Rotenone-rescue_Ser_Vec_3_17 Sep 2022_01.#m4</t>
  </si>
  <si>
    <t>Volumetric,  1000  uL</t>
  </si>
  <si>
    <t>Volumetric,  2000  uL</t>
  </si>
  <si>
    <t>Avg</t>
  </si>
  <si>
    <t>Ser_Hpx_4</t>
  </si>
  <si>
    <t>Ser_Hpx_5</t>
  </si>
  <si>
    <t>Ser_Hpx_6</t>
  </si>
  <si>
    <t>NoSer_Ser_5</t>
  </si>
  <si>
    <t>Delta time</t>
  </si>
  <si>
    <t>Fold cells</t>
  </si>
  <si>
    <t>Prlfr</t>
  </si>
  <si>
    <t>Ser</t>
  </si>
  <si>
    <t>Prlfr vs. size</t>
  </si>
  <si>
    <t>NoSer</t>
  </si>
  <si>
    <t>Vec</t>
  </si>
  <si>
    <t>Uri</t>
  </si>
  <si>
    <t>Asn</t>
  </si>
  <si>
    <t>Pyr</t>
  </si>
  <si>
    <t>Hpx</t>
  </si>
  <si>
    <t>Ad</t>
  </si>
  <si>
    <t>SMv3</t>
  </si>
  <si>
    <t>Asp</t>
  </si>
  <si>
    <t>Rescue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</si>
</sst>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Sheet1!$I$161</c:f>
              <c:strCache>
                <c:ptCount val="1"/>
                <c:pt idx="0">
                  <c:v>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Sheet1!$H$162:$H$257</c:f>
              <c:numCache>
                <c:formatCode>0.000</c:formatCode>
                <c:ptCount val="96"/>
                <c:pt idx="0">
                  <c:v>0.86283917993257042</c:v>
                </c:pt>
                <c:pt idx="1">
                  <c:v>0.78253375404196313</c:v>
                </c:pt>
                <c:pt idx="2">
                  <c:v>0.8064058627983528</c:v>
                </c:pt>
                <c:pt idx="3">
                  <c:v>0.80206441301149045</c:v>
                </c:pt>
                <c:pt idx="4">
                  <c:v>0.75513848941088824</c:v>
                </c:pt>
                <c:pt idx="5">
                  <c:v>0.80980345841651857</c:v>
                </c:pt>
                <c:pt idx="6">
                  <c:v>0.81084455997240501</c:v>
                </c:pt>
                <c:pt idx="7">
                  <c:v>0.74498377090745493</c:v>
                </c:pt>
                <c:pt idx="8">
                  <c:v>0.74245516348362339</c:v>
                </c:pt>
                <c:pt idx="9">
                  <c:v>0.7425976932159859</c:v>
                </c:pt>
                <c:pt idx="10">
                  <c:v>0.72438233667869212</c:v>
                </c:pt>
                <c:pt idx="11">
                  <c:v>0.73208465328631522</c:v>
                </c:pt>
                <c:pt idx="12">
                  <c:v>0.90008553011608572</c:v>
                </c:pt>
                <c:pt idx="13">
                  <c:v>0.80572731442860346</c:v>
                </c:pt>
                <c:pt idx="14">
                  <c:v>0.85194167410805788</c:v>
                </c:pt>
                <c:pt idx="15">
                  <c:v>0.86309955041615127</c:v>
                </c:pt>
                <c:pt idx="16">
                  <c:v>0.78721369372946781</c:v>
                </c:pt>
                <c:pt idx="17">
                  <c:v>0.85557061372001264</c:v>
                </c:pt>
                <c:pt idx="18">
                  <c:v>1.1354166006763386</c:v>
                </c:pt>
                <c:pt idx="19">
                  <c:v>1.1270077521306767</c:v>
                </c:pt>
                <c:pt idx="20">
                  <c:v>1.1113917708866818</c:v>
                </c:pt>
                <c:pt idx="21">
                  <c:v>1.1252707119368326</c:v>
                </c:pt>
                <c:pt idx="22">
                  <c:v>1.1254018431230488</c:v>
                </c:pt>
                <c:pt idx="23">
                  <c:v>1.1185020754443575</c:v>
                </c:pt>
                <c:pt idx="24">
                  <c:v>0.85621675089730909</c:v>
                </c:pt>
                <c:pt idx="25">
                  <c:v>0.77567871032157043</c:v>
                </c:pt>
                <c:pt idx="26">
                  <c:v>0.79724842859131784</c:v>
                </c:pt>
                <c:pt idx="27">
                  <c:v>0.82114299157730253</c:v>
                </c:pt>
                <c:pt idx="28">
                  <c:v>0.79733636573471423</c:v>
                </c:pt>
                <c:pt idx="29">
                  <c:v>0.78222108490096587</c:v>
                </c:pt>
                <c:pt idx="30">
                  <c:v>0.77437454085545476</c:v>
                </c:pt>
                <c:pt idx="31">
                  <c:v>0.70348088931126218</c:v>
                </c:pt>
                <c:pt idx="32">
                  <c:v>0.72483778097024187</c:v>
                </c:pt>
                <c:pt idx="33">
                  <c:v>0.73950322724290007</c:v>
                </c:pt>
                <c:pt idx="34">
                  <c:v>0.6991948721657204</c:v>
                </c:pt>
                <c:pt idx="35">
                  <c:v>0.73132439337478516</c:v>
                </c:pt>
                <c:pt idx="36">
                  <c:v>0.84556497553365961</c:v>
                </c:pt>
                <c:pt idx="37">
                  <c:v>0.82089487364427594</c:v>
                </c:pt>
                <c:pt idx="38">
                  <c:v>0.79550093295492263</c:v>
                </c:pt>
                <c:pt idx="39">
                  <c:v>0.83505034152244273</c:v>
                </c:pt>
                <c:pt idx="40">
                  <c:v>0.82688298121190573</c:v>
                </c:pt>
                <c:pt idx="41">
                  <c:v>0.83227659442443391</c:v>
                </c:pt>
                <c:pt idx="42">
                  <c:v>0.94982456245329816</c:v>
                </c:pt>
                <c:pt idx="43">
                  <c:v>0.94396708327970658</c:v>
                </c:pt>
                <c:pt idx="44">
                  <c:v>0.89005770609005275</c:v>
                </c:pt>
                <c:pt idx="45">
                  <c:v>0.93204032370275869</c:v>
                </c:pt>
                <c:pt idx="46">
                  <c:v>0.92568490199339371</c:v>
                </c:pt>
                <c:pt idx="47">
                  <c:v>0.90580351171303197</c:v>
                </c:pt>
                <c:pt idx="48" formatCode="General">
                  <c:v>0.52907712301779186</c:v>
                </c:pt>
                <c:pt idx="49" formatCode="General">
                  <c:v>0.42958441231064654</c:v>
                </c:pt>
                <c:pt idx="50" formatCode="General">
                  <c:v>0.4789038183542802</c:v>
                </c:pt>
                <c:pt idx="51" formatCode="General">
                  <c:v>0.53593227907602248</c:v>
                </c:pt>
                <c:pt idx="52" formatCode="General">
                  <c:v>0.38262183387070264</c:v>
                </c:pt>
                <c:pt idx="53" formatCode="General">
                  <c:v>0.43947154390526194</c:v>
                </c:pt>
                <c:pt idx="54" formatCode="General">
                  <c:v>0.21789147216192714</c:v>
                </c:pt>
                <c:pt idx="55" formatCode="General">
                  <c:v>0.13846231273844548</c:v>
                </c:pt>
                <c:pt idx="56" formatCode="General">
                  <c:v>0.17802415545340505</c:v>
                </c:pt>
                <c:pt idx="57" formatCode="General">
                  <c:v>0.25063918241369409</c:v>
                </c:pt>
                <c:pt idx="58" formatCode="General">
                  <c:v>0.38513361815824815</c:v>
                </c:pt>
                <c:pt idx="59" formatCode="General">
                  <c:v>0.16489799197479754</c:v>
                </c:pt>
                <c:pt idx="60" formatCode="General">
                  <c:v>0.4667661777290853</c:v>
                </c:pt>
                <c:pt idx="61" formatCode="General">
                  <c:v>0.36033712310418137</c:v>
                </c:pt>
                <c:pt idx="62" formatCode="General">
                  <c:v>0.39732674983058625</c:v>
                </c:pt>
                <c:pt idx="63" formatCode="General">
                  <c:v>0.48659526529586811</c:v>
                </c:pt>
                <c:pt idx="64" formatCode="General">
                  <c:v>0.37222467999122777</c:v>
                </c:pt>
                <c:pt idx="65" formatCode="General">
                  <c:v>0.38556415402275851</c:v>
                </c:pt>
                <c:pt idx="66" formatCode="General">
                  <c:v>0.83947999766469905</c:v>
                </c:pt>
                <c:pt idx="67" formatCode="General">
                  <c:v>0.76378628536839399</c:v>
                </c:pt>
                <c:pt idx="68" formatCode="General">
                  <c:v>0.77998765580307305</c:v>
                </c:pt>
                <c:pt idx="69" formatCode="General">
                  <c:v>0.8531024771074085</c:v>
                </c:pt>
                <c:pt idx="70" formatCode="General">
                  <c:v>0.75061367924610123</c:v>
                </c:pt>
                <c:pt idx="71" formatCode="General">
                  <c:v>0.76295419255971741</c:v>
                </c:pt>
                <c:pt idx="72" formatCode="General">
                  <c:v>0.58662883046826819</c:v>
                </c:pt>
                <c:pt idx="73" formatCode="General">
                  <c:v>0.43100173964707705</c:v>
                </c:pt>
                <c:pt idx="74" formatCode="General">
                  <c:v>0.4884727879649734</c:v>
                </c:pt>
                <c:pt idx="75" formatCode="General">
                  <c:v>0.61552633109334176</c:v>
                </c:pt>
                <c:pt idx="76" formatCode="General">
                  <c:v>0.46689062048217228</c:v>
                </c:pt>
                <c:pt idx="77" formatCode="General">
                  <c:v>0.53188581052554762</c:v>
                </c:pt>
                <c:pt idx="78" formatCode="General">
                  <c:v>0.2075542477428029</c:v>
                </c:pt>
                <c:pt idx="79" formatCode="General">
                  <c:v>0.17475767067629336</c:v>
                </c:pt>
                <c:pt idx="80" formatCode="General">
                  <c:v>0.14935275803019196</c:v>
                </c:pt>
                <c:pt idx="81" formatCode="General">
                  <c:v>0.202620455362511</c:v>
                </c:pt>
                <c:pt idx="82" formatCode="General">
                  <c:v>0.10912161534291906</c:v>
                </c:pt>
                <c:pt idx="83" formatCode="General">
                  <c:v>0.18550551234713511</c:v>
                </c:pt>
                <c:pt idx="84" formatCode="General">
                  <c:v>0.20282124738250687</c:v>
                </c:pt>
                <c:pt idx="85" formatCode="General">
                  <c:v>0.17535096913945603</c:v>
                </c:pt>
                <c:pt idx="86" formatCode="General">
                  <c:v>0.12544920465441048</c:v>
                </c:pt>
                <c:pt idx="87" formatCode="General">
                  <c:v>0.15163894317444671</c:v>
                </c:pt>
                <c:pt idx="88" formatCode="General">
                  <c:v>0.15992131144469704</c:v>
                </c:pt>
                <c:pt idx="89" formatCode="General">
                  <c:v>0.14596022836493588</c:v>
                </c:pt>
                <c:pt idx="90" formatCode="General">
                  <c:v>0.7091155630385817</c:v>
                </c:pt>
                <c:pt idx="91" formatCode="General">
                  <c:v>0.60709806957597179</c:v>
                </c:pt>
                <c:pt idx="92" formatCode="General">
                  <c:v>0.62290653632651549</c:v>
                </c:pt>
                <c:pt idx="93" formatCode="General">
                  <c:v>0.70008948280171457</c:v>
                </c:pt>
                <c:pt idx="94" formatCode="General">
                  <c:v>0.62392800784060209</c:v>
                </c:pt>
                <c:pt idx="95" formatCode="General">
                  <c:v>0.61636267386809973</c:v>
                </c:pt>
              </c:numCache>
            </c:numRef>
          </c:xVal>
          <c:yVal>
            <c:numRef>
              <c:f>Sheet1!$I$162:$I$257</c:f>
              <c:numCache>
                <c:formatCode>General</c:formatCode>
                <c:ptCount val="96"/>
                <c:pt idx="0">
                  <c:v>7053</c:v>
                </c:pt>
                <c:pt idx="1">
                  <c:v>7338</c:v>
                </c:pt>
                <c:pt idx="2">
                  <c:v>7291</c:v>
                </c:pt>
                <c:pt idx="3">
                  <c:v>7245</c:v>
                </c:pt>
                <c:pt idx="4">
                  <c:v>7545</c:v>
                </c:pt>
                <c:pt idx="5">
                  <c:v>7240</c:v>
                </c:pt>
                <c:pt idx="6">
                  <c:v>7296</c:v>
                </c:pt>
                <c:pt idx="7">
                  <c:v>7675</c:v>
                </c:pt>
                <c:pt idx="8">
                  <c:v>7759</c:v>
                </c:pt>
                <c:pt idx="9">
                  <c:v>7540</c:v>
                </c:pt>
                <c:pt idx="10">
                  <c:v>7786</c:v>
                </c:pt>
                <c:pt idx="11">
                  <c:v>7844</c:v>
                </c:pt>
                <c:pt idx="12">
                  <c:v>7002</c:v>
                </c:pt>
                <c:pt idx="13">
                  <c:v>7210</c:v>
                </c:pt>
                <c:pt idx="14">
                  <c:v>7180</c:v>
                </c:pt>
                <c:pt idx="15">
                  <c:v>7051</c:v>
                </c:pt>
                <c:pt idx="16">
                  <c:v>7351</c:v>
                </c:pt>
                <c:pt idx="17">
                  <c:v>7004</c:v>
                </c:pt>
                <c:pt idx="18">
                  <c:v>6531</c:v>
                </c:pt>
                <c:pt idx="19">
                  <c:v>6569</c:v>
                </c:pt>
                <c:pt idx="20">
                  <c:v>6622</c:v>
                </c:pt>
                <c:pt idx="21">
                  <c:v>6205</c:v>
                </c:pt>
                <c:pt idx="22">
                  <c:v>6321</c:v>
                </c:pt>
                <c:pt idx="23">
                  <c:v>6357</c:v>
                </c:pt>
                <c:pt idx="24">
                  <c:v>7210</c:v>
                </c:pt>
                <c:pt idx="25">
                  <c:v>7506</c:v>
                </c:pt>
                <c:pt idx="26">
                  <c:v>7524</c:v>
                </c:pt>
                <c:pt idx="27">
                  <c:v>7463</c:v>
                </c:pt>
                <c:pt idx="28">
                  <c:v>7498</c:v>
                </c:pt>
                <c:pt idx="29">
                  <c:v>7387</c:v>
                </c:pt>
                <c:pt idx="30">
                  <c:v>7415</c:v>
                </c:pt>
                <c:pt idx="31">
                  <c:v>7211</c:v>
                </c:pt>
                <c:pt idx="32">
                  <c:v>7365</c:v>
                </c:pt>
                <c:pt idx="33">
                  <c:v>7276</c:v>
                </c:pt>
                <c:pt idx="34">
                  <c:v>7222</c:v>
                </c:pt>
                <c:pt idx="35">
                  <c:v>7251</c:v>
                </c:pt>
                <c:pt idx="36">
                  <c:v>7826</c:v>
                </c:pt>
                <c:pt idx="37">
                  <c:v>7875</c:v>
                </c:pt>
                <c:pt idx="38">
                  <c:v>7958</c:v>
                </c:pt>
                <c:pt idx="39">
                  <c:v>7331</c:v>
                </c:pt>
                <c:pt idx="40">
                  <c:v>7581</c:v>
                </c:pt>
                <c:pt idx="41">
                  <c:v>7612</c:v>
                </c:pt>
                <c:pt idx="42">
                  <c:v>7462</c:v>
                </c:pt>
                <c:pt idx="43">
                  <c:v>7448</c:v>
                </c:pt>
                <c:pt idx="44">
                  <c:v>7614</c:v>
                </c:pt>
                <c:pt idx="45">
                  <c:v>6883</c:v>
                </c:pt>
                <c:pt idx="46">
                  <c:v>7060</c:v>
                </c:pt>
                <c:pt idx="47">
                  <c:v>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1-8547-B3B7-64948B3650D1}"/>
            </c:ext>
          </c:extLst>
        </c:ser>
        <c:ser>
          <c:idx val="1"/>
          <c:order val="1"/>
          <c:tx>
            <c:strRef>
              <c:f>Sheet1!$J$161</c:f>
              <c:strCache>
                <c:ptCount val="1"/>
                <c:pt idx="0">
                  <c:v>NoSer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Sheet1!$H$162:$H$257</c:f>
              <c:numCache>
                <c:formatCode>0.000</c:formatCode>
                <c:ptCount val="96"/>
                <c:pt idx="0">
                  <c:v>0.86283917993257042</c:v>
                </c:pt>
                <c:pt idx="1">
                  <c:v>0.78253375404196313</c:v>
                </c:pt>
                <c:pt idx="2">
                  <c:v>0.8064058627983528</c:v>
                </c:pt>
                <c:pt idx="3">
                  <c:v>0.80206441301149045</c:v>
                </c:pt>
                <c:pt idx="4">
                  <c:v>0.75513848941088824</c:v>
                </c:pt>
                <c:pt idx="5">
                  <c:v>0.80980345841651857</c:v>
                </c:pt>
                <c:pt idx="6">
                  <c:v>0.81084455997240501</c:v>
                </c:pt>
                <c:pt idx="7">
                  <c:v>0.74498377090745493</c:v>
                </c:pt>
                <c:pt idx="8">
                  <c:v>0.74245516348362339</c:v>
                </c:pt>
                <c:pt idx="9">
                  <c:v>0.7425976932159859</c:v>
                </c:pt>
                <c:pt idx="10">
                  <c:v>0.72438233667869212</c:v>
                </c:pt>
                <c:pt idx="11">
                  <c:v>0.73208465328631522</c:v>
                </c:pt>
                <c:pt idx="12">
                  <c:v>0.90008553011608572</c:v>
                </c:pt>
                <c:pt idx="13">
                  <c:v>0.80572731442860346</c:v>
                </c:pt>
                <c:pt idx="14">
                  <c:v>0.85194167410805788</c:v>
                </c:pt>
                <c:pt idx="15">
                  <c:v>0.86309955041615127</c:v>
                </c:pt>
                <c:pt idx="16">
                  <c:v>0.78721369372946781</c:v>
                </c:pt>
                <c:pt idx="17">
                  <c:v>0.85557061372001264</c:v>
                </c:pt>
                <c:pt idx="18">
                  <c:v>1.1354166006763386</c:v>
                </c:pt>
                <c:pt idx="19">
                  <c:v>1.1270077521306767</c:v>
                </c:pt>
                <c:pt idx="20">
                  <c:v>1.1113917708866818</c:v>
                </c:pt>
                <c:pt idx="21">
                  <c:v>1.1252707119368326</c:v>
                </c:pt>
                <c:pt idx="22">
                  <c:v>1.1254018431230488</c:v>
                </c:pt>
                <c:pt idx="23">
                  <c:v>1.1185020754443575</c:v>
                </c:pt>
                <c:pt idx="24">
                  <c:v>0.85621675089730909</c:v>
                </c:pt>
                <c:pt idx="25">
                  <c:v>0.77567871032157043</c:v>
                </c:pt>
                <c:pt idx="26">
                  <c:v>0.79724842859131784</c:v>
                </c:pt>
                <c:pt idx="27">
                  <c:v>0.82114299157730253</c:v>
                </c:pt>
                <c:pt idx="28">
                  <c:v>0.79733636573471423</c:v>
                </c:pt>
                <c:pt idx="29">
                  <c:v>0.78222108490096587</c:v>
                </c:pt>
                <c:pt idx="30">
                  <c:v>0.77437454085545476</c:v>
                </c:pt>
                <c:pt idx="31">
                  <c:v>0.70348088931126218</c:v>
                </c:pt>
                <c:pt idx="32">
                  <c:v>0.72483778097024187</c:v>
                </c:pt>
                <c:pt idx="33">
                  <c:v>0.73950322724290007</c:v>
                </c:pt>
                <c:pt idx="34">
                  <c:v>0.6991948721657204</c:v>
                </c:pt>
                <c:pt idx="35">
                  <c:v>0.73132439337478516</c:v>
                </c:pt>
                <c:pt idx="36">
                  <c:v>0.84556497553365961</c:v>
                </c:pt>
                <c:pt idx="37">
                  <c:v>0.82089487364427594</c:v>
                </c:pt>
                <c:pt idx="38">
                  <c:v>0.79550093295492263</c:v>
                </c:pt>
                <c:pt idx="39">
                  <c:v>0.83505034152244273</c:v>
                </c:pt>
                <c:pt idx="40">
                  <c:v>0.82688298121190573</c:v>
                </c:pt>
                <c:pt idx="41">
                  <c:v>0.83227659442443391</c:v>
                </c:pt>
                <c:pt idx="42">
                  <c:v>0.94982456245329816</c:v>
                </c:pt>
                <c:pt idx="43">
                  <c:v>0.94396708327970658</c:v>
                </c:pt>
                <c:pt idx="44">
                  <c:v>0.89005770609005275</c:v>
                </c:pt>
                <c:pt idx="45">
                  <c:v>0.93204032370275869</c:v>
                </c:pt>
                <c:pt idx="46">
                  <c:v>0.92568490199339371</c:v>
                </c:pt>
                <c:pt idx="47">
                  <c:v>0.90580351171303197</c:v>
                </c:pt>
                <c:pt idx="48" formatCode="General">
                  <c:v>0.52907712301779186</c:v>
                </c:pt>
                <c:pt idx="49" formatCode="General">
                  <c:v>0.42958441231064654</c:v>
                </c:pt>
                <c:pt idx="50" formatCode="General">
                  <c:v>0.4789038183542802</c:v>
                </c:pt>
                <c:pt idx="51" formatCode="General">
                  <c:v>0.53593227907602248</c:v>
                </c:pt>
                <c:pt idx="52" formatCode="General">
                  <c:v>0.38262183387070264</c:v>
                </c:pt>
                <c:pt idx="53" formatCode="General">
                  <c:v>0.43947154390526194</c:v>
                </c:pt>
                <c:pt idx="54" formatCode="General">
                  <c:v>0.21789147216192714</c:v>
                </c:pt>
                <c:pt idx="55" formatCode="General">
                  <c:v>0.13846231273844548</c:v>
                </c:pt>
                <c:pt idx="56" formatCode="General">
                  <c:v>0.17802415545340505</c:v>
                </c:pt>
                <c:pt idx="57" formatCode="General">
                  <c:v>0.25063918241369409</c:v>
                </c:pt>
                <c:pt idx="58" formatCode="General">
                  <c:v>0.38513361815824815</c:v>
                </c:pt>
                <c:pt idx="59" formatCode="General">
                  <c:v>0.16489799197479754</c:v>
                </c:pt>
                <c:pt idx="60" formatCode="General">
                  <c:v>0.4667661777290853</c:v>
                </c:pt>
                <c:pt idx="61" formatCode="General">
                  <c:v>0.36033712310418137</c:v>
                </c:pt>
                <c:pt idx="62" formatCode="General">
                  <c:v>0.39732674983058625</c:v>
                </c:pt>
                <c:pt idx="63" formatCode="General">
                  <c:v>0.48659526529586811</c:v>
                </c:pt>
                <c:pt idx="64" formatCode="General">
                  <c:v>0.37222467999122777</c:v>
                </c:pt>
                <c:pt idx="65" formatCode="General">
                  <c:v>0.38556415402275851</c:v>
                </c:pt>
                <c:pt idx="66" formatCode="General">
                  <c:v>0.83947999766469905</c:v>
                </c:pt>
                <c:pt idx="67" formatCode="General">
                  <c:v>0.76378628536839399</c:v>
                </c:pt>
                <c:pt idx="68" formatCode="General">
                  <c:v>0.77998765580307305</c:v>
                </c:pt>
                <c:pt idx="69" formatCode="General">
                  <c:v>0.8531024771074085</c:v>
                </c:pt>
                <c:pt idx="70" formatCode="General">
                  <c:v>0.75061367924610123</c:v>
                </c:pt>
                <c:pt idx="71" formatCode="General">
                  <c:v>0.76295419255971741</c:v>
                </c:pt>
                <c:pt idx="72" formatCode="General">
                  <c:v>0.58662883046826819</c:v>
                </c:pt>
                <c:pt idx="73" formatCode="General">
                  <c:v>0.43100173964707705</c:v>
                </c:pt>
                <c:pt idx="74" formatCode="General">
                  <c:v>0.4884727879649734</c:v>
                </c:pt>
                <c:pt idx="75" formatCode="General">
                  <c:v>0.61552633109334176</c:v>
                </c:pt>
                <c:pt idx="76" formatCode="General">
                  <c:v>0.46689062048217228</c:v>
                </c:pt>
                <c:pt idx="77" formatCode="General">
                  <c:v>0.53188581052554762</c:v>
                </c:pt>
                <c:pt idx="78" formatCode="General">
                  <c:v>0.2075542477428029</c:v>
                </c:pt>
                <c:pt idx="79" formatCode="General">
                  <c:v>0.17475767067629336</c:v>
                </c:pt>
                <c:pt idx="80" formatCode="General">
                  <c:v>0.14935275803019196</c:v>
                </c:pt>
                <c:pt idx="81" formatCode="General">
                  <c:v>0.202620455362511</c:v>
                </c:pt>
                <c:pt idx="82" formatCode="General">
                  <c:v>0.10912161534291906</c:v>
                </c:pt>
                <c:pt idx="83" formatCode="General">
                  <c:v>0.18550551234713511</c:v>
                </c:pt>
                <c:pt idx="84" formatCode="General">
                  <c:v>0.20282124738250687</c:v>
                </c:pt>
                <c:pt idx="85" formatCode="General">
                  <c:v>0.17535096913945603</c:v>
                </c:pt>
                <c:pt idx="86" formatCode="General">
                  <c:v>0.12544920465441048</c:v>
                </c:pt>
                <c:pt idx="87" formatCode="General">
                  <c:v>0.15163894317444671</c:v>
                </c:pt>
                <c:pt idx="88" formatCode="General">
                  <c:v>0.15992131144469704</c:v>
                </c:pt>
                <c:pt idx="89" formatCode="General">
                  <c:v>0.14596022836493588</c:v>
                </c:pt>
                <c:pt idx="90" formatCode="General">
                  <c:v>0.7091155630385817</c:v>
                </c:pt>
                <c:pt idx="91" formatCode="General">
                  <c:v>0.60709806957597179</c:v>
                </c:pt>
                <c:pt idx="92" formatCode="General">
                  <c:v>0.62290653632651549</c:v>
                </c:pt>
                <c:pt idx="93" formatCode="General">
                  <c:v>0.70008948280171457</c:v>
                </c:pt>
                <c:pt idx="94" formatCode="General">
                  <c:v>0.62392800784060209</c:v>
                </c:pt>
                <c:pt idx="95" formatCode="General">
                  <c:v>0.61636267386809973</c:v>
                </c:pt>
              </c:numCache>
            </c:numRef>
          </c:xVal>
          <c:yVal>
            <c:numRef>
              <c:f>Sheet1!$J$162:$J$257</c:f>
              <c:numCache>
                <c:formatCode>General</c:formatCode>
                <c:ptCount val="96"/>
                <c:pt idx="48">
                  <c:v>8669</c:v>
                </c:pt>
                <c:pt idx="49">
                  <c:v>10151</c:v>
                </c:pt>
                <c:pt idx="50">
                  <c:v>9553</c:v>
                </c:pt>
                <c:pt idx="51">
                  <c:v>8724</c:v>
                </c:pt>
                <c:pt idx="52">
                  <c:v>10804</c:v>
                </c:pt>
                <c:pt idx="53">
                  <c:v>10225</c:v>
                </c:pt>
                <c:pt idx="54">
                  <c:v>12889</c:v>
                </c:pt>
                <c:pt idx="55">
                  <c:v>15016</c:v>
                </c:pt>
                <c:pt idx="56">
                  <c:v>15702</c:v>
                </c:pt>
                <c:pt idx="57">
                  <c:v>13419</c:v>
                </c:pt>
                <c:pt idx="58">
                  <c:v>6257</c:v>
                </c:pt>
                <c:pt idx="59">
                  <c:v>15871</c:v>
                </c:pt>
                <c:pt idx="60">
                  <c:v>9010</c:v>
                </c:pt>
                <c:pt idx="61">
                  <c:v>9811</c:v>
                </c:pt>
                <c:pt idx="62">
                  <c:v>10192</c:v>
                </c:pt>
                <c:pt idx="63">
                  <c:v>8544</c:v>
                </c:pt>
                <c:pt idx="64">
                  <c:v>9983</c:v>
                </c:pt>
                <c:pt idx="65">
                  <c:v>10293</c:v>
                </c:pt>
                <c:pt idx="66">
                  <c:v>7531</c:v>
                </c:pt>
                <c:pt idx="67">
                  <c:v>8197</c:v>
                </c:pt>
                <c:pt idx="68">
                  <c:v>8154</c:v>
                </c:pt>
                <c:pt idx="69">
                  <c:v>7197</c:v>
                </c:pt>
                <c:pt idx="70">
                  <c:v>7613</c:v>
                </c:pt>
                <c:pt idx="71">
                  <c:v>7860</c:v>
                </c:pt>
                <c:pt idx="72">
                  <c:v>8206</c:v>
                </c:pt>
                <c:pt idx="73">
                  <c:v>9248</c:v>
                </c:pt>
                <c:pt idx="74">
                  <c:v>9404</c:v>
                </c:pt>
                <c:pt idx="75">
                  <c:v>8208</c:v>
                </c:pt>
                <c:pt idx="76">
                  <c:v>9192</c:v>
                </c:pt>
                <c:pt idx="77">
                  <c:v>9040</c:v>
                </c:pt>
                <c:pt idx="78">
                  <c:v>8038</c:v>
                </c:pt>
                <c:pt idx="79">
                  <c:v>8533</c:v>
                </c:pt>
                <c:pt idx="80">
                  <c:v>9045</c:v>
                </c:pt>
                <c:pt idx="81">
                  <c:v>7812</c:v>
                </c:pt>
                <c:pt idx="82">
                  <c:v>8512</c:v>
                </c:pt>
                <c:pt idx="83">
                  <c:v>8809</c:v>
                </c:pt>
                <c:pt idx="84">
                  <c:v>8495</c:v>
                </c:pt>
                <c:pt idx="85">
                  <c:v>8679</c:v>
                </c:pt>
                <c:pt idx="86">
                  <c:v>8828</c:v>
                </c:pt>
                <c:pt idx="87">
                  <c:v>8067</c:v>
                </c:pt>
                <c:pt idx="88">
                  <c:v>8661</c:v>
                </c:pt>
                <c:pt idx="89">
                  <c:v>8907</c:v>
                </c:pt>
                <c:pt idx="90">
                  <c:v>8270</c:v>
                </c:pt>
                <c:pt idx="91">
                  <c:v>8868</c:v>
                </c:pt>
                <c:pt idx="92">
                  <c:v>8832</c:v>
                </c:pt>
                <c:pt idx="93">
                  <c:v>7967</c:v>
                </c:pt>
                <c:pt idx="94">
                  <c:v>8469</c:v>
                </c:pt>
                <c:pt idx="95">
                  <c:v>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1-8547-B3B7-64948B36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95887"/>
        <c:axId val="820559295"/>
      </c:scatterChart>
      <c:valAx>
        <c:axId val="875995887"/>
        <c:scaling>
          <c:orientation val="minMax"/>
          <c:max val="1.1700000000000002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59295"/>
        <c:crosses val="autoZero"/>
        <c:crossBetween val="midCat"/>
      </c:valAx>
      <c:valAx>
        <c:axId val="820559295"/>
        <c:scaling>
          <c:orientation val="minMax"/>
          <c:max val="16500"/>
          <c:min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9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202</xdr:row>
      <xdr:rowOff>63500</xdr:rowOff>
    </xdr:from>
    <xdr:to>
      <xdr:col>23</xdr:col>
      <xdr:colOff>482600</xdr:colOff>
      <xdr:row>233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AF5C8-025A-9141-6394-76BF7EF4D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"/>
  <sheetViews>
    <sheetView tabSelected="1" topLeftCell="A149" workbookViewId="0">
      <selection activeCell="G157" sqref="G157"/>
    </sheetView>
  </sheetViews>
  <sheetFormatPr baseColWidth="10" defaultColWidth="8.83203125" defaultRowHeight="15" x14ac:dyDescent="0.2"/>
  <cols>
    <col min="1" max="1" width="12.5" bestFit="1" customWidth="1"/>
    <col min="2" max="2" width="30.6640625" customWidth="1"/>
    <col min="4" max="4" width="22.83203125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230</v>
      </c>
      <c r="P1" s="3" t="s">
        <v>231</v>
      </c>
      <c r="Q1" s="3" t="s">
        <v>232</v>
      </c>
    </row>
    <row r="2" spans="1:17" x14ac:dyDescent="0.2">
      <c r="A2" t="s">
        <v>102</v>
      </c>
      <c r="B2" t="s">
        <v>117</v>
      </c>
      <c r="C2" t="s">
        <v>208</v>
      </c>
      <c r="D2" t="s">
        <v>224</v>
      </c>
      <c r="E2" s="2">
        <v>44816.727777777778</v>
      </c>
      <c r="F2">
        <v>1728</v>
      </c>
      <c r="G2">
        <v>1733</v>
      </c>
      <c r="H2">
        <v>1978</v>
      </c>
      <c r="I2">
        <v>60290</v>
      </c>
      <c r="J2">
        <v>12900</v>
      </c>
      <c r="K2">
        <v>6689</v>
      </c>
      <c r="L2">
        <v>6371</v>
      </c>
      <c r="M2">
        <v>2106</v>
      </c>
      <c r="O2" s="5"/>
    </row>
    <row r="3" spans="1:17" x14ac:dyDescent="0.2">
      <c r="A3" t="s">
        <v>103</v>
      </c>
      <c r="B3" t="s">
        <v>117</v>
      </c>
      <c r="C3" t="s">
        <v>209</v>
      </c>
      <c r="D3" t="s">
        <v>224</v>
      </c>
      <c r="E3" s="2">
        <v>44816.728472222218</v>
      </c>
      <c r="F3">
        <v>1661</v>
      </c>
      <c r="G3">
        <v>1665</v>
      </c>
      <c r="H3">
        <v>1978</v>
      </c>
      <c r="I3">
        <v>60290</v>
      </c>
      <c r="J3">
        <v>12690</v>
      </c>
      <c r="K3">
        <v>6564</v>
      </c>
      <c r="L3">
        <v>6229</v>
      </c>
      <c r="M3">
        <v>2309</v>
      </c>
      <c r="O3" s="5"/>
    </row>
    <row r="4" spans="1:17" x14ac:dyDescent="0.2">
      <c r="A4" t="s">
        <v>104</v>
      </c>
      <c r="B4" t="s">
        <v>117</v>
      </c>
      <c r="C4" t="s">
        <v>210</v>
      </c>
      <c r="D4" t="s">
        <v>224</v>
      </c>
      <c r="E4" s="2">
        <v>44816.729861111111</v>
      </c>
      <c r="F4">
        <v>1736</v>
      </c>
      <c r="G4">
        <v>1741</v>
      </c>
      <c r="H4">
        <v>1978</v>
      </c>
      <c r="I4">
        <v>60290</v>
      </c>
      <c r="J4">
        <v>13060</v>
      </c>
      <c r="K4">
        <v>6797</v>
      </c>
      <c r="L4">
        <v>6440</v>
      </c>
      <c r="M4">
        <v>2232</v>
      </c>
      <c r="O4" s="5"/>
    </row>
    <row r="5" spans="1:17" x14ac:dyDescent="0.2">
      <c r="A5" t="s">
        <v>105</v>
      </c>
      <c r="B5" t="s">
        <v>117</v>
      </c>
      <c r="C5" t="s">
        <v>211</v>
      </c>
      <c r="D5" t="s">
        <v>224</v>
      </c>
      <c r="E5" s="2">
        <v>44816.730555555558</v>
      </c>
      <c r="F5">
        <v>1594</v>
      </c>
      <c r="G5">
        <v>1598</v>
      </c>
      <c r="H5">
        <v>1978</v>
      </c>
      <c r="I5">
        <v>60290</v>
      </c>
      <c r="J5">
        <v>12190</v>
      </c>
      <c r="K5">
        <v>6710</v>
      </c>
      <c r="L5">
        <v>6435</v>
      </c>
      <c r="M5">
        <v>2010</v>
      </c>
      <c r="O5" s="5"/>
    </row>
    <row r="6" spans="1:17" x14ac:dyDescent="0.2">
      <c r="A6" t="s">
        <v>106</v>
      </c>
      <c r="B6" t="s">
        <v>117</v>
      </c>
      <c r="C6" t="s">
        <v>212</v>
      </c>
      <c r="D6" t="s">
        <v>224</v>
      </c>
      <c r="E6" s="2">
        <v>44816.731249999997</v>
      </c>
      <c r="F6">
        <v>1734</v>
      </c>
      <c r="G6">
        <v>1739</v>
      </c>
      <c r="H6">
        <v>1978</v>
      </c>
      <c r="I6">
        <v>60290</v>
      </c>
      <c r="J6">
        <v>13320</v>
      </c>
      <c r="K6">
        <v>6777</v>
      </c>
      <c r="L6">
        <v>6432</v>
      </c>
      <c r="M6">
        <v>2082</v>
      </c>
      <c r="O6" s="5"/>
    </row>
    <row r="7" spans="1:17" x14ac:dyDescent="0.2">
      <c r="A7" t="s">
        <v>107</v>
      </c>
      <c r="B7" t="s">
        <v>117</v>
      </c>
      <c r="C7" t="s">
        <v>213</v>
      </c>
      <c r="D7" t="s">
        <v>224</v>
      </c>
      <c r="E7" s="2">
        <v>44816.731944444437</v>
      </c>
      <c r="F7">
        <v>1628</v>
      </c>
      <c r="G7">
        <v>1632</v>
      </c>
      <c r="H7">
        <v>1978</v>
      </c>
      <c r="I7">
        <v>60290</v>
      </c>
      <c r="J7">
        <v>12850</v>
      </c>
      <c r="K7">
        <v>6898</v>
      </c>
      <c r="L7">
        <v>6524</v>
      </c>
      <c r="M7">
        <v>2254</v>
      </c>
      <c r="O7" s="5"/>
    </row>
    <row r="8" spans="1:17" x14ac:dyDescent="0.2">
      <c r="A8" t="s">
        <v>225</v>
      </c>
      <c r="E8" s="2">
        <f>E2</f>
        <v>44816.727777777778</v>
      </c>
      <c r="J8">
        <f>AVERAGE(J2:J7)</f>
        <v>12835</v>
      </c>
      <c r="K8">
        <f t="shared" ref="K8:L8" si="0">AVERAGE(K2:K7)</f>
        <v>6739.166666666667</v>
      </c>
      <c r="L8">
        <f t="shared" si="0"/>
        <v>6405.166666666667</v>
      </c>
      <c r="O8" s="5"/>
    </row>
    <row r="9" spans="1:17" x14ac:dyDescent="0.2">
      <c r="O9" s="5"/>
    </row>
    <row r="10" spans="1:17" x14ac:dyDescent="0.2">
      <c r="O10" s="5"/>
    </row>
    <row r="11" spans="1:17" x14ac:dyDescent="0.2">
      <c r="O11" s="5"/>
    </row>
    <row r="12" spans="1:17" x14ac:dyDescent="0.2">
      <c r="A12" t="s">
        <v>114</v>
      </c>
      <c r="B12" t="s">
        <v>117</v>
      </c>
      <c r="C12" t="s">
        <v>220</v>
      </c>
      <c r="D12" t="s">
        <v>223</v>
      </c>
      <c r="E12" s="2">
        <v>44821.745833333327</v>
      </c>
      <c r="F12">
        <v>14529</v>
      </c>
      <c r="G12">
        <v>15346</v>
      </c>
      <c r="H12">
        <v>1978</v>
      </c>
      <c r="I12">
        <v>60290</v>
      </c>
      <c r="J12">
        <v>258100</v>
      </c>
      <c r="K12">
        <v>7053</v>
      </c>
      <c r="L12">
        <v>6477</v>
      </c>
      <c r="M12">
        <v>2977</v>
      </c>
      <c r="O12" s="5">
        <f>E12-$E$8</f>
        <v>5.0180555555489263</v>
      </c>
      <c r="P12" s="5">
        <f>J12/$J$8</f>
        <v>20.109076743280095</v>
      </c>
      <c r="Q12" s="4">
        <f>LOG(P12,2)/O12</f>
        <v>0.86283917993257042</v>
      </c>
    </row>
    <row r="13" spans="1:17" x14ac:dyDescent="0.2">
      <c r="A13" t="s">
        <v>115</v>
      </c>
      <c r="B13" t="s">
        <v>117</v>
      </c>
      <c r="C13" t="s">
        <v>221</v>
      </c>
      <c r="D13" t="s">
        <v>223</v>
      </c>
      <c r="E13" s="2">
        <v>44821.748611111107</v>
      </c>
      <c r="F13">
        <v>12391</v>
      </c>
      <c r="G13">
        <v>13085</v>
      </c>
      <c r="H13">
        <v>1978</v>
      </c>
      <c r="I13">
        <v>60290</v>
      </c>
      <c r="J13">
        <v>195200</v>
      </c>
      <c r="K13">
        <v>7338</v>
      </c>
      <c r="L13">
        <v>6634</v>
      </c>
      <c r="M13">
        <v>3565</v>
      </c>
      <c r="O13" s="5">
        <f>E12-$E$8</f>
        <v>5.0180555555489263</v>
      </c>
      <c r="P13" s="5">
        <f t="shared" ref="P13:P16" si="1">J13/$J$8</f>
        <v>15.208414491624465</v>
      </c>
      <c r="Q13" s="4">
        <f t="shared" ref="Q13:Q17" si="2">LOG(P13,2)/O13</f>
        <v>0.78253375404196313</v>
      </c>
    </row>
    <row r="14" spans="1:17" x14ac:dyDescent="0.2">
      <c r="A14" t="s">
        <v>116</v>
      </c>
      <c r="B14" t="s">
        <v>117</v>
      </c>
      <c r="C14" t="s">
        <v>222</v>
      </c>
      <c r="D14" t="s">
        <v>223</v>
      </c>
      <c r="E14" s="2">
        <v>44821.751388888893</v>
      </c>
      <c r="F14">
        <v>13229</v>
      </c>
      <c r="G14">
        <v>13999</v>
      </c>
      <c r="H14">
        <v>1978</v>
      </c>
      <c r="I14">
        <v>60290</v>
      </c>
      <c r="J14">
        <v>212100</v>
      </c>
      <c r="K14">
        <v>7291</v>
      </c>
      <c r="L14">
        <v>6604</v>
      </c>
      <c r="M14">
        <v>3364</v>
      </c>
      <c r="O14" s="5">
        <f>E12-$E$8</f>
        <v>5.0180555555489263</v>
      </c>
      <c r="P14" s="5">
        <f t="shared" si="1"/>
        <v>16.525126606934165</v>
      </c>
      <c r="Q14" s="4">
        <f t="shared" si="2"/>
        <v>0.8064058627983528</v>
      </c>
    </row>
    <row r="15" spans="1:17" x14ac:dyDescent="0.2">
      <c r="A15" t="s">
        <v>87</v>
      </c>
      <c r="B15" t="s">
        <v>117</v>
      </c>
      <c r="C15" t="s">
        <v>193</v>
      </c>
      <c r="D15" t="s">
        <v>223</v>
      </c>
      <c r="E15" s="2">
        <v>44821.768750000003</v>
      </c>
      <c r="F15">
        <v>12827</v>
      </c>
      <c r="G15">
        <v>13514</v>
      </c>
      <c r="H15">
        <v>1978</v>
      </c>
      <c r="I15">
        <v>60290</v>
      </c>
      <c r="J15">
        <v>211600</v>
      </c>
      <c r="K15">
        <v>7245</v>
      </c>
      <c r="L15">
        <v>6656</v>
      </c>
      <c r="M15">
        <v>3170</v>
      </c>
      <c r="O15" s="5">
        <f>E15-$E$8</f>
        <v>5.0409722222248092</v>
      </c>
      <c r="P15" s="5">
        <f t="shared" si="1"/>
        <v>16.486170627191274</v>
      </c>
      <c r="Q15" s="4">
        <f t="shared" si="2"/>
        <v>0.80206441301149045</v>
      </c>
    </row>
    <row r="16" spans="1:17" x14ac:dyDescent="0.2">
      <c r="A16" t="s">
        <v>88</v>
      </c>
      <c r="B16" t="s">
        <v>117</v>
      </c>
      <c r="C16" t="s">
        <v>194</v>
      </c>
      <c r="D16" t="s">
        <v>223</v>
      </c>
      <c r="E16" s="2">
        <v>44821.772222222222</v>
      </c>
      <c r="F16">
        <v>11055</v>
      </c>
      <c r="G16">
        <v>11566</v>
      </c>
      <c r="H16">
        <v>1978</v>
      </c>
      <c r="I16">
        <v>60290</v>
      </c>
      <c r="J16">
        <v>179600</v>
      </c>
      <c r="K16">
        <v>7545</v>
      </c>
      <c r="L16">
        <v>6850</v>
      </c>
      <c r="M16">
        <v>3622</v>
      </c>
      <c r="O16" s="5">
        <f>E15-$E$8</f>
        <v>5.0409722222248092</v>
      </c>
      <c r="P16" s="5">
        <f t="shared" si="1"/>
        <v>13.992987923646279</v>
      </c>
      <c r="Q16" s="4">
        <f t="shared" si="2"/>
        <v>0.75513848941088824</v>
      </c>
    </row>
    <row r="17" spans="1:17" x14ac:dyDescent="0.2">
      <c r="A17" t="s">
        <v>89</v>
      </c>
      <c r="B17" t="s">
        <v>117</v>
      </c>
      <c r="C17" t="s">
        <v>195</v>
      </c>
      <c r="D17" t="s">
        <v>223</v>
      </c>
      <c r="E17" s="2">
        <v>44821.774305555547</v>
      </c>
      <c r="F17">
        <v>13198</v>
      </c>
      <c r="G17">
        <v>13910</v>
      </c>
      <c r="H17">
        <v>1978</v>
      </c>
      <c r="I17">
        <v>60290</v>
      </c>
      <c r="J17">
        <v>217400</v>
      </c>
      <c r="K17">
        <v>7240</v>
      </c>
      <c r="L17">
        <v>6593</v>
      </c>
      <c r="M17">
        <v>3206</v>
      </c>
      <c r="O17" s="5">
        <f>E15-$E$8</f>
        <v>5.0409722222248092</v>
      </c>
      <c r="P17" s="5">
        <f>J17/$J$8</f>
        <v>16.938059992208803</v>
      </c>
      <c r="Q17" s="4">
        <f t="shared" si="2"/>
        <v>0.80980345841651857</v>
      </c>
    </row>
    <row r="18" spans="1:17" x14ac:dyDescent="0.2">
      <c r="O18" s="5"/>
      <c r="Q18" s="4">
        <f>AVERAGE(Q12:Q17)</f>
        <v>0.80313085960196384</v>
      </c>
    </row>
    <row r="19" spans="1:17" x14ac:dyDescent="0.2">
      <c r="O19" s="5"/>
    </row>
    <row r="20" spans="1:17" x14ac:dyDescent="0.2">
      <c r="A20" t="s">
        <v>108</v>
      </c>
      <c r="B20" t="s">
        <v>117</v>
      </c>
      <c r="C20" t="s">
        <v>214</v>
      </c>
      <c r="D20" t="s">
        <v>223</v>
      </c>
      <c r="E20" s="2">
        <v>44821.74722222222</v>
      </c>
      <c r="F20">
        <v>13057</v>
      </c>
      <c r="G20">
        <v>13758</v>
      </c>
      <c r="H20">
        <v>1978</v>
      </c>
      <c r="I20">
        <v>60290</v>
      </c>
      <c r="J20">
        <v>215400</v>
      </c>
      <c r="K20">
        <v>7296</v>
      </c>
      <c r="L20">
        <v>6606</v>
      </c>
      <c r="M20">
        <v>3382</v>
      </c>
      <c r="O20" s="5">
        <f>E12-$E$8</f>
        <v>5.0180555555489263</v>
      </c>
      <c r="P20" s="5">
        <f>J20/$J$8</f>
        <v>16.782236073237243</v>
      </c>
      <c r="Q20" s="4">
        <f>LOG(P20,2)/O20</f>
        <v>0.81084455997240501</v>
      </c>
    </row>
    <row r="21" spans="1:17" x14ac:dyDescent="0.2">
      <c r="A21" t="s">
        <v>109</v>
      </c>
      <c r="B21" t="s">
        <v>117</v>
      </c>
      <c r="C21" t="s">
        <v>215</v>
      </c>
      <c r="D21" t="s">
        <v>223</v>
      </c>
      <c r="E21" s="2">
        <v>44821.75</v>
      </c>
      <c r="F21">
        <v>10728</v>
      </c>
      <c r="G21">
        <v>11211</v>
      </c>
      <c r="H21">
        <v>1978</v>
      </c>
      <c r="I21">
        <v>60290</v>
      </c>
      <c r="J21">
        <v>171300</v>
      </c>
      <c r="K21">
        <v>7675</v>
      </c>
      <c r="L21">
        <v>6843</v>
      </c>
      <c r="M21">
        <v>3913</v>
      </c>
      <c r="O21" s="5">
        <f>E12-$E$8</f>
        <v>5.0180555555489263</v>
      </c>
      <c r="P21" s="5">
        <f t="shared" ref="P21:P24" si="3">J21/$J$8</f>
        <v>13.346318659914298</v>
      </c>
      <c r="Q21" s="4">
        <f t="shared" ref="Q21:Q25" si="4">LOG(P21,2)/O21</f>
        <v>0.74498377090745493</v>
      </c>
    </row>
    <row r="22" spans="1:17" x14ac:dyDescent="0.2">
      <c r="A22" t="s">
        <v>110</v>
      </c>
      <c r="B22" t="s">
        <v>117</v>
      </c>
      <c r="C22" t="s">
        <v>216</v>
      </c>
      <c r="D22" t="s">
        <v>223</v>
      </c>
      <c r="E22" s="2">
        <v>44821.75277777778</v>
      </c>
      <c r="F22">
        <v>10560</v>
      </c>
      <c r="G22">
        <v>11038</v>
      </c>
      <c r="H22">
        <v>1978</v>
      </c>
      <c r="I22">
        <v>60290</v>
      </c>
      <c r="J22">
        <v>169800</v>
      </c>
      <c r="K22">
        <v>7759</v>
      </c>
      <c r="L22">
        <v>6971</v>
      </c>
      <c r="M22">
        <v>3675</v>
      </c>
      <c r="O22" s="5">
        <f>E12-$E$8</f>
        <v>5.0180555555489263</v>
      </c>
      <c r="P22" s="5">
        <f t="shared" si="3"/>
        <v>13.229450720685625</v>
      </c>
      <c r="Q22" s="4">
        <f t="shared" si="4"/>
        <v>0.74245516348362339</v>
      </c>
    </row>
    <row r="23" spans="1:17" x14ac:dyDescent="0.2">
      <c r="A23" t="s">
        <v>111</v>
      </c>
      <c r="B23" t="s">
        <v>117</v>
      </c>
      <c r="C23" t="s">
        <v>217</v>
      </c>
      <c r="D23" t="s">
        <v>223</v>
      </c>
      <c r="E23" s="2">
        <v>44821.768055555563</v>
      </c>
      <c r="F23">
        <v>11115</v>
      </c>
      <c r="G23">
        <v>11653</v>
      </c>
      <c r="H23">
        <v>1978</v>
      </c>
      <c r="I23">
        <v>60290</v>
      </c>
      <c r="J23">
        <v>171900</v>
      </c>
      <c r="K23">
        <v>7540</v>
      </c>
      <c r="L23">
        <v>6752</v>
      </c>
      <c r="M23">
        <v>3725</v>
      </c>
      <c r="O23" s="5">
        <f>E15-$E$8</f>
        <v>5.0409722222248092</v>
      </c>
      <c r="P23" s="5">
        <f t="shared" si="3"/>
        <v>13.393065835605766</v>
      </c>
      <c r="Q23" s="4">
        <f t="shared" si="4"/>
        <v>0.7425976932159859</v>
      </c>
    </row>
    <row r="24" spans="1:17" x14ac:dyDescent="0.2">
      <c r="A24" t="s">
        <v>112</v>
      </c>
      <c r="B24" t="s">
        <v>117</v>
      </c>
      <c r="C24" t="s">
        <v>218</v>
      </c>
      <c r="D24" t="s">
        <v>223</v>
      </c>
      <c r="E24" s="2">
        <v>44821.770833333343</v>
      </c>
      <c r="F24">
        <v>10754</v>
      </c>
      <c r="G24">
        <v>11279</v>
      </c>
      <c r="H24">
        <v>1978</v>
      </c>
      <c r="I24">
        <v>60290</v>
      </c>
      <c r="J24">
        <v>161300</v>
      </c>
      <c r="K24">
        <v>7786</v>
      </c>
      <c r="L24">
        <v>6922</v>
      </c>
      <c r="M24">
        <v>4028</v>
      </c>
      <c r="O24" s="5">
        <f>E15-$E$8</f>
        <v>5.0409722222248092</v>
      </c>
      <c r="P24" s="5">
        <f t="shared" si="3"/>
        <v>12.567199065056487</v>
      </c>
      <c r="Q24" s="4">
        <f t="shared" si="4"/>
        <v>0.72438233667869212</v>
      </c>
    </row>
    <row r="25" spans="1:17" x14ac:dyDescent="0.2">
      <c r="A25" t="s">
        <v>113</v>
      </c>
      <c r="B25" t="s">
        <v>117</v>
      </c>
      <c r="C25" t="s">
        <v>219</v>
      </c>
      <c r="D25" t="s">
        <v>223</v>
      </c>
      <c r="E25" s="2">
        <v>44821.773611111108</v>
      </c>
      <c r="F25">
        <v>10953</v>
      </c>
      <c r="G25">
        <v>11496</v>
      </c>
      <c r="H25">
        <v>1978</v>
      </c>
      <c r="I25">
        <v>60290</v>
      </c>
      <c r="J25">
        <v>165700</v>
      </c>
      <c r="K25">
        <v>7844</v>
      </c>
      <c r="L25">
        <v>7004</v>
      </c>
      <c r="M25">
        <v>3984</v>
      </c>
      <c r="O25" s="5">
        <f>E15-$E$8</f>
        <v>5.0409722222248092</v>
      </c>
      <c r="P25" s="5">
        <f>J25/$J$8</f>
        <v>12.910011686793922</v>
      </c>
      <c r="Q25" s="4">
        <f t="shared" si="4"/>
        <v>0.73208465328631522</v>
      </c>
    </row>
    <row r="26" spans="1:17" x14ac:dyDescent="0.2">
      <c r="O26" s="5"/>
      <c r="Q26" s="4">
        <f>AVERAGE(Q20:Q25)</f>
        <v>0.74955802959074613</v>
      </c>
    </row>
    <row r="27" spans="1:17" x14ac:dyDescent="0.2">
      <c r="O27" s="5"/>
    </row>
    <row r="28" spans="1:17" x14ac:dyDescent="0.2">
      <c r="A28" t="s">
        <v>72</v>
      </c>
      <c r="B28" t="s">
        <v>117</v>
      </c>
      <c r="C28" t="s">
        <v>178</v>
      </c>
      <c r="D28" t="s">
        <v>223</v>
      </c>
      <c r="E28" s="2">
        <v>44821.746527777781</v>
      </c>
      <c r="F28">
        <v>16634</v>
      </c>
      <c r="G28">
        <v>17767</v>
      </c>
      <c r="H28">
        <v>1978</v>
      </c>
      <c r="I28">
        <v>60290</v>
      </c>
      <c r="J28">
        <v>293800</v>
      </c>
      <c r="K28">
        <v>7002</v>
      </c>
      <c r="L28">
        <v>6427</v>
      </c>
      <c r="M28">
        <v>2923</v>
      </c>
      <c r="O28" s="5">
        <f>E12-$E$8</f>
        <v>5.0180555555489263</v>
      </c>
      <c r="P28" s="5">
        <f>J28/$J$8</f>
        <v>22.890533696922478</v>
      </c>
      <c r="Q28" s="4">
        <f>LOG(P28,2)/O28</f>
        <v>0.90008553011608572</v>
      </c>
    </row>
    <row r="29" spans="1:17" x14ac:dyDescent="0.2">
      <c r="A29" t="s">
        <v>73</v>
      </c>
      <c r="B29" t="s">
        <v>117</v>
      </c>
      <c r="C29" t="s">
        <v>179</v>
      </c>
      <c r="D29" t="s">
        <v>223</v>
      </c>
      <c r="E29" s="2">
        <v>44821.749305555553</v>
      </c>
      <c r="F29">
        <v>13154</v>
      </c>
      <c r="G29">
        <v>13876</v>
      </c>
      <c r="H29">
        <v>1978</v>
      </c>
      <c r="I29">
        <v>60290</v>
      </c>
      <c r="J29">
        <v>211600</v>
      </c>
      <c r="K29">
        <v>7210</v>
      </c>
      <c r="L29">
        <v>6522</v>
      </c>
      <c r="M29">
        <v>3386</v>
      </c>
      <c r="O29" s="5">
        <f>E12-$E$8</f>
        <v>5.0180555555489263</v>
      </c>
      <c r="P29" s="5">
        <f t="shared" ref="P29:P32" si="5">J29/$J$8</f>
        <v>16.486170627191274</v>
      </c>
      <c r="Q29" s="4">
        <f t="shared" ref="Q29:Q33" si="6">LOG(P29,2)/O29</f>
        <v>0.80572731442860346</v>
      </c>
    </row>
    <row r="30" spans="1:17" x14ac:dyDescent="0.2">
      <c r="A30" t="s">
        <v>74</v>
      </c>
      <c r="B30" t="s">
        <v>117</v>
      </c>
      <c r="C30" t="s">
        <v>180</v>
      </c>
      <c r="D30" t="s">
        <v>223</v>
      </c>
      <c r="E30" s="2">
        <v>44821.752083333333</v>
      </c>
      <c r="F30">
        <v>14706</v>
      </c>
      <c r="G30">
        <v>15608</v>
      </c>
      <c r="H30">
        <v>1978</v>
      </c>
      <c r="I30">
        <v>60290</v>
      </c>
      <c r="J30">
        <v>248500</v>
      </c>
      <c r="K30">
        <v>7180</v>
      </c>
      <c r="L30">
        <v>6516</v>
      </c>
      <c r="M30">
        <v>3185</v>
      </c>
      <c r="O30" s="5">
        <f>E12-$E$8</f>
        <v>5.0180555555489263</v>
      </c>
      <c r="P30" s="5">
        <f t="shared" si="5"/>
        <v>19.361121932216594</v>
      </c>
      <c r="Q30" s="4">
        <f t="shared" si="6"/>
        <v>0.85194167410805788</v>
      </c>
    </row>
    <row r="31" spans="1:17" x14ac:dyDescent="0.2">
      <c r="A31" t="s">
        <v>75</v>
      </c>
      <c r="B31" t="s">
        <v>117</v>
      </c>
      <c r="C31" t="s">
        <v>181</v>
      </c>
      <c r="D31" t="s">
        <v>223</v>
      </c>
      <c r="E31" s="2">
        <v>44821.768750000003</v>
      </c>
      <c r="F31">
        <v>15196</v>
      </c>
      <c r="G31">
        <v>16155</v>
      </c>
      <c r="H31">
        <v>1978</v>
      </c>
      <c r="I31">
        <v>60290</v>
      </c>
      <c r="J31">
        <v>261900</v>
      </c>
      <c r="K31">
        <v>7051</v>
      </c>
      <c r="L31">
        <v>6414</v>
      </c>
      <c r="M31">
        <v>3175</v>
      </c>
      <c r="O31" s="5">
        <f>E15-$E$8</f>
        <v>5.0409722222248092</v>
      </c>
      <c r="P31" s="5">
        <f t="shared" si="5"/>
        <v>20.40514218932606</v>
      </c>
      <c r="Q31" s="4">
        <f t="shared" si="6"/>
        <v>0.86309955041615127</v>
      </c>
    </row>
    <row r="32" spans="1:17" x14ac:dyDescent="0.2">
      <c r="A32" t="s">
        <v>76</v>
      </c>
      <c r="B32" t="s">
        <v>117</v>
      </c>
      <c r="C32" t="s">
        <v>182</v>
      </c>
      <c r="D32" t="s">
        <v>223</v>
      </c>
      <c r="E32" s="2">
        <v>44821.771527777782</v>
      </c>
      <c r="F32">
        <v>12296</v>
      </c>
      <c r="G32">
        <v>12926</v>
      </c>
      <c r="H32">
        <v>1978</v>
      </c>
      <c r="I32">
        <v>60290</v>
      </c>
      <c r="J32">
        <v>200900</v>
      </c>
      <c r="K32">
        <v>7351</v>
      </c>
      <c r="L32">
        <v>6648</v>
      </c>
      <c r="M32">
        <v>3466</v>
      </c>
      <c r="O32" s="5">
        <f>E15-$E$8</f>
        <v>5.0409722222248092</v>
      </c>
      <c r="P32" s="5">
        <f t="shared" si="5"/>
        <v>15.652512660693416</v>
      </c>
      <c r="Q32" s="4">
        <f t="shared" si="6"/>
        <v>0.78721369372946781</v>
      </c>
    </row>
    <row r="33" spans="1:17" x14ac:dyDescent="0.2">
      <c r="A33" t="s">
        <v>77</v>
      </c>
      <c r="B33" t="s">
        <v>117</v>
      </c>
      <c r="C33" t="s">
        <v>183</v>
      </c>
      <c r="D33" t="s">
        <v>223</v>
      </c>
      <c r="E33" s="2">
        <v>44821.774305555547</v>
      </c>
      <c r="F33">
        <v>14983</v>
      </c>
      <c r="G33">
        <v>15904</v>
      </c>
      <c r="H33">
        <v>1978</v>
      </c>
      <c r="I33">
        <v>60290</v>
      </c>
      <c r="J33">
        <v>255100</v>
      </c>
      <c r="K33">
        <v>7004</v>
      </c>
      <c r="L33">
        <v>6384</v>
      </c>
      <c r="M33">
        <v>3181</v>
      </c>
      <c r="O33" s="5">
        <f>E15-$E$8</f>
        <v>5.0409722222248092</v>
      </c>
      <c r="P33" s="5">
        <f>J33/$J$8</f>
        <v>19.87534086482275</v>
      </c>
      <c r="Q33" s="4">
        <f t="shared" si="6"/>
        <v>0.85557061372001264</v>
      </c>
    </row>
    <row r="34" spans="1:17" x14ac:dyDescent="0.2">
      <c r="O34" s="5"/>
      <c r="Q34" s="4">
        <f>AVERAGE(Q28:Q33)</f>
        <v>0.84393972941972983</v>
      </c>
    </row>
    <row r="35" spans="1:17" x14ac:dyDescent="0.2">
      <c r="O35" s="5"/>
    </row>
    <row r="36" spans="1:17" x14ac:dyDescent="0.2">
      <c r="A36" t="s">
        <v>90</v>
      </c>
      <c r="B36" t="s">
        <v>117</v>
      </c>
      <c r="C36" t="s">
        <v>196</v>
      </c>
      <c r="D36" t="s">
        <v>223</v>
      </c>
      <c r="E36" s="2">
        <v>44821.747916666667</v>
      </c>
      <c r="F36">
        <v>34567</v>
      </c>
      <c r="G36">
        <v>39357</v>
      </c>
      <c r="H36">
        <v>1978</v>
      </c>
      <c r="I36">
        <v>60290</v>
      </c>
      <c r="J36">
        <v>666100</v>
      </c>
      <c r="K36">
        <v>6531</v>
      </c>
      <c r="L36">
        <v>6040</v>
      </c>
      <c r="M36">
        <v>2558</v>
      </c>
      <c r="O36" s="5">
        <f>E12-$E$8</f>
        <v>5.0180555555489263</v>
      </c>
      <c r="P36" s="5">
        <f>J36/$J$8</f>
        <v>51.897156213478766</v>
      </c>
      <c r="Q36" s="4">
        <f>LOG(P36,2)/O36</f>
        <v>1.1354166006763386</v>
      </c>
    </row>
    <row r="37" spans="1:17" x14ac:dyDescent="0.2">
      <c r="A37" t="s">
        <v>91</v>
      </c>
      <c r="B37" t="s">
        <v>117</v>
      </c>
      <c r="C37" t="s">
        <v>197</v>
      </c>
      <c r="D37" t="s">
        <v>223</v>
      </c>
      <c r="E37" s="2">
        <v>44821.750694444447</v>
      </c>
      <c r="F37">
        <v>33562</v>
      </c>
      <c r="G37">
        <v>38081</v>
      </c>
      <c r="H37">
        <v>1978</v>
      </c>
      <c r="I37">
        <v>60290</v>
      </c>
      <c r="J37">
        <v>646900</v>
      </c>
      <c r="K37">
        <v>6569</v>
      </c>
      <c r="L37">
        <v>6093</v>
      </c>
      <c r="M37">
        <v>2554</v>
      </c>
      <c r="O37" s="5">
        <f>E12-$E$8</f>
        <v>5.0180555555489263</v>
      </c>
      <c r="P37" s="5">
        <f t="shared" ref="P37:P40" si="7">J37/$J$8</f>
        <v>50.401246591351772</v>
      </c>
      <c r="Q37" s="4">
        <f t="shared" ref="Q37:Q41" si="8">LOG(P37,2)/O37</f>
        <v>1.1270077521306767</v>
      </c>
    </row>
    <row r="38" spans="1:17" x14ac:dyDescent="0.2">
      <c r="A38" t="s">
        <v>92</v>
      </c>
      <c r="B38" t="s">
        <v>117</v>
      </c>
      <c r="C38" t="s">
        <v>198</v>
      </c>
      <c r="D38" t="s">
        <v>223</v>
      </c>
      <c r="E38" s="2">
        <v>44821.753472222219</v>
      </c>
      <c r="F38">
        <v>32015</v>
      </c>
      <c r="G38">
        <v>36119</v>
      </c>
      <c r="H38">
        <v>1978</v>
      </c>
      <c r="I38">
        <v>60290</v>
      </c>
      <c r="J38">
        <v>612700</v>
      </c>
      <c r="K38">
        <v>6622</v>
      </c>
      <c r="L38">
        <v>6127</v>
      </c>
      <c r="M38">
        <v>2621</v>
      </c>
      <c r="O38" s="5">
        <f>E12-$E$8</f>
        <v>5.0180555555489263</v>
      </c>
      <c r="P38" s="5">
        <f t="shared" si="7"/>
        <v>47.736657576938057</v>
      </c>
      <c r="Q38" s="4">
        <f t="shared" si="8"/>
        <v>1.1113917708866818</v>
      </c>
    </row>
    <row r="39" spans="1:17" x14ac:dyDescent="0.2">
      <c r="A39" t="s">
        <v>93</v>
      </c>
      <c r="B39" t="s">
        <v>117</v>
      </c>
      <c r="C39" t="s">
        <v>199</v>
      </c>
      <c r="D39" t="s">
        <v>223</v>
      </c>
      <c r="E39" s="2">
        <v>44821.767361111109</v>
      </c>
      <c r="F39">
        <v>34065</v>
      </c>
      <c r="G39">
        <v>38495</v>
      </c>
      <c r="H39">
        <v>1978</v>
      </c>
      <c r="I39">
        <v>60290</v>
      </c>
      <c r="J39">
        <v>654600</v>
      </c>
      <c r="K39">
        <v>6205</v>
      </c>
      <c r="L39">
        <v>5751</v>
      </c>
      <c r="M39">
        <v>2378</v>
      </c>
      <c r="O39" s="5">
        <f>E15-$E$8</f>
        <v>5.0409722222248092</v>
      </c>
      <c r="P39" s="5">
        <f t="shared" si="7"/>
        <v>51.001168679392286</v>
      </c>
      <c r="Q39" s="4">
        <f t="shared" si="8"/>
        <v>1.1252707119368326</v>
      </c>
    </row>
    <row r="40" spans="1:17" x14ac:dyDescent="0.2">
      <c r="A40" t="s">
        <v>94</v>
      </c>
      <c r="B40" t="s">
        <v>117</v>
      </c>
      <c r="C40" t="s">
        <v>200</v>
      </c>
      <c r="D40" t="s">
        <v>223</v>
      </c>
      <c r="E40" s="2">
        <v>44821.770138888889</v>
      </c>
      <c r="F40">
        <v>34182</v>
      </c>
      <c r="G40">
        <v>38828</v>
      </c>
      <c r="H40">
        <v>1978</v>
      </c>
      <c r="I40">
        <v>60290</v>
      </c>
      <c r="J40">
        <v>654900</v>
      </c>
      <c r="K40">
        <v>6321</v>
      </c>
      <c r="L40">
        <v>5841</v>
      </c>
      <c r="M40">
        <v>2445</v>
      </c>
      <c r="O40" s="5">
        <f>E15-$E$8</f>
        <v>5.0409722222248092</v>
      </c>
      <c r="P40" s="5">
        <f t="shared" si="7"/>
        <v>51.024542267238019</v>
      </c>
      <c r="Q40" s="4">
        <f t="shared" si="8"/>
        <v>1.1254018431230488</v>
      </c>
    </row>
    <row r="41" spans="1:17" x14ac:dyDescent="0.2">
      <c r="A41" t="s">
        <v>95</v>
      </c>
      <c r="B41" t="s">
        <v>117</v>
      </c>
      <c r="C41" t="s">
        <v>201</v>
      </c>
      <c r="D41" t="s">
        <v>223</v>
      </c>
      <c r="E41" s="2">
        <v>44821.772916666669</v>
      </c>
      <c r="F41">
        <v>32712</v>
      </c>
      <c r="G41">
        <v>36965</v>
      </c>
      <c r="H41">
        <v>1978</v>
      </c>
      <c r="I41">
        <v>60290</v>
      </c>
      <c r="J41">
        <v>639300</v>
      </c>
      <c r="K41">
        <v>6357</v>
      </c>
      <c r="L41">
        <v>5868</v>
      </c>
      <c r="M41">
        <v>2483</v>
      </c>
      <c r="O41" s="5">
        <f>E15-$E$8</f>
        <v>5.0409722222248092</v>
      </c>
      <c r="P41" s="5">
        <f>J41/$J$8</f>
        <v>49.809115699259834</v>
      </c>
      <c r="Q41" s="4">
        <f t="shared" si="8"/>
        <v>1.1185020754443575</v>
      </c>
    </row>
    <row r="42" spans="1:17" x14ac:dyDescent="0.2">
      <c r="O42" s="5"/>
      <c r="Q42" s="4">
        <f>AVERAGE(Q36:Q41)</f>
        <v>1.1238317923663228</v>
      </c>
    </row>
    <row r="43" spans="1:17" x14ac:dyDescent="0.2">
      <c r="O43" s="5"/>
    </row>
    <row r="44" spans="1:17" x14ac:dyDescent="0.2">
      <c r="O44" s="5"/>
    </row>
    <row r="45" spans="1:17" x14ac:dyDescent="0.2">
      <c r="A45" t="s">
        <v>84</v>
      </c>
      <c r="B45" t="s">
        <v>117</v>
      </c>
      <c r="C45" t="s">
        <v>190</v>
      </c>
      <c r="D45" t="s">
        <v>223</v>
      </c>
      <c r="E45" s="2">
        <v>44821.803472222222</v>
      </c>
      <c r="F45">
        <v>15032</v>
      </c>
      <c r="G45">
        <v>15913</v>
      </c>
      <c r="H45">
        <v>1978</v>
      </c>
      <c r="I45">
        <v>60290</v>
      </c>
      <c r="J45">
        <v>261000</v>
      </c>
      <c r="K45">
        <v>7210</v>
      </c>
      <c r="L45">
        <v>6731</v>
      </c>
      <c r="M45">
        <v>2914</v>
      </c>
      <c r="O45" s="5">
        <f>E45-$E$8</f>
        <v>5.0756944444437977</v>
      </c>
      <c r="P45" s="5">
        <f>J45/$J$8</f>
        <v>20.33502142578886</v>
      </c>
      <c r="Q45" s="4">
        <f>LOG(P45,2)/O45</f>
        <v>0.85621675089730909</v>
      </c>
    </row>
    <row r="46" spans="1:17" x14ac:dyDescent="0.2">
      <c r="A46" t="s">
        <v>85</v>
      </c>
      <c r="B46" t="s">
        <v>117</v>
      </c>
      <c r="C46" t="s">
        <v>191</v>
      </c>
      <c r="D46" t="s">
        <v>223</v>
      </c>
      <c r="E46" s="2">
        <v>44821.809027777781</v>
      </c>
      <c r="F46">
        <v>12438</v>
      </c>
      <c r="G46">
        <v>13077</v>
      </c>
      <c r="H46">
        <v>1978</v>
      </c>
      <c r="I46">
        <v>60290</v>
      </c>
      <c r="J46">
        <v>196600</v>
      </c>
      <c r="K46">
        <v>7506</v>
      </c>
      <c r="L46">
        <v>6931</v>
      </c>
      <c r="M46">
        <v>3277</v>
      </c>
      <c r="O46" s="5">
        <f>E45-$E$8</f>
        <v>5.0756944444437977</v>
      </c>
      <c r="P46" s="5">
        <f t="shared" ref="P46:P49" si="9">J46/$J$8</f>
        <v>15.317491234904558</v>
      </c>
      <c r="Q46" s="4">
        <f t="shared" ref="Q46:Q50" si="10">LOG(P46,2)/O46</f>
        <v>0.77567871032157043</v>
      </c>
    </row>
    <row r="47" spans="1:17" x14ac:dyDescent="0.2">
      <c r="A47" t="s">
        <v>86</v>
      </c>
      <c r="B47" t="s">
        <v>117</v>
      </c>
      <c r="C47" t="s">
        <v>192</v>
      </c>
      <c r="D47" t="s">
        <v>223</v>
      </c>
      <c r="E47" s="2">
        <v>44821.811111111107</v>
      </c>
      <c r="F47">
        <v>13020</v>
      </c>
      <c r="G47">
        <v>13737</v>
      </c>
      <c r="H47">
        <v>1978</v>
      </c>
      <c r="I47">
        <v>60290</v>
      </c>
      <c r="J47">
        <v>212100</v>
      </c>
      <c r="K47">
        <v>7524</v>
      </c>
      <c r="L47">
        <v>6916</v>
      </c>
      <c r="M47">
        <v>3311</v>
      </c>
      <c r="O47" s="5">
        <f>E45-$E$8</f>
        <v>5.0756944444437977</v>
      </c>
      <c r="P47" s="5">
        <f t="shared" si="9"/>
        <v>16.525126606934165</v>
      </c>
      <c r="Q47" s="4">
        <f t="shared" si="10"/>
        <v>0.79724842859131784</v>
      </c>
    </row>
    <row r="48" spans="1:17" x14ac:dyDescent="0.2">
      <c r="A48" t="s">
        <v>226</v>
      </c>
      <c r="B48" t="s">
        <v>117</v>
      </c>
      <c r="C48" t="s">
        <v>193</v>
      </c>
      <c r="D48" t="s">
        <v>223</v>
      </c>
      <c r="E48" s="2">
        <v>44821.82916666667</v>
      </c>
      <c r="F48">
        <v>13918</v>
      </c>
      <c r="G48">
        <v>14693</v>
      </c>
      <c r="H48">
        <v>1978</v>
      </c>
      <c r="I48">
        <v>60290</v>
      </c>
      <c r="J48">
        <v>234100</v>
      </c>
      <c r="K48">
        <v>7463</v>
      </c>
      <c r="L48">
        <v>6961</v>
      </c>
      <c r="M48">
        <v>3054</v>
      </c>
      <c r="O48" s="5">
        <f>E48-$E$8</f>
        <v>5.101388888891961</v>
      </c>
      <c r="P48" s="5">
        <f t="shared" si="9"/>
        <v>18.239189715621347</v>
      </c>
      <c r="Q48" s="4">
        <f t="shared" si="10"/>
        <v>0.82114299157730253</v>
      </c>
    </row>
    <row r="49" spans="1:17" x14ac:dyDescent="0.2">
      <c r="A49" t="s">
        <v>227</v>
      </c>
      <c r="B49" t="s">
        <v>117</v>
      </c>
      <c r="C49" t="s">
        <v>194</v>
      </c>
      <c r="D49" t="s">
        <v>223</v>
      </c>
      <c r="E49" s="2">
        <v>44821.831944444442</v>
      </c>
      <c r="F49">
        <v>13120</v>
      </c>
      <c r="G49">
        <v>13818</v>
      </c>
      <c r="H49">
        <v>1978</v>
      </c>
      <c r="I49">
        <v>60290</v>
      </c>
      <c r="J49">
        <v>215200</v>
      </c>
      <c r="K49">
        <v>7498</v>
      </c>
      <c r="L49">
        <v>6893</v>
      </c>
      <c r="M49">
        <v>3317</v>
      </c>
      <c r="O49" s="5">
        <f>E48-$E$8</f>
        <v>5.101388888891961</v>
      </c>
      <c r="P49" s="5">
        <f t="shared" si="9"/>
        <v>16.766653681340085</v>
      </c>
      <c r="Q49" s="4">
        <f t="shared" si="10"/>
        <v>0.79733636573471423</v>
      </c>
    </row>
    <row r="50" spans="1:17" x14ac:dyDescent="0.2">
      <c r="A50" t="s">
        <v>228</v>
      </c>
      <c r="B50" t="s">
        <v>117</v>
      </c>
      <c r="C50" t="s">
        <v>195</v>
      </c>
      <c r="D50" t="s">
        <v>223</v>
      </c>
      <c r="E50" s="2">
        <v>44821.834722222222</v>
      </c>
      <c r="F50">
        <v>12651</v>
      </c>
      <c r="G50">
        <v>13297</v>
      </c>
      <c r="H50">
        <v>1978</v>
      </c>
      <c r="I50">
        <v>60290</v>
      </c>
      <c r="J50">
        <v>204000</v>
      </c>
      <c r="K50">
        <v>7387</v>
      </c>
      <c r="L50">
        <v>6814</v>
      </c>
      <c r="M50">
        <v>3207</v>
      </c>
      <c r="O50" s="5">
        <f>E48-$E$8</f>
        <v>5.101388888891961</v>
      </c>
      <c r="P50" s="5">
        <f>J50/$J$8</f>
        <v>15.894039735099337</v>
      </c>
      <c r="Q50" s="4">
        <f t="shared" si="10"/>
        <v>0.78222108490096587</v>
      </c>
    </row>
    <row r="51" spans="1:17" x14ac:dyDescent="0.2">
      <c r="O51" s="5"/>
      <c r="Q51" s="4">
        <f>AVERAGE(Q45:Q50)</f>
        <v>0.80497405533719668</v>
      </c>
    </row>
    <row r="52" spans="1:17" x14ac:dyDescent="0.2">
      <c r="O52" s="5"/>
    </row>
    <row r="53" spans="1:17" x14ac:dyDescent="0.2">
      <c r="A53" t="s">
        <v>66</v>
      </c>
      <c r="B53" t="s">
        <v>117</v>
      </c>
      <c r="C53" t="s">
        <v>172</v>
      </c>
      <c r="D53" t="s">
        <v>223</v>
      </c>
      <c r="E53" s="2">
        <v>44821.806944444441</v>
      </c>
      <c r="F53">
        <v>11471</v>
      </c>
      <c r="G53">
        <v>11974</v>
      </c>
      <c r="H53">
        <v>1978</v>
      </c>
      <c r="I53">
        <v>60290</v>
      </c>
      <c r="J53">
        <v>195700</v>
      </c>
      <c r="K53">
        <v>7415</v>
      </c>
      <c r="L53">
        <v>6848</v>
      </c>
      <c r="M53">
        <v>3113</v>
      </c>
      <c r="O53" s="5">
        <f>E45-$E$8</f>
        <v>5.0756944444437977</v>
      </c>
      <c r="P53" s="5">
        <f>J53/$J$8</f>
        <v>15.247370471367354</v>
      </c>
      <c r="Q53" s="4">
        <f>LOG(P53,2)/O53</f>
        <v>0.77437454085545476</v>
      </c>
    </row>
    <row r="54" spans="1:17" x14ac:dyDescent="0.2">
      <c r="A54" t="s">
        <v>67</v>
      </c>
      <c r="B54" t="s">
        <v>117</v>
      </c>
      <c r="C54" t="s">
        <v>173</v>
      </c>
      <c r="D54" t="s">
        <v>223</v>
      </c>
      <c r="E54" s="2">
        <v>44821.80972222222</v>
      </c>
      <c r="F54">
        <v>9576</v>
      </c>
      <c r="G54">
        <v>9954</v>
      </c>
      <c r="H54">
        <v>1978</v>
      </c>
      <c r="I54">
        <v>60290</v>
      </c>
      <c r="J54">
        <v>152500</v>
      </c>
      <c r="K54">
        <v>7211</v>
      </c>
      <c r="L54">
        <v>6581</v>
      </c>
      <c r="M54">
        <v>3282</v>
      </c>
      <c r="O54" s="5">
        <f>E45-$E$8</f>
        <v>5.0756944444437977</v>
      </c>
      <c r="P54" s="5">
        <f t="shared" ref="P54:P57" si="11">J54/$J$8</f>
        <v>11.881573821581613</v>
      </c>
      <c r="Q54" s="4">
        <f t="shared" ref="Q54:Q58" si="12">LOG(P54,2)/O54</f>
        <v>0.70348088931126218</v>
      </c>
    </row>
    <row r="55" spans="1:17" x14ac:dyDescent="0.2">
      <c r="A55" t="s">
        <v>68</v>
      </c>
      <c r="B55" t="s">
        <v>117</v>
      </c>
      <c r="C55" t="s">
        <v>174</v>
      </c>
      <c r="D55" t="s">
        <v>223</v>
      </c>
      <c r="E55" s="2">
        <v>44821.811805555553</v>
      </c>
      <c r="F55">
        <v>10459</v>
      </c>
      <c r="G55">
        <v>10904</v>
      </c>
      <c r="H55">
        <v>1978</v>
      </c>
      <c r="I55">
        <v>60290</v>
      </c>
      <c r="J55">
        <v>164400</v>
      </c>
      <c r="K55">
        <v>7365</v>
      </c>
      <c r="L55">
        <v>6704</v>
      </c>
      <c r="M55">
        <v>3399</v>
      </c>
      <c r="O55" s="5">
        <f>E45-$E$8</f>
        <v>5.0756944444437977</v>
      </c>
      <c r="P55" s="5">
        <f t="shared" si="11"/>
        <v>12.808726139462408</v>
      </c>
      <c r="Q55" s="4">
        <f t="shared" si="12"/>
        <v>0.72483778097024187</v>
      </c>
    </row>
    <row r="56" spans="1:17" x14ac:dyDescent="0.2">
      <c r="A56" t="s">
        <v>69</v>
      </c>
      <c r="B56" t="s">
        <v>117</v>
      </c>
      <c r="C56" t="s">
        <v>175</v>
      </c>
      <c r="D56" t="s">
        <v>223</v>
      </c>
      <c r="E56" s="2">
        <v>44821.828472222223</v>
      </c>
      <c r="F56">
        <v>10571</v>
      </c>
      <c r="G56">
        <v>10987</v>
      </c>
      <c r="H56">
        <v>1978</v>
      </c>
      <c r="I56">
        <v>60290</v>
      </c>
      <c r="J56">
        <v>175400</v>
      </c>
      <c r="K56">
        <v>7276</v>
      </c>
      <c r="L56">
        <v>6752</v>
      </c>
      <c r="M56">
        <v>3108</v>
      </c>
      <c r="O56" s="5">
        <f>E48-$E$8</f>
        <v>5.101388888891961</v>
      </c>
      <c r="P56" s="5">
        <f t="shared" si="11"/>
        <v>13.665757693805999</v>
      </c>
      <c r="Q56" s="4">
        <f t="shared" si="12"/>
        <v>0.73950322724290007</v>
      </c>
    </row>
    <row r="57" spans="1:17" x14ac:dyDescent="0.2">
      <c r="A57" t="s">
        <v>70</v>
      </c>
      <c r="B57" t="s">
        <v>117</v>
      </c>
      <c r="C57" t="s">
        <v>176</v>
      </c>
      <c r="D57" t="s">
        <v>223</v>
      </c>
      <c r="E57" s="2">
        <v>44821.831250000003</v>
      </c>
      <c r="F57">
        <v>9868</v>
      </c>
      <c r="G57">
        <v>10266</v>
      </c>
      <c r="H57">
        <v>1978</v>
      </c>
      <c r="I57">
        <v>60290</v>
      </c>
      <c r="J57">
        <v>152100</v>
      </c>
      <c r="K57">
        <v>7222</v>
      </c>
      <c r="L57">
        <v>6605</v>
      </c>
      <c r="M57">
        <v>3280</v>
      </c>
      <c r="O57" s="5">
        <f>E48-$E$8</f>
        <v>5.101388888891961</v>
      </c>
      <c r="P57" s="5">
        <f t="shared" si="11"/>
        <v>11.850409037787299</v>
      </c>
      <c r="Q57" s="4">
        <f t="shared" si="12"/>
        <v>0.6991948721657204</v>
      </c>
    </row>
    <row r="58" spans="1:17" x14ac:dyDescent="0.2">
      <c r="A58" t="s">
        <v>71</v>
      </c>
      <c r="B58" t="s">
        <v>117</v>
      </c>
      <c r="C58" t="s">
        <v>177</v>
      </c>
      <c r="D58" t="s">
        <v>223</v>
      </c>
      <c r="E58" s="2">
        <v>44821.834027777782</v>
      </c>
      <c r="F58">
        <v>10907</v>
      </c>
      <c r="G58">
        <v>11393</v>
      </c>
      <c r="H58">
        <v>1978</v>
      </c>
      <c r="I58">
        <v>60290</v>
      </c>
      <c r="J58">
        <v>170400</v>
      </c>
      <c r="K58">
        <v>7251</v>
      </c>
      <c r="L58">
        <v>6590</v>
      </c>
      <c r="M58">
        <v>3477</v>
      </c>
      <c r="O58" s="5">
        <f>E48-$E$8</f>
        <v>5.101388888891961</v>
      </c>
      <c r="P58" s="5">
        <f>J58/$J$8</f>
        <v>13.276197896377093</v>
      </c>
      <c r="Q58" s="4">
        <f t="shared" si="12"/>
        <v>0.73132439337478516</v>
      </c>
    </row>
    <row r="59" spans="1:17" x14ac:dyDescent="0.2">
      <c r="O59" s="5"/>
      <c r="Q59" s="4">
        <f>AVERAGE(Q53:Q58)</f>
        <v>0.72878595065339402</v>
      </c>
    </row>
    <row r="60" spans="1:17" x14ac:dyDescent="0.2">
      <c r="O60" s="5"/>
    </row>
    <row r="61" spans="1:17" x14ac:dyDescent="0.2">
      <c r="A61" t="s">
        <v>96</v>
      </c>
      <c r="B61" t="s">
        <v>117</v>
      </c>
      <c r="C61" t="s">
        <v>202</v>
      </c>
      <c r="D61" t="s">
        <v>223</v>
      </c>
      <c r="E61" s="2">
        <v>44821.807638888888</v>
      </c>
      <c r="F61">
        <v>15396</v>
      </c>
      <c r="G61">
        <v>16352</v>
      </c>
      <c r="H61">
        <v>1978</v>
      </c>
      <c r="I61">
        <v>60290</v>
      </c>
      <c r="J61">
        <v>251400</v>
      </c>
      <c r="K61">
        <v>7826</v>
      </c>
      <c r="L61">
        <v>7195</v>
      </c>
      <c r="M61">
        <v>3411</v>
      </c>
      <c r="O61" s="5">
        <f>E45-$E$8</f>
        <v>5.0756944444437977</v>
      </c>
      <c r="P61" s="5">
        <f>J61/$J$8</f>
        <v>19.587066614725359</v>
      </c>
      <c r="Q61" s="4">
        <f>LOG(P61,2)/O61</f>
        <v>0.84556497553365961</v>
      </c>
    </row>
    <row r="62" spans="1:17" x14ac:dyDescent="0.2">
      <c r="A62" t="s">
        <v>97</v>
      </c>
      <c r="B62" t="s">
        <v>117</v>
      </c>
      <c r="C62" t="s">
        <v>203</v>
      </c>
      <c r="D62" t="s">
        <v>223</v>
      </c>
      <c r="E62" s="2">
        <v>44821.810416666667</v>
      </c>
      <c r="F62">
        <v>13865</v>
      </c>
      <c r="G62">
        <v>14662</v>
      </c>
      <c r="H62">
        <v>1978</v>
      </c>
      <c r="I62">
        <v>60290</v>
      </c>
      <c r="J62">
        <v>230500</v>
      </c>
      <c r="K62">
        <v>7875</v>
      </c>
      <c r="L62">
        <v>7099</v>
      </c>
      <c r="M62">
        <v>3742</v>
      </c>
      <c r="O62" s="5">
        <f>E45-$E$8</f>
        <v>5.0756944444437977</v>
      </c>
      <c r="P62" s="5">
        <f t="shared" ref="P62:P65" si="13">J62/$J$8</f>
        <v>17.958706661472537</v>
      </c>
      <c r="Q62" s="4">
        <f t="shared" ref="Q62:Q66" si="14">LOG(P62,2)/O62</f>
        <v>0.82089487364427594</v>
      </c>
    </row>
    <row r="63" spans="1:17" x14ac:dyDescent="0.2">
      <c r="A63" t="s">
        <v>98</v>
      </c>
      <c r="B63" t="s">
        <v>117</v>
      </c>
      <c r="C63" t="s">
        <v>204</v>
      </c>
      <c r="D63" t="s">
        <v>223</v>
      </c>
      <c r="E63" s="2">
        <v>44821.8125</v>
      </c>
      <c r="F63">
        <v>12901</v>
      </c>
      <c r="G63">
        <v>13582</v>
      </c>
      <c r="H63">
        <v>1978</v>
      </c>
      <c r="I63">
        <v>60290</v>
      </c>
      <c r="J63">
        <v>210800</v>
      </c>
      <c r="K63">
        <v>7958</v>
      </c>
      <c r="L63">
        <v>7197</v>
      </c>
      <c r="M63">
        <v>3691</v>
      </c>
      <c r="O63" s="5">
        <f>E45-$E$8</f>
        <v>5.0756944444437977</v>
      </c>
      <c r="P63" s="5">
        <f t="shared" si="13"/>
        <v>16.423841059602648</v>
      </c>
      <c r="Q63" s="4">
        <f t="shared" si="14"/>
        <v>0.79550093295492263</v>
      </c>
    </row>
    <row r="64" spans="1:17" x14ac:dyDescent="0.2">
      <c r="A64" t="s">
        <v>99</v>
      </c>
      <c r="B64" t="s">
        <v>117</v>
      </c>
      <c r="C64" t="s">
        <v>205</v>
      </c>
      <c r="D64" t="s">
        <v>223</v>
      </c>
      <c r="E64" s="2">
        <v>44821.826388888891</v>
      </c>
      <c r="F64">
        <v>14803</v>
      </c>
      <c r="G64">
        <v>15742</v>
      </c>
      <c r="H64">
        <v>1978</v>
      </c>
      <c r="I64">
        <v>60290</v>
      </c>
      <c r="J64">
        <v>245900</v>
      </c>
      <c r="K64">
        <v>7331</v>
      </c>
      <c r="L64">
        <v>6702</v>
      </c>
      <c r="M64">
        <v>3363</v>
      </c>
      <c r="O64" s="5">
        <f>E48-$E$8</f>
        <v>5.101388888891961</v>
      </c>
      <c r="P64" s="5">
        <f t="shared" si="13"/>
        <v>19.158550837553566</v>
      </c>
      <c r="Q64" s="4">
        <f t="shared" si="14"/>
        <v>0.83505034152244273</v>
      </c>
    </row>
    <row r="65" spans="1:17" x14ac:dyDescent="0.2">
      <c r="A65" t="s">
        <v>100</v>
      </c>
      <c r="B65" t="s">
        <v>117</v>
      </c>
      <c r="C65" t="s">
        <v>206</v>
      </c>
      <c r="D65" t="s">
        <v>223</v>
      </c>
      <c r="E65" s="2">
        <v>44821.830555555563</v>
      </c>
      <c r="F65">
        <v>14517</v>
      </c>
      <c r="G65">
        <v>15401</v>
      </c>
      <c r="H65">
        <v>1978</v>
      </c>
      <c r="I65">
        <v>60290</v>
      </c>
      <c r="J65">
        <v>238900</v>
      </c>
      <c r="K65">
        <v>7581</v>
      </c>
      <c r="L65">
        <v>6921</v>
      </c>
      <c r="M65">
        <v>3280</v>
      </c>
      <c r="O65" s="5">
        <f>E48-$E$8</f>
        <v>5.101388888891961</v>
      </c>
      <c r="P65" s="5">
        <f t="shared" si="13"/>
        <v>18.613167121153097</v>
      </c>
      <c r="Q65" s="4">
        <f t="shared" si="14"/>
        <v>0.82688298121190573</v>
      </c>
    </row>
    <row r="66" spans="1:17" x14ac:dyDescent="0.2">
      <c r="A66" t="s">
        <v>101</v>
      </c>
      <c r="B66" t="s">
        <v>117</v>
      </c>
      <c r="C66" t="s">
        <v>207</v>
      </c>
      <c r="D66" t="s">
        <v>223</v>
      </c>
      <c r="E66" s="2">
        <v>44821.833333333343</v>
      </c>
      <c r="F66">
        <v>15103</v>
      </c>
      <c r="G66">
        <v>16044</v>
      </c>
      <c r="H66">
        <v>1978</v>
      </c>
      <c r="I66">
        <v>60290</v>
      </c>
      <c r="J66">
        <v>243500</v>
      </c>
      <c r="K66">
        <v>7612</v>
      </c>
      <c r="L66">
        <v>6949</v>
      </c>
      <c r="M66">
        <v>3368</v>
      </c>
      <c r="O66" s="5">
        <f>E48-$E$8</f>
        <v>5.101388888891961</v>
      </c>
      <c r="P66" s="5">
        <f>J66/$J$8</f>
        <v>18.971562134787689</v>
      </c>
      <c r="Q66" s="4">
        <f t="shared" si="14"/>
        <v>0.83227659442443391</v>
      </c>
    </row>
    <row r="67" spans="1:17" x14ac:dyDescent="0.2">
      <c r="O67" s="5"/>
      <c r="Q67" s="4">
        <f>AVERAGE(Q61:Q66)</f>
        <v>0.82602844988194002</v>
      </c>
    </row>
    <row r="68" spans="1:17" x14ac:dyDescent="0.2">
      <c r="O68" s="5"/>
    </row>
    <row r="69" spans="1:17" x14ac:dyDescent="0.2">
      <c r="A69" t="s">
        <v>78</v>
      </c>
      <c r="B69" t="s">
        <v>117</v>
      </c>
      <c r="C69" t="s">
        <v>184</v>
      </c>
      <c r="D69" t="s">
        <v>223</v>
      </c>
      <c r="E69" s="2">
        <v>44821.808333333327</v>
      </c>
      <c r="F69">
        <v>20040</v>
      </c>
      <c r="G69">
        <v>21745</v>
      </c>
      <c r="H69">
        <v>1978</v>
      </c>
      <c r="I69">
        <v>60290</v>
      </c>
      <c r="J69">
        <v>362800</v>
      </c>
      <c r="K69">
        <v>7462</v>
      </c>
      <c r="L69">
        <v>6929</v>
      </c>
      <c r="M69">
        <v>2906</v>
      </c>
      <c r="O69" s="5">
        <f>E45-$E$8</f>
        <v>5.0756944444437977</v>
      </c>
      <c r="P69" s="5">
        <f>J69/$J$8</f>
        <v>28.266458901441371</v>
      </c>
      <c r="Q69" s="4">
        <f>LOG(P69,2)/O69</f>
        <v>0.94982456245329816</v>
      </c>
    </row>
    <row r="70" spans="1:17" x14ac:dyDescent="0.2">
      <c r="A70" t="s">
        <v>79</v>
      </c>
      <c r="B70" t="s">
        <v>117</v>
      </c>
      <c r="C70" t="s">
        <v>185</v>
      </c>
      <c r="D70" t="s">
        <v>223</v>
      </c>
      <c r="E70" s="2">
        <v>44821.811111111107</v>
      </c>
      <c r="F70">
        <v>19966</v>
      </c>
      <c r="G70">
        <v>21655</v>
      </c>
      <c r="H70">
        <v>1978</v>
      </c>
      <c r="I70">
        <v>60290</v>
      </c>
      <c r="J70">
        <v>355400</v>
      </c>
      <c r="K70">
        <v>7448</v>
      </c>
      <c r="L70">
        <v>6885</v>
      </c>
      <c r="M70">
        <v>2987</v>
      </c>
      <c r="O70" s="5">
        <f>E45-$E$8</f>
        <v>5.0756944444437977</v>
      </c>
      <c r="P70" s="5">
        <f>J70/$J$8</f>
        <v>27.689910401246593</v>
      </c>
      <c r="Q70" s="4">
        <f t="shared" ref="Q70:Q74" si="15">LOG(P70,2)/O70</f>
        <v>0.94396708327970658</v>
      </c>
    </row>
    <row r="71" spans="1:17" x14ac:dyDescent="0.2">
      <c r="A71" t="s">
        <v>80</v>
      </c>
      <c r="B71" t="s">
        <v>117</v>
      </c>
      <c r="C71" t="s">
        <v>186</v>
      </c>
      <c r="D71" t="s">
        <v>223</v>
      </c>
      <c r="E71" s="2">
        <v>44821.813194444447</v>
      </c>
      <c r="F71">
        <v>16808</v>
      </c>
      <c r="G71">
        <v>17995</v>
      </c>
      <c r="H71">
        <v>1978</v>
      </c>
      <c r="I71">
        <v>60290</v>
      </c>
      <c r="J71">
        <v>294000</v>
      </c>
      <c r="K71">
        <v>7614</v>
      </c>
      <c r="L71">
        <v>7010</v>
      </c>
      <c r="M71">
        <v>3143</v>
      </c>
      <c r="O71" s="5">
        <f>E45-$E$8</f>
        <v>5.0756944444437977</v>
      </c>
      <c r="P71" s="5">
        <f t="shared" ref="P71:P73" si="16">J71/$J$8</f>
        <v>22.906116088819633</v>
      </c>
      <c r="Q71" s="4">
        <f t="shared" si="15"/>
        <v>0.89005770609005275</v>
      </c>
    </row>
    <row r="72" spans="1:17" x14ac:dyDescent="0.2">
      <c r="A72" t="s">
        <v>81</v>
      </c>
      <c r="B72" t="s">
        <v>117</v>
      </c>
      <c r="C72" t="s">
        <v>187</v>
      </c>
      <c r="D72" t="s">
        <v>223</v>
      </c>
      <c r="E72" s="2">
        <v>44821.825694444437</v>
      </c>
      <c r="F72">
        <v>19660</v>
      </c>
      <c r="G72">
        <v>21362</v>
      </c>
      <c r="H72">
        <v>1978</v>
      </c>
      <c r="I72">
        <v>60290</v>
      </c>
      <c r="J72">
        <v>346500</v>
      </c>
      <c r="K72">
        <v>6883</v>
      </c>
      <c r="L72">
        <v>6396</v>
      </c>
      <c r="M72">
        <v>2732</v>
      </c>
      <c r="O72" s="5">
        <f>E48-$E$8</f>
        <v>5.101388888891961</v>
      </c>
      <c r="P72" s="5">
        <f t="shared" si="16"/>
        <v>26.996493961823141</v>
      </c>
      <c r="Q72" s="4">
        <f t="shared" si="15"/>
        <v>0.93204032370275869</v>
      </c>
    </row>
    <row r="73" spans="1:17" x14ac:dyDescent="0.2">
      <c r="A73" t="s">
        <v>82</v>
      </c>
      <c r="B73" t="s">
        <v>117</v>
      </c>
      <c r="C73" t="s">
        <v>188</v>
      </c>
      <c r="D73" t="s">
        <v>223</v>
      </c>
      <c r="E73" s="2">
        <v>44821.829861111109</v>
      </c>
      <c r="F73">
        <v>19150</v>
      </c>
      <c r="G73">
        <v>20658</v>
      </c>
      <c r="H73">
        <v>1978</v>
      </c>
      <c r="I73">
        <v>60290</v>
      </c>
      <c r="J73">
        <v>338800</v>
      </c>
      <c r="K73">
        <v>7060</v>
      </c>
      <c r="L73">
        <v>6547</v>
      </c>
      <c r="M73">
        <v>2759</v>
      </c>
      <c r="O73" s="5">
        <f>E48-$E$8</f>
        <v>5.101388888891961</v>
      </c>
      <c r="P73" s="5">
        <f t="shared" si="16"/>
        <v>26.396571873782626</v>
      </c>
      <c r="Q73" s="4">
        <f t="shared" si="15"/>
        <v>0.92568490199339371</v>
      </c>
    </row>
    <row r="74" spans="1:17" x14ac:dyDescent="0.2">
      <c r="A74" t="s">
        <v>83</v>
      </c>
      <c r="B74" t="s">
        <v>117</v>
      </c>
      <c r="C74" t="s">
        <v>189</v>
      </c>
      <c r="D74" t="s">
        <v>223</v>
      </c>
      <c r="E74" s="2">
        <v>44821.832638888889</v>
      </c>
      <c r="F74">
        <v>17807</v>
      </c>
      <c r="G74">
        <v>19128</v>
      </c>
      <c r="H74">
        <v>1978</v>
      </c>
      <c r="I74">
        <v>60290</v>
      </c>
      <c r="J74">
        <v>315800</v>
      </c>
      <c r="K74">
        <v>7292</v>
      </c>
      <c r="L74">
        <v>6733</v>
      </c>
      <c r="M74">
        <v>2956</v>
      </c>
      <c r="O74" s="5">
        <f>E48-$E$8</f>
        <v>5.101388888891961</v>
      </c>
      <c r="P74" s="5">
        <f>J74/$J$8</f>
        <v>24.60459680560966</v>
      </c>
      <c r="Q74" s="4">
        <f t="shared" si="15"/>
        <v>0.90580351171303197</v>
      </c>
    </row>
    <row r="75" spans="1:17" x14ac:dyDescent="0.2">
      <c r="O75" s="5"/>
      <c r="Q75" s="4">
        <f>AVERAGE(Q69:Q74)</f>
        <v>0.92456301487204018</v>
      </c>
    </row>
    <row r="76" spans="1:17" x14ac:dyDescent="0.2">
      <c r="O76" s="5"/>
    </row>
    <row r="77" spans="1:17" x14ac:dyDescent="0.2">
      <c r="O77" s="5"/>
    </row>
    <row r="78" spans="1:17" x14ac:dyDescent="0.2">
      <c r="O78" s="5"/>
    </row>
    <row r="79" spans="1:17" x14ac:dyDescent="0.2">
      <c r="A79" t="s">
        <v>55</v>
      </c>
      <c r="B79" t="s">
        <v>117</v>
      </c>
      <c r="C79" t="s">
        <v>160</v>
      </c>
      <c r="D79" t="s">
        <v>224</v>
      </c>
      <c r="E79" s="2">
        <v>44818.841666666667</v>
      </c>
      <c r="F79">
        <v>1670</v>
      </c>
      <c r="G79">
        <v>1674</v>
      </c>
      <c r="H79">
        <v>1978</v>
      </c>
      <c r="I79">
        <v>60290</v>
      </c>
      <c r="J79">
        <v>12820</v>
      </c>
      <c r="K79">
        <v>6568</v>
      </c>
      <c r="L79">
        <v>6244</v>
      </c>
      <c r="M79">
        <v>2040</v>
      </c>
      <c r="O79" s="5"/>
    </row>
    <row r="80" spans="1:17" x14ac:dyDescent="0.2">
      <c r="A80" t="s">
        <v>56</v>
      </c>
      <c r="B80" t="s">
        <v>117</v>
      </c>
      <c r="C80" t="s">
        <v>161</v>
      </c>
      <c r="D80" t="s">
        <v>224</v>
      </c>
      <c r="E80" s="2">
        <v>44818.843055555553</v>
      </c>
      <c r="F80">
        <v>1774</v>
      </c>
      <c r="G80">
        <v>1779</v>
      </c>
      <c r="H80">
        <v>1978</v>
      </c>
      <c r="I80">
        <v>60290</v>
      </c>
      <c r="J80">
        <v>13500</v>
      </c>
      <c r="K80">
        <v>6736</v>
      </c>
      <c r="L80">
        <v>6371</v>
      </c>
      <c r="M80">
        <v>2228</v>
      </c>
      <c r="O80" s="5"/>
    </row>
    <row r="81" spans="1:17" x14ac:dyDescent="0.2">
      <c r="A81" t="s">
        <v>57</v>
      </c>
      <c r="B81" t="s">
        <v>117</v>
      </c>
      <c r="C81" t="s">
        <v>162</v>
      </c>
      <c r="D81" t="s">
        <v>224</v>
      </c>
      <c r="E81" s="2">
        <v>44818.84375</v>
      </c>
      <c r="F81">
        <v>1703</v>
      </c>
      <c r="G81">
        <v>1708</v>
      </c>
      <c r="H81">
        <v>1978</v>
      </c>
      <c r="I81">
        <v>60290</v>
      </c>
      <c r="J81">
        <v>12630</v>
      </c>
      <c r="K81">
        <v>6695</v>
      </c>
      <c r="L81">
        <v>6336</v>
      </c>
      <c r="M81">
        <v>2196</v>
      </c>
      <c r="O81" s="5"/>
    </row>
    <row r="82" spans="1:17" x14ac:dyDescent="0.2">
      <c r="A82" t="s">
        <v>58</v>
      </c>
      <c r="B82" t="s">
        <v>117</v>
      </c>
      <c r="C82" t="s">
        <v>163</v>
      </c>
      <c r="D82" t="s">
        <v>224</v>
      </c>
      <c r="E82" s="2">
        <v>44818.844444444447</v>
      </c>
      <c r="F82">
        <v>1714</v>
      </c>
      <c r="G82">
        <v>1719</v>
      </c>
      <c r="H82">
        <v>1978</v>
      </c>
      <c r="I82">
        <v>60290</v>
      </c>
      <c r="J82">
        <v>12790</v>
      </c>
      <c r="K82">
        <v>6776</v>
      </c>
      <c r="L82">
        <v>6422</v>
      </c>
      <c r="M82">
        <v>2205</v>
      </c>
      <c r="O82" s="5"/>
    </row>
    <row r="83" spans="1:17" x14ac:dyDescent="0.2">
      <c r="A83" t="s">
        <v>59</v>
      </c>
      <c r="B83" t="s">
        <v>117</v>
      </c>
      <c r="C83" t="s">
        <v>164</v>
      </c>
      <c r="D83" t="s">
        <v>224</v>
      </c>
      <c r="E83" s="2">
        <v>44818.845833333333</v>
      </c>
      <c r="F83">
        <v>1664</v>
      </c>
      <c r="G83">
        <v>1668</v>
      </c>
      <c r="H83">
        <v>1978</v>
      </c>
      <c r="I83">
        <v>60290</v>
      </c>
      <c r="J83">
        <v>12110</v>
      </c>
      <c r="K83">
        <v>6682</v>
      </c>
      <c r="L83">
        <v>6432</v>
      </c>
      <c r="M83">
        <v>2112</v>
      </c>
      <c r="O83" s="5"/>
    </row>
    <row r="84" spans="1:17" x14ac:dyDescent="0.2">
      <c r="A84" t="s">
        <v>60</v>
      </c>
      <c r="B84" t="s">
        <v>117</v>
      </c>
      <c r="C84" t="s">
        <v>165</v>
      </c>
      <c r="D84" t="s">
        <v>224</v>
      </c>
      <c r="E84" s="2">
        <v>44818.84652777778</v>
      </c>
      <c r="F84">
        <v>1646</v>
      </c>
      <c r="G84">
        <v>1650</v>
      </c>
      <c r="H84">
        <v>1978</v>
      </c>
      <c r="I84">
        <v>60290</v>
      </c>
      <c r="J84">
        <v>11400</v>
      </c>
      <c r="K84">
        <v>6716</v>
      </c>
      <c r="L84">
        <v>6343</v>
      </c>
      <c r="M84">
        <v>2174</v>
      </c>
      <c r="O84" s="5"/>
    </row>
    <row r="85" spans="1:17" x14ac:dyDescent="0.2">
      <c r="A85" t="s">
        <v>225</v>
      </c>
      <c r="E85" s="2">
        <f>E79</f>
        <v>44818.841666666667</v>
      </c>
      <c r="J85">
        <f>AVERAGE(J79:J84)</f>
        <v>12541.666666666666</v>
      </c>
      <c r="K85">
        <f t="shared" ref="K85:L85" si="17">AVERAGE(K79:K84)</f>
        <v>6695.5</v>
      </c>
      <c r="L85">
        <f t="shared" si="17"/>
        <v>6358</v>
      </c>
      <c r="O85" s="5"/>
    </row>
    <row r="86" spans="1:17" x14ac:dyDescent="0.2">
      <c r="O86" s="5"/>
    </row>
    <row r="87" spans="1:17" x14ac:dyDescent="0.2">
      <c r="O87" s="5"/>
    </row>
    <row r="88" spans="1:17" x14ac:dyDescent="0.2">
      <c r="O88" s="5"/>
    </row>
    <row r="89" spans="1:17" x14ac:dyDescent="0.2">
      <c r="A89" t="s">
        <v>61</v>
      </c>
      <c r="B89" t="s">
        <v>117</v>
      </c>
      <c r="C89" t="s">
        <v>166</v>
      </c>
      <c r="D89" t="s">
        <v>223</v>
      </c>
      <c r="E89" s="2">
        <v>44824.554166666669</v>
      </c>
      <c r="F89">
        <v>8070</v>
      </c>
      <c r="G89">
        <v>8280</v>
      </c>
      <c r="H89">
        <v>1978</v>
      </c>
      <c r="I89">
        <v>60290</v>
      </c>
      <c r="J89">
        <v>101900</v>
      </c>
      <c r="K89">
        <v>8669</v>
      </c>
      <c r="L89">
        <v>7552</v>
      </c>
      <c r="M89">
        <v>4651</v>
      </c>
      <c r="O89" s="5">
        <f>E89-$E$85</f>
        <v>5.7125000000014552</v>
      </c>
      <c r="P89" s="5">
        <f>J89/$J$85</f>
        <v>8.1249169435215958</v>
      </c>
      <c r="Q89" s="4">
        <f>LOG(P89,2)/O89</f>
        <v>0.52907712301779186</v>
      </c>
    </row>
    <row r="90" spans="1:17" x14ac:dyDescent="0.2">
      <c r="A90" t="s">
        <v>62</v>
      </c>
      <c r="B90" t="s">
        <v>117</v>
      </c>
      <c r="C90" t="s">
        <v>167</v>
      </c>
      <c r="D90" t="s">
        <v>223</v>
      </c>
      <c r="E90" s="2">
        <v>44824.556944444441</v>
      </c>
      <c r="F90">
        <v>6504</v>
      </c>
      <c r="G90">
        <v>6673</v>
      </c>
      <c r="H90">
        <v>1978</v>
      </c>
      <c r="I90">
        <v>60290</v>
      </c>
      <c r="J90">
        <v>68720</v>
      </c>
      <c r="K90">
        <v>10151</v>
      </c>
      <c r="L90">
        <v>8373</v>
      </c>
      <c r="M90">
        <v>6222</v>
      </c>
      <c r="O90" s="5">
        <f>E89-$E$85</f>
        <v>5.7125000000014552</v>
      </c>
      <c r="P90" s="5">
        <f t="shared" ref="P90:P93" si="18">J90/$J$85</f>
        <v>5.4793355481727577</v>
      </c>
      <c r="Q90" s="4">
        <f t="shared" ref="Q90:Q94" si="19">LOG(P90,2)/O90</f>
        <v>0.42958441231064654</v>
      </c>
    </row>
    <row r="91" spans="1:17" x14ac:dyDescent="0.2">
      <c r="A91" t="s">
        <v>63</v>
      </c>
      <c r="B91" t="s">
        <v>117</v>
      </c>
      <c r="C91" t="s">
        <v>168</v>
      </c>
      <c r="D91" t="s">
        <v>223</v>
      </c>
      <c r="E91" s="2">
        <v>44824.559027777781</v>
      </c>
      <c r="F91">
        <v>7080</v>
      </c>
      <c r="G91">
        <v>7277</v>
      </c>
      <c r="H91">
        <v>1978</v>
      </c>
      <c r="I91">
        <v>60290</v>
      </c>
      <c r="J91">
        <v>83540</v>
      </c>
      <c r="K91">
        <v>9553</v>
      </c>
      <c r="L91">
        <v>8077</v>
      </c>
      <c r="M91">
        <v>5532</v>
      </c>
      <c r="O91" s="5">
        <f>E89-$E$85</f>
        <v>5.7125000000014552</v>
      </c>
      <c r="P91" s="5">
        <f t="shared" si="18"/>
        <v>6.6609966777408642</v>
      </c>
      <c r="Q91" s="4">
        <f t="shared" si="19"/>
        <v>0.4789038183542802</v>
      </c>
    </row>
    <row r="92" spans="1:17" x14ac:dyDescent="0.2">
      <c r="A92" t="s">
        <v>64</v>
      </c>
      <c r="B92" t="s">
        <v>117</v>
      </c>
      <c r="C92" t="s">
        <v>169</v>
      </c>
      <c r="D92" t="s">
        <v>223</v>
      </c>
      <c r="E92" s="2">
        <v>44824.592361111107</v>
      </c>
      <c r="F92">
        <v>8688</v>
      </c>
      <c r="G92">
        <v>8951</v>
      </c>
      <c r="H92">
        <v>1978</v>
      </c>
      <c r="I92">
        <v>60290</v>
      </c>
      <c r="J92">
        <v>106200</v>
      </c>
      <c r="K92">
        <v>8724</v>
      </c>
      <c r="L92">
        <v>7610</v>
      </c>
      <c r="M92">
        <v>4773</v>
      </c>
      <c r="O92" s="5">
        <f>E92-$E$85</f>
        <v>5.7506944444394321</v>
      </c>
      <c r="P92" s="5">
        <f t="shared" si="18"/>
        <v>8.4677740863787374</v>
      </c>
      <c r="Q92" s="4">
        <f t="shared" si="19"/>
        <v>0.53593227907602248</v>
      </c>
    </row>
    <row r="93" spans="1:17" x14ac:dyDescent="0.2">
      <c r="A93" t="s">
        <v>47</v>
      </c>
      <c r="B93" t="s">
        <v>117</v>
      </c>
      <c r="C93" t="s">
        <v>170</v>
      </c>
      <c r="D93" t="s">
        <v>223</v>
      </c>
      <c r="E93" s="2">
        <v>44824.595138888893</v>
      </c>
      <c r="F93">
        <v>5110</v>
      </c>
      <c r="G93">
        <v>5204</v>
      </c>
      <c r="H93">
        <v>1978</v>
      </c>
      <c r="I93">
        <v>60290</v>
      </c>
      <c r="J93">
        <v>57640</v>
      </c>
      <c r="K93">
        <v>10804</v>
      </c>
      <c r="L93">
        <v>8966</v>
      </c>
      <c r="M93">
        <v>6318</v>
      </c>
      <c r="O93" s="5">
        <f>E92-$E$85</f>
        <v>5.7506944444394321</v>
      </c>
      <c r="P93" s="5">
        <f t="shared" si="18"/>
        <v>4.5958803986710963</v>
      </c>
      <c r="Q93" s="4">
        <f t="shared" si="19"/>
        <v>0.38262183387070264</v>
      </c>
    </row>
    <row r="94" spans="1:17" x14ac:dyDescent="0.2">
      <c r="A94" t="s">
        <v>65</v>
      </c>
      <c r="B94" t="s">
        <v>117</v>
      </c>
      <c r="C94" t="s">
        <v>171</v>
      </c>
      <c r="D94" t="s">
        <v>223</v>
      </c>
      <c r="E94" s="2">
        <v>44824.597916666673</v>
      </c>
      <c r="F94">
        <v>5867</v>
      </c>
      <c r="G94">
        <v>5994</v>
      </c>
      <c r="H94">
        <v>1978</v>
      </c>
      <c r="I94">
        <v>60290</v>
      </c>
      <c r="J94">
        <v>72300</v>
      </c>
      <c r="K94">
        <v>10225</v>
      </c>
      <c r="L94">
        <v>8528</v>
      </c>
      <c r="M94">
        <v>6108</v>
      </c>
      <c r="O94" s="5">
        <f>E92-$E$85</f>
        <v>5.7506944444394321</v>
      </c>
      <c r="P94" s="5">
        <f>J94/$J$85</f>
        <v>5.7647840531561467</v>
      </c>
      <c r="Q94" s="4">
        <f t="shared" si="19"/>
        <v>0.43947154390526194</v>
      </c>
    </row>
    <row r="95" spans="1:17" x14ac:dyDescent="0.2">
      <c r="O95" s="5"/>
      <c r="Q95" s="4">
        <f>AVERAGE(Q89:Q94)</f>
        <v>0.46593183508911756</v>
      </c>
    </row>
    <row r="96" spans="1:17" x14ac:dyDescent="0.2">
      <c r="O96" s="5"/>
    </row>
    <row r="97" spans="1:17" x14ac:dyDescent="0.2">
      <c r="A97" t="s">
        <v>43</v>
      </c>
      <c r="B97" t="s">
        <v>117</v>
      </c>
      <c r="C97" t="s">
        <v>148</v>
      </c>
      <c r="D97" t="s">
        <v>223</v>
      </c>
      <c r="E97" s="2">
        <v>44824.554861111108</v>
      </c>
      <c r="F97">
        <v>4079</v>
      </c>
      <c r="G97">
        <v>4129</v>
      </c>
      <c r="H97">
        <v>1978</v>
      </c>
      <c r="I97">
        <v>60290</v>
      </c>
      <c r="J97">
        <v>29720</v>
      </c>
      <c r="K97">
        <v>12889</v>
      </c>
      <c r="L97">
        <v>10968</v>
      </c>
      <c r="M97">
        <v>7630</v>
      </c>
      <c r="O97" s="5">
        <f>E89-$E$85</f>
        <v>5.7125000000014552</v>
      </c>
      <c r="P97" s="5">
        <f>J97/$J$85</f>
        <v>2.3697009966777411</v>
      </c>
      <c r="Q97" s="4">
        <f>LOG(P97,2)/O97</f>
        <v>0.21789147216192714</v>
      </c>
    </row>
    <row r="98" spans="1:17" x14ac:dyDescent="0.2">
      <c r="A98" t="s">
        <v>44</v>
      </c>
      <c r="B98" t="s">
        <v>117</v>
      </c>
      <c r="C98" t="s">
        <v>149</v>
      </c>
      <c r="D98" t="s">
        <v>223</v>
      </c>
      <c r="E98" s="2">
        <v>44824.556944444441</v>
      </c>
      <c r="F98">
        <v>3222</v>
      </c>
      <c r="G98">
        <v>3259</v>
      </c>
      <c r="H98">
        <v>1978</v>
      </c>
      <c r="I98">
        <v>60290</v>
      </c>
      <c r="J98">
        <v>21700</v>
      </c>
      <c r="K98">
        <v>15016</v>
      </c>
      <c r="L98">
        <v>14121</v>
      </c>
      <c r="M98">
        <v>7584</v>
      </c>
      <c r="O98" s="5">
        <f>E89-$E$85</f>
        <v>5.7125000000014552</v>
      </c>
      <c r="P98" s="5">
        <f t="shared" ref="P98:P101" si="20">J98/$J$85</f>
        <v>1.730232558139535</v>
      </c>
      <c r="Q98" s="4">
        <f t="shared" ref="Q98:Q102" si="21">LOG(P98,2)/O98</f>
        <v>0.13846231273844548</v>
      </c>
    </row>
    <row r="99" spans="1:17" x14ac:dyDescent="0.2">
      <c r="A99" t="s">
        <v>45</v>
      </c>
      <c r="B99" t="s">
        <v>117</v>
      </c>
      <c r="C99" t="s">
        <v>150</v>
      </c>
      <c r="D99" t="s">
        <v>223</v>
      </c>
      <c r="E99" s="2">
        <v>44824.55972222222</v>
      </c>
      <c r="F99">
        <v>3336</v>
      </c>
      <c r="G99">
        <v>3378</v>
      </c>
      <c r="H99">
        <v>1978</v>
      </c>
      <c r="I99">
        <v>60290</v>
      </c>
      <c r="J99">
        <v>25380</v>
      </c>
      <c r="K99">
        <v>15702</v>
      </c>
      <c r="L99">
        <v>14454</v>
      </c>
      <c r="M99">
        <v>8179</v>
      </c>
      <c r="O99" s="5">
        <f>E89-$E$85</f>
        <v>5.7125000000014552</v>
      </c>
      <c r="P99" s="5">
        <f t="shared" si="20"/>
        <v>2.0236544850498341</v>
      </c>
      <c r="Q99" s="4">
        <f t="shared" si="21"/>
        <v>0.17802415545340505</v>
      </c>
    </row>
    <row r="100" spans="1:17" x14ac:dyDescent="0.2">
      <c r="A100" t="s">
        <v>46</v>
      </c>
      <c r="B100" t="s">
        <v>117</v>
      </c>
      <c r="C100" t="s">
        <v>151</v>
      </c>
      <c r="D100" t="s">
        <v>223</v>
      </c>
      <c r="E100" s="2">
        <v>44824.591666666667</v>
      </c>
      <c r="F100">
        <v>4405</v>
      </c>
      <c r="G100">
        <v>4477</v>
      </c>
      <c r="H100">
        <v>1978</v>
      </c>
      <c r="I100">
        <v>60290</v>
      </c>
      <c r="J100">
        <v>34060</v>
      </c>
      <c r="K100">
        <v>13419</v>
      </c>
      <c r="L100">
        <v>11524</v>
      </c>
      <c r="M100">
        <v>7878</v>
      </c>
      <c r="O100" s="5">
        <f>E92-$E$85</f>
        <v>5.7506944444394321</v>
      </c>
      <c r="P100" s="5">
        <f t="shared" si="20"/>
        <v>2.7157475083056482</v>
      </c>
      <c r="Q100" s="4">
        <f t="shared" si="21"/>
        <v>0.25063918241369409</v>
      </c>
    </row>
    <row r="101" spans="1:17" x14ac:dyDescent="0.2">
      <c r="A101" t="s">
        <v>229</v>
      </c>
      <c r="B101" t="s">
        <v>117</v>
      </c>
      <c r="C101" t="s">
        <v>152</v>
      </c>
      <c r="D101" t="s">
        <v>223</v>
      </c>
      <c r="E101" s="2">
        <v>44824.59375</v>
      </c>
      <c r="F101">
        <v>2879</v>
      </c>
      <c r="G101">
        <v>2911</v>
      </c>
      <c r="H101">
        <v>65.45</v>
      </c>
      <c r="I101">
        <v>65450</v>
      </c>
      <c r="J101">
        <v>58220</v>
      </c>
      <c r="K101">
        <v>6257</v>
      </c>
      <c r="L101">
        <v>359.5</v>
      </c>
      <c r="M101">
        <v>9049</v>
      </c>
      <c r="O101" s="5">
        <f>E92-$E$85</f>
        <v>5.7506944444394321</v>
      </c>
      <c r="P101" s="5">
        <f t="shared" si="20"/>
        <v>4.6421262458471766</v>
      </c>
      <c r="Q101" s="4">
        <f t="shared" si="21"/>
        <v>0.38513361815824815</v>
      </c>
    </row>
    <row r="102" spans="1:17" x14ac:dyDescent="0.2">
      <c r="A102" t="s">
        <v>48</v>
      </c>
      <c r="B102" t="s">
        <v>117</v>
      </c>
      <c r="C102" t="s">
        <v>153</v>
      </c>
      <c r="D102" t="s">
        <v>223</v>
      </c>
      <c r="E102" s="2">
        <v>44824.597222222219</v>
      </c>
      <c r="F102">
        <v>3165</v>
      </c>
      <c r="G102">
        <v>3203</v>
      </c>
      <c r="H102">
        <v>1978</v>
      </c>
      <c r="I102">
        <v>60290</v>
      </c>
      <c r="J102">
        <v>24200</v>
      </c>
      <c r="K102">
        <v>15871</v>
      </c>
      <c r="L102">
        <v>14422</v>
      </c>
      <c r="M102">
        <v>8541</v>
      </c>
      <c r="O102" s="5">
        <f>E92-$E$85</f>
        <v>5.7506944444394321</v>
      </c>
      <c r="P102" s="5">
        <f>J102/$J$85</f>
        <v>1.9295681063122925</v>
      </c>
      <c r="Q102" s="4">
        <f t="shared" si="21"/>
        <v>0.16489799197479754</v>
      </c>
    </row>
    <row r="103" spans="1:17" x14ac:dyDescent="0.2">
      <c r="O103" s="5"/>
      <c r="Q103" s="4">
        <f>AVERAGE(Q97:Q102)</f>
        <v>0.22250812215008622</v>
      </c>
    </row>
    <row r="104" spans="1:17" x14ac:dyDescent="0.2">
      <c r="O104" s="5"/>
    </row>
    <row r="105" spans="1:17" x14ac:dyDescent="0.2">
      <c r="A105" t="s">
        <v>19</v>
      </c>
      <c r="B105" t="s">
        <v>117</v>
      </c>
      <c r="C105" t="s">
        <v>124</v>
      </c>
      <c r="D105" t="s">
        <v>223</v>
      </c>
      <c r="E105" s="2">
        <v>44824.555555555547</v>
      </c>
      <c r="F105">
        <v>6632</v>
      </c>
      <c r="G105">
        <v>6782</v>
      </c>
      <c r="H105">
        <v>1978</v>
      </c>
      <c r="I105">
        <v>60290</v>
      </c>
      <c r="J105">
        <v>79620</v>
      </c>
      <c r="K105">
        <v>9010</v>
      </c>
      <c r="L105">
        <v>7657</v>
      </c>
      <c r="M105">
        <v>5078</v>
      </c>
      <c r="O105" s="5">
        <f>E89-$E$85</f>
        <v>5.7125000000014552</v>
      </c>
      <c r="P105" s="5">
        <f>J105/$J$85</f>
        <v>6.34843853820598</v>
      </c>
      <c r="Q105" s="4">
        <f>LOG(P105,2)/O105</f>
        <v>0.4667661777290853</v>
      </c>
    </row>
    <row r="106" spans="1:17" x14ac:dyDescent="0.2">
      <c r="A106" t="s">
        <v>20</v>
      </c>
      <c r="B106" t="s">
        <v>117</v>
      </c>
      <c r="C106" t="s">
        <v>125</v>
      </c>
      <c r="D106" t="s">
        <v>223</v>
      </c>
      <c r="E106" s="2">
        <v>44824.557638888888</v>
      </c>
      <c r="F106">
        <v>5025</v>
      </c>
      <c r="G106">
        <v>5108</v>
      </c>
      <c r="H106">
        <v>1978</v>
      </c>
      <c r="I106">
        <v>60290</v>
      </c>
      <c r="J106">
        <v>52240</v>
      </c>
      <c r="K106">
        <v>9811</v>
      </c>
      <c r="L106">
        <v>8397</v>
      </c>
      <c r="M106">
        <v>5350</v>
      </c>
      <c r="O106" s="5">
        <f>E89-$E$85</f>
        <v>5.7125000000014552</v>
      </c>
      <c r="P106" s="5">
        <f t="shared" ref="P106:P109" si="22">J106/$J$85</f>
        <v>4.1653156146179402</v>
      </c>
      <c r="Q106" s="4">
        <f t="shared" ref="Q106:Q110" si="23">LOG(P106,2)/O106</f>
        <v>0.36033712310418137</v>
      </c>
    </row>
    <row r="107" spans="1:17" x14ac:dyDescent="0.2">
      <c r="A107" t="s">
        <v>21</v>
      </c>
      <c r="B107" t="s">
        <v>117</v>
      </c>
      <c r="C107" t="s">
        <v>126</v>
      </c>
      <c r="D107" t="s">
        <v>223</v>
      </c>
      <c r="E107" s="2">
        <v>44824.560416666667</v>
      </c>
      <c r="F107">
        <v>5314</v>
      </c>
      <c r="G107">
        <v>5413</v>
      </c>
      <c r="H107">
        <v>1978</v>
      </c>
      <c r="I107">
        <v>60290</v>
      </c>
      <c r="J107">
        <v>60480</v>
      </c>
      <c r="K107">
        <v>10192</v>
      </c>
      <c r="L107">
        <v>8812</v>
      </c>
      <c r="M107">
        <v>5548</v>
      </c>
      <c r="O107" s="5">
        <f>E89-$E$85</f>
        <v>5.7125000000014552</v>
      </c>
      <c r="P107" s="5">
        <f t="shared" si="22"/>
        <v>4.8223255813953489</v>
      </c>
      <c r="Q107" s="4">
        <f t="shared" si="23"/>
        <v>0.39732674983058625</v>
      </c>
    </row>
    <row r="108" spans="1:17" x14ac:dyDescent="0.2">
      <c r="A108" t="s">
        <v>22</v>
      </c>
      <c r="B108" t="s">
        <v>117</v>
      </c>
      <c r="C108" t="s">
        <v>127</v>
      </c>
      <c r="D108" t="s">
        <v>223</v>
      </c>
      <c r="E108" s="2">
        <v>44824.59097222222</v>
      </c>
      <c r="F108">
        <v>7874</v>
      </c>
      <c r="G108">
        <v>8124</v>
      </c>
      <c r="H108">
        <v>1978</v>
      </c>
      <c r="I108">
        <v>60290</v>
      </c>
      <c r="J108">
        <v>87240</v>
      </c>
      <c r="K108">
        <v>8544</v>
      </c>
      <c r="L108">
        <v>7418</v>
      </c>
      <c r="M108">
        <v>4512</v>
      </c>
      <c r="O108" s="5">
        <f>E92-$E$85</f>
        <v>5.7506944444394321</v>
      </c>
      <c r="P108" s="5">
        <f t="shared" si="22"/>
        <v>6.9560132890365454</v>
      </c>
      <c r="Q108" s="4">
        <f t="shared" si="23"/>
        <v>0.48659526529586811</v>
      </c>
    </row>
    <row r="109" spans="1:17" x14ac:dyDescent="0.2">
      <c r="A109" t="s">
        <v>23</v>
      </c>
      <c r="B109" t="s">
        <v>117</v>
      </c>
      <c r="C109" t="s">
        <v>128</v>
      </c>
      <c r="D109" t="s">
        <v>223</v>
      </c>
      <c r="E109" s="2">
        <v>44824.59375</v>
      </c>
      <c r="F109">
        <v>5390</v>
      </c>
      <c r="G109">
        <v>5501</v>
      </c>
      <c r="H109">
        <v>1978</v>
      </c>
      <c r="I109">
        <v>60290</v>
      </c>
      <c r="J109">
        <v>55300</v>
      </c>
      <c r="K109">
        <v>9983</v>
      </c>
      <c r="L109">
        <v>8543</v>
      </c>
      <c r="M109">
        <v>5675</v>
      </c>
      <c r="O109" s="5">
        <f>E92-$E$85</f>
        <v>5.7506944444394321</v>
      </c>
      <c r="P109" s="5">
        <f t="shared" si="22"/>
        <v>4.4093023255813959</v>
      </c>
      <c r="Q109" s="4">
        <f t="shared" si="23"/>
        <v>0.37222467999122777</v>
      </c>
    </row>
    <row r="110" spans="1:17" x14ac:dyDescent="0.2">
      <c r="A110" t="s">
        <v>24</v>
      </c>
      <c r="B110" t="s">
        <v>117</v>
      </c>
      <c r="C110" t="s">
        <v>129</v>
      </c>
      <c r="D110" t="s">
        <v>223</v>
      </c>
      <c r="E110" s="2">
        <v>44824.597222222219</v>
      </c>
      <c r="F110">
        <v>5305</v>
      </c>
      <c r="G110">
        <v>5421</v>
      </c>
      <c r="H110">
        <v>1978</v>
      </c>
      <c r="I110">
        <v>60290</v>
      </c>
      <c r="J110">
        <v>58320</v>
      </c>
      <c r="K110">
        <v>10293</v>
      </c>
      <c r="L110">
        <v>8910</v>
      </c>
      <c r="M110">
        <v>5535</v>
      </c>
      <c r="O110" s="5">
        <f>E92-$E$85</f>
        <v>5.7506944444394321</v>
      </c>
      <c r="P110" s="5">
        <f>J110/$J$85</f>
        <v>4.6500996677740867</v>
      </c>
      <c r="Q110" s="4">
        <f t="shared" si="23"/>
        <v>0.38556415402275851</v>
      </c>
    </row>
    <row r="111" spans="1:17" x14ac:dyDescent="0.2">
      <c r="O111" s="5"/>
      <c r="Q111" s="4">
        <f>AVERAGE(Q105:Q110)</f>
        <v>0.41146902499561788</v>
      </c>
    </row>
    <row r="112" spans="1:17" x14ac:dyDescent="0.2">
      <c r="O112" s="5"/>
    </row>
    <row r="113" spans="1:17" x14ac:dyDescent="0.2">
      <c r="A113" t="s">
        <v>37</v>
      </c>
      <c r="B113" t="s">
        <v>117</v>
      </c>
      <c r="C113" t="s">
        <v>142</v>
      </c>
      <c r="D113" t="s">
        <v>223</v>
      </c>
      <c r="E113" s="2">
        <v>44824.556250000001</v>
      </c>
      <c r="F113">
        <v>22482</v>
      </c>
      <c r="G113">
        <v>24352</v>
      </c>
      <c r="H113">
        <v>1978</v>
      </c>
      <c r="I113">
        <v>60290</v>
      </c>
      <c r="J113">
        <v>348300</v>
      </c>
      <c r="K113">
        <v>7531</v>
      </c>
      <c r="L113">
        <v>6845</v>
      </c>
      <c r="M113">
        <v>3480</v>
      </c>
      <c r="O113" s="5">
        <f>E89-$E$85</f>
        <v>5.7125000000014552</v>
      </c>
      <c r="P113" s="5">
        <f>J113/$J$85</f>
        <v>27.771428571428572</v>
      </c>
      <c r="Q113" s="4">
        <f>LOG(P113,2)/O113</f>
        <v>0.83947999766469905</v>
      </c>
    </row>
    <row r="114" spans="1:17" x14ac:dyDescent="0.2">
      <c r="A114" t="s">
        <v>38</v>
      </c>
      <c r="B114" t="s">
        <v>117</v>
      </c>
      <c r="C114" t="s">
        <v>143</v>
      </c>
      <c r="D114" t="s">
        <v>223</v>
      </c>
      <c r="E114" s="2">
        <v>44824.558333333327</v>
      </c>
      <c r="F114">
        <v>18818</v>
      </c>
      <c r="G114">
        <v>20051</v>
      </c>
      <c r="H114">
        <v>1978</v>
      </c>
      <c r="I114">
        <v>60290</v>
      </c>
      <c r="J114">
        <v>258100</v>
      </c>
      <c r="K114">
        <v>8197</v>
      </c>
      <c r="L114">
        <v>7374</v>
      </c>
      <c r="M114">
        <v>3981</v>
      </c>
      <c r="O114" s="5">
        <f>E89-$E$85</f>
        <v>5.7125000000014552</v>
      </c>
      <c r="P114" s="5">
        <f t="shared" ref="P114:P117" si="24">J114/$J$85</f>
        <v>20.579401993355482</v>
      </c>
      <c r="Q114" s="4">
        <f t="shared" ref="Q114:Q118" si="25">LOG(P114,2)/O114</f>
        <v>0.76378628536839399</v>
      </c>
    </row>
    <row r="115" spans="1:17" x14ac:dyDescent="0.2">
      <c r="A115" t="s">
        <v>39</v>
      </c>
      <c r="B115" t="s">
        <v>117</v>
      </c>
      <c r="C115" t="s">
        <v>144</v>
      </c>
      <c r="D115" t="s">
        <v>223</v>
      </c>
      <c r="E115" s="2">
        <v>44824.561111111107</v>
      </c>
      <c r="F115">
        <v>18803</v>
      </c>
      <c r="G115">
        <v>20114</v>
      </c>
      <c r="H115">
        <v>1978</v>
      </c>
      <c r="I115">
        <v>60290</v>
      </c>
      <c r="J115">
        <v>275200</v>
      </c>
      <c r="K115">
        <v>8154</v>
      </c>
      <c r="L115">
        <v>7357</v>
      </c>
      <c r="M115">
        <v>3968</v>
      </c>
      <c r="O115" s="5">
        <f>E89-$E$85</f>
        <v>5.7125000000014552</v>
      </c>
      <c r="P115" s="5">
        <f t="shared" si="24"/>
        <v>21.942857142857143</v>
      </c>
      <c r="Q115" s="4">
        <f t="shared" si="25"/>
        <v>0.77998765580307305</v>
      </c>
    </row>
    <row r="116" spans="1:17" x14ac:dyDescent="0.2">
      <c r="A116" t="s">
        <v>40</v>
      </c>
      <c r="B116" t="s">
        <v>117</v>
      </c>
      <c r="C116" t="s">
        <v>145</v>
      </c>
      <c r="D116" t="s">
        <v>223</v>
      </c>
      <c r="E116" s="2">
        <v>44824.590277777781</v>
      </c>
      <c r="F116">
        <v>23709</v>
      </c>
      <c r="G116">
        <v>25992</v>
      </c>
      <c r="H116">
        <v>1978</v>
      </c>
      <c r="I116">
        <v>60290</v>
      </c>
      <c r="J116">
        <v>376000</v>
      </c>
      <c r="K116">
        <v>7197</v>
      </c>
      <c r="L116">
        <v>6511</v>
      </c>
      <c r="M116">
        <v>3425</v>
      </c>
      <c r="O116" s="5">
        <f>E92-$E$85</f>
        <v>5.7506944444394321</v>
      </c>
      <c r="P116" s="5">
        <f t="shared" si="24"/>
        <v>29.980066445182725</v>
      </c>
      <c r="Q116" s="4">
        <f t="shared" si="25"/>
        <v>0.8531024771074085</v>
      </c>
    </row>
    <row r="117" spans="1:17" x14ac:dyDescent="0.2">
      <c r="A117" t="s">
        <v>41</v>
      </c>
      <c r="B117" t="s">
        <v>117</v>
      </c>
      <c r="C117" t="s">
        <v>146</v>
      </c>
      <c r="D117" t="s">
        <v>223</v>
      </c>
      <c r="E117" s="2">
        <v>44824.593055555553</v>
      </c>
      <c r="F117">
        <v>17666</v>
      </c>
      <c r="G117">
        <v>18787</v>
      </c>
      <c r="H117">
        <v>1978</v>
      </c>
      <c r="I117">
        <v>60290</v>
      </c>
      <c r="J117">
        <v>249900</v>
      </c>
      <c r="K117">
        <v>7613</v>
      </c>
      <c r="L117">
        <v>6793</v>
      </c>
      <c r="M117">
        <v>3959</v>
      </c>
      <c r="O117" s="5">
        <f>E92-$E$85</f>
        <v>5.7506944444394321</v>
      </c>
      <c r="P117" s="5">
        <f t="shared" si="24"/>
        <v>19.925581395348839</v>
      </c>
      <c r="Q117" s="4">
        <f t="shared" si="25"/>
        <v>0.75061367924610123</v>
      </c>
    </row>
    <row r="118" spans="1:17" x14ac:dyDescent="0.2">
      <c r="A118" t="s">
        <v>42</v>
      </c>
      <c r="B118" t="s">
        <v>117</v>
      </c>
      <c r="C118" t="s">
        <v>147</v>
      </c>
      <c r="D118" t="s">
        <v>223</v>
      </c>
      <c r="E118" s="2">
        <v>44824.59652777778</v>
      </c>
      <c r="F118">
        <v>17964</v>
      </c>
      <c r="G118">
        <v>19128</v>
      </c>
      <c r="H118">
        <v>1978</v>
      </c>
      <c r="I118">
        <v>60290</v>
      </c>
      <c r="J118">
        <v>262500</v>
      </c>
      <c r="K118">
        <v>7860</v>
      </c>
      <c r="L118">
        <v>7115</v>
      </c>
      <c r="M118">
        <v>3686</v>
      </c>
      <c r="O118" s="5">
        <f>E92-$E$85</f>
        <v>5.7506944444394321</v>
      </c>
      <c r="P118" s="5">
        <f>J118/$J$85</f>
        <v>20.930232558139537</v>
      </c>
      <c r="Q118" s="4">
        <f t="shared" si="25"/>
        <v>0.76295419255971741</v>
      </c>
    </row>
    <row r="119" spans="1:17" x14ac:dyDescent="0.2">
      <c r="O119" s="5"/>
      <c r="Q119" s="4">
        <f>AVERAGE(Q113:Q118)</f>
        <v>0.79165404795823224</v>
      </c>
    </row>
    <row r="120" spans="1:17" x14ac:dyDescent="0.2">
      <c r="O120" s="5"/>
    </row>
    <row r="121" spans="1:17" x14ac:dyDescent="0.2">
      <c r="O121" s="5"/>
    </row>
    <row r="122" spans="1:17" x14ac:dyDescent="0.2">
      <c r="A122" t="s">
        <v>31</v>
      </c>
      <c r="B122" t="s">
        <v>117</v>
      </c>
      <c r="C122" t="s">
        <v>136</v>
      </c>
      <c r="D122" t="s">
        <v>223</v>
      </c>
      <c r="E122" s="2">
        <v>44824.615277777782</v>
      </c>
      <c r="F122">
        <v>9470</v>
      </c>
      <c r="G122">
        <v>9783</v>
      </c>
      <c r="H122">
        <v>1978</v>
      </c>
      <c r="I122">
        <v>60290</v>
      </c>
      <c r="J122">
        <v>131200</v>
      </c>
      <c r="K122">
        <v>8206</v>
      </c>
      <c r="L122">
        <v>7377</v>
      </c>
      <c r="M122">
        <v>3936</v>
      </c>
      <c r="O122" s="5">
        <f>E122-$E$85</f>
        <v>5.773611111115315</v>
      </c>
      <c r="P122" s="5">
        <f>J122/$J$85</f>
        <v>10.461129568106314</v>
      </c>
      <c r="Q122" s="4">
        <f>LOG(P122,2)/O122</f>
        <v>0.58662883046826819</v>
      </c>
    </row>
    <row r="123" spans="1:17" x14ac:dyDescent="0.2">
      <c r="A123" t="s">
        <v>32</v>
      </c>
      <c r="B123" t="s">
        <v>117</v>
      </c>
      <c r="C123" t="s">
        <v>137</v>
      </c>
      <c r="D123" t="s">
        <v>223</v>
      </c>
      <c r="E123" s="2">
        <v>44824.618055555547</v>
      </c>
      <c r="F123">
        <v>6548</v>
      </c>
      <c r="G123">
        <v>6701</v>
      </c>
      <c r="H123">
        <v>1978</v>
      </c>
      <c r="I123">
        <v>60290</v>
      </c>
      <c r="J123">
        <v>70380</v>
      </c>
      <c r="K123">
        <v>9248</v>
      </c>
      <c r="L123">
        <v>8219</v>
      </c>
      <c r="M123">
        <v>4605</v>
      </c>
      <c r="O123" s="5">
        <f>E122-$E$85</f>
        <v>5.773611111115315</v>
      </c>
      <c r="P123" s="5">
        <f t="shared" ref="P123:P126" si="26">J123/$J$85</f>
        <v>5.6116943521594687</v>
      </c>
      <c r="Q123" s="4">
        <f t="shared" ref="Q123:Q127" si="27">LOG(P123,2)/O123</f>
        <v>0.43100173964707705</v>
      </c>
    </row>
    <row r="124" spans="1:17" x14ac:dyDescent="0.2">
      <c r="A124" t="s">
        <v>33</v>
      </c>
      <c r="B124" t="s">
        <v>117</v>
      </c>
      <c r="C124" t="s">
        <v>138</v>
      </c>
      <c r="D124" t="s">
        <v>223</v>
      </c>
      <c r="E124" s="2">
        <v>44824.620138888888</v>
      </c>
      <c r="F124">
        <v>7250</v>
      </c>
      <c r="G124">
        <v>7446</v>
      </c>
      <c r="H124">
        <v>1978</v>
      </c>
      <c r="I124">
        <v>60290</v>
      </c>
      <c r="J124">
        <v>88580</v>
      </c>
      <c r="K124">
        <v>9404</v>
      </c>
      <c r="L124">
        <v>8309</v>
      </c>
      <c r="M124">
        <v>4813</v>
      </c>
      <c r="O124" s="5">
        <f>E122-$E$85</f>
        <v>5.773611111115315</v>
      </c>
      <c r="P124" s="5">
        <f t="shared" si="26"/>
        <v>7.0628571428571432</v>
      </c>
      <c r="Q124" s="4">
        <f t="shared" si="27"/>
        <v>0.4884727879649734</v>
      </c>
    </row>
    <row r="125" spans="1:17" x14ac:dyDescent="0.2">
      <c r="A125" t="s">
        <v>34</v>
      </c>
      <c r="B125" t="s">
        <v>117</v>
      </c>
      <c r="C125" t="s">
        <v>139</v>
      </c>
      <c r="D125" t="s">
        <v>223</v>
      </c>
      <c r="E125" s="2">
        <v>44824.636111111111</v>
      </c>
      <c r="F125">
        <v>10308</v>
      </c>
      <c r="G125">
        <v>10697</v>
      </c>
      <c r="H125">
        <v>1978</v>
      </c>
      <c r="I125">
        <v>60290</v>
      </c>
      <c r="J125">
        <v>148600</v>
      </c>
      <c r="K125">
        <v>8208</v>
      </c>
      <c r="L125">
        <v>7408</v>
      </c>
      <c r="M125">
        <v>3922</v>
      </c>
      <c r="O125" s="5">
        <f>E125-$E$85</f>
        <v>5.7944444444437977</v>
      </c>
      <c r="P125" s="5">
        <f t="shared" si="26"/>
        <v>11.848504983388706</v>
      </c>
      <c r="Q125" s="4">
        <f t="shared" si="27"/>
        <v>0.61552633109334176</v>
      </c>
    </row>
    <row r="126" spans="1:17" x14ac:dyDescent="0.2">
      <c r="A126" t="s">
        <v>35</v>
      </c>
      <c r="B126" t="s">
        <v>117</v>
      </c>
      <c r="C126" t="s">
        <v>140</v>
      </c>
      <c r="D126" t="s">
        <v>223</v>
      </c>
      <c r="E126" s="2">
        <v>44824.638888888891</v>
      </c>
      <c r="F126">
        <v>6708</v>
      </c>
      <c r="G126">
        <v>6860</v>
      </c>
      <c r="H126">
        <v>1978</v>
      </c>
      <c r="I126">
        <v>60290</v>
      </c>
      <c r="J126">
        <v>81800</v>
      </c>
      <c r="K126">
        <v>9192</v>
      </c>
      <c r="L126">
        <v>8143</v>
      </c>
      <c r="M126">
        <v>4754</v>
      </c>
      <c r="O126" s="5">
        <f>E125-$E$85</f>
        <v>5.7944444444437977</v>
      </c>
      <c r="P126" s="5">
        <f t="shared" si="26"/>
        <v>6.5222591362126252</v>
      </c>
      <c r="Q126" s="4">
        <f t="shared" si="27"/>
        <v>0.46689062048217228</v>
      </c>
    </row>
    <row r="127" spans="1:17" x14ac:dyDescent="0.2">
      <c r="A127" t="s">
        <v>36</v>
      </c>
      <c r="B127" t="s">
        <v>117</v>
      </c>
      <c r="C127" t="s">
        <v>141</v>
      </c>
      <c r="D127" t="s">
        <v>223</v>
      </c>
      <c r="E127" s="2">
        <v>44824.640972222223</v>
      </c>
      <c r="F127">
        <v>7920</v>
      </c>
      <c r="G127">
        <v>8146</v>
      </c>
      <c r="H127">
        <v>1978</v>
      </c>
      <c r="I127">
        <v>60290</v>
      </c>
      <c r="J127">
        <v>106200</v>
      </c>
      <c r="K127">
        <v>9040</v>
      </c>
      <c r="L127">
        <v>8029</v>
      </c>
      <c r="M127">
        <v>4588</v>
      </c>
      <c r="O127" s="5">
        <f>E125-$E$85</f>
        <v>5.7944444444437977</v>
      </c>
      <c r="P127" s="5">
        <f>J127/$J$85</f>
        <v>8.4677740863787374</v>
      </c>
      <c r="Q127" s="4">
        <f t="shared" si="27"/>
        <v>0.53188581052554762</v>
      </c>
    </row>
    <row r="128" spans="1:17" x14ac:dyDescent="0.2">
      <c r="O128" s="5"/>
      <c r="Q128" s="4">
        <f>AVERAGE(Q122:Q127)</f>
        <v>0.52006768669689662</v>
      </c>
    </row>
    <row r="129" spans="1:17" x14ac:dyDescent="0.2">
      <c r="O129" s="5"/>
    </row>
    <row r="130" spans="1:17" x14ac:dyDescent="0.2">
      <c r="A130" t="s">
        <v>13</v>
      </c>
      <c r="B130" t="s">
        <v>117</v>
      </c>
      <c r="C130" t="s">
        <v>118</v>
      </c>
      <c r="D130" t="s">
        <v>223</v>
      </c>
      <c r="E130" s="2">
        <v>44824.615972222222</v>
      </c>
      <c r="F130">
        <v>2673</v>
      </c>
      <c r="G130">
        <v>2700</v>
      </c>
      <c r="H130">
        <v>1978</v>
      </c>
      <c r="I130">
        <v>60290</v>
      </c>
      <c r="J130">
        <v>28780</v>
      </c>
      <c r="K130">
        <v>8038</v>
      </c>
      <c r="L130">
        <v>7040</v>
      </c>
      <c r="M130">
        <v>3902</v>
      </c>
      <c r="O130" s="5">
        <f>E122-$E$85</f>
        <v>5.773611111115315</v>
      </c>
      <c r="P130" s="5">
        <f>J130/$J$85</f>
        <v>2.2947508305647841</v>
      </c>
      <c r="Q130" s="4">
        <f>LOG(P130,2)/O130</f>
        <v>0.2075542477428029</v>
      </c>
    </row>
    <row r="131" spans="1:17" x14ac:dyDescent="0.2">
      <c r="A131" t="s">
        <v>14</v>
      </c>
      <c r="B131" t="s">
        <v>117</v>
      </c>
      <c r="C131" t="s">
        <v>119</v>
      </c>
      <c r="D131" t="s">
        <v>223</v>
      </c>
      <c r="E131" s="2">
        <v>44824.618750000001</v>
      </c>
      <c r="F131">
        <v>2402</v>
      </c>
      <c r="G131">
        <v>2424</v>
      </c>
      <c r="H131">
        <v>1978</v>
      </c>
      <c r="I131">
        <v>60290</v>
      </c>
      <c r="J131">
        <v>25240</v>
      </c>
      <c r="K131">
        <v>8533</v>
      </c>
      <c r="L131">
        <v>7630</v>
      </c>
      <c r="M131">
        <v>4019</v>
      </c>
      <c r="O131" s="5">
        <f>E122-$E$85</f>
        <v>5.773611111115315</v>
      </c>
      <c r="P131" s="5">
        <f t="shared" ref="P131:P134" si="28">J131/$J$85</f>
        <v>2.0124916943521596</v>
      </c>
      <c r="Q131" s="4">
        <f t="shared" ref="Q131:Q135" si="29">LOG(P131,2)/O131</f>
        <v>0.17475767067629336</v>
      </c>
    </row>
    <row r="132" spans="1:17" x14ac:dyDescent="0.2">
      <c r="A132" t="s">
        <v>15</v>
      </c>
      <c r="B132" t="s">
        <v>117</v>
      </c>
      <c r="C132" t="s">
        <v>120</v>
      </c>
      <c r="D132" t="s">
        <v>223</v>
      </c>
      <c r="E132" s="2">
        <v>44824.620833333327</v>
      </c>
      <c r="F132">
        <v>2419</v>
      </c>
      <c r="G132">
        <v>2441</v>
      </c>
      <c r="H132">
        <v>1978</v>
      </c>
      <c r="I132">
        <v>60290</v>
      </c>
      <c r="J132">
        <v>22800</v>
      </c>
      <c r="K132">
        <v>9045</v>
      </c>
      <c r="L132">
        <v>8128</v>
      </c>
      <c r="M132">
        <v>4336</v>
      </c>
      <c r="O132" s="5">
        <f>E122-$E$85</f>
        <v>5.773611111115315</v>
      </c>
      <c r="P132" s="5">
        <f t="shared" si="28"/>
        <v>1.8179401993355482</v>
      </c>
      <c r="Q132" s="4">
        <f t="shared" si="29"/>
        <v>0.14935275803019196</v>
      </c>
    </row>
    <row r="133" spans="1:17" x14ac:dyDescent="0.2">
      <c r="A133" t="s">
        <v>16</v>
      </c>
      <c r="B133" t="s">
        <v>117</v>
      </c>
      <c r="C133" t="s">
        <v>121</v>
      </c>
      <c r="D133" t="s">
        <v>223</v>
      </c>
      <c r="E133" s="2">
        <v>44824.635416666657</v>
      </c>
      <c r="F133">
        <v>2593</v>
      </c>
      <c r="G133">
        <v>2616</v>
      </c>
      <c r="H133">
        <v>1978</v>
      </c>
      <c r="I133">
        <v>60290</v>
      </c>
      <c r="J133">
        <v>28300</v>
      </c>
      <c r="K133">
        <v>7812</v>
      </c>
      <c r="L133">
        <v>6847</v>
      </c>
      <c r="M133">
        <v>4205</v>
      </c>
      <c r="O133" s="5">
        <f>E125-$E$85</f>
        <v>5.7944444444437977</v>
      </c>
      <c r="P133" s="5">
        <f t="shared" si="28"/>
        <v>2.2564784053156148</v>
      </c>
      <c r="Q133" s="4">
        <f t="shared" si="29"/>
        <v>0.202620455362511</v>
      </c>
    </row>
    <row r="134" spans="1:17" x14ac:dyDescent="0.2">
      <c r="A134" t="s">
        <v>17</v>
      </c>
      <c r="B134" t="s">
        <v>117</v>
      </c>
      <c r="C134" t="s">
        <v>122</v>
      </c>
      <c r="D134" t="s">
        <v>223</v>
      </c>
      <c r="E134" s="2">
        <v>44824.638194444437</v>
      </c>
      <c r="F134">
        <v>2175</v>
      </c>
      <c r="G134">
        <v>2190</v>
      </c>
      <c r="H134">
        <v>1978</v>
      </c>
      <c r="I134">
        <v>60290</v>
      </c>
      <c r="J134">
        <v>19440</v>
      </c>
      <c r="K134">
        <v>8512</v>
      </c>
      <c r="L134">
        <v>7633</v>
      </c>
      <c r="M134">
        <v>4059</v>
      </c>
      <c r="O134" s="5">
        <f>E125-$E$85</f>
        <v>5.7944444444437977</v>
      </c>
      <c r="P134" s="5">
        <f t="shared" si="28"/>
        <v>1.5500332225913622</v>
      </c>
      <c r="Q134" s="4">
        <f t="shared" si="29"/>
        <v>0.10912161534291906</v>
      </c>
    </row>
    <row r="135" spans="1:17" x14ac:dyDescent="0.2">
      <c r="A135" t="s">
        <v>18</v>
      </c>
      <c r="B135" t="s">
        <v>117</v>
      </c>
      <c r="C135" t="s">
        <v>123</v>
      </c>
      <c r="D135" t="s">
        <v>223</v>
      </c>
      <c r="E135" s="2">
        <v>44824.640277777777</v>
      </c>
      <c r="F135">
        <v>2405</v>
      </c>
      <c r="G135">
        <v>2425</v>
      </c>
      <c r="H135">
        <v>1978</v>
      </c>
      <c r="I135">
        <v>60290</v>
      </c>
      <c r="J135">
        <v>26420</v>
      </c>
      <c r="K135">
        <v>8809</v>
      </c>
      <c r="L135">
        <v>8143</v>
      </c>
      <c r="M135">
        <v>4122</v>
      </c>
      <c r="O135" s="5">
        <f>E125-$E$85</f>
        <v>5.7944444444437977</v>
      </c>
      <c r="P135" s="5">
        <f>J135/$J$85</f>
        <v>2.1065780730897012</v>
      </c>
      <c r="Q135" s="4">
        <f t="shared" si="29"/>
        <v>0.18550551234713511</v>
      </c>
    </row>
    <row r="136" spans="1:17" x14ac:dyDescent="0.2">
      <c r="O136" s="5"/>
      <c r="Q136" s="4">
        <f>AVERAGE(Q130:Q135)</f>
        <v>0.17148537658364227</v>
      </c>
    </row>
    <row r="137" spans="1:17" x14ac:dyDescent="0.2">
      <c r="O137" s="5"/>
    </row>
    <row r="138" spans="1:17" x14ac:dyDescent="0.2">
      <c r="A138" t="s">
        <v>49</v>
      </c>
      <c r="B138" t="s">
        <v>117</v>
      </c>
      <c r="C138" t="s">
        <v>154</v>
      </c>
      <c r="D138" t="s">
        <v>223</v>
      </c>
      <c r="E138" s="2">
        <v>44824.616666666669</v>
      </c>
      <c r="F138">
        <v>2292</v>
      </c>
      <c r="G138">
        <v>2311</v>
      </c>
      <c r="H138">
        <v>1978</v>
      </c>
      <c r="I138">
        <v>60290</v>
      </c>
      <c r="J138">
        <v>28240</v>
      </c>
      <c r="K138">
        <v>8495</v>
      </c>
      <c r="L138">
        <v>7366</v>
      </c>
      <c r="M138">
        <v>4824</v>
      </c>
      <c r="O138" s="5">
        <f>E122-$E$85</f>
        <v>5.773611111115315</v>
      </c>
      <c r="P138" s="5">
        <f>J138/$J$85</f>
        <v>2.2516943521594683</v>
      </c>
      <c r="Q138" s="4">
        <f>LOG(P138,2)/O138</f>
        <v>0.20282124738250687</v>
      </c>
    </row>
    <row r="139" spans="1:17" x14ac:dyDescent="0.2">
      <c r="A139" t="s">
        <v>50</v>
      </c>
      <c r="B139" t="s">
        <v>117</v>
      </c>
      <c r="C139" t="s">
        <v>155</v>
      </c>
      <c r="D139" t="s">
        <v>223</v>
      </c>
      <c r="E139" s="2">
        <v>44824.619444444441</v>
      </c>
      <c r="F139">
        <v>2308</v>
      </c>
      <c r="G139">
        <v>2326</v>
      </c>
      <c r="H139">
        <v>1978</v>
      </c>
      <c r="I139">
        <v>60290</v>
      </c>
      <c r="J139">
        <v>25300</v>
      </c>
      <c r="K139">
        <v>8679</v>
      </c>
      <c r="L139">
        <v>7800</v>
      </c>
      <c r="M139">
        <v>4375</v>
      </c>
      <c r="O139" s="5">
        <f>E122-$E$85</f>
        <v>5.773611111115315</v>
      </c>
      <c r="P139" s="5">
        <f t="shared" ref="P139:P142" si="30">J139/$J$85</f>
        <v>2.0172757475083056</v>
      </c>
      <c r="Q139" s="4">
        <f t="shared" ref="Q139:Q143" si="31">LOG(P139,2)/O139</f>
        <v>0.17535096913945603</v>
      </c>
    </row>
    <row r="140" spans="1:17" x14ac:dyDescent="0.2">
      <c r="A140" t="s">
        <v>51</v>
      </c>
      <c r="B140" t="s">
        <v>117</v>
      </c>
      <c r="C140" t="s">
        <v>156</v>
      </c>
      <c r="D140" t="s">
        <v>223</v>
      </c>
      <c r="E140" s="2">
        <v>44824.621527777781</v>
      </c>
      <c r="F140">
        <v>2092</v>
      </c>
      <c r="G140">
        <v>2106</v>
      </c>
      <c r="H140">
        <v>1978</v>
      </c>
      <c r="I140">
        <v>60290</v>
      </c>
      <c r="J140">
        <v>20720</v>
      </c>
      <c r="K140">
        <v>8828</v>
      </c>
      <c r="L140">
        <v>7894</v>
      </c>
      <c r="M140">
        <v>4462</v>
      </c>
      <c r="O140" s="5">
        <f>E122-$E$85</f>
        <v>5.773611111115315</v>
      </c>
      <c r="P140" s="5">
        <f t="shared" si="30"/>
        <v>1.652093023255814</v>
      </c>
      <c r="Q140" s="4">
        <f t="shared" si="31"/>
        <v>0.12544920465441048</v>
      </c>
    </row>
    <row r="141" spans="1:17" x14ac:dyDescent="0.2">
      <c r="A141" t="s">
        <v>52</v>
      </c>
      <c r="B141" t="s">
        <v>117</v>
      </c>
      <c r="C141" t="s">
        <v>157</v>
      </c>
      <c r="D141" t="s">
        <v>223</v>
      </c>
      <c r="E141" s="2">
        <v>44824.635416666657</v>
      </c>
      <c r="F141">
        <v>2600</v>
      </c>
      <c r="G141">
        <v>2629</v>
      </c>
      <c r="H141">
        <v>1978</v>
      </c>
      <c r="I141">
        <v>60290</v>
      </c>
      <c r="J141">
        <v>23060</v>
      </c>
      <c r="K141">
        <v>8067</v>
      </c>
      <c r="L141">
        <v>7090</v>
      </c>
      <c r="M141">
        <v>4132</v>
      </c>
      <c r="O141" s="5">
        <f>E125-$E$85</f>
        <v>5.7944444444437977</v>
      </c>
      <c r="P141" s="5">
        <f t="shared" si="30"/>
        <v>1.8386710963455151</v>
      </c>
      <c r="Q141" s="4">
        <f t="shared" si="31"/>
        <v>0.15163894317444671</v>
      </c>
    </row>
    <row r="142" spans="1:17" x14ac:dyDescent="0.2">
      <c r="A142" t="s">
        <v>53</v>
      </c>
      <c r="B142" t="s">
        <v>117</v>
      </c>
      <c r="C142" t="s">
        <v>158</v>
      </c>
      <c r="D142" t="s">
        <v>223</v>
      </c>
      <c r="E142" s="2">
        <v>44824.637499999997</v>
      </c>
      <c r="F142">
        <v>2503</v>
      </c>
      <c r="G142">
        <v>2529</v>
      </c>
      <c r="H142">
        <v>1978</v>
      </c>
      <c r="I142">
        <v>60290</v>
      </c>
      <c r="J142">
        <v>23840</v>
      </c>
      <c r="K142">
        <v>8661</v>
      </c>
      <c r="L142">
        <v>7798</v>
      </c>
      <c r="M142">
        <v>4509</v>
      </c>
      <c r="O142" s="5">
        <f>E125-$E$85</f>
        <v>5.7944444444437977</v>
      </c>
      <c r="P142" s="5">
        <f t="shared" si="30"/>
        <v>1.9008637873754153</v>
      </c>
      <c r="Q142" s="4">
        <f t="shared" si="31"/>
        <v>0.15992131144469704</v>
      </c>
    </row>
    <row r="143" spans="1:17" x14ac:dyDescent="0.2">
      <c r="A143" t="s">
        <v>54</v>
      </c>
      <c r="B143" t="s">
        <v>117</v>
      </c>
      <c r="C143" t="s">
        <v>159</v>
      </c>
      <c r="D143" t="s">
        <v>223</v>
      </c>
      <c r="E143" s="2">
        <v>44824.640277777777</v>
      </c>
      <c r="F143">
        <v>2324</v>
      </c>
      <c r="G143">
        <v>2346</v>
      </c>
      <c r="H143">
        <v>1978</v>
      </c>
      <c r="I143">
        <v>60290</v>
      </c>
      <c r="J143">
        <v>22540</v>
      </c>
      <c r="K143">
        <v>8907</v>
      </c>
      <c r="L143">
        <v>7973</v>
      </c>
      <c r="M143">
        <v>4612</v>
      </c>
      <c r="O143" s="5">
        <f>E125-$E$85</f>
        <v>5.7944444444437977</v>
      </c>
      <c r="P143" s="5">
        <f>J143/$J$85</f>
        <v>1.7972093023255815</v>
      </c>
      <c r="Q143" s="4">
        <f t="shared" si="31"/>
        <v>0.14596022836493588</v>
      </c>
    </row>
    <row r="144" spans="1:17" x14ac:dyDescent="0.2">
      <c r="O144" s="5"/>
      <c r="Q144" s="4">
        <f>AVERAGE(Q138:Q143)</f>
        <v>0.1601903173600755</v>
      </c>
    </row>
    <row r="145" spans="1:17" x14ac:dyDescent="0.2">
      <c r="O145" s="5"/>
    </row>
    <row r="146" spans="1:17" x14ac:dyDescent="0.2">
      <c r="A146" t="s">
        <v>25</v>
      </c>
      <c r="B146" t="s">
        <v>117</v>
      </c>
      <c r="C146" t="s">
        <v>130</v>
      </c>
      <c r="D146" t="s">
        <v>223</v>
      </c>
      <c r="E146" s="2">
        <v>44824.617361111108</v>
      </c>
      <c r="F146">
        <v>13675</v>
      </c>
      <c r="G146">
        <v>14389</v>
      </c>
      <c r="H146">
        <v>1978</v>
      </c>
      <c r="I146">
        <v>60290</v>
      </c>
      <c r="J146">
        <v>214200</v>
      </c>
      <c r="K146">
        <v>8270</v>
      </c>
      <c r="L146">
        <v>7471</v>
      </c>
      <c r="M146">
        <v>3788</v>
      </c>
      <c r="O146" s="5">
        <f>E122-$E$85</f>
        <v>5.773611111115315</v>
      </c>
      <c r="P146" s="5">
        <f>J146/$J$85</f>
        <v>17.079069767441862</v>
      </c>
      <c r="Q146" s="4">
        <f>LOG(P146,2)/O146</f>
        <v>0.7091155630385817</v>
      </c>
    </row>
    <row r="147" spans="1:17" x14ac:dyDescent="0.2">
      <c r="A147" t="s">
        <v>26</v>
      </c>
      <c r="B147" t="s">
        <v>117</v>
      </c>
      <c r="C147" t="s">
        <v>131</v>
      </c>
      <c r="D147" t="s">
        <v>223</v>
      </c>
      <c r="E147" s="2">
        <v>44824.619444444441</v>
      </c>
      <c r="F147">
        <v>10379</v>
      </c>
      <c r="G147">
        <v>10765</v>
      </c>
      <c r="H147">
        <v>1978</v>
      </c>
      <c r="I147">
        <v>60290</v>
      </c>
      <c r="J147">
        <v>142400</v>
      </c>
      <c r="K147">
        <v>8868</v>
      </c>
      <c r="L147">
        <v>7906</v>
      </c>
      <c r="M147">
        <v>4356</v>
      </c>
      <c r="O147" s="5">
        <f>E122-$E$85</f>
        <v>5.773611111115315</v>
      </c>
      <c r="P147" s="5">
        <f t="shared" ref="P147:P150" si="32">J147/$J$85</f>
        <v>11.354152823920266</v>
      </c>
      <c r="Q147" s="4">
        <f t="shared" ref="Q147:Q151" si="33">LOG(P147,2)/O147</f>
        <v>0.60709806957597179</v>
      </c>
    </row>
    <row r="148" spans="1:17" x14ac:dyDescent="0.2">
      <c r="A148" t="s">
        <v>27</v>
      </c>
      <c r="B148" t="s">
        <v>117</v>
      </c>
      <c r="C148" t="s">
        <v>132</v>
      </c>
      <c r="D148" t="s">
        <v>223</v>
      </c>
      <c r="E148" s="2">
        <v>44824.62222222222</v>
      </c>
      <c r="F148">
        <v>10673</v>
      </c>
      <c r="G148">
        <v>11092</v>
      </c>
      <c r="H148">
        <v>1978</v>
      </c>
      <c r="I148">
        <v>60290</v>
      </c>
      <c r="J148">
        <v>151700</v>
      </c>
      <c r="K148">
        <v>8832</v>
      </c>
      <c r="L148">
        <v>7920</v>
      </c>
      <c r="M148">
        <v>4129</v>
      </c>
      <c r="O148" s="5">
        <f>E122-$E$85</f>
        <v>5.773611111115315</v>
      </c>
      <c r="P148" s="5">
        <f t="shared" si="32"/>
        <v>12.095681063122925</v>
      </c>
      <c r="Q148" s="4">
        <f t="shared" si="33"/>
        <v>0.62290653632651549</v>
      </c>
    </row>
    <row r="149" spans="1:17" x14ac:dyDescent="0.2">
      <c r="A149" t="s">
        <v>28</v>
      </c>
      <c r="B149" t="s">
        <v>117</v>
      </c>
      <c r="C149" t="s">
        <v>133</v>
      </c>
      <c r="D149" t="s">
        <v>223</v>
      </c>
      <c r="E149" s="2">
        <v>44824.634722222218</v>
      </c>
      <c r="F149">
        <v>13851</v>
      </c>
      <c r="G149">
        <v>14615</v>
      </c>
      <c r="H149">
        <v>1978</v>
      </c>
      <c r="I149">
        <v>60290</v>
      </c>
      <c r="J149">
        <v>208700</v>
      </c>
      <c r="K149">
        <v>7967</v>
      </c>
      <c r="L149">
        <v>7207</v>
      </c>
      <c r="M149">
        <v>3593</v>
      </c>
      <c r="O149" s="5">
        <f>E125-$E$85</f>
        <v>5.7944444444437977</v>
      </c>
      <c r="P149" s="5">
        <f t="shared" si="32"/>
        <v>16.640531561461795</v>
      </c>
      <c r="Q149" s="4">
        <f t="shared" si="33"/>
        <v>0.70008948280171457</v>
      </c>
    </row>
    <row r="150" spans="1:17" x14ac:dyDescent="0.2">
      <c r="A150" t="s">
        <v>29</v>
      </c>
      <c r="B150" t="s">
        <v>117</v>
      </c>
      <c r="C150" t="s">
        <v>134</v>
      </c>
      <c r="D150" t="s">
        <v>223</v>
      </c>
      <c r="E150" s="2">
        <v>44824.636805555558</v>
      </c>
      <c r="F150">
        <v>10936</v>
      </c>
      <c r="G150">
        <v>11386</v>
      </c>
      <c r="H150">
        <v>1978</v>
      </c>
      <c r="I150">
        <v>60290</v>
      </c>
      <c r="J150">
        <v>153700</v>
      </c>
      <c r="K150">
        <v>8469</v>
      </c>
      <c r="L150">
        <v>7478</v>
      </c>
      <c r="M150">
        <v>4267</v>
      </c>
      <c r="O150" s="5">
        <f>E125-$E$85</f>
        <v>5.7944444444437977</v>
      </c>
      <c r="P150" s="5">
        <f t="shared" si="32"/>
        <v>12.25514950166113</v>
      </c>
      <c r="Q150" s="4">
        <f t="shared" si="33"/>
        <v>0.62392800784060209</v>
      </c>
    </row>
    <row r="151" spans="1:17" x14ac:dyDescent="0.2">
      <c r="A151" t="s">
        <v>30</v>
      </c>
      <c r="B151" t="s">
        <v>117</v>
      </c>
      <c r="C151" t="s">
        <v>135</v>
      </c>
      <c r="D151" t="s">
        <v>223</v>
      </c>
      <c r="E151" s="2">
        <v>44824.63958333333</v>
      </c>
      <c r="F151">
        <v>10181</v>
      </c>
      <c r="G151">
        <v>10571</v>
      </c>
      <c r="H151">
        <v>1978</v>
      </c>
      <c r="I151">
        <v>60290</v>
      </c>
      <c r="J151">
        <v>149100</v>
      </c>
      <c r="K151">
        <v>8554</v>
      </c>
      <c r="L151">
        <v>7584</v>
      </c>
      <c r="M151">
        <v>4142</v>
      </c>
      <c r="O151" s="5">
        <f>E125-$E$85</f>
        <v>5.7944444444437977</v>
      </c>
      <c r="P151" s="5">
        <f>J151/$J$85</f>
        <v>11.888372093023257</v>
      </c>
      <c r="Q151" s="4">
        <f t="shared" si="33"/>
        <v>0.61636267386809973</v>
      </c>
    </row>
    <row r="152" spans="1:17" x14ac:dyDescent="0.2">
      <c r="Q152" s="4">
        <f>AVERAGE(Q146:Q151)</f>
        <v>0.64658338890858091</v>
      </c>
    </row>
    <row r="159" spans="1:17" x14ac:dyDescent="0.2">
      <c r="H159" s="6" t="s">
        <v>234</v>
      </c>
    </row>
    <row r="161" spans="6:10" x14ac:dyDescent="0.2">
      <c r="G161" t="s">
        <v>244</v>
      </c>
      <c r="H161" t="s">
        <v>232</v>
      </c>
      <c r="I161" t="s">
        <v>233</v>
      </c>
      <c r="J161" t="s">
        <v>235</v>
      </c>
    </row>
    <row r="162" spans="6:10" x14ac:dyDescent="0.2">
      <c r="G162" s="7" t="s">
        <v>236</v>
      </c>
      <c r="H162" s="4">
        <v>0.86283917993257042</v>
      </c>
      <c r="I162">
        <v>7053</v>
      </c>
    </row>
    <row r="163" spans="6:10" x14ac:dyDescent="0.2">
      <c r="G163" s="7" t="s">
        <v>236</v>
      </c>
      <c r="H163" s="4">
        <v>0.78253375404196313</v>
      </c>
      <c r="I163">
        <v>7338</v>
      </c>
    </row>
    <row r="164" spans="6:10" x14ac:dyDescent="0.2">
      <c r="G164" s="7" t="s">
        <v>236</v>
      </c>
      <c r="H164" s="4">
        <v>0.8064058627983528</v>
      </c>
      <c r="I164">
        <v>7291</v>
      </c>
    </row>
    <row r="165" spans="6:10" x14ac:dyDescent="0.2">
      <c r="G165" s="7" t="s">
        <v>236</v>
      </c>
      <c r="H165" s="4">
        <v>0.80206441301149045</v>
      </c>
      <c r="I165">
        <v>7245</v>
      </c>
    </row>
    <row r="166" spans="6:10" x14ac:dyDescent="0.2">
      <c r="G166" s="7" t="s">
        <v>236</v>
      </c>
      <c r="H166" s="4">
        <v>0.75513848941088824</v>
      </c>
      <c r="I166">
        <v>7545</v>
      </c>
    </row>
    <row r="167" spans="6:10" x14ac:dyDescent="0.2">
      <c r="G167" s="7" t="s">
        <v>236</v>
      </c>
      <c r="H167" s="4">
        <v>0.80980345841651857</v>
      </c>
      <c r="I167">
        <v>7240</v>
      </c>
    </row>
    <row r="168" spans="6:10" x14ac:dyDescent="0.2">
      <c r="G168" s="7" t="s">
        <v>237</v>
      </c>
      <c r="H168" s="4">
        <v>0.81084455997240501</v>
      </c>
      <c r="I168">
        <v>7296</v>
      </c>
    </row>
    <row r="169" spans="6:10" x14ac:dyDescent="0.2">
      <c r="F169" s="7"/>
      <c r="G169" s="7" t="s">
        <v>237</v>
      </c>
      <c r="H169" s="4">
        <v>0.74498377090745493</v>
      </c>
      <c r="I169">
        <v>7675</v>
      </c>
    </row>
    <row r="170" spans="6:10" x14ac:dyDescent="0.2">
      <c r="F170" s="7"/>
      <c r="G170" s="7" t="s">
        <v>237</v>
      </c>
      <c r="H170" s="4">
        <v>0.74245516348362339</v>
      </c>
      <c r="I170">
        <v>7759</v>
      </c>
    </row>
    <row r="171" spans="6:10" x14ac:dyDescent="0.2">
      <c r="F171" s="7"/>
      <c r="G171" s="7" t="s">
        <v>237</v>
      </c>
      <c r="H171" s="4">
        <v>0.7425976932159859</v>
      </c>
      <c r="I171">
        <v>7540</v>
      </c>
    </row>
    <row r="172" spans="6:10" x14ac:dyDescent="0.2">
      <c r="F172" s="7"/>
      <c r="G172" s="7" t="s">
        <v>237</v>
      </c>
      <c r="H172" s="4">
        <v>0.72438233667869212</v>
      </c>
      <c r="I172">
        <v>7786</v>
      </c>
    </row>
    <row r="173" spans="6:10" x14ac:dyDescent="0.2">
      <c r="F173" s="7"/>
      <c r="G173" s="7" t="s">
        <v>237</v>
      </c>
      <c r="H173" s="4">
        <v>0.73208465328631522</v>
      </c>
      <c r="I173">
        <v>7844</v>
      </c>
    </row>
    <row r="174" spans="6:10" x14ac:dyDescent="0.2">
      <c r="F174" s="7"/>
      <c r="G174" s="7" t="s">
        <v>238</v>
      </c>
      <c r="H174" s="4">
        <v>0.90008553011608572</v>
      </c>
      <c r="I174">
        <v>7002</v>
      </c>
    </row>
    <row r="175" spans="6:10" x14ac:dyDescent="0.2">
      <c r="F175" s="7"/>
      <c r="G175" s="7" t="s">
        <v>238</v>
      </c>
      <c r="H175" s="4">
        <v>0.80572731442860346</v>
      </c>
      <c r="I175">
        <v>7210</v>
      </c>
    </row>
    <row r="176" spans="6:10" x14ac:dyDescent="0.2">
      <c r="G176" s="7" t="s">
        <v>238</v>
      </c>
      <c r="H176" s="4">
        <v>0.85194167410805788</v>
      </c>
      <c r="I176">
        <v>7180</v>
      </c>
    </row>
    <row r="177" spans="7:9" x14ac:dyDescent="0.2">
      <c r="G177" s="7" t="s">
        <v>238</v>
      </c>
      <c r="H177" s="4">
        <v>0.86309955041615127</v>
      </c>
      <c r="I177">
        <v>7051</v>
      </c>
    </row>
    <row r="178" spans="7:9" x14ac:dyDescent="0.2">
      <c r="G178" s="7" t="s">
        <v>238</v>
      </c>
      <c r="H178" s="4">
        <v>0.78721369372946781</v>
      </c>
      <c r="I178">
        <v>7351</v>
      </c>
    </row>
    <row r="179" spans="7:9" x14ac:dyDescent="0.2">
      <c r="G179" s="7" t="s">
        <v>238</v>
      </c>
      <c r="H179" s="4">
        <v>0.85557061372001264</v>
      </c>
      <c r="I179">
        <v>7004</v>
      </c>
    </row>
    <row r="180" spans="7:9" x14ac:dyDescent="0.2">
      <c r="G180" s="7" t="s">
        <v>239</v>
      </c>
      <c r="H180" s="4">
        <v>1.1354166006763386</v>
      </c>
      <c r="I180">
        <v>6531</v>
      </c>
    </row>
    <row r="181" spans="7:9" x14ac:dyDescent="0.2">
      <c r="G181" s="7" t="s">
        <v>239</v>
      </c>
      <c r="H181" s="4">
        <v>1.1270077521306767</v>
      </c>
      <c r="I181">
        <v>6569</v>
      </c>
    </row>
    <row r="182" spans="7:9" x14ac:dyDescent="0.2">
      <c r="G182" s="7" t="s">
        <v>239</v>
      </c>
      <c r="H182" s="4">
        <v>1.1113917708866818</v>
      </c>
      <c r="I182">
        <v>6622</v>
      </c>
    </row>
    <row r="183" spans="7:9" x14ac:dyDescent="0.2">
      <c r="G183" s="7" t="s">
        <v>239</v>
      </c>
      <c r="H183" s="4">
        <v>1.1252707119368326</v>
      </c>
      <c r="I183">
        <v>6205</v>
      </c>
    </row>
    <row r="184" spans="7:9" x14ac:dyDescent="0.2">
      <c r="G184" s="7" t="s">
        <v>239</v>
      </c>
      <c r="H184" s="4">
        <v>1.1254018431230488</v>
      </c>
      <c r="I184">
        <v>6321</v>
      </c>
    </row>
    <row r="185" spans="7:9" x14ac:dyDescent="0.2">
      <c r="G185" s="7" t="s">
        <v>239</v>
      </c>
      <c r="H185" s="4">
        <v>1.1185020754443575</v>
      </c>
      <c r="I185">
        <v>6357</v>
      </c>
    </row>
    <row r="186" spans="7:9" x14ac:dyDescent="0.2">
      <c r="G186" s="7" t="s">
        <v>240</v>
      </c>
      <c r="H186" s="4">
        <v>0.85621675089730909</v>
      </c>
      <c r="I186">
        <v>7210</v>
      </c>
    </row>
    <row r="187" spans="7:9" x14ac:dyDescent="0.2">
      <c r="G187" s="7" t="s">
        <v>240</v>
      </c>
      <c r="H187" s="4">
        <v>0.77567871032157043</v>
      </c>
      <c r="I187">
        <v>7506</v>
      </c>
    </row>
    <row r="188" spans="7:9" x14ac:dyDescent="0.2">
      <c r="G188" s="7" t="s">
        <v>240</v>
      </c>
      <c r="H188" s="4">
        <v>0.79724842859131784</v>
      </c>
      <c r="I188">
        <v>7524</v>
      </c>
    </row>
    <row r="189" spans="7:9" x14ac:dyDescent="0.2">
      <c r="G189" s="7" t="s">
        <v>240</v>
      </c>
      <c r="H189" s="4">
        <v>0.82114299157730253</v>
      </c>
      <c r="I189">
        <v>7463</v>
      </c>
    </row>
    <row r="190" spans="7:9" x14ac:dyDescent="0.2">
      <c r="G190" s="7" t="s">
        <v>240</v>
      </c>
      <c r="H190" s="4">
        <v>0.79733636573471423</v>
      </c>
      <c r="I190">
        <v>7498</v>
      </c>
    </row>
    <row r="191" spans="7:9" x14ac:dyDescent="0.2">
      <c r="G191" s="7" t="s">
        <v>240</v>
      </c>
      <c r="H191" s="4">
        <v>0.78222108490096587</v>
      </c>
      <c r="I191">
        <v>7387</v>
      </c>
    </row>
    <row r="192" spans="7:9" x14ac:dyDescent="0.2">
      <c r="G192" s="7" t="s">
        <v>241</v>
      </c>
      <c r="H192" s="4">
        <v>0.77437454085545476</v>
      </c>
      <c r="I192">
        <v>7415</v>
      </c>
    </row>
    <row r="193" spans="7:9" x14ac:dyDescent="0.2">
      <c r="G193" s="7" t="s">
        <v>241</v>
      </c>
      <c r="H193" s="4">
        <v>0.70348088931126218</v>
      </c>
      <c r="I193">
        <v>7211</v>
      </c>
    </row>
    <row r="194" spans="7:9" x14ac:dyDescent="0.2">
      <c r="G194" s="7" t="s">
        <v>241</v>
      </c>
      <c r="H194" s="4">
        <v>0.72483778097024187</v>
      </c>
      <c r="I194">
        <v>7365</v>
      </c>
    </row>
    <row r="195" spans="7:9" x14ac:dyDescent="0.2">
      <c r="G195" s="7" t="s">
        <v>241</v>
      </c>
      <c r="H195" s="4">
        <v>0.73950322724290007</v>
      </c>
      <c r="I195">
        <v>7276</v>
      </c>
    </row>
    <row r="196" spans="7:9" x14ac:dyDescent="0.2">
      <c r="G196" s="7" t="s">
        <v>241</v>
      </c>
      <c r="H196" s="4">
        <v>0.6991948721657204</v>
      </c>
      <c r="I196">
        <v>7222</v>
      </c>
    </row>
    <row r="197" spans="7:9" x14ac:dyDescent="0.2">
      <c r="G197" s="7" t="s">
        <v>241</v>
      </c>
      <c r="H197" s="4">
        <v>0.73132439337478516</v>
      </c>
      <c r="I197">
        <v>7251</v>
      </c>
    </row>
    <row r="198" spans="7:9" x14ac:dyDescent="0.2">
      <c r="G198" s="7" t="s">
        <v>242</v>
      </c>
      <c r="H198" s="4">
        <v>0.84556497553365961</v>
      </c>
      <c r="I198">
        <v>7826</v>
      </c>
    </row>
    <row r="199" spans="7:9" x14ac:dyDescent="0.2">
      <c r="G199" s="7" t="s">
        <v>242</v>
      </c>
      <c r="H199" s="4">
        <v>0.82089487364427594</v>
      </c>
      <c r="I199">
        <v>7875</v>
      </c>
    </row>
    <row r="200" spans="7:9" x14ac:dyDescent="0.2">
      <c r="G200" s="7" t="s">
        <v>242</v>
      </c>
      <c r="H200" s="4">
        <v>0.79550093295492263</v>
      </c>
      <c r="I200">
        <v>7958</v>
      </c>
    </row>
    <row r="201" spans="7:9" x14ac:dyDescent="0.2">
      <c r="G201" s="7" t="s">
        <v>242</v>
      </c>
      <c r="H201" s="4">
        <v>0.83505034152244273</v>
      </c>
      <c r="I201">
        <v>7331</v>
      </c>
    </row>
    <row r="202" spans="7:9" x14ac:dyDescent="0.2">
      <c r="G202" s="7" t="s">
        <v>242</v>
      </c>
      <c r="H202" s="4">
        <v>0.82688298121190573</v>
      </c>
      <c r="I202">
        <v>7581</v>
      </c>
    </row>
    <row r="203" spans="7:9" x14ac:dyDescent="0.2">
      <c r="G203" s="7" t="s">
        <v>242</v>
      </c>
      <c r="H203" s="4">
        <v>0.83227659442443391</v>
      </c>
      <c r="I203">
        <v>7612</v>
      </c>
    </row>
    <row r="204" spans="7:9" x14ac:dyDescent="0.2">
      <c r="G204" s="7" t="s">
        <v>243</v>
      </c>
      <c r="H204" s="4">
        <v>0.94982456245329816</v>
      </c>
      <c r="I204">
        <v>7462</v>
      </c>
    </row>
    <row r="205" spans="7:9" x14ac:dyDescent="0.2">
      <c r="G205" s="7" t="s">
        <v>243</v>
      </c>
      <c r="H205" s="4">
        <v>0.94396708327970658</v>
      </c>
      <c r="I205">
        <v>7448</v>
      </c>
    </row>
    <row r="206" spans="7:9" x14ac:dyDescent="0.2">
      <c r="G206" s="7" t="s">
        <v>243</v>
      </c>
      <c r="H206" s="4">
        <v>0.89005770609005275</v>
      </c>
      <c r="I206">
        <v>7614</v>
      </c>
    </row>
    <row r="207" spans="7:9" x14ac:dyDescent="0.2">
      <c r="G207" s="7" t="s">
        <v>243</v>
      </c>
      <c r="H207" s="4">
        <v>0.93204032370275869</v>
      </c>
      <c r="I207">
        <v>6883</v>
      </c>
    </row>
    <row r="208" spans="7:9" x14ac:dyDescent="0.2">
      <c r="G208" s="7" t="s">
        <v>243</v>
      </c>
      <c r="H208" s="4">
        <v>0.92568490199339371</v>
      </c>
      <c r="I208">
        <v>7060</v>
      </c>
    </row>
    <row r="209" spans="7:10" x14ac:dyDescent="0.2">
      <c r="G209" s="7" t="s">
        <v>243</v>
      </c>
      <c r="H209" s="4">
        <v>0.90580351171303197</v>
      </c>
      <c r="I209">
        <v>7292</v>
      </c>
    </row>
    <row r="210" spans="7:10" x14ac:dyDescent="0.2">
      <c r="G210" t="s">
        <v>236</v>
      </c>
      <c r="H210">
        <v>0.52907712301779186</v>
      </c>
      <c r="J210">
        <v>8669</v>
      </c>
    </row>
    <row r="211" spans="7:10" x14ac:dyDescent="0.2">
      <c r="G211" t="s">
        <v>236</v>
      </c>
      <c r="H211">
        <v>0.42958441231064654</v>
      </c>
      <c r="J211">
        <v>10151</v>
      </c>
    </row>
    <row r="212" spans="7:10" x14ac:dyDescent="0.2">
      <c r="G212" t="s">
        <v>236</v>
      </c>
      <c r="H212">
        <v>0.4789038183542802</v>
      </c>
      <c r="J212">
        <v>9553</v>
      </c>
    </row>
    <row r="213" spans="7:10" x14ac:dyDescent="0.2">
      <c r="G213" t="s">
        <v>236</v>
      </c>
      <c r="H213">
        <v>0.53593227907602248</v>
      </c>
      <c r="J213">
        <v>8724</v>
      </c>
    </row>
    <row r="214" spans="7:10" x14ac:dyDescent="0.2">
      <c r="G214" t="s">
        <v>236</v>
      </c>
      <c r="H214">
        <v>0.38262183387070264</v>
      </c>
      <c r="J214">
        <v>10804</v>
      </c>
    </row>
    <row r="215" spans="7:10" x14ac:dyDescent="0.2">
      <c r="G215" t="s">
        <v>236</v>
      </c>
      <c r="H215">
        <v>0.43947154390526194</v>
      </c>
      <c r="J215">
        <v>10225</v>
      </c>
    </row>
    <row r="216" spans="7:10" x14ac:dyDescent="0.2">
      <c r="G216" t="s">
        <v>233</v>
      </c>
      <c r="H216">
        <v>0.21789147216192714</v>
      </c>
      <c r="J216">
        <v>12889</v>
      </c>
    </row>
    <row r="217" spans="7:10" x14ac:dyDescent="0.2">
      <c r="G217" t="s">
        <v>233</v>
      </c>
      <c r="H217">
        <v>0.13846231273844548</v>
      </c>
      <c r="J217">
        <v>15016</v>
      </c>
    </row>
    <row r="218" spans="7:10" x14ac:dyDescent="0.2">
      <c r="G218" t="s">
        <v>233</v>
      </c>
      <c r="H218">
        <v>0.17802415545340505</v>
      </c>
      <c r="J218">
        <v>15702</v>
      </c>
    </row>
    <row r="219" spans="7:10" x14ac:dyDescent="0.2">
      <c r="G219" t="s">
        <v>233</v>
      </c>
      <c r="H219">
        <v>0.25063918241369409</v>
      </c>
      <c r="J219">
        <v>13419</v>
      </c>
    </row>
    <row r="220" spans="7:10" x14ac:dyDescent="0.2">
      <c r="G220" t="s">
        <v>233</v>
      </c>
      <c r="H220">
        <v>0.38513361815824815</v>
      </c>
      <c r="J220">
        <v>6257</v>
      </c>
    </row>
    <row r="221" spans="7:10" x14ac:dyDescent="0.2">
      <c r="G221" t="s">
        <v>233</v>
      </c>
      <c r="H221">
        <v>0.16489799197479754</v>
      </c>
      <c r="J221">
        <v>15871</v>
      </c>
    </row>
    <row r="222" spans="7:10" x14ac:dyDescent="0.2">
      <c r="G222" t="s">
        <v>238</v>
      </c>
      <c r="H222">
        <v>0.4667661777290853</v>
      </c>
      <c r="J222">
        <v>9010</v>
      </c>
    </row>
    <row r="223" spans="7:10" x14ac:dyDescent="0.2">
      <c r="G223" t="s">
        <v>238</v>
      </c>
      <c r="H223">
        <v>0.36033712310418137</v>
      </c>
      <c r="J223">
        <v>9811</v>
      </c>
    </row>
    <row r="224" spans="7:10" x14ac:dyDescent="0.2">
      <c r="G224" t="s">
        <v>238</v>
      </c>
      <c r="H224">
        <v>0.39732674983058625</v>
      </c>
      <c r="J224">
        <v>10192</v>
      </c>
    </row>
    <row r="225" spans="7:10" x14ac:dyDescent="0.2">
      <c r="G225" t="s">
        <v>238</v>
      </c>
      <c r="H225">
        <v>0.48659526529586811</v>
      </c>
      <c r="J225">
        <v>8544</v>
      </c>
    </row>
    <row r="226" spans="7:10" x14ac:dyDescent="0.2">
      <c r="G226" t="s">
        <v>238</v>
      </c>
      <c r="H226">
        <v>0.37222467999122777</v>
      </c>
      <c r="J226">
        <v>9983</v>
      </c>
    </row>
    <row r="227" spans="7:10" x14ac:dyDescent="0.2">
      <c r="G227" t="s">
        <v>238</v>
      </c>
      <c r="H227">
        <v>0.38556415402275851</v>
      </c>
      <c r="J227">
        <v>10293</v>
      </c>
    </row>
    <row r="228" spans="7:10" x14ac:dyDescent="0.2">
      <c r="G228" t="s">
        <v>239</v>
      </c>
      <c r="H228">
        <v>0.83947999766469905</v>
      </c>
      <c r="J228">
        <v>7531</v>
      </c>
    </row>
    <row r="229" spans="7:10" x14ac:dyDescent="0.2">
      <c r="G229" t="s">
        <v>239</v>
      </c>
      <c r="H229">
        <v>0.76378628536839399</v>
      </c>
      <c r="J229">
        <v>8197</v>
      </c>
    </row>
    <row r="230" spans="7:10" x14ac:dyDescent="0.2">
      <c r="G230" t="s">
        <v>239</v>
      </c>
      <c r="H230">
        <v>0.77998765580307305</v>
      </c>
      <c r="J230">
        <v>8154</v>
      </c>
    </row>
    <row r="231" spans="7:10" x14ac:dyDescent="0.2">
      <c r="G231" t="s">
        <v>239</v>
      </c>
      <c r="H231">
        <v>0.8531024771074085</v>
      </c>
      <c r="J231">
        <v>7197</v>
      </c>
    </row>
    <row r="232" spans="7:10" x14ac:dyDescent="0.2">
      <c r="G232" t="s">
        <v>239</v>
      </c>
      <c r="H232">
        <v>0.75061367924610123</v>
      </c>
      <c r="J232">
        <v>7613</v>
      </c>
    </row>
    <row r="233" spans="7:10" x14ac:dyDescent="0.2">
      <c r="G233" t="s">
        <v>239</v>
      </c>
      <c r="H233">
        <v>0.76295419255971741</v>
      </c>
      <c r="J233">
        <v>7860</v>
      </c>
    </row>
    <row r="234" spans="7:10" x14ac:dyDescent="0.2">
      <c r="G234" t="s">
        <v>240</v>
      </c>
      <c r="H234">
        <v>0.58662883046826819</v>
      </c>
      <c r="J234">
        <v>8206</v>
      </c>
    </row>
    <row r="235" spans="7:10" x14ac:dyDescent="0.2">
      <c r="G235" t="s">
        <v>240</v>
      </c>
      <c r="H235">
        <v>0.43100173964707705</v>
      </c>
      <c r="J235">
        <v>9248</v>
      </c>
    </row>
    <row r="236" spans="7:10" x14ac:dyDescent="0.2">
      <c r="G236" t="s">
        <v>240</v>
      </c>
      <c r="H236">
        <v>0.4884727879649734</v>
      </c>
      <c r="J236">
        <v>9404</v>
      </c>
    </row>
    <row r="237" spans="7:10" x14ac:dyDescent="0.2">
      <c r="G237" t="s">
        <v>240</v>
      </c>
      <c r="H237">
        <v>0.61552633109334176</v>
      </c>
      <c r="J237">
        <v>8208</v>
      </c>
    </row>
    <row r="238" spans="7:10" x14ac:dyDescent="0.2">
      <c r="G238" t="s">
        <v>240</v>
      </c>
      <c r="H238">
        <v>0.46689062048217228</v>
      </c>
      <c r="J238">
        <v>9192</v>
      </c>
    </row>
    <row r="239" spans="7:10" x14ac:dyDescent="0.2">
      <c r="G239" t="s">
        <v>240</v>
      </c>
      <c r="H239">
        <v>0.53188581052554762</v>
      </c>
      <c r="J239">
        <v>9040</v>
      </c>
    </row>
    <row r="240" spans="7:10" x14ac:dyDescent="0.2">
      <c r="G240" t="s">
        <v>241</v>
      </c>
      <c r="H240">
        <v>0.2075542477428029</v>
      </c>
      <c r="J240">
        <v>8038</v>
      </c>
    </row>
    <row r="241" spans="7:10" x14ac:dyDescent="0.2">
      <c r="G241" t="s">
        <v>241</v>
      </c>
      <c r="H241">
        <v>0.17475767067629336</v>
      </c>
      <c r="J241">
        <v>8533</v>
      </c>
    </row>
    <row r="242" spans="7:10" x14ac:dyDescent="0.2">
      <c r="G242" t="s">
        <v>241</v>
      </c>
      <c r="H242">
        <v>0.14935275803019196</v>
      </c>
      <c r="J242">
        <v>9045</v>
      </c>
    </row>
    <row r="243" spans="7:10" x14ac:dyDescent="0.2">
      <c r="G243" t="s">
        <v>241</v>
      </c>
      <c r="H243">
        <v>0.202620455362511</v>
      </c>
      <c r="J243">
        <v>7812</v>
      </c>
    </row>
    <row r="244" spans="7:10" x14ac:dyDescent="0.2">
      <c r="G244" t="s">
        <v>241</v>
      </c>
      <c r="H244">
        <v>0.10912161534291906</v>
      </c>
      <c r="J244">
        <v>8512</v>
      </c>
    </row>
    <row r="245" spans="7:10" x14ac:dyDescent="0.2">
      <c r="G245" t="s">
        <v>241</v>
      </c>
      <c r="H245">
        <v>0.18550551234713511</v>
      </c>
      <c r="J245">
        <v>8809</v>
      </c>
    </row>
    <row r="246" spans="7:10" x14ac:dyDescent="0.2">
      <c r="G246" t="s">
        <v>242</v>
      </c>
      <c r="H246">
        <v>0.20282124738250687</v>
      </c>
      <c r="J246">
        <v>8495</v>
      </c>
    </row>
    <row r="247" spans="7:10" x14ac:dyDescent="0.2">
      <c r="G247" t="s">
        <v>242</v>
      </c>
      <c r="H247">
        <v>0.17535096913945603</v>
      </c>
      <c r="J247">
        <v>8679</v>
      </c>
    </row>
    <row r="248" spans="7:10" x14ac:dyDescent="0.2">
      <c r="G248" t="s">
        <v>242</v>
      </c>
      <c r="H248">
        <v>0.12544920465441048</v>
      </c>
      <c r="J248">
        <v>8828</v>
      </c>
    </row>
    <row r="249" spans="7:10" x14ac:dyDescent="0.2">
      <c r="G249" t="s">
        <v>242</v>
      </c>
      <c r="H249">
        <v>0.15163894317444671</v>
      </c>
      <c r="J249">
        <v>8067</v>
      </c>
    </row>
    <row r="250" spans="7:10" x14ac:dyDescent="0.2">
      <c r="G250" t="s">
        <v>242</v>
      </c>
      <c r="H250">
        <v>0.15992131144469704</v>
      </c>
      <c r="J250">
        <v>8661</v>
      </c>
    </row>
    <row r="251" spans="7:10" x14ac:dyDescent="0.2">
      <c r="G251" t="s">
        <v>242</v>
      </c>
      <c r="H251">
        <v>0.14596022836493588</v>
      </c>
      <c r="J251">
        <v>8907</v>
      </c>
    </row>
    <row r="252" spans="7:10" x14ac:dyDescent="0.2">
      <c r="G252" t="s">
        <v>243</v>
      </c>
      <c r="H252">
        <v>0.7091155630385817</v>
      </c>
      <c r="J252">
        <v>8270</v>
      </c>
    </row>
    <row r="253" spans="7:10" x14ac:dyDescent="0.2">
      <c r="G253" t="s">
        <v>243</v>
      </c>
      <c r="H253">
        <v>0.60709806957597179</v>
      </c>
      <c r="J253">
        <v>8868</v>
      </c>
    </row>
    <row r="254" spans="7:10" x14ac:dyDescent="0.2">
      <c r="G254" t="s">
        <v>243</v>
      </c>
      <c r="H254">
        <v>0.62290653632651549</v>
      </c>
      <c r="J254">
        <v>8832</v>
      </c>
    </row>
    <row r="255" spans="7:10" x14ac:dyDescent="0.2">
      <c r="G255" t="s">
        <v>243</v>
      </c>
      <c r="H255">
        <v>0.70008948280171457</v>
      </c>
      <c r="J255">
        <v>7967</v>
      </c>
    </row>
    <row r="256" spans="7:10" x14ac:dyDescent="0.2">
      <c r="G256" t="s">
        <v>243</v>
      </c>
      <c r="H256">
        <v>0.62392800784060209</v>
      </c>
      <c r="J256">
        <v>8469</v>
      </c>
    </row>
    <row r="257" spans="7:10" x14ac:dyDescent="0.2">
      <c r="G257" t="s">
        <v>243</v>
      </c>
      <c r="H257">
        <v>0.61636267386809973</v>
      </c>
      <c r="J257">
        <v>8554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2022-09-20T22:29:07Z</dcterms:created>
  <dcterms:modified xsi:type="dcterms:W3CDTF">2022-09-21T01:25:17Z</dcterms:modified>
</cp:coreProperties>
</file>