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cell_size/"/>
    </mc:Choice>
  </mc:AlternateContent>
  <xr:revisionPtr revIDLastSave="0" documentId="13_ncr:1_{D912F24F-E05E-6142-BFA8-9B0E50E342D8}" xr6:coauthVersionLast="47" xr6:coauthVersionMax="47" xr10:uidLastSave="{00000000-0000-0000-0000-000000000000}"/>
  <bookViews>
    <workbookView xWindow="3480" yWindow="3940" windowWidth="23980" windowHeight="140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6" i="1" l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25" i="1"/>
  <c r="S2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2" i="1"/>
  <c r="S23" i="1"/>
  <c r="S24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U26" i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2" i="1"/>
  <c r="U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" i="1"/>
</calcChain>
</file>

<file path=xl/sharedStrings.xml><?xml version="1.0" encoding="utf-8"?>
<sst xmlns="http://schemas.openxmlformats.org/spreadsheetml/2006/main" count="356" uniqueCount="107">
  <si>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</si>
  <si>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</si>
  <si>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</si>
  <si>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</si>
  <si>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</si>
  <si>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</si>
  <si>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</si>
  <si>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</si>
  <si>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</si>
  <si>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</si>
  <si>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</si>
  <si>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</si>
  <si>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</si>
  <si>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Antimycin_Ad-Gu</t>
  </si>
  <si>
    <t>143B-Nuc-RFP_cell-size</t>
  </si>
  <si>
    <t>143B-Nuc-RFP_cell-size_Antimycin_Ad-Gu_21 Sep 2022_01.#m4</t>
  </si>
  <si>
    <t>Volumetric,  1000  uL</t>
  </si>
  <si>
    <t>Antimycin_Ad</t>
  </si>
  <si>
    <t>143B-Nuc-RFP_cell-size_Antimycin_Ad_21 Sep 2022_01.#m4</t>
  </si>
  <si>
    <t>Antimycin_Gu</t>
  </si>
  <si>
    <t>143B-Nuc-RFP_cell-size_Antimycin_Gu_21 Sep 2022_01.#m4</t>
  </si>
  <si>
    <t>Antimycin_vec</t>
  </si>
  <si>
    <t>143B-Nuc-RFP_cell-size_Antimycin_vec_21 Sep 2022_01.#m4</t>
  </si>
  <si>
    <t>Atp_Ad-Gu</t>
  </si>
  <si>
    <t>143B-Nuc-RFP_cell-size_Atp_Ad-Gu_21 Sep 2022_01.#m4</t>
  </si>
  <si>
    <t>Atp_Ad</t>
  </si>
  <si>
    <t>143B-Nuc-RFP_cell-size_Atp_Ad_21 Sep 2022_01.#m4</t>
  </si>
  <si>
    <t>Atp_Gu</t>
  </si>
  <si>
    <t>143B-Nuc-RFP_cell-size_Atp_Gu_21 Sep 2022_01.#m4</t>
  </si>
  <si>
    <t>Atp_vec</t>
  </si>
  <si>
    <t>143B-Nuc-RFP_cell-size_Atp_vec_21 Sep 2022_01.#m4</t>
  </si>
  <si>
    <t>Met_Ad-Gu</t>
  </si>
  <si>
    <t>143B-Nuc-RFP_cell-size_Met_Ad-Gu_21 Sep 2022_01.#m4</t>
  </si>
  <si>
    <t>Met_Ad</t>
  </si>
  <si>
    <t>143B-Nuc-RFP_cell-size_Met_Ad_21 Sep 2022_01.#m4</t>
  </si>
  <si>
    <t>Met_Gu</t>
  </si>
  <si>
    <t>143B-Nuc-RFP_cell-size_Met_Gu_21 Sep 2022_01.#m4</t>
  </si>
  <si>
    <t>Met_vec</t>
  </si>
  <si>
    <t>143B-Nuc-RFP_cell-size_Met_vec_21 Sep 2022_01.#m4</t>
  </si>
  <si>
    <t>Oligo_Ad-Gu</t>
  </si>
  <si>
    <t>143B-Nuc-RFP_cell-size_Oligo_Ad-Gu_21 Sep 2022_01.#m4</t>
  </si>
  <si>
    <t>Oligo_Ad</t>
  </si>
  <si>
    <t>143B-Nuc-RFP_cell-size_Oligo_Ad_21 Sep 2022_01.#m4</t>
  </si>
  <si>
    <t>Oligo_Gu</t>
  </si>
  <si>
    <t>143B-Nuc-RFP_cell-size_Oligo_Gu_21 Sep 2022_01.#m4</t>
  </si>
  <si>
    <t>Oligo_vec</t>
  </si>
  <si>
    <t>143B-Nuc-RFP_cell-size_Oligo_vec_21 Sep 2022_01.#m4</t>
  </si>
  <si>
    <t>Rot_Ad-Gu</t>
  </si>
  <si>
    <t>143B-Nuc-RFP_cell-size_Rot_Ad-Gu_21 Sep 2022_01.#m4</t>
  </si>
  <si>
    <t>Rot_Ad</t>
  </si>
  <si>
    <t>143B-Nuc-RFP_cell-size_Rot_Ad_21 Sep 2022_01.#m4</t>
  </si>
  <si>
    <t>Rot_Gu</t>
  </si>
  <si>
    <t>143B-Nuc-RFP_cell-size_Rot_Gu_21 Sep 2022_01.#m4</t>
  </si>
  <si>
    <t>Rot_vec</t>
  </si>
  <si>
    <t>143B-Nuc-RFP_cell-size_Rot_vec_21 Sep 2022_01.#m4</t>
  </si>
  <si>
    <t>vec_Ad-Gu</t>
  </si>
  <si>
    <t>143B-Nuc-RFP_cell-size_vec_Ad-Gu_21 Sep 2022_01.#m4</t>
  </si>
  <si>
    <t>vec_Ad</t>
  </si>
  <si>
    <t>143B-Nuc-RFP_cell-size_vec_Ad_21 Sep 2022_01.#m4</t>
  </si>
  <si>
    <t>vec_Gu</t>
  </si>
  <si>
    <t>143B-Nuc-RFP_cell-size_vec_Gu_21 Sep 2022_01.#m4</t>
  </si>
  <si>
    <t>vec_vec</t>
  </si>
  <si>
    <t>143B-Nuc-RFP_cell-size_vec_vec_21 Sep 2022_01.#m4</t>
  </si>
  <si>
    <t>H1299-Nuc-RFP_cell-size</t>
  </si>
  <si>
    <t>H1299-Nuc-RFP_cell-size_Antimycin_Ad-Gu_21 Sep 2022_01.#m4</t>
  </si>
  <si>
    <t>H1299-Nuc-RFP_cell-size_Antimycin_Ad_21 Sep 2022_01.#m4</t>
  </si>
  <si>
    <t>H1299-Nuc-RFP_cell-size_Antimycin_Gu_21 Sep 2022_01.#m4</t>
  </si>
  <si>
    <t>H1299-Nuc-RFP_cell-size_Antimycin_vec_21 Sep 2022_01.#m4</t>
  </si>
  <si>
    <t>H1299-Nuc-RFP_cell-size_Atp_Ad-Gu_21 Sep 2022_01.#m4</t>
  </si>
  <si>
    <t>H1299-Nuc-RFP_cell-size_Atp_Ad_21 Sep 2022_01.#m4</t>
  </si>
  <si>
    <t>H1299-Nuc-RFP_cell-size_Atp_Gu_21 Sep 2022_01.#m4</t>
  </si>
  <si>
    <t>H1299-Nuc-RFP_cell-size_Atp_vec_21 Sep 2022_01.#m4</t>
  </si>
  <si>
    <t>H1299-Nuc-RFP_cell-size_Met_Ad-Gu_21 Sep 2022_01.#m4</t>
  </si>
  <si>
    <t>H1299-Nuc-RFP_cell-size_Met_Ad_21 Sep 2022_01.#m4</t>
  </si>
  <si>
    <t>Met_</t>
  </si>
  <si>
    <t>H1299-Nuc-RFP_cell-size_Met_Gu_21 Sep 2022_01.#m4</t>
  </si>
  <si>
    <t>H1299-Nuc-RFP_cell-size_Met_vec_21 Sep 2022_01.#m4</t>
  </si>
  <si>
    <t>H1299-Nuc-RFP_cell-size_Oligo_Ad-Gu_21 Sep 2022_01.#m4</t>
  </si>
  <si>
    <t>H1299-Nuc-RFP_cell-size_Oligo_Ad_21 Sep 2022_01.#m4</t>
  </si>
  <si>
    <t>H1299-Nuc-RFP_cell-size_Oligo_Gu_21 Sep 2022_01.#m4</t>
  </si>
  <si>
    <t>H1299-Nuc-RFP_cell-size_Oligo_vec_21 Sep 2022_01.#m4</t>
  </si>
  <si>
    <t>H1299-Nuc-RFP_cell-size_Rot_Ad-Gu_21 Sep 2022_01.#m4</t>
  </si>
  <si>
    <t>H1299-Nuc-RFP_cell-size_Rot_Ad_21 Sep 2022_01.#m4</t>
  </si>
  <si>
    <t>H1299-Nuc-RFP_cell-size_Rot_Gu_21 Sep 2022_01.#m4</t>
  </si>
  <si>
    <t>H1299-Nuc-RFP_cell-size_Rot_vec_21 Sep 2022_01.#m4</t>
  </si>
  <si>
    <t>H1299-Nuc-RFP_cell-size_vec_Ad-Gu_21 Sep 2022_01.#m4</t>
  </si>
  <si>
    <t>H1299-Nuc-RFP_cell-size_vec_Ad_21 Sep 2022_01.#m4</t>
  </si>
  <si>
    <t>H1299-Nuc-RFP_cell-size_vec_Gu_21 Sep 2022_01.#m4</t>
  </si>
  <si>
    <t>H1299-Nuc-RFP_cell-size_vec_vec_21 Sep 2022_01.#m4</t>
  </si>
  <si>
    <t>Rescue</t>
  </si>
  <si>
    <t>Inhibitor</t>
  </si>
  <si>
    <t>Cell line</t>
  </si>
  <si>
    <t>Mean cell size</t>
  </si>
  <si>
    <t>Log2 cells</t>
  </si>
  <si>
    <t>143B</t>
  </si>
  <si>
    <t>H1299</t>
  </si>
  <si>
    <t>Mean cell size norm</t>
  </si>
  <si>
    <t>Prlfr</t>
  </si>
  <si>
    <t>Vehicle</t>
  </si>
  <si>
    <t>Guanine</t>
  </si>
  <si>
    <t>Adenine</t>
  </si>
  <si>
    <t>G+A</t>
  </si>
  <si>
    <t>Rotenone</t>
  </si>
  <si>
    <t>Oligomycin</t>
  </si>
  <si>
    <t>Metformin</t>
  </si>
  <si>
    <t>Atpenin</t>
  </si>
  <si>
    <t>Antimycin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</si>
</sst>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topLeftCell="D18" zoomScaleNormal="100" workbookViewId="0">
      <selection activeCell="W27" sqref="W27"/>
    </sheetView>
  </sheetViews>
  <sheetFormatPr baseColWidth="10" defaultColWidth="8.6640625" defaultRowHeight="15" x14ac:dyDescent="0.2"/>
  <cols>
    <col min="1" max="1" width="16.5" customWidth="1"/>
    <col min="5" max="5" width="20" customWidth="1"/>
    <col min="10" max="10" width="9.33203125" customWidth="1"/>
    <col min="16" max="16" width="9.83203125" bestFit="1" customWidth="1"/>
    <col min="20" max="20" width="12" bestFit="1" customWidth="1"/>
  </cols>
  <sheetData>
    <row r="1" spans="1:21" ht="3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89</v>
      </c>
      <c r="P1" s="3" t="s">
        <v>90</v>
      </c>
      <c r="Q1" s="3" t="s">
        <v>91</v>
      </c>
      <c r="R1" s="3" t="s">
        <v>93</v>
      </c>
      <c r="S1" s="3" t="s">
        <v>97</v>
      </c>
      <c r="T1" s="4" t="s">
        <v>92</v>
      </c>
      <c r="U1" s="4" t="s">
        <v>96</v>
      </c>
    </row>
    <row r="2" spans="1:21" x14ac:dyDescent="0.2">
      <c r="A2" t="s">
        <v>13</v>
      </c>
      <c r="B2" t="s">
        <v>14</v>
      </c>
      <c r="C2" t="s">
        <v>15</v>
      </c>
      <c r="D2" t="s">
        <v>16</v>
      </c>
      <c r="E2" s="2">
        <v>44825.681944444397</v>
      </c>
      <c r="F2">
        <v>27306</v>
      </c>
      <c r="G2">
        <v>29756</v>
      </c>
      <c r="H2">
        <v>1004</v>
      </c>
      <c r="I2">
        <v>60290</v>
      </c>
      <c r="J2">
        <v>480800</v>
      </c>
      <c r="K2">
        <v>4488</v>
      </c>
      <c r="L2">
        <v>3901</v>
      </c>
      <c r="M2">
        <v>2664</v>
      </c>
      <c r="O2" t="s">
        <v>101</v>
      </c>
      <c r="P2" t="s">
        <v>106</v>
      </c>
      <c r="Q2" t="s">
        <v>94</v>
      </c>
      <c r="R2">
        <f>LOG(J2,2)</f>
        <v>18.875077370485911</v>
      </c>
      <c r="S2">
        <f t="shared" ref="S2:S24" si="0">(R2-LOG(75000,2))/3</f>
        <v>0.89349146510931499</v>
      </c>
      <c r="T2">
        <f>K2</f>
        <v>4488</v>
      </c>
      <c r="U2">
        <f>T2/$T$25</f>
        <v>1.3035143769968052</v>
      </c>
    </row>
    <row r="3" spans="1:21" x14ac:dyDescent="0.2">
      <c r="A3" t="s">
        <v>17</v>
      </c>
      <c r="B3" t="s">
        <v>14</v>
      </c>
      <c r="C3" t="s">
        <v>18</v>
      </c>
      <c r="D3" t="s">
        <v>16</v>
      </c>
      <c r="E3" s="2">
        <v>44825.680555555497</v>
      </c>
      <c r="F3">
        <v>29707</v>
      </c>
      <c r="G3">
        <v>32620</v>
      </c>
      <c r="H3">
        <v>1004</v>
      </c>
      <c r="I3">
        <v>60290</v>
      </c>
      <c r="J3">
        <v>506500</v>
      </c>
      <c r="K3">
        <v>4415</v>
      </c>
      <c r="L3">
        <v>3873</v>
      </c>
      <c r="M3">
        <v>2489</v>
      </c>
      <c r="O3" t="s">
        <v>100</v>
      </c>
      <c r="P3" t="s">
        <v>106</v>
      </c>
      <c r="Q3" t="s">
        <v>94</v>
      </c>
      <c r="R3">
        <f t="shared" ref="R3:R49" si="1">LOG(J3,2)</f>
        <v>18.950202743463226</v>
      </c>
      <c r="S3">
        <f t="shared" si="0"/>
        <v>0.91853325610175318</v>
      </c>
      <c r="T3">
        <f>K3</f>
        <v>4415</v>
      </c>
      <c r="U3">
        <f>T3/$T$25</f>
        <v>1.2823119372640139</v>
      </c>
    </row>
    <row r="4" spans="1:21" x14ac:dyDescent="0.2">
      <c r="A4" t="s">
        <v>19</v>
      </c>
      <c r="B4" t="s">
        <v>14</v>
      </c>
      <c r="C4" t="s">
        <v>20</v>
      </c>
      <c r="D4" t="s">
        <v>16</v>
      </c>
      <c r="E4" s="2">
        <v>44825.681250000001</v>
      </c>
      <c r="F4">
        <v>8800</v>
      </c>
      <c r="G4">
        <v>9074</v>
      </c>
      <c r="H4">
        <v>1004</v>
      </c>
      <c r="I4">
        <v>60290</v>
      </c>
      <c r="J4">
        <v>77800</v>
      </c>
      <c r="K4">
        <v>9565</v>
      </c>
      <c r="L4">
        <v>9298</v>
      </c>
      <c r="M4">
        <v>4520</v>
      </c>
      <c r="O4" t="s">
        <v>99</v>
      </c>
      <c r="P4" t="s">
        <v>106</v>
      </c>
      <c r="Q4" t="s">
        <v>94</v>
      </c>
      <c r="R4">
        <f t="shared" si="1"/>
        <v>16.247482534760916</v>
      </c>
      <c r="S4">
        <f t="shared" si="0"/>
        <v>1.7626519867649886E-2</v>
      </c>
      <c r="T4">
        <f>K4</f>
        <v>9565</v>
      </c>
      <c r="U4">
        <f>T4/$T$25</f>
        <v>2.7781004937554457</v>
      </c>
    </row>
    <row r="5" spans="1:21" x14ac:dyDescent="0.2">
      <c r="A5" t="s">
        <v>21</v>
      </c>
      <c r="B5" t="s">
        <v>14</v>
      </c>
      <c r="C5" t="s">
        <v>22</v>
      </c>
      <c r="D5" t="s">
        <v>16</v>
      </c>
      <c r="E5" s="2">
        <v>44825.679861111101</v>
      </c>
      <c r="F5">
        <v>35099</v>
      </c>
      <c r="G5">
        <v>38998</v>
      </c>
      <c r="H5">
        <v>1004</v>
      </c>
      <c r="I5">
        <v>60290</v>
      </c>
      <c r="J5">
        <v>598400</v>
      </c>
      <c r="K5">
        <v>4299</v>
      </c>
      <c r="L5">
        <v>3850</v>
      </c>
      <c r="M5">
        <v>2242</v>
      </c>
      <c r="O5" t="s">
        <v>98</v>
      </c>
      <c r="P5" t="s">
        <v>106</v>
      </c>
      <c r="Q5" t="s">
        <v>94</v>
      </c>
      <c r="R5">
        <f t="shared" si="1"/>
        <v>19.190750649662363</v>
      </c>
      <c r="S5">
        <f t="shared" si="0"/>
        <v>0.99871589150146534</v>
      </c>
      <c r="T5">
        <f>K5</f>
        <v>4299</v>
      </c>
      <c r="U5">
        <f>T5/$T$25</f>
        <v>1.248620389195469</v>
      </c>
    </row>
    <row r="6" spans="1:21" x14ac:dyDescent="0.2">
      <c r="A6" t="s">
        <v>23</v>
      </c>
      <c r="B6" t="s">
        <v>14</v>
      </c>
      <c r="C6" t="s">
        <v>24</v>
      </c>
      <c r="D6" t="s">
        <v>16</v>
      </c>
      <c r="E6" s="2">
        <v>44825.679166666698</v>
      </c>
      <c r="F6">
        <v>19855</v>
      </c>
      <c r="G6">
        <v>21122</v>
      </c>
      <c r="H6">
        <v>1004</v>
      </c>
      <c r="I6">
        <v>60290</v>
      </c>
      <c r="J6">
        <v>310400</v>
      </c>
      <c r="K6">
        <v>4892</v>
      </c>
      <c r="L6">
        <v>4578</v>
      </c>
      <c r="M6">
        <v>1971</v>
      </c>
      <c r="O6" t="s">
        <v>101</v>
      </c>
      <c r="P6" t="s">
        <v>105</v>
      </c>
      <c r="Q6" t="s">
        <v>94</v>
      </c>
      <c r="R6">
        <f t="shared" si="1"/>
        <v>18.243769031961854</v>
      </c>
      <c r="S6">
        <f t="shared" si="0"/>
        <v>0.68305535226796243</v>
      </c>
      <c r="T6">
        <f>K6</f>
        <v>4892</v>
      </c>
      <c r="U6">
        <f>T6/$T$25</f>
        <v>1.4208539064769097</v>
      </c>
    </row>
    <row r="7" spans="1:21" x14ac:dyDescent="0.2">
      <c r="A7" t="s">
        <v>25</v>
      </c>
      <c r="B7" t="s">
        <v>14</v>
      </c>
      <c r="C7" t="s">
        <v>26</v>
      </c>
      <c r="D7" t="s">
        <v>16</v>
      </c>
      <c r="E7" s="2">
        <v>44825.677777777797</v>
      </c>
      <c r="F7">
        <v>18775</v>
      </c>
      <c r="G7">
        <v>19899</v>
      </c>
      <c r="H7">
        <v>1004</v>
      </c>
      <c r="I7">
        <v>60290</v>
      </c>
      <c r="J7">
        <v>290200</v>
      </c>
      <c r="K7">
        <v>4859</v>
      </c>
      <c r="L7">
        <v>4531</v>
      </c>
      <c r="M7">
        <v>1988</v>
      </c>
      <c r="O7" t="s">
        <v>100</v>
      </c>
      <c r="P7" t="s">
        <v>105</v>
      </c>
      <c r="Q7" t="s">
        <v>94</v>
      </c>
      <c r="R7">
        <f t="shared" si="1"/>
        <v>18.146687993841468</v>
      </c>
      <c r="S7">
        <f t="shared" si="0"/>
        <v>0.65069500622783372</v>
      </c>
      <c r="T7">
        <f>K7</f>
        <v>4859</v>
      </c>
      <c r="U7">
        <f>T7/$T$25</f>
        <v>1.4112692419401685</v>
      </c>
    </row>
    <row r="8" spans="1:21" x14ac:dyDescent="0.2">
      <c r="A8" t="s">
        <v>27</v>
      </c>
      <c r="B8" t="s">
        <v>14</v>
      </c>
      <c r="C8" t="s">
        <v>28</v>
      </c>
      <c r="D8" t="s">
        <v>16</v>
      </c>
      <c r="E8" s="2">
        <v>44825.6784722222</v>
      </c>
      <c r="F8">
        <v>11546</v>
      </c>
      <c r="G8">
        <v>11940</v>
      </c>
      <c r="H8">
        <v>1004</v>
      </c>
      <c r="I8">
        <v>60290</v>
      </c>
      <c r="J8">
        <v>94900</v>
      </c>
      <c r="K8">
        <v>9521</v>
      </c>
      <c r="L8">
        <v>9274</v>
      </c>
      <c r="M8">
        <v>4947</v>
      </c>
      <c r="O8" t="s">
        <v>99</v>
      </c>
      <c r="P8" t="s">
        <v>105</v>
      </c>
      <c r="Q8" t="s">
        <v>94</v>
      </c>
      <c r="R8">
        <f t="shared" si="1"/>
        <v>16.534120466795834</v>
      </c>
      <c r="S8">
        <f t="shared" si="0"/>
        <v>0.11317249721262239</v>
      </c>
      <c r="T8">
        <f>K8</f>
        <v>9521</v>
      </c>
      <c r="U8">
        <f>T8/$T$25</f>
        <v>2.765320941039791</v>
      </c>
    </row>
    <row r="9" spans="1:21" x14ac:dyDescent="0.2">
      <c r="A9" t="s">
        <v>29</v>
      </c>
      <c r="B9" t="s">
        <v>14</v>
      </c>
      <c r="C9" t="s">
        <v>30</v>
      </c>
      <c r="D9" t="s">
        <v>16</v>
      </c>
      <c r="E9" s="2">
        <v>44825.677777777797</v>
      </c>
      <c r="F9">
        <v>19581</v>
      </c>
      <c r="G9">
        <v>20704</v>
      </c>
      <c r="H9">
        <v>1004</v>
      </c>
      <c r="I9">
        <v>60290</v>
      </c>
      <c r="J9">
        <v>269500</v>
      </c>
      <c r="K9">
        <v>5459</v>
      </c>
      <c r="L9">
        <v>5080</v>
      </c>
      <c r="M9">
        <v>2349</v>
      </c>
      <c r="O9" t="s">
        <v>98</v>
      </c>
      <c r="P9" t="s">
        <v>105</v>
      </c>
      <c r="Q9" t="s">
        <v>94</v>
      </c>
      <c r="R9">
        <f t="shared" si="1"/>
        <v>18.039925747414593</v>
      </c>
      <c r="S9">
        <f t="shared" si="0"/>
        <v>0.61510759075220867</v>
      </c>
      <c r="T9">
        <f>K9</f>
        <v>5459</v>
      </c>
      <c r="U9">
        <f>T9/$T$25</f>
        <v>1.5855358698809179</v>
      </c>
    </row>
    <row r="10" spans="1:21" x14ac:dyDescent="0.2">
      <c r="A10" t="s">
        <v>31</v>
      </c>
      <c r="B10" t="s">
        <v>14</v>
      </c>
      <c r="C10" t="s">
        <v>32</v>
      </c>
      <c r="D10" t="s">
        <v>16</v>
      </c>
      <c r="E10" s="2">
        <v>44825.632638888899</v>
      </c>
      <c r="F10">
        <v>13008</v>
      </c>
      <c r="G10">
        <v>13529</v>
      </c>
      <c r="H10">
        <v>1004</v>
      </c>
      <c r="I10">
        <v>60290</v>
      </c>
      <c r="J10">
        <v>213600</v>
      </c>
      <c r="K10">
        <v>4297</v>
      </c>
      <c r="L10">
        <v>3848</v>
      </c>
      <c r="M10">
        <v>2210</v>
      </c>
      <c r="O10" t="s">
        <v>101</v>
      </c>
      <c r="P10" t="s">
        <v>104</v>
      </c>
      <c r="Q10" t="s">
        <v>94</v>
      </c>
      <c r="R10">
        <f t="shared" si="1"/>
        <v>17.704552121462278</v>
      </c>
      <c r="S10">
        <f t="shared" si="0"/>
        <v>0.50331638210143714</v>
      </c>
      <c r="T10">
        <f>K10</f>
        <v>4297</v>
      </c>
      <c r="U10">
        <f>T10/$T$25</f>
        <v>1.2480395004356666</v>
      </c>
    </row>
    <row r="11" spans="1:21" x14ac:dyDescent="0.2">
      <c r="A11" t="s">
        <v>33</v>
      </c>
      <c r="B11" t="s">
        <v>14</v>
      </c>
      <c r="C11" t="s">
        <v>34</v>
      </c>
      <c r="D11" t="s">
        <v>16</v>
      </c>
      <c r="E11" s="2">
        <v>44825.631249999999</v>
      </c>
      <c r="F11">
        <v>12840</v>
      </c>
      <c r="G11">
        <v>13348</v>
      </c>
      <c r="H11">
        <v>1004</v>
      </c>
      <c r="I11">
        <v>60290</v>
      </c>
      <c r="J11">
        <v>211800</v>
      </c>
      <c r="K11">
        <v>4261</v>
      </c>
      <c r="L11">
        <v>3765</v>
      </c>
      <c r="M11">
        <v>2353</v>
      </c>
      <c r="O11" t="s">
        <v>100</v>
      </c>
      <c r="P11" t="s">
        <v>104</v>
      </c>
      <c r="Q11" t="s">
        <v>94</v>
      </c>
      <c r="R11">
        <f t="shared" si="1"/>
        <v>17.692343063767062</v>
      </c>
      <c r="S11">
        <f t="shared" si="0"/>
        <v>0.4992466962030318</v>
      </c>
      <c r="T11">
        <f>K11</f>
        <v>4261</v>
      </c>
      <c r="U11">
        <f>T11/$T$25</f>
        <v>1.2375835027592217</v>
      </c>
    </row>
    <row r="12" spans="1:21" x14ac:dyDescent="0.2">
      <c r="A12" t="s">
        <v>35</v>
      </c>
      <c r="B12" t="s">
        <v>14</v>
      </c>
      <c r="C12" t="s">
        <v>36</v>
      </c>
      <c r="D12" t="s">
        <v>16</v>
      </c>
      <c r="E12" s="2">
        <v>44825.631944444503</v>
      </c>
      <c r="F12">
        <v>7308</v>
      </c>
      <c r="G12">
        <v>7482</v>
      </c>
      <c r="H12">
        <v>1004</v>
      </c>
      <c r="I12">
        <v>60290</v>
      </c>
      <c r="J12">
        <v>85320</v>
      </c>
      <c r="K12">
        <v>6904</v>
      </c>
      <c r="L12">
        <v>6496</v>
      </c>
      <c r="M12">
        <v>2982</v>
      </c>
      <c r="O12" t="s">
        <v>99</v>
      </c>
      <c r="P12" t="s">
        <v>104</v>
      </c>
      <c r="Q12" t="s">
        <v>94</v>
      </c>
      <c r="R12">
        <f t="shared" si="1"/>
        <v>16.380596345227936</v>
      </c>
      <c r="S12">
        <f t="shared" si="0"/>
        <v>6.1997790023323063E-2</v>
      </c>
      <c r="T12">
        <f>K12</f>
        <v>6904</v>
      </c>
      <c r="U12">
        <f>T12/$T$25</f>
        <v>2.0052279988382224</v>
      </c>
    </row>
    <row r="13" spans="1:21" x14ac:dyDescent="0.2">
      <c r="A13" t="s">
        <v>37</v>
      </c>
      <c r="B13" t="s">
        <v>14</v>
      </c>
      <c r="C13" t="s">
        <v>38</v>
      </c>
      <c r="D13" t="s">
        <v>16</v>
      </c>
      <c r="E13" s="2">
        <v>44825.630555555603</v>
      </c>
      <c r="F13">
        <v>10381</v>
      </c>
      <c r="G13">
        <v>10716</v>
      </c>
      <c r="H13">
        <v>1004</v>
      </c>
      <c r="I13">
        <v>60290</v>
      </c>
      <c r="J13">
        <v>163000</v>
      </c>
      <c r="K13">
        <v>4561</v>
      </c>
      <c r="L13">
        <v>4046</v>
      </c>
      <c r="M13">
        <v>2414</v>
      </c>
      <c r="O13" t="s">
        <v>98</v>
      </c>
      <c r="P13" t="s">
        <v>104</v>
      </c>
      <c r="Q13" t="s">
        <v>94</v>
      </c>
      <c r="R13">
        <f t="shared" si="1"/>
        <v>17.314512438893168</v>
      </c>
      <c r="S13">
        <f t="shared" si="0"/>
        <v>0.37330315457840041</v>
      </c>
      <c r="T13">
        <f>K13</f>
        <v>4561</v>
      </c>
      <c r="U13">
        <f>T13/$T$25</f>
        <v>1.3247168167295962</v>
      </c>
    </row>
    <row r="14" spans="1:21" x14ac:dyDescent="0.2">
      <c r="A14" t="s">
        <v>39</v>
      </c>
      <c r="B14" t="s">
        <v>14</v>
      </c>
      <c r="C14" t="s">
        <v>40</v>
      </c>
      <c r="D14" t="s">
        <v>16</v>
      </c>
      <c r="E14" s="2">
        <v>44825.684027777803</v>
      </c>
      <c r="F14">
        <v>12248</v>
      </c>
      <c r="G14">
        <v>12687</v>
      </c>
      <c r="H14">
        <v>1004</v>
      </c>
      <c r="I14">
        <v>60290</v>
      </c>
      <c r="J14">
        <v>195200</v>
      </c>
      <c r="K14">
        <v>3944</v>
      </c>
      <c r="L14">
        <v>3565</v>
      </c>
      <c r="M14">
        <v>2058</v>
      </c>
      <c r="O14" t="s">
        <v>101</v>
      </c>
      <c r="P14" t="s">
        <v>103</v>
      </c>
      <c r="Q14" t="s">
        <v>94</v>
      </c>
      <c r="R14">
        <f t="shared" si="1"/>
        <v>17.574593527337612</v>
      </c>
      <c r="S14">
        <f t="shared" si="0"/>
        <v>0.45999685072654845</v>
      </c>
      <c r="T14">
        <f>K14</f>
        <v>3944</v>
      </c>
      <c r="U14">
        <f>T14/$T$25</f>
        <v>1.1455126343305257</v>
      </c>
    </row>
    <row r="15" spans="1:21" x14ac:dyDescent="0.2">
      <c r="A15" t="s">
        <v>41</v>
      </c>
      <c r="B15" t="s">
        <v>14</v>
      </c>
      <c r="C15" t="s">
        <v>42</v>
      </c>
      <c r="D15" t="s">
        <v>16</v>
      </c>
      <c r="E15" s="2">
        <v>44825.683333333298</v>
      </c>
      <c r="F15">
        <v>12389</v>
      </c>
      <c r="G15">
        <v>12855</v>
      </c>
      <c r="H15">
        <v>1004</v>
      </c>
      <c r="I15">
        <v>60290</v>
      </c>
      <c r="J15">
        <v>191500</v>
      </c>
      <c r="K15">
        <v>4019</v>
      </c>
      <c r="L15">
        <v>3604</v>
      </c>
      <c r="M15">
        <v>2110</v>
      </c>
      <c r="O15" t="s">
        <v>100</v>
      </c>
      <c r="P15" t="s">
        <v>103</v>
      </c>
      <c r="Q15" t="s">
        <v>94</v>
      </c>
      <c r="R15">
        <f t="shared" si="1"/>
        <v>17.546984866587046</v>
      </c>
      <c r="S15">
        <f t="shared" si="0"/>
        <v>0.45079396380969311</v>
      </c>
      <c r="T15">
        <f>K15</f>
        <v>4019</v>
      </c>
      <c r="U15">
        <f>T15/$T$25</f>
        <v>1.1672959628231194</v>
      </c>
    </row>
    <row r="16" spans="1:21" x14ac:dyDescent="0.2">
      <c r="A16" t="s">
        <v>43</v>
      </c>
      <c r="B16" t="s">
        <v>14</v>
      </c>
      <c r="C16" t="s">
        <v>44</v>
      </c>
      <c r="D16" t="s">
        <v>16</v>
      </c>
      <c r="E16" s="2">
        <v>44825.683333333298</v>
      </c>
      <c r="F16">
        <v>8039</v>
      </c>
      <c r="G16">
        <v>8240</v>
      </c>
      <c r="H16">
        <v>1004</v>
      </c>
      <c r="I16">
        <v>60290</v>
      </c>
      <c r="J16">
        <v>85440</v>
      </c>
      <c r="K16">
        <v>7409</v>
      </c>
      <c r="L16">
        <v>6996</v>
      </c>
      <c r="M16">
        <v>3252</v>
      </c>
      <c r="O16" t="s">
        <v>99</v>
      </c>
      <c r="P16" t="s">
        <v>103</v>
      </c>
      <c r="Q16" t="s">
        <v>94</v>
      </c>
      <c r="R16">
        <f t="shared" si="1"/>
        <v>16.382624026574916</v>
      </c>
      <c r="S16">
        <f t="shared" si="0"/>
        <v>6.267368380564993E-2</v>
      </c>
      <c r="T16">
        <f>K16</f>
        <v>7409</v>
      </c>
      <c r="U16">
        <f>T16/$T$25</f>
        <v>2.1519024106883533</v>
      </c>
    </row>
    <row r="17" spans="1:21" x14ac:dyDescent="0.2">
      <c r="A17" t="s">
        <v>45</v>
      </c>
      <c r="B17" t="s">
        <v>14</v>
      </c>
      <c r="C17" t="s">
        <v>46</v>
      </c>
      <c r="D17" t="s">
        <v>16</v>
      </c>
      <c r="E17" s="2">
        <v>44825.682638888902</v>
      </c>
      <c r="F17">
        <v>13588</v>
      </c>
      <c r="G17">
        <v>14213</v>
      </c>
      <c r="H17">
        <v>1004</v>
      </c>
      <c r="I17">
        <v>60290</v>
      </c>
      <c r="J17">
        <v>216800</v>
      </c>
      <c r="K17">
        <v>4418</v>
      </c>
      <c r="L17">
        <v>3942</v>
      </c>
      <c r="M17">
        <v>2370</v>
      </c>
      <c r="O17" t="s">
        <v>98</v>
      </c>
      <c r="P17" t="s">
        <v>103</v>
      </c>
      <c r="Q17" t="s">
        <v>94</v>
      </c>
      <c r="R17">
        <f t="shared" si="1"/>
        <v>17.7260052311286</v>
      </c>
      <c r="S17">
        <f t="shared" si="0"/>
        <v>0.51046741865687772</v>
      </c>
      <c r="T17">
        <f>K17</f>
        <v>4418</v>
      </c>
      <c r="U17">
        <f>T17/$T$25</f>
        <v>1.2831832704037176</v>
      </c>
    </row>
    <row r="18" spans="1:21" x14ac:dyDescent="0.2">
      <c r="A18" t="s">
        <v>47</v>
      </c>
      <c r="B18" t="s">
        <v>14</v>
      </c>
      <c r="C18" t="s">
        <v>48</v>
      </c>
      <c r="D18" t="s">
        <v>16</v>
      </c>
      <c r="E18" s="2">
        <v>44825.634722222203</v>
      </c>
      <c r="F18">
        <v>11425</v>
      </c>
      <c r="G18">
        <v>11843</v>
      </c>
      <c r="H18">
        <v>1004</v>
      </c>
      <c r="I18">
        <v>60290</v>
      </c>
      <c r="J18">
        <v>185700</v>
      </c>
      <c r="K18">
        <v>4637</v>
      </c>
      <c r="L18">
        <v>4024</v>
      </c>
      <c r="M18">
        <v>2584</v>
      </c>
      <c r="O18" t="s">
        <v>101</v>
      </c>
      <c r="P18" t="s">
        <v>102</v>
      </c>
      <c r="Q18" t="s">
        <v>94</v>
      </c>
      <c r="R18">
        <f t="shared" si="1"/>
        <v>17.502614289710149</v>
      </c>
      <c r="S18">
        <f t="shared" si="0"/>
        <v>0.43600377151739406</v>
      </c>
      <c r="T18">
        <f>K18</f>
        <v>4637</v>
      </c>
      <c r="U18">
        <f>T18/$T$25</f>
        <v>1.3467905896020913</v>
      </c>
    </row>
    <row r="19" spans="1:21" x14ac:dyDescent="0.2">
      <c r="A19" t="s">
        <v>49</v>
      </c>
      <c r="B19" t="s">
        <v>14</v>
      </c>
      <c r="C19" t="s">
        <v>50</v>
      </c>
      <c r="D19" t="s">
        <v>16</v>
      </c>
      <c r="E19" s="2">
        <v>44825.633333333302</v>
      </c>
      <c r="F19">
        <v>11453</v>
      </c>
      <c r="G19">
        <v>11859</v>
      </c>
      <c r="H19">
        <v>1004</v>
      </c>
      <c r="I19">
        <v>60290</v>
      </c>
      <c r="J19">
        <v>183000</v>
      </c>
      <c r="K19">
        <v>4603</v>
      </c>
      <c r="L19">
        <v>3954</v>
      </c>
      <c r="M19">
        <v>2612</v>
      </c>
      <c r="O19" t="s">
        <v>100</v>
      </c>
      <c r="P19" t="s">
        <v>102</v>
      </c>
      <c r="Q19" t="s">
        <v>94</v>
      </c>
      <c r="R19">
        <f t="shared" si="1"/>
        <v>17.481484122946132</v>
      </c>
      <c r="S19">
        <f t="shared" si="0"/>
        <v>0.42896038259605501</v>
      </c>
      <c r="T19">
        <f>K19</f>
        <v>4603</v>
      </c>
      <c r="U19">
        <f>T19/$T$25</f>
        <v>1.3369154806854486</v>
      </c>
    </row>
    <row r="20" spans="1:21" x14ac:dyDescent="0.2">
      <c r="A20" t="s">
        <v>51</v>
      </c>
      <c r="B20" t="s">
        <v>14</v>
      </c>
      <c r="C20" t="s">
        <v>52</v>
      </c>
      <c r="D20" t="s">
        <v>16</v>
      </c>
      <c r="E20" s="2">
        <v>44825.6340277778</v>
      </c>
      <c r="F20">
        <v>6941</v>
      </c>
      <c r="G20">
        <v>7096</v>
      </c>
      <c r="H20">
        <v>1004</v>
      </c>
      <c r="I20">
        <v>60290</v>
      </c>
      <c r="J20">
        <v>81860</v>
      </c>
      <c r="K20">
        <v>7040</v>
      </c>
      <c r="L20">
        <v>6668</v>
      </c>
      <c r="M20">
        <v>2974</v>
      </c>
      <c r="O20" t="s">
        <v>99</v>
      </c>
      <c r="P20" t="s">
        <v>102</v>
      </c>
      <c r="Q20" t="s">
        <v>94</v>
      </c>
      <c r="R20">
        <f t="shared" si="1"/>
        <v>16.320871046330446</v>
      </c>
      <c r="S20">
        <f t="shared" si="0"/>
        <v>4.2089357057493025E-2</v>
      </c>
      <c r="T20">
        <f>K20</f>
        <v>7040</v>
      </c>
      <c r="U20">
        <f>T20/$T$25</f>
        <v>2.0447284345047922</v>
      </c>
    </row>
    <row r="21" spans="1:21" x14ac:dyDescent="0.2">
      <c r="A21" t="s">
        <v>53</v>
      </c>
      <c r="B21" t="s">
        <v>14</v>
      </c>
      <c r="C21" t="s">
        <v>54</v>
      </c>
      <c r="D21" t="s">
        <v>16</v>
      </c>
      <c r="E21" s="2">
        <v>44825.632638888899</v>
      </c>
      <c r="F21">
        <v>8767</v>
      </c>
      <c r="G21">
        <v>9015</v>
      </c>
      <c r="H21">
        <v>1004</v>
      </c>
      <c r="I21">
        <v>60290</v>
      </c>
      <c r="J21">
        <v>134400</v>
      </c>
      <c r="K21">
        <v>4759</v>
      </c>
      <c r="L21">
        <v>4166</v>
      </c>
      <c r="M21">
        <v>2565</v>
      </c>
      <c r="O21" t="s">
        <v>98</v>
      </c>
      <c r="P21" t="s">
        <v>102</v>
      </c>
      <c r="Q21" t="s">
        <v>94</v>
      </c>
      <c r="R21">
        <f t="shared" si="1"/>
        <v>17.036173612553487</v>
      </c>
      <c r="S21">
        <f>(R21-LOG(75000,2))/3</f>
        <v>0.28052354579850675</v>
      </c>
      <c r="T21">
        <f>K21</f>
        <v>4759</v>
      </c>
      <c r="U21">
        <f>T21/$T$25</f>
        <v>1.3822248039500435</v>
      </c>
    </row>
    <row r="22" spans="1:21" x14ac:dyDescent="0.2">
      <c r="A22" t="s">
        <v>55</v>
      </c>
      <c r="B22" t="s">
        <v>14</v>
      </c>
      <c r="C22" t="s">
        <v>56</v>
      </c>
      <c r="D22" t="s">
        <v>16</v>
      </c>
      <c r="E22" s="2">
        <v>44825.629166666702</v>
      </c>
      <c r="F22">
        <v>11761</v>
      </c>
      <c r="G22">
        <v>12143</v>
      </c>
      <c r="H22">
        <v>1004</v>
      </c>
      <c r="I22">
        <v>60290</v>
      </c>
      <c r="J22">
        <v>935900</v>
      </c>
      <c r="K22">
        <v>3819</v>
      </c>
      <c r="L22">
        <v>3481</v>
      </c>
      <c r="M22">
        <v>1783</v>
      </c>
      <c r="O22" t="s">
        <v>101</v>
      </c>
      <c r="P22" t="s">
        <v>98</v>
      </c>
      <c r="Q22" t="s">
        <v>94</v>
      </c>
      <c r="R22">
        <f t="shared" si="1"/>
        <v>19.835994861925684</v>
      </c>
      <c r="S22">
        <f t="shared" si="0"/>
        <v>1.2137972955892391</v>
      </c>
      <c r="T22">
        <f>K22</f>
        <v>3819</v>
      </c>
      <c r="U22">
        <f>T22/$T$25</f>
        <v>1.1092070868428696</v>
      </c>
    </row>
    <row r="23" spans="1:21" x14ac:dyDescent="0.2">
      <c r="A23" t="s">
        <v>57</v>
      </c>
      <c r="B23" t="s">
        <v>14</v>
      </c>
      <c r="C23" t="s">
        <v>58</v>
      </c>
      <c r="D23" t="s">
        <v>16</v>
      </c>
      <c r="E23" s="2">
        <v>44825.627777777801</v>
      </c>
      <c r="F23">
        <v>13040</v>
      </c>
      <c r="G23">
        <v>13496</v>
      </c>
      <c r="H23">
        <v>1004</v>
      </c>
      <c r="I23">
        <v>60290</v>
      </c>
      <c r="J23">
        <v>955000</v>
      </c>
      <c r="K23">
        <v>3774</v>
      </c>
      <c r="L23">
        <v>3411</v>
      </c>
      <c r="M23">
        <v>1787</v>
      </c>
      <c r="O23" t="s">
        <v>100</v>
      </c>
      <c r="P23" t="s">
        <v>98</v>
      </c>
      <c r="Q23" t="s">
        <v>94</v>
      </c>
      <c r="R23">
        <f t="shared" si="1"/>
        <v>19.8651412075852</v>
      </c>
      <c r="S23">
        <f t="shared" si="0"/>
        <v>1.2235127441424112</v>
      </c>
      <c r="T23">
        <f>K23</f>
        <v>3774</v>
      </c>
      <c r="U23">
        <f>T23/$T$25</f>
        <v>1.0961370897473135</v>
      </c>
    </row>
    <row r="24" spans="1:21" x14ac:dyDescent="0.2">
      <c r="A24" t="s">
        <v>59</v>
      </c>
      <c r="B24" t="s">
        <v>14</v>
      </c>
      <c r="C24" t="s">
        <v>60</v>
      </c>
      <c r="D24" t="s">
        <v>16</v>
      </c>
      <c r="E24" s="2">
        <v>44825.628472222197</v>
      </c>
      <c r="F24">
        <v>2760</v>
      </c>
      <c r="G24">
        <v>2785</v>
      </c>
      <c r="H24">
        <v>1004</v>
      </c>
      <c r="I24">
        <v>60290</v>
      </c>
      <c r="J24">
        <v>110200</v>
      </c>
      <c r="K24">
        <v>9911</v>
      </c>
      <c r="L24">
        <v>9549</v>
      </c>
      <c r="M24">
        <v>5311</v>
      </c>
      <c r="O24" t="s">
        <v>99</v>
      </c>
      <c r="P24" t="s">
        <v>98</v>
      </c>
      <c r="Q24" t="s">
        <v>94</v>
      </c>
      <c r="R24">
        <f t="shared" si="1"/>
        <v>16.749764698345885</v>
      </c>
      <c r="S24">
        <f t="shared" si="0"/>
        <v>0.18505390772930616</v>
      </c>
      <c r="T24">
        <f>K24</f>
        <v>9911</v>
      </c>
      <c r="U24">
        <f>T24/$T$25</f>
        <v>2.8785942492012779</v>
      </c>
    </row>
    <row r="25" spans="1:21" x14ac:dyDescent="0.2">
      <c r="A25" t="s">
        <v>61</v>
      </c>
      <c r="B25" t="s">
        <v>14</v>
      </c>
      <c r="C25" t="s">
        <v>62</v>
      </c>
      <c r="D25" t="s">
        <v>16</v>
      </c>
      <c r="E25" s="2">
        <v>44825.627083333296</v>
      </c>
      <c r="F25">
        <v>16203</v>
      </c>
      <c r="G25">
        <v>16806</v>
      </c>
      <c r="H25">
        <v>1004</v>
      </c>
      <c r="I25">
        <v>60290</v>
      </c>
      <c r="J25">
        <v>1064000</v>
      </c>
      <c r="K25">
        <v>3443</v>
      </c>
      <c r="L25">
        <v>3149</v>
      </c>
      <c r="M25">
        <v>1528</v>
      </c>
      <c r="O25" t="s">
        <v>98</v>
      </c>
      <c r="P25" t="s">
        <v>98</v>
      </c>
      <c r="Q25" t="s">
        <v>94</v>
      </c>
      <c r="R25">
        <f t="shared" si="1"/>
        <v>20.021066720163276</v>
      </c>
      <c r="S25">
        <f>(R25-LOG(75000,2))/3</f>
        <v>1.2754879150017697</v>
      </c>
      <c r="T25">
        <f>K25</f>
        <v>3443</v>
      </c>
      <c r="U25">
        <f>T25/$T$25</f>
        <v>1</v>
      </c>
    </row>
    <row r="26" spans="1:21" x14ac:dyDescent="0.2">
      <c r="A26" t="s">
        <v>13</v>
      </c>
      <c r="B26" t="s">
        <v>63</v>
      </c>
      <c r="C26" t="s">
        <v>64</v>
      </c>
      <c r="D26" t="s">
        <v>16</v>
      </c>
      <c r="E26" s="2">
        <v>44825.718055555597</v>
      </c>
      <c r="F26">
        <v>5679</v>
      </c>
      <c r="G26">
        <v>5804</v>
      </c>
      <c r="H26">
        <v>1369</v>
      </c>
      <c r="I26">
        <v>60290</v>
      </c>
      <c r="J26">
        <v>74680</v>
      </c>
      <c r="K26">
        <v>9126</v>
      </c>
      <c r="L26">
        <v>8491</v>
      </c>
      <c r="M26">
        <v>4012</v>
      </c>
      <c r="O26" t="s">
        <v>101</v>
      </c>
      <c r="P26" t="s">
        <v>106</v>
      </c>
      <c r="Q26" t="s">
        <v>95</v>
      </c>
      <c r="R26">
        <f t="shared" si="1"/>
        <v>16.188434307113564</v>
      </c>
      <c r="S26">
        <f t="shared" ref="S26:S48" si="2">(R26-LOG(75000,2))/3</f>
        <v>-2.0562226814675455E-3</v>
      </c>
      <c r="T26">
        <f>K26</f>
        <v>9126</v>
      </c>
      <c r="U26">
        <f>T26/$T$49</f>
        <v>1.7280818026888847</v>
      </c>
    </row>
    <row r="27" spans="1:21" x14ac:dyDescent="0.2">
      <c r="A27" t="s">
        <v>17</v>
      </c>
      <c r="B27" t="s">
        <v>63</v>
      </c>
      <c r="C27" t="s">
        <v>65</v>
      </c>
      <c r="D27" t="s">
        <v>16</v>
      </c>
      <c r="E27" s="2">
        <v>44825.716666666704</v>
      </c>
      <c r="F27">
        <v>5710</v>
      </c>
      <c r="G27">
        <v>5837</v>
      </c>
      <c r="H27">
        <v>1369</v>
      </c>
      <c r="I27">
        <v>60290</v>
      </c>
      <c r="J27">
        <v>77440</v>
      </c>
      <c r="K27">
        <v>8966</v>
      </c>
      <c r="L27">
        <v>8386</v>
      </c>
      <c r="M27">
        <v>3874</v>
      </c>
      <c r="O27" t="s">
        <v>100</v>
      </c>
      <c r="P27" t="s">
        <v>106</v>
      </c>
      <c r="Q27" t="s">
        <v>95</v>
      </c>
      <c r="R27">
        <f t="shared" si="1"/>
        <v>16.240791332161958</v>
      </c>
      <c r="S27">
        <f t="shared" si="2"/>
        <v>1.5396119001330533E-2</v>
      </c>
      <c r="T27">
        <f>K27</f>
        <v>8966</v>
      </c>
      <c r="U27">
        <f>T27/$T$49</f>
        <v>1.6977845105093732</v>
      </c>
    </row>
    <row r="28" spans="1:21" x14ac:dyDescent="0.2">
      <c r="A28" t="s">
        <v>19</v>
      </c>
      <c r="B28" t="s">
        <v>63</v>
      </c>
      <c r="C28" t="s">
        <v>66</v>
      </c>
      <c r="D28" t="s">
        <v>16</v>
      </c>
      <c r="E28" s="2">
        <v>44825.717361111099</v>
      </c>
      <c r="F28">
        <v>5492</v>
      </c>
      <c r="G28">
        <v>5625</v>
      </c>
      <c r="H28">
        <v>1369</v>
      </c>
      <c r="I28">
        <v>60290</v>
      </c>
      <c r="J28">
        <v>76280</v>
      </c>
      <c r="K28">
        <v>11571</v>
      </c>
      <c r="L28">
        <v>11011</v>
      </c>
      <c r="M28">
        <v>4689</v>
      </c>
      <c r="O28" t="s">
        <v>99</v>
      </c>
      <c r="P28" t="s">
        <v>106</v>
      </c>
      <c r="Q28" t="s">
        <v>95</v>
      </c>
      <c r="R28">
        <f t="shared" si="1"/>
        <v>16.219017223200119</v>
      </c>
      <c r="S28">
        <f t="shared" si="2"/>
        <v>8.1380826807174369E-3</v>
      </c>
      <c r="T28">
        <f>K28</f>
        <v>11571</v>
      </c>
      <c r="U28">
        <f>T28/$T$49</f>
        <v>2.1910622988070441</v>
      </c>
    </row>
    <row r="29" spans="1:21" x14ac:dyDescent="0.2">
      <c r="A29" t="s">
        <v>21</v>
      </c>
      <c r="B29" t="s">
        <v>63</v>
      </c>
      <c r="C29" t="s">
        <v>67</v>
      </c>
      <c r="D29" t="s">
        <v>16</v>
      </c>
      <c r="E29" s="2">
        <v>44825.715972222199</v>
      </c>
      <c r="F29">
        <v>5627</v>
      </c>
      <c r="G29">
        <v>5765</v>
      </c>
      <c r="H29">
        <v>1369</v>
      </c>
      <c r="I29">
        <v>60290</v>
      </c>
      <c r="J29">
        <v>76900</v>
      </c>
      <c r="K29">
        <v>10644</v>
      </c>
      <c r="L29">
        <v>9988</v>
      </c>
      <c r="M29">
        <v>4364</v>
      </c>
      <c r="O29" t="s">
        <v>98</v>
      </c>
      <c r="P29" t="s">
        <v>106</v>
      </c>
      <c r="Q29" t="s">
        <v>95</v>
      </c>
      <c r="R29">
        <f t="shared" si="1"/>
        <v>16.230695977736552</v>
      </c>
      <c r="S29">
        <f t="shared" si="2"/>
        <v>1.2031000859528499E-2</v>
      </c>
      <c r="T29">
        <f>K29</f>
        <v>10644</v>
      </c>
      <c r="U29">
        <f>T29/$T$49</f>
        <v>2.0155273622419996</v>
      </c>
    </row>
    <row r="30" spans="1:21" x14ac:dyDescent="0.2">
      <c r="A30" t="s">
        <v>23</v>
      </c>
      <c r="B30" t="s">
        <v>63</v>
      </c>
      <c r="C30" t="s">
        <v>68</v>
      </c>
      <c r="D30" t="s">
        <v>16</v>
      </c>
      <c r="E30" s="2">
        <v>44825.715277777803</v>
      </c>
      <c r="F30">
        <v>8248</v>
      </c>
      <c r="G30">
        <v>8529</v>
      </c>
      <c r="H30">
        <v>1369</v>
      </c>
      <c r="I30">
        <v>60290</v>
      </c>
      <c r="J30">
        <v>138600</v>
      </c>
      <c r="K30">
        <v>7718</v>
      </c>
      <c r="L30">
        <v>7213</v>
      </c>
      <c r="M30">
        <v>3133</v>
      </c>
      <c r="O30" t="s">
        <v>101</v>
      </c>
      <c r="P30" t="s">
        <v>105</v>
      </c>
      <c r="Q30" t="s">
        <v>95</v>
      </c>
      <c r="R30">
        <f t="shared" si="1"/>
        <v>17.080567731911938</v>
      </c>
      <c r="S30">
        <f t="shared" si="2"/>
        <v>0.29532158558465699</v>
      </c>
      <c r="T30">
        <f>K30</f>
        <v>7718</v>
      </c>
      <c r="U30">
        <f>T30/$T$49</f>
        <v>1.4614656315091838</v>
      </c>
    </row>
    <row r="31" spans="1:21" x14ac:dyDescent="0.2">
      <c r="A31" t="s">
        <v>25</v>
      </c>
      <c r="B31" t="s">
        <v>63</v>
      </c>
      <c r="C31" t="s">
        <v>69</v>
      </c>
      <c r="D31" t="s">
        <v>16</v>
      </c>
      <c r="E31" s="2">
        <v>44825.713888888902</v>
      </c>
      <c r="F31">
        <v>8930</v>
      </c>
      <c r="G31">
        <v>9252</v>
      </c>
      <c r="H31">
        <v>1369</v>
      </c>
      <c r="I31">
        <v>60290</v>
      </c>
      <c r="J31">
        <v>151000</v>
      </c>
      <c r="K31">
        <v>7509</v>
      </c>
      <c r="L31">
        <v>7034</v>
      </c>
      <c r="M31">
        <v>2931</v>
      </c>
      <c r="O31" t="s">
        <v>100</v>
      </c>
      <c r="P31" t="s">
        <v>105</v>
      </c>
      <c r="Q31" t="s">
        <v>95</v>
      </c>
      <c r="R31">
        <f t="shared" si="1"/>
        <v>17.204189023987169</v>
      </c>
      <c r="S31">
        <f t="shared" si="2"/>
        <v>0.33652868294306754</v>
      </c>
      <c r="T31">
        <f>K31</f>
        <v>7509</v>
      </c>
      <c r="U31">
        <f>T31/$T$49</f>
        <v>1.421889793599697</v>
      </c>
    </row>
    <row r="32" spans="1:21" x14ac:dyDescent="0.2">
      <c r="A32" t="s">
        <v>27</v>
      </c>
      <c r="B32" t="s">
        <v>63</v>
      </c>
      <c r="C32" t="s">
        <v>70</v>
      </c>
      <c r="D32" t="s">
        <v>16</v>
      </c>
      <c r="E32" s="2">
        <v>44825.714583333298</v>
      </c>
      <c r="F32">
        <v>6872</v>
      </c>
      <c r="G32">
        <v>7073</v>
      </c>
      <c r="H32">
        <v>1369</v>
      </c>
      <c r="I32">
        <v>60290</v>
      </c>
      <c r="J32">
        <v>96640</v>
      </c>
      <c r="K32">
        <v>10616</v>
      </c>
      <c r="L32">
        <v>10390</v>
      </c>
      <c r="M32">
        <v>4443</v>
      </c>
      <c r="O32" t="s">
        <v>99</v>
      </c>
      <c r="P32" t="s">
        <v>105</v>
      </c>
      <c r="Q32" t="s">
        <v>95</v>
      </c>
      <c r="R32">
        <f t="shared" si="1"/>
        <v>16.560332834212442</v>
      </c>
      <c r="S32">
        <f t="shared" si="2"/>
        <v>0.1219099530181585</v>
      </c>
      <c r="T32">
        <f>K32</f>
        <v>10616</v>
      </c>
      <c r="U32">
        <f>T32/$T$49</f>
        <v>2.0102253361105853</v>
      </c>
    </row>
    <row r="33" spans="1:21" x14ac:dyDescent="0.2">
      <c r="A33" t="s">
        <v>29</v>
      </c>
      <c r="B33" t="s">
        <v>63</v>
      </c>
      <c r="C33" t="s">
        <v>71</v>
      </c>
      <c r="D33" t="s">
        <v>16</v>
      </c>
      <c r="E33" s="2">
        <v>44825.713194444397</v>
      </c>
      <c r="F33">
        <v>7634</v>
      </c>
      <c r="G33">
        <v>7862</v>
      </c>
      <c r="H33">
        <v>1369</v>
      </c>
      <c r="I33">
        <v>60290</v>
      </c>
      <c r="J33">
        <v>119600</v>
      </c>
      <c r="K33">
        <v>9207</v>
      </c>
      <c r="L33">
        <v>8761</v>
      </c>
      <c r="M33">
        <v>3858</v>
      </c>
      <c r="O33" t="s">
        <v>98</v>
      </c>
      <c r="P33" t="s">
        <v>105</v>
      </c>
      <c r="Q33" t="s">
        <v>95</v>
      </c>
      <c r="R33">
        <f t="shared" si="1"/>
        <v>16.86785786397283</v>
      </c>
      <c r="S33">
        <f t="shared" si="2"/>
        <v>0.22441829627162116</v>
      </c>
      <c r="T33">
        <f>K33</f>
        <v>9207</v>
      </c>
      <c r="U33">
        <f>T33/$T$49</f>
        <v>1.7434198068547624</v>
      </c>
    </row>
    <row r="34" spans="1:21" x14ac:dyDescent="0.2">
      <c r="A34" t="s">
        <v>31</v>
      </c>
      <c r="B34" t="s">
        <v>63</v>
      </c>
      <c r="C34" t="s">
        <v>72</v>
      </c>
      <c r="D34" t="s">
        <v>16</v>
      </c>
      <c r="E34" s="2">
        <v>44825.654861111099</v>
      </c>
      <c r="F34">
        <v>8086</v>
      </c>
      <c r="G34">
        <v>8327</v>
      </c>
      <c r="H34">
        <v>1369</v>
      </c>
      <c r="I34">
        <v>60290</v>
      </c>
      <c r="J34">
        <v>104700</v>
      </c>
      <c r="K34">
        <v>9086</v>
      </c>
      <c r="L34">
        <v>8274</v>
      </c>
      <c r="M34">
        <v>4442</v>
      </c>
      <c r="O34" t="s">
        <v>101</v>
      </c>
      <c r="P34" t="s">
        <v>104</v>
      </c>
      <c r="Q34" t="s">
        <v>95</v>
      </c>
      <c r="R34">
        <f t="shared" si="1"/>
        <v>16.675901916705534</v>
      </c>
      <c r="S34">
        <f t="shared" si="2"/>
        <v>0.16043298051585589</v>
      </c>
      <c r="T34">
        <f>K34</f>
        <v>9086</v>
      </c>
      <c r="U34">
        <f>T34/$T$49</f>
        <v>1.7205074796440067</v>
      </c>
    </row>
    <row r="35" spans="1:21" x14ac:dyDescent="0.2">
      <c r="A35" t="s">
        <v>33</v>
      </c>
      <c r="B35" t="s">
        <v>63</v>
      </c>
      <c r="C35" t="s">
        <v>73</v>
      </c>
      <c r="D35" t="s">
        <v>16</v>
      </c>
      <c r="E35" s="2">
        <v>44825.652777777803</v>
      </c>
      <c r="F35">
        <v>8169</v>
      </c>
      <c r="G35">
        <v>8412</v>
      </c>
      <c r="H35">
        <v>1369</v>
      </c>
      <c r="I35">
        <v>60290</v>
      </c>
      <c r="J35">
        <v>107200</v>
      </c>
      <c r="K35">
        <v>9063</v>
      </c>
      <c r="L35">
        <v>8360</v>
      </c>
      <c r="M35">
        <v>4402</v>
      </c>
      <c r="O35" t="s">
        <v>100</v>
      </c>
      <c r="P35" t="s">
        <v>104</v>
      </c>
      <c r="Q35" t="s">
        <v>95</v>
      </c>
      <c r="R35">
        <f t="shared" si="1"/>
        <v>16.709945380232497</v>
      </c>
      <c r="S35">
        <f t="shared" si="2"/>
        <v>0.17178080169151025</v>
      </c>
      <c r="T35">
        <f>K35</f>
        <v>9063</v>
      </c>
      <c r="U35">
        <f>T35/$T$49</f>
        <v>1.716152243893202</v>
      </c>
    </row>
    <row r="36" spans="1:21" x14ac:dyDescent="0.2">
      <c r="A36" t="s">
        <v>74</v>
      </c>
      <c r="B36" t="s">
        <v>63</v>
      </c>
      <c r="C36" t="s">
        <v>75</v>
      </c>
      <c r="D36" t="s">
        <v>16</v>
      </c>
      <c r="E36" s="2">
        <v>44825.653472222199</v>
      </c>
      <c r="F36">
        <v>7236</v>
      </c>
      <c r="G36">
        <v>7451</v>
      </c>
      <c r="H36">
        <v>1369</v>
      </c>
      <c r="I36">
        <v>60290</v>
      </c>
      <c r="J36">
        <v>98220</v>
      </c>
      <c r="K36">
        <v>11249</v>
      </c>
      <c r="L36">
        <v>10216</v>
      </c>
      <c r="M36">
        <v>5556</v>
      </c>
      <c r="O36" t="s">
        <v>99</v>
      </c>
      <c r="P36" t="s">
        <v>104</v>
      </c>
      <c r="Q36" t="s">
        <v>95</v>
      </c>
      <c r="R36">
        <f t="shared" si="1"/>
        <v>16.583729202082672</v>
      </c>
      <c r="S36">
        <f t="shared" si="2"/>
        <v>0.12970874230823526</v>
      </c>
      <c r="T36">
        <f>K36</f>
        <v>11249</v>
      </c>
      <c r="U36">
        <f>T36/$T$49</f>
        <v>2.1300889982957774</v>
      </c>
    </row>
    <row r="37" spans="1:21" x14ac:dyDescent="0.2">
      <c r="A37" t="s">
        <v>37</v>
      </c>
      <c r="B37" t="s">
        <v>63</v>
      </c>
      <c r="C37" t="s">
        <v>76</v>
      </c>
      <c r="D37" t="s">
        <v>16</v>
      </c>
      <c r="E37" s="2">
        <v>44825.652083333298</v>
      </c>
      <c r="F37">
        <v>7171</v>
      </c>
      <c r="G37">
        <v>7348</v>
      </c>
      <c r="H37">
        <v>1369</v>
      </c>
      <c r="I37">
        <v>60290</v>
      </c>
      <c r="J37">
        <v>83660</v>
      </c>
      <c r="K37">
        <v>9159</v>
      </c>
      <c r="L37">
        <v>8545</v>
      </c>
      <c r="M37">
        <v>4123</v>
      </c>
      <c r="O37" t="s">
        <v>98</v>
      </c>
      <c r="P37" t="s">
        <v>104</v>
      </c>
      <c r="Q37" t="s">
        <v>95</v>
      </c>
      <c r="R37">
        <f t="shared" si="1"/>
        <v>16.352250377531398</v>
      </c>
      <c r="S37">
        <f t="shared" si="2"/>
        <v>5.2549134124477113E-2</v>
      </c>
      <c r="T37">
        <f>K37</f>
        <v>9159</v>
      </c>
      <c r="U37">
        <f>T37/$T$49</f>
        <v>1.7343306192009089</v>
      </c>
    </row>
    <row r="38" spans="1:21" x14ac:dyDescent="0.2">
      <c r="A38" t="s">
        <v>39</v>
      </c>
      <c r="B38" t="s">
        <v>63</v>
      </c>
      <c r="C38" t="s">
        <v>77</v>
      </c>
      <c r="D38" t="s">
        <v>16</v>
      </c>
      <c r="E38" s="2">
        <v>44825.720833333296</v>
      </c>
      <c r="F38">
        <v>19461</v>
      </c>
      <c r="G38">
        <v>21008</v>
      </c>
      <c r="H38">
        <v>1369</v>
      </c>
      <c r="I38">
        <v>60290</v>
      </c>
      <c r="J38">
        <v>354700</v>
      </c>
      <c r="K38">
        <v>6486</v>
      </c>
      <c r="L38">
        <v>6004</v>
      </c>
      <c r="M38">
        <v>2691</v>
      </c>
      <c r="O38" t="s">
        <v>101</v>
      </c>
      <c r="P38" t="s">
        <v>103</v>
      </c>
      <c r="Q38" t="s">
        <v>95</v>
      </c>
      <c r="R38">
        <f t="shared" si="1"/>
        <v>18.436239804709913</v>
      </c>
      <c r="S38">
        <f t="shared" si="2"/>
        <v>0.74721227651731559</v>
      </c>
      <c r="T38">
        <f>K38</f>
        <v>6486</v>
      </c>
      <c r="U38">
        <f>T38/$T$49</f>
        <v>1.2281764817269456</v>
      </c>
    </row>
    <row r="39" spans="1:21" x14ac:dyDescent="0.2">
      <c r="A39" t="s">
        <v>41</v>
      </c>
      <c r="B39" t="s">
        <v>63</v>
      </c>
      <c r="C39" t="s">
        <v>78</v>
      </c>
      <c r="D39" t="s">
        <v>16</v>
      </c>
      <c r="E39" s="2">
        <v>44825.719444444403</v>
      </c>
      <c r="F39">
        <v>18271</v>
      </c>
      <c r="G39">
        <v>19596</v>
      </c>
      <c r="H39">
        <v>1369</v>
      </c>
      <c r="I39">
        <v>60290</v>
      </c>
      <c r="J39">
        <v>326200</v>
      </c>
      <c r="K39">
        <v>6420</v>
      </c>
      <c r="L39">
        <v>5950</v>
      </c>
      <c r="M39">
        <v>2746</v>
      </c>
      <c r="O39" t="s">
        <v>100</v>
      </c>
      <c r="P39" t="s">
        <v>103</v>
      </c>
      <c r="Q39" t="s">
        <v>95</v>
      </c>
      <c r="R39">
        <f t="shared" si="1"/>
        <v>18.315397256486609</v>
      </c>
      <c r="S39">
        <f t="shared" si="2"/>
        <v>0.70693142710954737</v>
      </c>
      <c r="T39">
        <f>K39</f>
        <v>6420</v>
      </c>
      <c r="U39">
        <f>T39/$T$49</f>
        <v>1.2156788487028971</v>
      </c>
    </row>
    <row r="40" spans="1:21" x14ac:dyDescent="0.2">
      <c r="A40" t="s">
        <v>43</v>
      </c>
      <c r="B40" t="s">
        <v>63</v>
      </c>
      <c r="C40" t="s">
        <v>79</v>
      </c>
      <c r="D40" t="s">
        <v>16</v>
      </c>
      <c r="E40" s="2">
        <v>44825.720138888901</v>
      </c>
      <c r="F40">
        <v>14472</v>
      </c>
      <c r="G40">
        <v>15380</v>
      </c>
      <c r="H40">
        <v>1369</v>
      </c>
      <c r="I40">
        <v>60290</v>
      </c>
      <c r="J40">
        <v>226800</v>
      </c>
      <c r="K40">
        <v>9211</v>
      </c>
      <c r="L40">
        <v>8530</v>
      </c>
      <c r="M40">
        <v>4277</v>
      </c>
      <c r="O40" t="s">
        <v>99</v>
      </c>
      <c r="P40" t="s">
        <v>103</v>
      </c>
      <c r="Q40" t="s">
        <v>95</v>
      </c>
      <c r="R40">
        <f t="shared" si="1"/>
        <v>17.791061114716953</v>
      </c>
      <c r="S40">
        <f t="shared" si="2"/>
        <v>0.53215271318632895</v>
      </c>
      <c r="T40">
        <f>K40</f>
        <v>9211</v>
      </c>
      <c r="U40">
        <f>T40/$T$49</f>
        <v>1.74417723915925</v>
      </c>
    </row>
    <row r="41" spans="1:21" x14ac:dyDescent="0.2">
      <c r="A41" t="s">
        <v>45</v>
      </c>
      <c r="B41" t="s">
        <v>63</v>
      </c>
      <c r="C41" t="s">
        <v>80</v>
      </c>
      <c r="D41" t="s">
        <v>16</v>
      </c>
      <c r="E41" s="2">
        <v>44825.71875</v>
      </c>
      <c r="F41">
        <v>16685</v>
      </c>
      <c r="G41">
        <v>17822</v>
      </c>
      <c r="H41">
        <v>1369</v>
      </c>
      <c r="I41">
        <v>60290</v>
      </c>
      <c r="J41">
        <v>312000</v>
      </c>
      <c r="K41">
        <v>6903</v>
      </c>
      <c r="L41">
        <v>6296</v>
      </c>
      <c r="M41">
        <v>3098</v>
      </c>
      <c r="O41" t="s">
        <v>98</v>
      </c>
      <c r="P41" t="s">
        <v>103</v>
      </c>
      <c r="Q41" t="s">
        <v>95</v>
      </c>
      <c r="R41">
        <f t="shared" si="1"/>
        <v>18.251186503524337</v>
      </c>
      <c r="S41">
        <f t="shared" si="2"/>
        <v>0.68552784278879031</v>
      </c>
      <c r="T41">
        <f>K41</f>
        <v>6903</v>
      </c>
      <c r="U41">
        <f>T41/$T$49</f>
        <v>1.3071387994697974</v>
      </c>
    </row>
    <row r="42" spans="1:21" x14ac:dyDescent="0.2">
      <c r="A42" t="s">
        <v>47</v>
      </c>
      <c r="B42" t="s">
        <v>63</v>
      </c>
      <c r="C42" t="s">
        <v>81</v>
      </c>
      <c r="D42" t="s">
        <v>16</v>
      </c>
      <c r="E42" s="2">
        <v>44825.659722222197</v>
      </c>
      <c r="F42">
        <v>15729</v>
      </c>
      <c r="G42">
        <v>16705</v>
      </c>
      <c r="H42">
        <v>1369</v>
      </c>
      <c r="I42">
        <v>60290</v>
      </c>
      <c r="J42">
        <v>274900</v>
      </c>
      <c r="K42">
        <v>6879</v>
      </c>
      <c r="L42">
        <v>6172</v>
      </c>
      <c r="M42">
        <v>3507</v>
      </c>
      <c r="O42" t="s">
        <v>101</v>
      </c>
      <c r="P42" t="s">
        <v>102</v>
      </c>
      <c r="Q42" t="s">
        <v>95</v>
      </c>
      <c r="R42">
        <f t="shared" si="1"/>
        <v>18.068547381287676</v>
      </c>
      <c r="S42">
        <f t="shared" si="2"/>
        <v>0.62464813537656971</v>
      </c>
      <c r="T42">
        <f>K42</f>
        <v>6879</v>
      </c>
      <c r="U42">
        <f>T42/$T$49</f>
        <v>1.3025942056428708</v>
      </c>
    </row>
    <row r="43" spans="1:21" x14ac:dyDescent="0.2">
      <c r="A43" t="s">
        <v>49</v>
      </c>
      <c r="B43" t="s">
        <v>63</v>
      </c>
      <c r="C43" t="s">
        <v>82</v>
      </c>
      <c r="D43" t="s">
        <v>16</v>
      </c>
      <c r="F43">
        <v>14278</v>
      </c>
      <c r="G43">
        <v>15104</v>
      </c>
      <c r="H43">
        <v>1369</v>
      </c>
      <c r="I43">
        <v>60290</v>
      </c>
      <c r="J43">
        <v>240680</v>
      </c>
      <c r="K43">
        <v>7146</v>
      </c>
      <c r="L43">
        <v>6262</v>
      </c>
      <c r="M43">
        <v>3914</v>
      </c>
      <c r="O43" t="s">
        <v>100</v>
      </c>
      <c r="P43" t="s">
        <v>102</v>
      </c>
      <c r="Q43" t="s">
        <v>95</v>
      </c>
      <c r="R43">
        <f t="shared" si="1"/>
        <v>17.876756736317219</v>
      </c>
      <c r="S43">
        <f t="shared" si="2"/>
        <v>0.56071792038641755</v>
      </c>
      <c r="T43">
        <f>K43</f>
        <v>7146</v>
      </c>
      <c r="U43">
        <f>T43/$T$49</f>
        <v>1.3531528119674303</v>
      </c>
    </row>
    <row r="44" spans="1:21" x14ac:dyDescent="0.2">
      <c r="A44" t="s">
        <v>51</v>
      </c>
      <c r="B44" t="s">
        <v>63</v>
      </c>
      <c r="C44" t="s">
        <v>83</v>
      </c>
      <c r="D44" t="s">
        <v>16</v>
      </c>
      <c r="E44" s="2">
        <v>44825.659027777801</v>
      </c>
      <c r="F44">
        <v>9835</v>
      </c>
      <c r="G44">
        <v>10207</v>
      </c>
      <c r="H44">
        <v>1369</v>
      </c>
      <c r="I44">
        <v>60290</v>
      </c>
      <c r="J44">
        <v>147100</v>
      </c>
      <c r="K44">
        <v>9927</v>
      </c>
      <c r="L44">
        <v>8853</v>
      </c>
      <c r="M44">
        <v>5170</v>
      </c>
      <c r="O44" t="s">
        <v>99</v>
      </c>
      <c r="P44" t="s">
        <v>102</v>
      </c>
      <c r="Q44" t="s">
        <v>95</v>
      </c>
      <c r="R44">
        <f t="shared" si="1"/>
        <v>17.166437721029556</v>
      </c>
      <c r="S44">
        <f t="shared" si="2"/>
        <v>0.32394491529052988</v>
      </c>
      <c r="T44">
        <f>K44</f>
        <v>9927</v>
      </c>
      <c r="U44">
        <f>T44/$T$49</f>
        <v>1.879757621662564</v>
      </c>
    </row>
    <row r="45" spans="1:21" x14ac:dyDescent="0.2">
      <c r="A45" t="s">
        <v>53</v>
      </c>
      <c r="B45" t="s">
        <v>63</v>
      </c>
      <c r="C45" t="s">
        <v>84</v>
      </c>
      <c r="D45" t="s">
        <v>16</v>
      </c>
      <c r="E45" s="2">
        <v>44825.655555555597</v>
      </c>
      <c r="F45">
        <v>13272</v>
      </c>
      <c r="G45">
        <v>13985</v>
      </c>
      <c r="H45">
        <v>1369</v>
      </c>
      <c r="I45">
        <v>60290</v>
      </c>
      <c r="J45">
        <v>225100</v>
      </c>
      <c r="K45">
        <v>7857</v>
      </c>
      <c r="L45">
        <v>6875</v>
      </c>
      <c r="M45">
        <v>4245</v>
      </c>
      <c r="O45" t="s">
        <v>98</v>
      </c>
      <c r="P45" t="s">
        <v>102</v>
      </c>
      <c r="Q45" t="s">
        <v>95</v>
      </c>
      <c r="R45">
        <f t="shared" si="1"/>
        <v>17.780206531228881</v>
      </c>
      <c r="S45">
        <f t="shared" si="2"/>
        <v>0.52853451869030488</v>
      </c>
      <c r="T45">
        <f>K45</f>
        <v>7857</v>
      </c>
      <c r="U45">
        <f>T45/$T$49</f>
        <v>1.4877864040901345</v>
      </c>
    </row>
    <row r="46" spans="1:21" x14ac:dyDescent="0.2">
      <c r="A46" t="s">
        <v>55</v>
      </c>
      <c r="B46" t="s">
        <v>63</v>
      </c>
      <c r="C46" t="s">
        <v>85</v>
      </c>
      <c r="D46" t="s">
        <v>16</v>
      </c>
      <c r="E46" s="2">
        <v>44825.650694444397</v>
      </c>
      <c r="F46">
        <v>7873</v>
      </c>
      <c r="G46">
        <v>8098</v>
      </c>
      <c r="H46">
        <v>1369</v>
      </c>
      <c r="I46">
        <v>60290</v>
      </c>
      <c r="J46">
        <v>693900</v>
      </c>
      <c r="K46">
        <v>5337</v>
      </c>
      <c r="L46">
        <v>4941</v>
      </c>
      <c r="M46">
        <v>2200</v>
      </c>
      <c r="O46" t="s">
        <v>101</v>
      </c>
      <c r="P46" t="s">
        <v>98</v>
      </c>
      <c r="Q46" t="s">
        <v>95</v>
      </c>
      <c r="R46">
        <f t="shared" si="1"/>
        <v>19.404368241132072</v>
      </c>
      <c r="S46">
        <f t="shared" si="2"/>
        <v>1.069921755324702</v>
      </c>
      <c r="T46">
        <f>K46</f>
        <v>5337</v>
      </c>
      <c r="U46">
        <f>T46/$T$49</f>
        <v>1.010604052262829</v>
      </c>
    </row>
    <row r="47" spans="1:21" x14ac:dyDescent="0.2">
      <c r="A47" t="s">
        <v>57</v>
      </c>
      <c r="B47" t="s">
        <v>63</v>
      </c>
      <c r="C47" t="s">
        <v>86</v>
      </c>
      <c r="D47" t="s">
        <v>16</v>
      </c>
      <c r="E47" s="2">
        <v>44825.65</v>
      </c>
      <c r="F47">
        <v>8289</v>
      </c>
      <c r="G47">
        <v>8534</v>
      </c>
      <c r="H47">
        <v>1369</v>
      </c>
      <c r="I47">
        <v>60290</v>
      </c>
      <c r="J47">
        <v>733300</v>
      </c>
      <c r="K47">
        <v>5323</v>
      </c>
      <c r="L47">
        <v>4903</v>
      </c>
      <c r="M47">
        <v>2247</v>
      </c>
      <c r="O47" t="s">
        <v>100</v>
      </c>
      <c r="P47" t="s">
        <v>98</v>
      </c>
      <c r="Q47" t="s">
        <v>95</v>
      </c>
      <c r="R47">
        <f t="shared" si="1"/>
        <v>19.484044013815208</v>
      </c>
      <c r="S47">
        <f t="shared" si="2"/>
        <v>1.0964803462190804</v>
      </c>
      <c r="T47">
        <f>K47</f>
        <v>5323</v>
      </c>
      <c r="U47">
        <f>T47/$T$49</f>
        <v>1.0079530391971216</v>
      </c>
    </row>
    <row r="48" spans="1:21" x14ac:dyDescent="0.2">
      <c r="A48" t="s">
        <v>59</v>
      </c>
      <c r="B48" t="s">
        <v>63</v>
      </c>
      <c r="C48" t="s">
        <v>87</v>
      </c>
      <c r="D48" t="s">
        <v>16</v>
      </c>
      <c r="E48" s="2">
        <v>44825.65</v>
      </c>
      <c r="F48">
        <v>5423</v>
      </c>
      <c r="G48">
        <v>5536</v>
      </c>
      <c r="H48">
        <v>1369</v>
      </c>
      <c r="I48">
        <v>60290</v>
      </c>
      <c r="J48">
        <v>441200</v>
      </c>
      <c r="K48">
        <v>7008</v>
      </c>
      <c r="L48">
        <v>6538</v>
      </c>
      <c r="M48">
        <v>2994</v>
      </c>
      <c r="O48" t="s">
        <v>99</v>
      </c>
      <c r="P48" t="s">
        <v>98</v>
      </c>
      <c r="Q48" t="s">
        <v>95</v>
      </c>
      <c r="R48">
        <f t="shared" si="1"/>
        <v>18.751073265366109</v>
      </c>
      <c r="S48">
        <f t="shared" si="2"/>
        <v>0.85215676340271429</v>
      </c>
      <c r="T48">
        <f>K48</f>
        <v>7008</v>
      </c>
      <c r="U48">
        <f>T48/$T$49</f>
        <v>1.3270213974626017</v>
      </c>
    </row>
    <row r="49" spans="1:21" x14ac:dyDescent="0.2">
      <c r="A49" t="s">
        <v>61</v>
      </c>
      <c r="B49" t="s">
        <v>63</v>
      </c>
      <c r="C49" t="s">
        <v>88</v>
      </c>
      <c r="D49" t="s">
        <v>16</v>
      </c>
      <c r="E49" s="2">
        <v>44825.649305555497</v>
      </c>
      <c r="F49">
        <v>7991</v>
      </c>
      <c r="G49">
        <v>8207</v>
      </c>
      <c r="H49">
        <v>1369</v>
      </c>
      <c r="I49">
        <v>60290</v>
      </c>
      <c r="J49">
        <v>724100</v>
      </c>
      <c r="K49">
        <v>5281</v>
      </c>
      <c r="L49">
        <v>4838</v>
      </c>
      <c r="M49">
        <v>2148</v>
      </c>
      <c r="O49" t="s">
        <v>98</v>
      </c>
      <c r="P49" t="s">
        <v>98</v>
      </c>
      <c r="Q49" t="s">
        <v>95</v>
      </c>
      <c r="R49">
        <f t="shared" si="1"/>
        <v>19.465829425255851</v>
      </c>
      <c r="S49">
        <f>(R49-LOG(75000,2))/3</f>
        <v>1.0904088166992949</v>
      </c>
      <c r="T49">
        <f>K49</f>
        <v>5281</v>
      </c>
      <c r="U49">
        <f>T49/$T$49</f>
        <v>1</v>
      </c>
    </row>
  </sheetData>
  <phoneticPr fontId="2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Kristian Davidsen</cp:lastModifiedBy>
  <cp:revision>1</cp:revision>
  <dcterms:created xsi:type="dcterms:W3CDTF">2022-09-22T04:47:49Z</dcterms:created>
  <dcterms:modified xsi:type="dcterms:W3CDTF">2022-10-06T20:25:20Z</dcterms:modified>
  <dc:language>en-US</dc:language>
</cp:coreProperties>
</file>