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Chlor-gradient/"/>
    </mc:Choice>
  </mc:AlternateContent>
  <xr:revisionPtr revIDLastSave="0" documentId="13_ncr:1_{D28DE3BA-1F0C-E94E-BB55-FB83B860672F}" xr6:coauthVersionLast="45" xr6:coauthVersionMax="45" xr10:uidLastSave="{00000000-0000-0000-0000-000000000000}"/>
  <bookViews>
    <workbookView xWindow="240" yWindow="460" windowWidth="2258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0" i="1" l="1"/>
  <c r="O80" i="1"/>
  <c r="P80" i="1"/>
  <c r="P83" i="1" s="1"/>
  <c r="P120" i="1"/>
  <c r="O120" i="1"/>
  <c r="N120" i="1"/>
  <c r="O119" i="1"/>
  <c r="O121" i="1" s="1"/>
  <c r="N119" i="1"/>
  <c r="P119" i="1" s="1"/>
  <c r="O118" i="1"/>
  <c r="N118" i="1"/>
  <c r="P118" i="1" s="1"/>
  <c r="P121" i="1" s="1"/>
  <c r="P114" i="1"/>
  <c r="O114" i="1"/>
  <c r="N114" i="1"/>
  <c r="O113" i="1"/>
  <c r="O115" i="1" s="1"/>
  <c r="N113" i="1"/>
  <c r="P113" i="1" s="1"/>
  <c r="O112" i="1"/>
  <c r="N112" i="1"/>
  <c r="P112" i="1" s="1"/>
  <c r="P115" i="1" s="1"/>
  <c r="P108" i="1"/>
  <c r="O108" i="1"/>
  <c r="N108" i="1"/>
  <c r="O107" i="1"/>
  <c r="N107" i="1"/>
  <c r="P107" i="1" s="1"/>
  <c r="O106" i="1"/>
  <c r="O109" i="1" s="1"/>
  <c r="N106" i="1"/>
  <c r="P106" i="1" s="1"/>
  <c r="P109" i="1" s="1"/>
  <c r="O103" i="1"/>
  <c r="O102" i="1"/>
  <c r="N102" i="1"/>
  <c r="P102" i="1" s="1"/>
  <c r="O101" i="1"/>
  <c r="N101" i="1"/>
  <c r="P101" i="1" s="1"/>
  <c r="P100" i="1"/>
  <c r="O100" i="1"/>
  <c r="N100" i="1"/>
  <c r="N103" i="1" s="1"/>
  <c r="P96" i="1"/>
  <c r="O96" i="1"/>
  <c r="N96" i="1"/>
  <c r="O95" i="1"/>
  <c r="P95" i="1" s="1"/>
  <c r="N95" i="1"/>
  <c r="O94" i="1"/>
  <c r="O97" i="1" s="1"/>
  <c r="N94" i="1"/>
  <c r="P94" i="1" s="1"/>
  <c r="O91" i="1"/>
  <c r="O90" i="1"/>
  <c r="N90" i="1"/>
  <c r="P90" i="1" s="1"/>
  <c r="O89" i="1"/>
  <c r="N89" i="1"/>
  <c r="P89" i="1" s="1"/>
  <c r="O88" i="1"/>
  <c r="N88" i="1"/>
  <c r="P88" i="1" s="1"/>
  <c r="P82" i="1"/>
  <c r="O82" i="1"/>
  <c r="N82" i="1"/>
  <c r="O81" i="1"/>
  <c r="P81" i="1" s="1"/>
  <c r="N81" i="1"/>
  <c r="O83" i="1"/>
  <c r="P76" i="1"/>
  <c r="O76" i="1"/>
  <c r="N76" i="1"/>
  <c r="O75" i="1"/>
  <c r="P75" i="1" s="1"/>
  <c r="N75" i="1"/>
  <c r="O74" i="1"/>
  <c r="O77" i="1" s="1"/>
  <c r="N74" i="1"/>
  <c r="P74" i="1" s="1"/>
  <c r="O71" i="1"/>
  <c r="O70" i="1"/>
  <c r="N70" i="1"/>
  <c r="P70" i="1" s="1"/>
  <c r="O69" i="1"/>
  <c r="N69" i="1"/>
  <c r="P69" i="1" s="1"/>
  <c r="O68" i="1"/>
  <c r="N68" i="1"/>
  <c r="P68" i="1" s="1"/>
  <c r="P64" i="1"/>
  <c r="O64" i="1"/>
  <c r="N64" i="1"/>
  <c r="O63" i="1"/>
  <c r="N63" i="1"/>
  <c r="P63" i="1" s="1"/>
  <c r="O62" i="1"/>
  <c r="O65" i="1" s="1"/>
  <c r="N62" i="1"/>
  <c r="P62" i="1" s="1"/>
  <c r="P65" i="1" s="1"/>
  <c r="P58" i="1"/>
  <c r="O58" i="1"/>
  <c r="N58" i="1"/>
  <c r="O57" i="1"/>
  <c r="P57" i="1" s="1"/>
  <c r="N57" i="1"/>
  <c r="O56" i="1"/>
  <c r="O59" i="1" s="1"/>
  <c r="N56" i="1"/>
  <c r="P56" i="1" s="1"/>
  <c r="O52" i="1"/>
  <c r="N52" i="1"/>
  <c r="P52" i="1" s="1"/>
  <c r="O51" i="1"/>
  <c r="N51" i="1"/>
  <c r="P51" i="1" s="1"/>
  <c r="O50" i="1"/>
  <c r="O53" i="1" s="1"/>
  <c r="N50" i="1"/>
  <c r="N53" i="1" s="1"/>
  <c r="O44" i="1"/>
  <c r="N44" i="1"/>
  <c r="P44" i="1" s="1"/>
  <c r="O43" i="1"/>
  <c r="O45" i="1" s="1"/>
  <c r="N43" i="1"/>
  <c r="P43" i="1" s="1"/>
  <c r="O42" i="1"/>
  <c r="N42" i="1"/>
  <c r="P42" i="1" s="1"/>
  <c r="P38" i="1"/>
  <c r="O38" i="1"/>
  <c r="N38" i="1"/>
  <c r="O37" i="1"/>
  <c r="N37" i="1"/>
  <c r="P37" i="1" s="1"/>
  <c r="O36" i="1"/>
  <c r="O39" i="1" s="1"/>
  <c r="N36" i="1"/>
  <c r="P36" i="1" s="1"/>
  <c r="P39" i="1" s="1"/>
  <c r="O32" i="1"/>
  <c r="P32" i="1" s="1"/>
  <c r="N32" i="1"/>
  <c r="O31" i="1"/>
  <c r="N31" i="1"/>
  <c r="P31" i="1" s="1"/>
  <c r="O30" i="1"/>
  <c r="O33" i="1" s="1"/>
  <c r="N30" i="1"/>
  <c r="P30" i="1" s="1"/>
  <c r="O26" i="1"/>
  <c r="N26" i="1"/>
  <c r="P26" i="1" s="1"/>
  <c r="O25" i="1"/>
  <c r="N25" i="1"/>
  <c r="P25" i="1" s="1"/>
  <c r="O24" i="1"/>
  <c r="O27" i="1" s="1"/>
  <c r="N24" i="1"/>
  <c r="P24" i="1" s="1"/>
  <c r="P20" i="1"/>
  <c r="O20" i="1"/>
  <c r="N20" i="1"/>
  <c r="O19" i="1"/>
  <c r="P19" i="1" s="1"/>
  <c r="N19" i="1"/>
  <c r="O18" i="1"/>
  <c r="O21" i="1" s="1"/>
  <c r="N18" i="1"/>
  <c r="N21" i="1" s="1"/>
  <c r="J9" i="1"/>
  <c r="N12" i="1" s="1"/>
  <c r="O15" i="1"/>
  <c r="O13" i="1"/>
  <c r="O14" i="1"/>
  <c r="O12" i="1"/>
  <c r="L8" i="1"/>
  <c r="K8" i="1"/>
  <c r="E8" i="1"/>
  <c r="J8" i="1"/>
  <c r="N121" i="1" l="1"/>
  <c r="N115" i="1"/>
  <c r="N109" i="1"/>
  <c r="P103" i="1"/>
  <c r="P97" i="1"/>
  <c r="N97" i="1"/>
  <c r="P91" i="1"/>
  <c r="N91" i="1"/>
  <c r="N83" i="1"/>
  <c r="P77" i="1"/>
  <c r="N77" i="1"/>
  <c r="P71" i="1"/>
  <c r="N71" i="1"/>
  <c r="N65" i="1"/>
  <c r="P59" i="1"/>
  <c r="N59" i="1"/>
  <c r="P50" i="1"/>
  <c r="P53" i="1" s="1"/>
  <c r="P45" i="1"/>
  <c r="N45" i="1"/>
  <c r="N39" i="1"/>
  <c r="P33" i="1"/>
  <c r="N33" i="1"/>
  <c r="P27" i="1"/>
  <c r="N27" i="1"/>
  <c r="P18" i="1"/>
  <c r="P21" i="1" s="1"/>
  <c r="N14" i="1"/>
  <c r="P14" i="1" s="1"/>
  <c r="N13" i="1"/>
  <c r="P13" i="1" s="1"/>
  <c r="P12" i="1"/>
  <c r="P15" i="1" s="1"/>
  <c r="N15" i="1" l="1"/>
</calcChain>
</file>

<file path=xl/sharedStrings.xml><?xml version="1.0" encoding="utf-8"?>
<sst xmlns="http://schemas.openxmlformats.org/spreadsheetml/2006/main" count="259" uniqueCount="140">
  <si>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</si>
  <si>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</si>
  <si>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</si>
  <si>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</si>
  <si>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</si>
  <si>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</si>
  <si>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</si>
  <si>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</si>
  <si>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</si>
  <si>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</si>
  <si>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</si>
  <si>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</si>
  <si>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</si>
  <si>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aKB_0uM_1</t>
  </si>
  <si>
    <t>aKB_0uM_2</t>
  </si>
  <si>
    <t>aKB_0uM_3</t>
  </si>
  <si>
    <t>aKB_125uM_1</t>
  </si>
  <si>
    <t>aKB_125uM_2</t>
  </si>
  <si>
    <t>aKB_125uM_3</t>
  </si>
  <si>
    <t>aKB_250uM_1</t>
  </si>
  <si>
    <t>aKB_250uM_2</t>
  </si>
  <si>
    <t>aKB_250uM_3</t>
  </si>
  <si>
    <t>aKB_31uM_1</t>
  </si>
  <si>
    <t>aKB_31uM_2</t>
  </si>
  <si>
    <t>aKB_31uM_3</t>
  </si>
  <si>
    <t>aKB_500uM_1</t>
  </si>
  <si>
    <t>aKB_500uM_2</t>
  </si>
  <si>
    <t>aKB_500uM_3</t>
  </si>
  <si>
    <t>aKB_63uM_2</t>
  </si>
  <si>
    <t>aKB_63uM_3</t>
  </si>
  <si>
    <t>aKB_65uM_1</t>
  </si>
  <si>
    <t>Pyr_0uM_1</t>
  </si>
  <si>
    <t>Pyr_0uM_2</t>
  </si>
  <si>
    <t>Pyr_0uM_3</t>
  </si>
  <si>
    <t>Pyr_125uM_1</t>
  </si>
  <si>
    <t>Pyr_125uM_2</t>
  </si>
  <si>
    <t>Pyr_125uM_3</t>
  </si>
  <si>
    <t>Pyr_250uM_1</t>
  </si>
  <si>
    <t>Pyr_250uM_2</t>
  </si>
  <si>
    <t>Pyr_250uM_3</t>
  </si>
  <si>
    <t>Pyr_31uM_1</t>
  </si>
  <si>
    <t>Pyr_31uM_2</t>
  </si>
  <si>
    <t>Pyr_31uM_3</t>
  </si>
  <si>
    <t>Pyr_500uM_1</t>
  </si>
  <si>
    <t>Pyr_500uM_2</t>
  </si>
  <si>
    <t>Pyr_500uM_3</t>
  </si>
  <si>
    <t>Pyr_63uM_1</t>
  </si>
  <si>
    <t>Pyr_63uM_2</t>
  </si>
  <si>
    <t>Pyr_63uM_3</t>
  </si>
  <si>
    <t>t0_1</t>
  </si>
  <si>
    <t>t0_2</t>
  </si>
  <si>
    <t>t0_3</t>
  </si>
  <si>
    <t>t0_4</t>
  </si>
  <si>
    <t>t0_5</t>
  </si>
  <si>
    <t>t0_6</t>
  </si>
  <si>
    <t>Vec_0uM_1</t>
  </si>
  <si>
    <t>Vec_0uM_2</t>
  </si>
  <si>
    <t>Vec_0uM_3</t>
  </si>
  <si>
    <t>Vec_125uM_1</t>
  </si>
  <si>
    <t>Vec_125uM_2</t>
  </si>
  <si>
    <t>Vec_125uM_3</t>
  </si>
  <si>
    <t>Vec_250uM_1</t>
  </si>
  <si>
    <t>Vec_250uM_2</t>
  </si>
  <si>
    <t>Vec_250uM_3</t>
  </si>
  <si>
    <t>Vec_31uM_1</t>
  </si>
  <si>
    <t>Vec_31uM_2</t>
  </si>
  <si>
    <t>Vec_31uM_3</t>
  </si>
  <si>
    <t>Vec_500uM_1</t>
  </si>
  <si>
    <t>Vec_500uM_2</t>
  </si>
  <si>
    <t>Vec_500uM_3</t>
  </si>
  <si>
    <t>Vec_63uM_1</t>
  </si>
  <si>
    <t>Vec_63uM_2</t>
  </si>
  <si>
    <t>Vec_63uM_3</t>
  </si>
  <si>
    <t>2xGOT-KO_Chlor-gradient</t>
  </si>
  <si>
    <t>2xGOT-KO_Chlor-gradient_aKB_0uM_1_14 Jun 2021_01.#m4</t>
  </si>
  <si>
    <t>2xGOT-KO_Chlor-gradient_aKB_0uM_2_14 Jun 2021_01.#m4</t>
  </si>
  <si>
    <t>2xGOT-KO_Chlor-gradient_aKB_0uM_3_14 Jun 2021_01.#m4</t>
  </si>
  <si>
    <t>2xGOT-KO_Chlor-gradient_aKB_125uM_1_14 Jun 2021_01.#m4</t>
  </si>
  <si>
    <t>2xGOT-KO_Chlor-gradient_aKB_125uM_2_14 Jun 2021_01.#m4</t>
  </si>
  <si>
    <t>2xGOT-KO_Chlor-gradient_aKB_125uM_3_14 Jun 2021_01.#m4</t>
  </si>
  <si>
    <t>2xGOT-KO_Chlor-gradient_aKB_250uM_1_14 Jun 2021_01.#m4</t>
  </si>
  <si>
    <t>2xGOT-KO_Chlor-gradient_aKB_250uM_2_14 Jun 2021_01.#m4</t>
  </si>
  <si>
    <t>2xGOT-KO_Chlor-gradient_aKB_250uM_3_14 Jun 2021_01.#m4</t>
  </si>
  <si>
    <t>2xGOT-KO_Chlor-gradient_aKB_31uM_1_14 Jun 2021_01.#m4</t>
  </si>
  <si>
    <t>2xGOT-KO_Chlor-gradient_aKB_31uM_2_14 Jun 2021_01.#m4</t>
  </si>
  <si>
    <t>2xGOT-KO_Chlor-gradient_aKB_31uM_3_14 Jun 2021_01.#m4</t>
  </si>
  <si>
    <t>2xGOT-KO_Chlor-gradient_aKB_500uM_1_14 Jun 2021_01.#m4</t>
  </si>
  <si>
    <t>2xGOT-KO_Chlor-gradient_aKB_500uM_2_14 Jun 2021_01.#m4</t>
  </si>
  <si>
    <t>2xGOT-KO_Chlor-gradient_aKB_500uM_3_14 Jun 2021_01.#m4</t>
  </si>
  <si>
    <t>2xGOT-KO_Chlor-gradient_aKB_63uM_2_14 Jun 2021_01.#m4</t>
  </si>
  <si>
    <t>2xGOT-KO_Chlor-gradient_aKB_63uM_3_14 Jun 2021_01.#m4</t>
  </si>
  <si>
    <t>2xGOT-KO_Chlor-gradient_aKB_65uM_1_14 Jun 2021_01.#m4</t>
  </si>
  <si>
    <t>2xGOT-KO_Chlor-gradient_Pyr_0uM_1_14 Jun 2021_01.#m4</t>
  </si>
  <si>
    <t>2xGOT-KO_Chlor-gradient_Pyr_0uM_2_14 Jun 2021_01.#m4</t>
  </si>
  <si>
    <t>2xGOT-KO_Chlor-gradient_Pyr_0uM_3_14 Jun 2021_01.#m4</t>
  </si>
  <si>
    <t>2xGOT-KO_Chlor-gradient_Pyr_125uM_1_14 Jun 2021_01.#m4</t>
  </si>
  <si>
    <t>2xGOT-KO_Chlor-gradient_Pyr_125uM_2_14 Jun 2021_01.#m4</t>
  </si>
  <si>
    <t>2xGOT-KO_Chlor-gradient_Pyr_125uM_3_14 Jun 2021_01.#m4</t>
  </si>
  <si>
    <t>2xGOT-KO_Chlor-gradient_Pyr_250uM_1_14 Jun 2021_01.#m4</t>
  </si>
  <si>
    <t>2xGOT-KO_Chlor-gradient_Pyr_250uM_2_14 Jun 2021_01.#m4</t>
  </si>
  <si>
    <t>2xGOT-KO_Chlor-gradient_Pyr_250uM_3_14 Jun 2021_01.#m4</t>
  </si>
  <si>
    <t>2xGOT-KO_Chlor-gradient_Pyr_31uM_1_14 Jun 2021_01.#m4</t>
  </si>
  <si>
    <t>2xGOT-KO_Chlor-gradient_Pyr_31uM_2_14 Jun 2021_01.#m4</t>
  </si>
  <si>
    <t>2xGOT-KO_Chlor-gradient_Pyr_31uM_3_14 Jun 2021_01.#m4</t>
  </si>
  <si>
    <t>2xGOT-KO_Chlor-gradient_Pyr_500uM_1_14 Jun 2021_01.#m4</t>
  </si>
  <si>
    <t>2xGOT-KO_Chlor-gradient_Pyr_500uM_2_14 Jun 2021_01.#m4</t>
  </si>
  <si>
    <t>2xGOT-KO_Chlor-gradient_Pyr_500uM_3_14 Jun 2021_01.#m4</t>
  </si>
  <si>
    <t>2xGOT-KO_Chlor-gradient_Pyr_63uM_1_14 Jun 2021_01.#m4</t>
  </si>
  <si>
    <t>2xGOT-KO_Chlor-gradient_Pyr_63uM_2_14 Jun 2021_01.#m4</t>
  </si>
  <si>
    <t>2xGOT-KO_Chlor-gradient_Pyr_63uM_3_14 Jun 2021_01.#m4</t>
  </si>
  <si>
    <t>2xGOT-KO_Chlor-gradient_t0_1_11 Jun 2021_01.#m4</t>
  </si>
  <si>
    <t>2xGOT-KO_Chlor-gradient_t0_2_11 Jun 2021_01.#m4</t>
  </si>
  <si>
    <t>2xGOT-KO_Chlor-gradient_t0_3_11 Jun 2021_01.#m4</t>
  </si>
  <si>
    <t>2xGOT-KO_Chlor-gradient_t0_4_11 Jun 2021_01.#m4</t>
  </si>
  <si>
    <t>2xGOT-KO_Chlor-gradient_t0_5_11 Jun 2021_01.#m4</t>
  </si>
  <si>
    <t>2xGOT-KO_Chlor-gradient_t0_6_11 Jun 2021_01.#m4</t>
  </si>
  <si>
    <t>2xGOT-KO_Chlor-gradient_Vec_0uM_1_14 Jun 2021_01.#m4</t>
  </si>
  <si>
    <t>2xGOT-KO_Chlor-gradient_Vec_0uM_2_14 Jun 2021_01.#m4</t>
  </si>
  <si>
    <t>2xGOT-KO_Chlor-gradient_Vec_0uM_3_14 Jun 2021_01.#m4</t>
  </si>
  <si>
    <t>2xGOT-KO_Chlor-gradient_Vec_125uM_1_14 Jun 2021_01.#m4</t>
  </si>
  <si>
    <t>2xGOT-KO_Chlor-gradient_Vec_125uM_2_14 Jun 2021_01.#m4</t>
  </si>
  <si>
    <t>2xGOT-KO_Chlor-gradient_Vec_125uM_3_14 Jun 2021_01.#m4</t>
  </si>
  <si>
    <t>2xGOT-KO_Chlor-gradient_Vec_250uM_1_14 Jun 2021_01.#m4</t>
  </si>
  <si>
    <t>2xGOT-KO_Chlor-gradient_Vec_250uM_2_14 Jun 2021_01.#m4</t>
  </si>
  <si>
    <t>2xGOT-KO_Chlor-gradient_Vec_250uM_3_14 Jun 2021_01.#m4</t>
  </si>
  <si>
    <t>2xGOT-KO_Chlor-gradient_Vec_31uM_1_14 Jun 2021_01.#m4</t>
  </si>
  <si>
    <t>2xGOT-KO_Chlor-gradient_Vec_31uM_2_14 Jun 2021_01.#m4</t>
  </si>
  <si>
    <t>2xGOT-KO_Chlor-gradient_Vec_31uM_3_14 Jun 2021_01.#m4</t>
  </si>
  <si>
    <t>2xGOT-KO_Chlor-gradient_Vec_500uM_1_14 Jun 2021_01.#m4</t>
  </si>
  <si>
    <t>2xGOT-KO_Chlor-gradient_Vec_500uM_2_14 Jun 2021_01.#m4</t>
  </si>
  <si>
    <t>2xGOT-KO_Chlor-gradient_Vec_500uM_3_14 Jun 2021_01.#m4</t>
  </si>
  <si>
    <t>2xGOT-KO_Chlor-gradient_Vec_63uM_1_14 Jun 2021_01.#m4</t>
  </si>
  <si>
    <t>2xGOT-KO_Chlor-gradient_Vec_63uM_2_14 Jun 2021_01.#m4</t>
  </si>
  <si>
    <t>2xGOT-KO_Chlor-gradient_Vec_63uM_3_14 Jun 2021_01.#m4</t>
  </si>
  <si>
    <t>Volumetric,  2000  uL</t>
  </si>
  <si>
    <t>Avg</t>
  </si>
  <si>
    <t>Cor</t>
  </si>
  <si>
    <t>Fold inc.</t>
  </si>
  <si>
    <t>Time diff.</t>
  </si>
  <si>
    <t>Prolif.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</si>
</sst>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2.1640625" bestFit="1" customWidth="1"/>
    <col min="2" max="2" width="20.83203125" bestFit="1" customWidth="1"/>
    <col min="3" max="3" width="14.1640625" customWidth="1"/>
    <col min="5" max="5" width="17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137</v>
      </c>
      <c r="O1" s="3" t="s">
        <v>138</v>
      </c>
      <c r="P1" s="3" t="s">
        <v>139</v>
      </c>
    </row>
    <row r="2" spans="1:16" x14ac:dyDescent="0.2">
      <c r="A2" t="s">
        <v>49</v>
      </c>
      <c r="B2" t="s">
        <v>73</v>
      </c>
      <c r="C2" t="s">
        <v>110</v>
      </c>
      <c r="D2" t="s">
        <v>134</v>
      </c>
      <c r="E2" s="2">
        <v>44358.854861111111</v>
      </c>
      <c r="F2">
        <v>2881</v>
      </c>
      <c r="G2">
        <v>2894</v>
      </c>
      <c r="H2">
        <v>12.2</v>
      </c>
      <c r="I2">
        <v>34.92</v>
      </c>
      <c r="J2">
        <v>24150</v>
      </c>
      <c r="K2">
        <v>20.78</v>
      </c>
      <c r="L2">
        <v>20.57</v>
      </c>
      <c r="M2">
        <v>2.4590000000000001</v>
      </c>
    </row>
    <row r="3" spans="1:16" x14ac:dyDescent="0.2">
      <c r="A3" t="s">
        <v>50</v>
      </c>
      <c r="B3" t="s">
        <v>73</v>
      </c>
      <c r="C3" t="s">
        <v>111</v>
      </c>
      <c r="D3" t="s">
        <v>134</v>
      </c>
      <c r="E3" s="2">
        <v>44358.855555555558</v>
      </c>
      <c r="F3">
        <v>2956</v>
      </c>
      <c r="G3">
        <v>2970</v>
      </c>
      <c r="H3">
        <v>12.2</v>
      </c>
      <c r="I3">
        <v>34.92</v>
      </c>
      <c r="J3">
        <v>25110</v>
      </c>
      <c r="K3">
        <v>21.03</v>
      </c>
      <c r="L3">
        <v>20.89</v>
      </c>
      <c r="M3">
        <v>2.4860000000000002</v>
      </c>
    </row>
    <row r="4" spans="1:16" x14ac:dyDescent="0.2">
      <c r="A4" t="s">
        <v>51</v>
      </c>
      <c r="B4" t="s">
        <v>73</v>
      </c>
      <c r="C4" t="s">
        <v>112</v>
      </c>
      <c r="D4" t="s">
        <v>134</v>
      </c>
      <c r="E4" s="2">
        <v>44358.856944444437</v>
      </c>
      <c r="F4">
        <v>2678</v>
      </c>
      <c r="G4">
        <v>2690</v>
      </c>
      <c r="H4">
        <v>12.2</v>
      </c>
      <c r="I4">
        <v>34.92</v>
      </c>
      <c r="J4">
        <v>22220</v>
      </c>
      <c r="K4">
        <v>21.14</v>
      </c>
      <c r="L4">
        <v>21.01</v>
      </c>
      <c r="M4">
        <v>2.552</v>
      </c>
    </row>
    <row r="5" spans="1:16" x14ac:dyDescent="0.2">
      <c r="A5" t="s">
        <v>52</v>
      </c>
      <c r="B5" t="s">
        <v>73</v>
      </c>
      <c r="C5" t="s">
        <v>113</v>
      </c>
      <c r="D5" t="s">
        <v>134</v>
      </c>
      <c r="E5" s="2">
        <v>44358.85833333333</v>
      </c>
      <c r="F5">
        <v>3068</v>
      </c>
      <c r="G5">
        <v>3083</v>
      </c>
      <c r="H5">
        <v>12.2</v>
      </c>
      <c r="I5">
        <v>34.92</v>
      </c>
      <c r="J5">
        <v>25690</v>
      </c>
      <c r="K5">
        <v>20.98</v>
      </c>
      <c r="L5">
        <v>20.84</v>
      </c>
      <c r="M5">
        <v>2.4969999999999999</v>
      </c>
    </row>
    <row r="6" spans="1:16" x14ac:dyDescent="0.2">
      <c r="A6" t="s">
        <v>53</v>
      </c>
      <c r="B6" t="s">
        <v>73</v>
      </c>
      <c r="C6" t="s">
        <v>114</v>
      </c>
      <c r="D6" t="s">
        <v>134</v>
      </c>
      <c r="E6" s="2">
        <v>44358.859722222223</v>
      </c>
      <c r="F6">
        <v>2807</v>
      </c>
      <c r="G6">
        <v>2820</v>
      </c>
      <c r="H6">
        <v>12.2</v>
      </c>
      <c r="I6">
        <v>34.92</v>
      </c>
      <c r="J6">
        <v>23210</v>
      </c>
      <c r="K6">
        <v>21.15</v>
      </c>
      <c r="L6">
        <v>21.13</v>
      </c>
      <c r="M6">
        <v>2.56</v>
      </c>
    </row>
    <row r="7" spans="1:16" x14ac:dyDescent="0.2">
      <c r="A7" t="s">
        <v>54</v>
      </c>
      <c r="B7" t="s">
        <v>73</v>
      </c>
      <c r="C7" t="s">
        <v>115</v>
      </c>
      <c r="D7" t="s">
        <v>134</v>
      </c>
      <c r="E7" s="2">
        <v>44358.86041666667</v>
      </c>
      <c r="F7">
        <v>2548</v>
      </c>
      <c r="G7">
        <v>2559</v>
      </c>
      <c r="H7">
        <v>12.2</v>
      </c>
      <c r="I7">
        <v>34.92</v>
      </c>
      <c r="J7">
        <v>20950</v>
      </c>
      <c r="K7">
        <v>21.35</v>
      </c>
      <c r="L7">
        <v>21.18</v>
      </c>
      <c r="M7">
        <v>2.4900000000000002</v>
      </c>
    </row>
    <row r="8" spans="1:16" x14ac:dyDescent="0.2">
      <c r="A8" t="s">
        <v>135</v>
      </c>
      <c r="E8" s="2">
        <f>E2</f>
        <v>44358.854861111111</v>
      </c>
      <c r="J8">
        <f>AVERAGE(J2:J7)</f>
        <v>23555</v>
      </c>
      <c r="K8">
        <f>AVERAGE(K2:K7)</f>
        <v>21.071666666666669</v>
      </c>
      <c r="L8">
        <f>AVERAGE(L2:L7)</f>
        <v>20.936666666666667</v>
      </c>
    </row>
    <row r="9" spans="1:16" x14ac:dyDescent="0.2">
      <c r="A9" t="s">
        <v>136</v>
      </c>
      <c r="J9">
        <f>0.88*J8</f>
        <v>20728.400000000001</v>
      </c>
    </row>
    <row r="12" spans="1:16" x14ac:dyDescent="0.2">
      <c r="A12" t="s">
        <v>55</v>
      </c>
      <c r="B12" t="s">
        <v>73</v>
      </c>
      <c r="C12" t="s">
        <v>116</v>
      </c>
      <c r="D12" t="s">
        <v>134</v>
      </c>
      <c r="E12" s="2">
        <v>44361.757638888892</v>
      </c>
      <c r="F12">
        <v>36794</v>
      </c>
      <c r="G12">
        <v>38991</v>
      </c>
      <c r="H12">
        <v>12.2</v>
      </c>
      <c r="I12">
        <v>30.2</v>
      </c>
      <c r="J12">
        <v>318300</v>
      </c>
      <c r="K12">
        <v>20.12</v>
      </c>
      <c r="L12">
        <v>19.95</v>
      </c>
      <c r="M12">
        <v>2.3330000000000002</v>
      </c>
      <c r="N12">
        <f>J12/$J$9</f>
        <v>15.355743810424345</v>
      </c>
      <c r="O12">
        <f>E12-$E$8</f>
        <v>2.9027777777810115</v>
      </c>
      <c r="P12">
        <f>LOG(N12,2)/O12</f>
        <v>1.357563958618013</v>
      </c>
    </row>
    <row r="13" spans="1:16" x14ac:dyDescent="0.2">
      <c r="A13" t="s">
        <v>56</v>
      </c>
      <c r="B13" t="s">
        <v>73</v>
      </c>
      <c r="C13" t="s">
        <v>117</v>
      </c>
      <c r="D13" t="s">
        <v>134</v>
      </c>
      <c r="E13" s="2">
        <v>44361.774305555547</v>
      </c>
      <c r="F13">
        <v>36909</v>
      </c>
      <c r="G13">
        <v>39182</v>
      </c>
      <c r="H13">
        <v>12.2</v>
      </c>
      <c r="I13">
        <v>30.2</v>
      </c>
      <c r="J13">
        <v>307700</v>
      </c>
      <c r="K13">
        <v>20.48</v>
      </c>
      <c r="L13">
        <v>20.37</v>
      </c>
      <c r="M13">
        <v>2.4180000000000001</v>
      </c>
      <c r="N13">
        <f t="shared" ref="N13:N14" si="0">J13/$J$9</f>
        <v>14.844368113313134</v>
      </c>
      <c r="O13">
        <f t="shared" ref="O13:O14" si="1">E13-$E$8</f>
        <v>2.9194444444365217</v>
      </c>
      <c r="P13">
        <f t="shared" ref="P13:P14" si="2">LOG(N13,2)/O13</f>
        <v>1.3330768410774034</v>
      </c>
    </row>
    <row r="14" spans="1:16" x14ac:dyDescent="0.2">
      <c r="A14" t="s">
        <v>57</v>
      </c>
      <c r="B14" t="s">
        <v>73</v>
      </c>
      <c r="C14" t="s">
        <v>118</v>
      </c>
      <c r="D14" t="s">
        <v>134</v>
      </c>
      <c r="E14" s="2">
        <v>44361.793055555558</v>
      </c>
      <c r="F14">
        <v>35492</v>
      </c>
      <c r="G14">
        <v>37533</v>
      </c>
      <c r="H14">
        <v>12.2</v>
      </c>
      <c r="I14">
        <v>30.2</v>
      </c>
      <c r="J14">
        <v>304600</v>
      </c>
      <c r="K14">
        <v>20.23</v>
      </c>
      <c r="L14">
        <v>20.079999999999998</v>
      </c>
      <c r="M14">
        <v>2.294</v>
      </c>
      <c r="N14">
        <f t="shared" si="0"/>
        <v>14.694814843403252</v>
      </c>
      <c r="O14">
        <f t="shared" si="1"/>
        <v>2.9381944444467081</v>
      </c>
      <c r="P14">
        <f t="shared" si="2"/>
        <v>1.3195979194543348</v>
      </c>
    </row>
    <row r="15" spans="1:16" x14ac:dyDescent="0.2">
      <c r="A15" t="s">
        <v>135</v>
      </c>
      <c r="N15">
        <f>AVERAGE(N12:N14)</f>
        <v>14.96497558904691</v>
      </c>
      <c r="O15">
        <f t="shared" ref="O15:P15" si="3">AVERAGE(O12:O14)</f>
        <v>2.9201388888880806</v>
      </c>
      <c r="P15">
        <f t="shared" si="3"/>
        <v>1.3367462397165839</v>
      </c>
    </row>
    <row r="18" spans="1:16" x14ac:dyDescent="0.2">
      <c r="A18" t="s">
        <v>64</v>
      </c>
      <c r="B18" t="s">
        <v>73</v>
      </c>
      <c r="C18" t="s">
        <v>125</v>
      </c>
      <c r="D18" t="s">
        <v>134</v>
      </c>
      <c r="E18" s="2">
        <v>44361.759027777778</v>
      </c>
      <c r="F18">
        <v>24760</v>
      </c>
      <c r="G18">
        <v>25752</v>
      </c>
      <c r="H18">
        <v>12.2</v>
      </c>
      <c r="I18">
        <v>30.2</v>
      </c>
      <c r="J18">
        <v>207400</v>
      </c>
      <c r="K18">
        <v>19.649999999999999</v>
      </c>
      <c r="L18">
        <v>19.440000000000001</v>
      </c>
      <c r="M18">
        <v>2.3660000000000001</v>
      </c>
      <c r="N18">
        <f>J18/$J$9</f>
        <v>10.005596186874046</v>
      </c>
      <c r="O18">
        <f>E18-$E$8</f>
        <v>2.9041666666671517</v>
      </c>
      <c r="P18">
        <f>LOG(N18,2)/O18</f>
        <v>1.1441269078345617</v>
      </c>
    </row>
    <row r="19" spans="1:16" x14ac:dyDescent="0.2">
      <c r="A19" t="s">
        <v>65</v>
      </c>
      <c r="B19" t="s">
        <v>73</v>
      </c>
      <c r="C19" t="s">
        <v>126</v>
      </c>
      <c r="D19" t="s">
        <v>134</v>
      </c>
      <c r="E19" s="2">
        <v>44361.775694444441</v>
      </c>
      <c r="F19">
        <v>25090</v>
      </c>
      <c r="G19">
        <v>26131</v>
      </c>
      <c r="H19">
        <v>12.2</v>
      </c>
      <c r="I19">
        <v>30.2</v>
      </c>
      <c r="J19">
        <v>208900</v>
      </c>
      <c r="K19">
        <v>19.82</v>
      </c>
      <c r="L19">
        <v>19.64</v>
      </c>
      <c r="M19">
        <v>2.3769999999999998</v>
      </c>
      <c r="N19">
        <f t="shared" ref="N19:N20" si="4">J19/$J$9</f>
        <v>10.077960672314312</v>
      </c>
      <c r="O19">
        <f t="shared" ref="O19:O20" si="5">E19-$E$8</f>
        <v>2.9208333333299379</v>
      </c>
      <c r="P19">
        <f t="shared" ref="P19:P20" si="6">LOG(N19,2)/O19</f>
        <v>1.1411578293048281</v>
      </c>
    </row>
    <row r="20" spans="1:16" x14ac:dyDescent="0.2">
      <c r="A20" t="s">
        <v>66</v>
      </c>
      <c r="B20" t="s">
        <v>73</v>
      </c>
      <c r="C20" t="s">
        <v>127</v>
      </c>
      <c r="D20" t="s">
        <v>134</v>
      </c>
      <c r="E20" s="2">
        <v>44361.794444444437</v>
      </c>
      <c r="F20">
        <v>24239</v>
      </c>
      <c r="G20">
        <v>25198</v>
      </c>
      <c r="H20">
        <v>12.2</v>
      </c>
      <c r="I20">
        <v>30.2</v>
      </c>
      <c r="J20">
        <v>201600</v>
      </c>
      <c r="K20">
        <v>19.670000000000002</v>
      </c>
      <c r="L20">
        <v>19.489999999999998</v>
      </c>
      <c r="M20">
        <v>2.339</v>
      </c>
      <c r="N20">
        <f t="shared" si="4"/>
        <v>9.7257868431716865</v>
      </c>
      <c r="O20">
        <f t="shared" si="5"/>
        <v>2.9395833333255723</v>
      </c>
      <c r="P20">
        <f t="shared" si="6"/>
        <v>1.1164218192596853</v>
      </c>
    </row>
    <row r="21" spans="1:16" x14ac:dyDescent="0.2">
      <c r="N21">
        <f>AVERAGE(N18:N20)</f>
        <v>9.9364479007866802</v>
      </c>
      <c r="O21">
        <f t="shared" ref="O21" si="7">AVERAGE(O18:O20)</f>
        <v>2.9215277777742208</v>
      </c>
      <c r="P21">
        <f t="shared" ref="P21" si="8">AVERAGE(P18:P20)</f>
        <v>1.1339021854663585</v>
      </c>
    </row>
    <row r="24" spans="1:16" x14ac:dyDescent="0.2">
      <c r="A24" t="s">
        <v>70</v>
      </c>
      <c r="B24" t="s">
        <v>73</v>
      </c>
      <c r="C24" t="s">
        <v>131</v>
      </c>
      <c r="D24" t="s">
        <v>134</v>
      </c>
      <c r="E24" s="2">
        <v>44361.760416666657</v>
      </c>
      <c r="F24">
        <v>22015</v>
      </c>
      <c r="G24">
        <v>22793</v>
      </c>
      <c r="H24">
        <v>12.2</v>
      </c>
      <c r="I24">
        <v>30.2</v>
      </c>
      <c r="J24">
        <v>185400</v>
      </c>
      <c r="K24">
        <v>19.73</v>
      </c>
      <c r="L24">
        <v>19.54</v>
      </c>
      <c r="M24">
        <v>2.371</v>
      </c>
      <c r="N24">
        <f>J24/$J$9</f>
        <v>8.9442504004168182</v>
      </c>
      <c r="O24">
        <f>E24-$E$8</f>
        <v>2.905555555546016</v>
      </c>
      <c r="P24">
        <f>LOG(N24,2)/O24</f>
        <v>1.0879023021772467</v>
      </c>
    </row>
    <row r="25" spans="1:16" x14ac:dyDescent="0.2">
      <c r="A25" t="s">
        <v>71</v>
      </c>
      <c r="B25" t="s">
        <v>73</v>
      </c>
      <c r="C25" t="s">
        <v>132</v>
      </c>
      <c r="D25" t="s">
        <v>134</v>
      </c>
      <c r="E25" s="2">
        <v>44361.777083333327</v>
      </c>
      <c r="F25">
        <v>20245</v>
      </c>
      <c r="G25">
        <v>20907</v>
      </c>
      <c r="H25">
        <v>12.2</v>
      </c>
      <c r="I25">
        <v>30.2</v>
      </c>
      <c r="J25">
        <v>166600</v>
      </c>
      <c r="K25">
        <v>19.79</v>
      </c>
      <c r="L25">
        <v>19.63</v>
      </c>
      <c r="M25">
        <v>2.39</v>
      </c>
      <c r="N25">
        <f t="shared" ref="N25:N26" si="9">J25/$J$9</f>
        <v>8.0372821828988243</v>
      </c>
      <c r="O25">
        <f t="shared" ref="O25:O26" si="10">E25-$E$8</f>
        <v>2.9222222222160781</v>
      </c>
      <c r="P25">
        <f t="shared" ref="P25:P26" si="11">LOG(N25,2)/O25</f>
        <v>1.0289113921124957</v>
      </c>
    </row>
    <row r="26" spans="1:16" x14ac:dyDescent="0.2">
      <c r="A26" t="s">
        <v>72</v>
      </c>
      <c r="B26" t="s">
        <v>73</v>
      </c>
      <c r="C26" t="s">
        <v>133</v>
      </c>
      <c r="D26" t="s">
        <v>134</v>
      </c>
      <c r="E26" s="2">
        <v>44361.79583333333</v>
      </c>
      <c r="F26">
        <v>21434</v>
      </c>
      <c r="G26">
        <v>22166</v>
      </c>
      <c r="H26">
        <v>12.2</v>
      </c>
      <c r="I26">
        <v>30.2</v>
      </c>
      <c r="J26">
        <v>176600</v>
      </c>
      <c r="K26">
        <v>19.82</v>
      </c>
      <c r="L26">
        <v>19.66</v>
      </c>
      <c r="M26">
        <v>2.375</v>
      </c>
      <c r="N26">
        <f t="shared" si="9"/>
        <v>8.5197120858339286</v>
      </c>
      <c r="O26">
        <f t="shared" si="10"/>
        <v>2.9409722222189885</v>
      </c>
      <c r="P26">
        <f t="shared" si="11"/>
        <v>1.0509465725838432</v>
      </c>
    </row>
    <row r="27" spans="1:16" x14ac:dyDescent="0.2">
      <c r="N27">
        <f>AVERAGE(N24:N26)</f>
        <v>8.5004148897165237</v>
      </c>
      <c r="O27">
        <f t="shared" ref="O27" si="12">AVERAGE(O24:O26)</f>
        <v>2.922916666660361</v>
      </c>
      <c r="P27">
        <f t="shared" ref="P27" si="13">AVERAGE(P24:P26)</f>
        <v>1.0559200889578619</v>
      </c>
    </row>
    <row r="30" spans="1:16" x14ac:dyDescent="0.2">
      <c r="A30" t="s">
        <v>58</v>
      </c>
      <c r="B30" t="s">
        <v>73</v>
      </c>
      <c r="C30" t="s">
        <v>119</v>
      </c>
      <c r="D30" t="s">
        <v>134</v>
      </c>
      <c r="E30" s="2">
        <v>44361.761111111111</v>
      </c>
      <c r="F30">
        <v>22604</v>
      </c>
      <c r="G30">
        <v>23413</v>
      </c>
      <c r="H30">
        <v>12.2</v>
      </c>
      <c r="I30">
        <v>30.2</v>
      </c>
      <c r="J30">
        <v>185900</v>
      </c>
      <c r="K30">
        <v>19.91</v>
      </c>
      <c r="L30">
        <v>19.75</v>
      </c>
      <c r="M30">
        <v>2.38</v>
      </c>
      <c r="N30">
        <f>J30/$J$9</f>
        <v>8.9683718955635747</v>
      </c>
      <c r="O30">
        <f>E30-$E$8</f>
        <v>2.90625</v>
      </c>
      <c r="P30">
        <f>LOG(N30,2)/O30</f>
        <v>1.0889793046972387</v>
      </c>
    </row>
    <row r="31" spans="1:16" x14ac:dyDescent="0.2">
      <c r="A31" t="s">
        <v>59</v>
      </c>
      <c r="B31" t="s">
        <v>73</v>
      </c>
      <c r="C31" t="s">
        <v>120</v>
      </c>
      <c r="D31" t="s">
        <v>134</v>
      </c>
      <c r="E31" s="2">
        <v>44361.777777777781</v>
      </c>
      <c r="F31">
        <v>21818</v>
      </c>
      <c r="G31">
        <v>22581</v>
      </c>
      <c r="H31">
        <v>12.2</v>
      </c>
      <c r="I31">
        <v>30.2</v>
      </c>
      <c r="J31">
        <v>176800</v>
      </c>
      <c r="K31">
        <v>20</v>
      </c>
      <c r="L31">
        <v>19.87</v>
      </c>
      <c r="M31">
        <v>2.3820000000000001</v>
      </c>
      <c r="N31">
        <f t="shared" ref="N31:N32" si="14">J31/$J$9</f>
        <v>8.5293606838926301</v>
      </c>
      <c r="O31">
        <f t="shared" ref="O31:O32" si="15">E31-$E$8</f>
        <v>2.9229166666700621</v>
      </c>
      <c r="P31">
        <f t="shared" ref="P31:P32" si="16">LOG(N31,2)/O31</f>
        <v>1.0579971861706772</v>
      </c>
    </row>
    <row r="32" spans="1:16" x14ac:dyDescent="0.2">
      <c r="A32" t="s">
        <v>60</v>
      </c>
      <c r="B32" t="s">
        <v>73</v>
      </c>
      <c r="C32" t="s">
        <v>121</v>
      </c>
      <c r="D32" t="s">
        <v>134</v>
      </c>
      <c r="E32" s="2">
        <v>44361.797222222223</v>
      </c>
      <c r="F32">
        <v>23910</v>
      </c>
      <c r="G32">
        <v>24822</v>
      </c>
      <c r="H32">
        <v>12.2</v>
      </c>
      <c r="I32">
        <v>30.2</v>
      </c>
      <c r="J32">
        <v>195600</v>
      </c>
      <c r="K32">
        <v>19.87</v>
      </c>
      <c r="L32">
        <v>19.739999999999998</v>
      </c>
      <c r="M32">
        <v>2.399</v>
      </c>
      <c r="N32">
        <f t="shared" si="14"/>
        <v>9.436328901410624</v>
      </c>
      <c r="O32">
        <f t="shared" si="15"/>
        <v>2.9423611111124046</v>
      </c>
      <c r="P32">
        <f t="shared" si="16"/>
        <v>1.1005534609872687</v>
      </c>
    </row>
    <row r="33" spans="1:16" x14ac:dyDescent="0.2">
      <c r="N33">
        <f>AVERAGE(N30:N32)</f>
        <v>8.9780204936222763</v>
      </c>
      <c r="O33">
        <f t="shared" ref="O33" si="17">AVERAGE(O30:O32)</f>
        <v>2.9238425925941556</v>
      </c>
      <c r="P33">
        <f t="shared" ref="P33" si="18">AVERAGE(P30:P32)</f>
        <v>1.082509983951728</v>
      </c>
    </row>
    <row r="36" spans="1:16" x14ac:dyDescent="0.2">
      <c r="A36" t="s">
        <v>61</v>
      </c>
      <c r="B36" t="s">
        <v>73</v>
      </c>
      <c r="C36" t="s">
        <v>122</v>
      </c>
      <c r="D36" t="s">
        <v>134</v>
      </c>
      <c r="E36" s="2">
        <v>44361.762499999997</v>
      </c>
      <c r="F36">
        <v>21135</v>
      </c>
      <c r="G36">
        <v>21858</v>
      </c>
      <c r="H36">
        <v>12.2</v>
      </c>
      <c r="I36">
        <v>30.2</v>
      </c>
      <c r="J36">
        <v>180600</v>
      </c>
      <c r="K36">
        <v>19.82</v>
      </c>
      <c r="L36">
        <v>19.66</v>
      </c>
      <c r="M36">
        <v>2.3340000000000001</v>
      </c>
      <c r="N36">
        <f>J36/$J$9</f>
        <v>8.7126840470079685</v>
      </c>
      <c r="O36">
        <f>E36-$E$8</f>
        <v>2.9076388888861402</v>
      </c>
      <c r="P36">
        <f>LOG(N36,2)/O36</f>
        <v>1.0741076681754425</v>
      </c>
    </row>
    <row r="37" spans="1:16" x14ac:dyDescent="0.2">
      <c r="A37" t="s">
        <v>62</v>
      </c>
      <c r="B37" t="s">
        <v>73</v>
      </c>
      <c r="C37" t="s">
        <v>123</v>
      </c>
      <c r="D37" t="s">
        <v>134</v>
      </c>
      <c r="E37" s="2">
        <v>44361.779166666667</v>
      </c>
      <c r="F37">
        <v>19907</v>
      </c>
      <c r="G37">
        <v>20547</v>
      </c>
      <c r="H37">
        <v>12.2</v>
      </c>
      <c r="I37">
        <v>30.2</v>
      </c>
      <c r="J37">
        <v>168100</v>
      </c>
      <c r="K37">
        <v>19.72</v>
      </c>
      <c r="L37">
        <v>19.59</v>
      </c>
      <c r="M37">
        <v>2.302</v>
      </c>
      <c r="N37">
        <f t="shared" ref="N37:N38" si="19">J37/$J$9</f>
        <v>8.1096466683390904</v>
      </c>
      <c r="O37">
        <f t="shared" ref="O37:O38" si="20">E37-$E$8</f>
        <v>2.9243055555562023</v>
      </c>
      <c r="P37">
        <f t="shared" ref="P37:P38" si="21">LOG(N37,2)/O37</f>
        <v>1.0326003904946592</v>
      </c>
    </row>
    <row r="38" spans="1:16" x14ac:dyDescent="0.2">
      <c r="A38" t="s">
        <v>63</v>
      </c>
      <c r="B38" t="s">
        <v>73</v>
      </c>
      <c r="C38" t="s">
        <v>124</v>
      </c>
      <c r="D38" t="s">
        <v>134</v>
      </c>
      <c r="E38" s="2">
        <v>44361.798611111109</v>
      </c>
      <c r="F38">
        <v>20111</v>
      </c>
      <c r="G38">
        <v>20755</v>
      </c>
      <c r="H38">
        <v>12.2</v>
      </c>
      <c r="I38">
        <v>30.2</v>
      </c>
      <c r="J38">
        <v>164000</v>
      </c>
      <c r="K38">
        <v>19.84</v>
      </c>
      <c r="L38">
        <v>19.73</v>
      </c>
      <c r="M38">
        <v>2.3780000000000001</v>
      </c>
      <c r="N38">
        <f t="shared" si="19"/>
        <v>7.9118504081356971</v>
      </c>
      <c r="O38">
        <f t="shared" si="20"/>
        <v>2.9437499999985448</v>
      </c>
      <c r="P38">
        <f t="shared" si="21"/>
        <v>1.0136781822042598</v>
      </c>
    </row>
    <row r="39" spans="1:16" x14ac:dyDescent="0.2">
      <c r="N39">
        <f>AVERAGE(N36:N38)</f>
        <v>8.2447270411609193</v>
      </c>
      <c r="O39">
        <f t="shared" ref="O39" si="22">AVERAGE(O36:O38)</f>
        <v>2.9252314814802958</v>
      </c>
      <c r="P39">
        <f t="shared" ref="P39" si="23">AVERAGE(P36:P38)</f>
        <v>1.0401287469581206</v>
      </c>
    </row>
    <row r="42" spans="1:16" x14ac:dyDescent="0.2">
      <c r="A42" t="s">
        <v>67</v>
      </c>
      <c r="B42" t="s">
        <v>73</v>
      </c>
      <c r="C42" t="s">
        <v>128</v>
      </c>
      <c r="D42" t="s">
        <v>134</v>
      </c>
      <c r="E42" s="2">
        <v>44361.763888888891</v>
      </c>
      <c r="F42">
        <v>15652</v>
      </c>
      <c r="G42">
        <v>16053</v>
      </c>
      <c r="H42">
        <v>12.2</v>
      </c>
      <c r="I42">
        <v>30.2</v>
      </c>
      <c r="J42">
        <v>129800</v>
      </c>
      <c r="K42">
        <v>19.95</v>
      </c>
      <c r="L42">
        <v>19.84</v>
      </c>
      <c r="M42">
        <v>2.3570000000000002</v>
      </c>
      <c r="N42">
        <f>J42/$J$9</f>
        <v>6.2619401400976438</v>
      </c>
      <c r="O42">
        <f>E42-$E$8</f>
        <v>2.9090277777795563</v>
      </c>
      <c r="P42">
        <f>LOG(N42,2)/O42</f>
        <v>0.90979183408697073</v>
      </c>
    </row>
    <row r="43" spans="1:16" x14ac:dyDescent="0.2">
      <c r="A43" t="s">
        <v>68</v>
      </c>
      <c r="B43" t="s">
        <v>73</v>
      </c>
      <c r="C43" t="s">
        <v>129</v>
      </c>
      <c r="D43" t="s">
        <v>134</v>
      </c>
      <c r="E43" s="2">
        <v>44361.780555555553</v>
      </c>
      <c r="F43">
        <v>16218</v>
      </c>
      <c r="G43">
        <v>16644</v>
      </c>
      <c r="H43">
        <v>12.2</v>
      </c>
      <c r="I43">
        <v>30.2</v>
      </c>
      <c r="J43">
        <v>134600</v>
      </c>
      <c r="K43">
        <v>19.899999999999999</v>
      </c>
      <c r="L43">
        <v>19.79</v>
      </c>
      <c r="M43">
        <v>2.3519999999999999</v>
      </c>
      <c r="N43">
        <f t="shared" ref="N43:N44" si="24">J43/$J$9</f>
        <v>6.4935064935064934</v>
      </c>
      <c r="O43">
        <f t="shared" ref="O43:O44" si="25">E43-$E$8</f>
        <v>2.9256944444423425</v>
      </c>
      <c r="P43">
        <f t="shared" ref="P43:P44" si="26">LOG(N43,2)/O43</f>
        <v>0.92251525072763829</v>
      </c>
    </row>
    <row r="44" spans="1:16" x14ac:dyDescent="0.2">
      <c r="A44" t="s">
        <v>69</v>
      </c>
      <c r="B44" t="s">
        <v>73</v>
      </c>
      <c r="C44" t="s">
        <v>130</v>
      </c>
      <c r="D44" t="s">
        <v>134</v>
      </c>
      <c r="E44" s="2">
        <v>44361.799305555563</v>
      </c>
      <c r="F44">
        <v>15088</v>
      </c>
      <c r="G44">
        <v>15445</v>
      </c>
      <c r="H44">
        <v>12.2</v>
      </c>
      <c r="I44">
        <v>30.2</v>
      </c>
      <c r="J44">
        <v>115500</v>
      </c>
      <c r="K44">
        <v>20</v>
      </c>
      <c r="L44">
        <v>19.920000000000002</v>
      </c>
      <c r="M44">
        <v>2.4950000000000001</v>
      </c>
      <c r="N44">
        <f t="shared" si="24"/>
        <v>5.5720653789004455</v>
      </c>
      <c r="O44">
        <f t="shared" si="25"/>
        <v>2.9444444444525288</v>
      </c>
      <c r="P44">
        <f t="shared" si="26"/>
        <v>0.84165696871250406</v>
      </c>
    </row>
    <row r="45" spans="1:16" x14ac:dyDescent="0.2">
      <c r="N45">
        <f>AVERAGE(N42:N44)</f>
        <v>6.1091706708348612</v>
      </c>
      <c r="O45">
        <f t="shared" ref="O45" si="27">AVERAGE(O42:O44)</f>
        <v>2.9263888888914757</v>
      </c>
      <c r="P45">
        <f t="shared" ref="P45" si="28">AVERAGE(P42:P44)</f>
        <v>0.89132135117570443</v>
      </c>
    </row>
    <row r="50" spans="1:16" x14ac:dyDescent="0.2">
      <c r="A50" t="s">
        <v>31</v>
      </c>
      <c r="B50" t="s">
        <v>73</v>
      </c>
      <c r="C50" t="s">
        <v>92</v>
      </c>
      <c r="D50" t="s">
        <v>134</v>
      </c>
      <c r="E50" s="2">
        <v>44361.866666666669</v>
      </c>
      <c r="F50">
        <v>37505</v>
      </c>
      <c r="G50">
        <v>39849</v>
      </c>
      <c r="H50">
        <v>12.2</v>
      </c>
      <c r="I50">
        <v>30.2</v>
      </c>
      <c r="J50">
        <v>325500</v>
      </c>
      <c r="K50">
        <v>20.440000000000001</v>
      </c>
      <c r="L50">
        <v>20.25</v>
      </c>
      <c r="M50">
        <v>2.306</v>
      </c>
      <c r="N50">
        <f>J50/$J$9</f>
        <v>15.703093340537619</v>
      </c>
      <c r="O50">
        <f>E50-$E$8</f>
        <v>3.0118055555576575</v>
      </c>
      <c r="P50">
        <f>LOG(N50,2)/O50</f>
        <v>1.319134586918657</v>
      </c>
    </row>
    <row r="51" spans="1:16" x14ac:dyDescent="0.2">
      <c r="A51" t="s">
        <v>32</v>
      </c>
      <c r="B51" t="s">
        <v>73</v>
      </c>
      <c r="C51" t="s">
        <v>93</v>
      </c>
      <c r="D51" t="s">
        <v>134</v>
      </c>
      <c r="E51" s="2">
        <v>44361.886111111111</v>
      </c>
      <c r="F51">
        <v>37589</v>
      </c>
      <c r="G51">
        <v>40037</v>
      </c>
      <c r="H51">
        <v>12.2</v>
      </c>
      <c r="I51">
        <v>30.2</v>
      </c>
      <c r="J51">
        <v>328600</v>
      </c>
      <c r="K51">
        <v>20.5</v>
      </c>
      <c r="L51">
        <v>20.329999999999998</v>
      </c>
      <c r="M51">
        <v>2.34</v>
      </c>
      <c r="N51">
        <f t="shared" ref="N51:N52" si="29">J51/$J$9</f>
        <v>15.852646610447501</v>
      </c>
      <c r="O51">
        <f t="shared" ref="O51:O52" si="30">E51-$E$8</f>
        <v>3.03125</v>
      </c>
      <c r="P51">
        <f t="shared" ref="P51:P52" si="31">LOG(N51,2)/O51</f>
        <v>1.3151841036888885</v>
      </c>
    </row>
    <row r="52" spans="1:16" x14ac:dyDescent="0.2">
      <c r="A52" t="s">
        <v>33</v>
      </c>
      <c r="B52" t="s">
        <v>73</v>
      </c>
      <c r="C52" t="s">
        <v>94</v>
      </c>
      <c r="D52" t="s">
        <v>134</v>
      </c>
      <c r="E52" s="2">
        <v>44361.902777777781</v>
      </c>
      <c r="F52">
        <v>37175</v>
      </c>
      <c r="G52">
        <v>39550</v>
      </c>
      <c r="H52">
        <v>12.2</v>
      </c>
      <c r="I52">
        <v>30.2</v>
      </c>
      <c r="J52">
        <v>314800</v>
      </c>
      <c r="K52">
        <v>20.46</v>
      </c>
      <c r="L52">
        <v>20.309999999999999</v>
      </c>
      <c r="M52">
        <v>2.3809999999999998</v>
      </c>
      <c r="N52">
        <f t="shared" si="29"/>
        <v>15.186893344397058</v>
      </c>
      <c r="O52">
        <f t="shared" si="30"/>
        <v>3.0479166666700621</v>
      </c>
      <c r="P52">
        <f t="shared" si="31"/>
        <v>1.2876844428795569</v>
      </c>
    </row>
    <row r="53" spans="1:16" x14ac:dyDescent="0.2">
      <c r="N53">
        <f>AVERAGE(N50:N52)</f>
        <v>15.580877765127392</v>
      </c>
      <c r="O53">
        <f t="shared" ref="O53" si="32">AVERAGE(O50:O52)</f>
        <v>3.0303240740759065</v>
      </c>
      <c r="P53">
        <f t="shared" ref="P53" si="33">AVERAGE(P50:P52)</f>
        <v>1.3073343778290341</v>
      </c>
    </row>
    <row r="56" spans="1:16" x14ac:dyDescent="0.2">
      <c r="A56" t="s">
        <v>40</v>
      </c>
      <c r="B56" t="s">
        <v>73</v>
      </c>
      <c r="C56" t="s">
        <v>101</v>
      </c>
      <c r="D56" t="s">
        <v>134</v>
      </c>
      <c r="E56" s="2">
        <v>44361.868055555547</v>
      </c>
      <c r="F56">
        <v>30254</v>
      </c>
      <c r="G56">
        <v>31794</v>
      </c>
      <c r="H56">
        <v>12.2</v>
      </c>
      <c r="I56">
        <v>30.2</v>
      </c>
      <c r="J56">
        <v>259500</v>
      </c>
      <c r="K56">
        <v>20.02</v>
      </c>
      <c r="L56">
        <v>19.829999999999998</v>
      </c>
      <c r="M56">
        <v>2.2879999999999998</v>
      </c>
      <c r="N56">
        <f>J56/$J$9</f>
        <v>12.519055981165936</v>
      </c>
      <c r="O56">
        <f>E56-$E$8</f>
        <v>3.0131944444365217</v>
      </c>
      <c r="P56">
        <f>LOG(N56,2)/O56</f>
        <v>1.2100294022956548</v>
      </c>
    </row>
    <row r="57" spans="1:16" x14ac:dyDescent="0.2">
      <c r="A57" t="s">
        <v>41</v>
      </c>
      <c r="B57" t="s">
        <v>73</v>
      </c>
      <c r="C57" t="s">
        <v>102</v>
      </c>
      <c r="D57" t="s">
        <v>134</v>
      </c>
      <c r="E57" s="2">
        <v>44361.886805555558</v>
      </c>
      <c r="F57">
        <v>30751</v>
      </c>
      <c r="G57">
        <v>32393</v>
      </c>
      <c r="H57">
        <v>12.2</v>
      </c>
      <c r="I57">
        <v>30.2</v>
      </c>
      <c r="J57">
        <v>262200</v>
      </c>
      <c r="K57">
        <v>20.22</v>
      </c>
      <c r="L57">
        <v>20.02</v>
      </c>
      <c r="M57">
        <v>2.3809999999999998</v>
      </c>
      <c r="N57">
        <f t="shared" ref="N57:N58" si="34">J57/$J$9</f>
        <v>12.649312054958413</v>
      </c>
      <c r="O57">
        <f t="shared" ref="O57:O58" si="35">E57-$E$8</f>
        <v>3.0319444444467081</v>
      </c>
      <c r="P57">
        <f t="shared" ref="P57:P58" si="36">LOG(N57,2)/O57</f>
        <v>1.2074716693058363</v>
      </c>
    </row>
    <row r="58" spans="1:16" x14ac:dyDescent="0.2">
      <c r="A58" t="s">
        <v>42</v>
      </c>
      <c r="B58" t="s">
        <v>73</v>
      </c>
      <c r="C58" t="s">
        <v>103</v>
      </c>
      <c r="D58" t="s">
        <v>134</v>
      </c>
      <c r="E58" s="2">
        <v>44361.904166666667</v>
      </c>
      <c r="F58">
        <v>32054</v>
      </c>
      <c r="G58">
        <v>33788</v>
      </c>
      <c r="H58">
        <v>12.2</v>
      </c>
      <c r="I58">
        <v>30.2</v>
      </c>
      <c r="J58">
        <v>272600</v>
      </c>
      <c r="K58">
        <v>19.95</v>
      </c>
      <c r="L58">
        <v>19.760000000000002</v>
      </c>
      <c r="M58">
        <v>2.36</v>
      </c>
      <c r="N58">
        <f t="shared" si="34"/>
        <v>13.151039154010922</v>
      </c>
      <c r="O58">
        <f t="shared" si="35"/>
        <v>3.0493055555562023</v>
      </c>
      <c r="P58">
        <f t="shared" si="36"/>
        <v>1.2190004669715913</v>
      </c>
    </row>
    <row r="59" spans="1:16" x14ac:dyDescent="0.2">
      <c r="N59">
        <f>AVERAGE(N56:N58)</f>
        <v>12.773135730045091</v>
      </c>
      <c r="O59">
        <f t="shared" ref="O59" si="37">AVERAGE(O56:O58)</f>
        <v>3.0314814814798106</v>
      </c>
      <c r="P59">
        <f t="shared" ref="P59" si="38">AVERAGE(P56:P58)</f>
        <v>1.2121671795243607</v>
      </c>
    </row>
    <row r="62" spans="1:16" x14ac:dyDescent="0.2">
      <c r="A62" t="s">
        <v>46</v>
      </c>
      <c r="B62" t="s">
        <v>73</v>
      </c>
      <c r="C62" t="s">
        <v>107</v>
      </c>
      <c r="D62" t="s">
        <v>134</v>
      </c>
      <c r="E62" s="2">
        <v>44361.869444444441</v>
      </c>
      <c r="F62">
        <v>25809</v>
      </c>
      <c r="G62">
        <v>26919</v>
      </c>
      <c r="H62">
        <v>12.2</v>
      </c>
      <c r="I62">
        <v>30.2</v>
      </c>
      <c r="J62">
        <v>211300</v>
      </c>
      <c r="K62">
        <v>20.239999999999998</v>
      </c>
      <c r="L62">
        <v>20.079999999999998</v>
      </c>
      <c r="M62">
        <v>2.3929999999999998</v>
      </c>
      <c r="N62">
        <f>J62/$J$9</f>
        <v>10.193743849018738</v>
      </c>
      <c r="O62">
        <f>E62-$E$8</f>
        <v>3.0145833333299379</v>
      </c>
      <c r="P62">
        <f>LOG(N62,2)/O62</f>
        <v>1.1111360114871316</v>
      </c>
    </row>
    <row r="63" spans="1:16" x14ac:dyDescent="0.2">
      <c r="A63" t="s">
        <v>47</v>
      </c>
      <c r="B63" t="s">
        <v>73</v>
      </c>
      <c r="C63" t="s">
        <v>108</v>
      </c>
      <c r="D63" t="s">
        <v>134</v>
      </c>
      <c r="E63" s="2">
        <v>44361.888194444437</v>
      </c>
      <c r="F63">
        <v>27342</v>
      </c>
      <c r="G63">
        <v>28616</v>
      </c>
      <c r="H63">
        <v>12.2</v>
      </c>
      <c r="I63">
        <v>30.2</v>
      </c>
      <c r="J63">
        <v>224400</v>
      </c>
      <c r="K63">
        <v>20.36</v>
      </c>
      <c r="L63">
        <v>20.21</v>
      </c>
      <c r="M63">
        <v>2.3719999999999999</v>
      </c>
      <c r="N63">
        <f t="shared" ref="N63:N64" si="39">J63/$J$9</f>
        <v>10.825727021863722</v>
      </c>
      <c r="O63">
        <f t="shared" ref="O63:O64" si="40">E63-$E$8</f>
        <v>3.0333333333255723</v>
      </c>
      <c r="P63">
        <f t="shared" ref="P63:P64" si="41">LOG(N63,2)/O63</f>
        <v>1.1328764868047649</v>
      </c>
    </row>
    <row r="64" spans="1:16" x14ac:dyDescent="0.2">
      <c r="A64" t="s">
        <v>48</v>
      </c>
      <c r="B64" t="s">
        <v>73</v>
      </c>
      <c r="C64" t="s">
        <v>109</v>
      </c>
      <c r="D64" t="s">
        <v>134</v>
      </c>
      <c r="E64" s="2">
        <v>44361.905555555553</v>
      </c>
      <c r="F64">
        <v>27296</v>
      </c>
      <c r="G64">
        <v>28572</v>
      </c>
      <c r="H64">
        <v>12.2</v>
      </c>
      <c r="I64">
        <v>30.2</v>
      </c>
      <c r="J64">
        <v>223500</v>
      </c>
      <c r="K64">
        <v>20.29</v>
      </c>
      <c r="L64">
        <v>20.170000000000002</v>
      </c>
      <c r="M64">
        <v>2.4220000000000002</v>
      </c>
      <c r="N64">
        <f t="shared" si="39"/>
        <v>10.782308330599562</v>
      </c>
      <c r="O64">
        <f t="shared" si="40"/>
        <v>3.0506944444423425</v>
      </c>
      <c r="P64">
        <f t="shared" si="41"/>
        <v>1.1245289319870415</v>
      </c>
    </row>
    <row r="65" spans="1:16" x14ac:dyDescent="0.2">
      <c r="N65">
        <f>AVERAGE(N62:N64)</f>
        <v>10.600593067160673</v>
      </c>
      <c r="O65">
        <f t="shared" ref="O65" si="42">AVERAGE(O62:O64)</f>
        <v>3.0328703703659508</v>
      </c>
      <c r="P65">
        <f t="shared" ref="P65" si="43">AVERAGE(P62:P64)</f>
        <v>1.1228471434263125</v>
      </c>
    </row>
    <row r="68" spans="1:16" x14ac:dyDescent="0.2">
      <c r="A68" t="s">
        <v>34</v>
      </c>
      <c r="B68" t="s">
        <v>73</v>
      </c>
      <c r="C68" t="s">
        <v>95</v>
      </c>
      <c r="D68" t="s">
        <v>134</v>
      </c>
      <c r="E68" s="2">
        <v>44361.870833333327</v>
      </c>
      <c r="F68">
        <v>30401</v>
      </c>
      <c r="G68">
        <v>31933</v>
      </c>
      <c r="H68">
        <v>12.2</v>
      </c>
      <c r="I68">
        <v>30.2</v>
      </c>
      <c r="J68">
        <v>253900</v>
      </c>
      <c r="K68">
        <v>20.18</v>
      </c>
      <c r="L68">
        <v>20.03</v>
      </c>
      <c r="M68">
        <v>2.355</v>
      </c>
      <c r="N68">
        <f>J68/$J$9</f>
        <v>12.248895235522278</v>
      </c>
      <c r="O68">
        <f>E68-$E$8</f>
        <v>3.0159722222160781</v>
      </c>
      <c r="P68">
        <f>LOG(N68,2)/O68</f>
        <v>1.1984791180697452</v>
      </c>
    </row>
    <row r="69" spans="1:16" x14ac:dyDescent="0.2">
      <c r="A69" t="s">
        <v>35</v>
      </c>
      <c r="B69" t="s">
        <v>73</v>
      </c>
      <c r="C69" t="s">
        <v>96</v>
      </c>
      <c r="D69" t="s">
        <v>134</v>
      </c>
      <c r="E69" s="2">
        <v>44361.88958333333</v>
      </c>
      <c r="F69">
        <v>30896</v>
      </c>
      <c r="G69">
        <v>32507</v>
      </c>
      <c r="H69">
        <v>12.2</v>
      </c>
      <c r="I69">
        <v>30.2</v>
      </c>
      <c r="J69">
        <v>262800</v>
      </c>
      <c r="K69">
        <v>20.100000000000001</v>
      </c>
      <c r="L69">
        <v>19.93</v>
      </c>
      <c r="M69">
        <v>2.2959999999999998</v>
      </c>
      <c r="N69">
        <f t="shared" ref="N69:N70" si="44">J69/$J$9</f>
        <v>12.678257849134519</v>
      </c>
      <c r="O69">
        <f t="shared" ref="O69:O70" si="45">E69-$E$8</f>
        <v>3.0347222222189885</v>
      </c>
      <c r="P69">
        <f t="shared" ref="P69:P70" si="46">LOG(N69,2)/O69</f>
        <v>1.2074530521610225</v>
      </c>
    </row>
    <row r="70" spans="1:16" x14ac:dyDescent="0.2">
      <c r="A70" t="s">
        <v>36</v>
      </c>
      <c r="B70" t="s">
        <v>73</v>
      </c>
      <c r="C70" t="s">
        <v>97</v>
      </c>
      <c r="D70" t="s">
        <v>134</v>
      </c>
      <c r="E70" s="2">
        <v>44361.906944444447</v>
      </c>
      <c r="F70">
        <v>31126</v>
      </c>
      <c r="G70">
        <v>32764</v>
      </c>
      <c r="H70">
        <v>12.2</v>
      </c>
      <c r="I70">
        <v>30.2</v>
      </c>
      <c r="J70">
        <v>266100</v>
      </c>
      <c r="K70">
        <v>20.059999999999999</v>
      </c>
      <c r="L70">
        <v>19.89</v>
      </c>
      <c r="M70">
        <v>2.395</v>
      </c>
      <c r="N70">
        <f t="shared" si="44"/>
        <v>12.837459717103105</v>
      </c>
      <c r="O70">
        <f t="shared" si="45"/>
        <v>3.0520833333357587</v>
      </c>
      <c r="P70">
        <f t="shared" si="46"/>
        <v>1.2064833892836575</v>
      </c>
    </row>
    <row r="71" spans="1:16" x14ac:dyDescent="0.2">
      <c r="N71">
        <f>AVERAGE(N68:N70)</f>
        <v>12.588204267253301</v>
      </c>
      <c r="O71">
        <f t="shared" ref="O71" si="47">AVERAGE(O68:O70)</f>
        <v>3.0342592592569417</v>
      </c>
      <c r="P71">
        <f t="shared" ref="P71" si="48">AVERAGE(P68:P70)</f>
        <v>1.2041385198381418</v>
      </c>
    </row>
    <row r="74" spans="1:16" x14ac:dyDescent="0.2">
      <c r="A74" t="s">
        <v>37</v>
      </c>
      <c r="B74" t="s">
        <v>73</v>
      </c>
      <c r="C74" t="s">
        <v>98</v>
      </c>
      <c r="D74" t="s">
        <v>134</v>
      </c>
      <c r="E74" s="2">
        <v>44361.871527777781</v>
      </c>
      <c r="F74">
        <v>27969</v>
      </c>
      <c r="G74">
        <v>29277</v>
      </c>
      <c r="H74">
        <v>12.2</v>
      </c>
      <c r="I74">
        <v>30.2</v>
      </c>
      <c r="J74">
        <v>234100</v>
      </c>
      <c r="K74">
        <v>20.14</v>
      </c>
      <c r="L74">
        <v>20.03</v>
      </c>
      <c r="M74">
        <v>2.3769999999999998</v>
      </c>
      <c r="N74">
        <f>J74/$J$9</f>
        <v>11.293684027710773</v>
      </c>
      <c r="O74">
        <f>E74-$E$8</f>
        <v>3.0166666666700621</v>
      </c>
      <c r="P74">
        <f>LOG(N74,2)/O74</f>
        <v>1.1593737906513628</v>
      </c>
    </row>
    <row r="75" spans="1:16" x14ac:dyDescent="0.2">
      <c r="A75" t="s">
        <v>38</v>
      </c>
      <c r="B75" t="s">
        <v>73</v>
      </c>
      <c r="C75" t="s">
        <v>99</v>
      </c>
      <c r="D75" t="s">
        <v>134</v>
      </c>
      <c r="E75" s="2">
        <v>44361.890972222223</v>
      </c>
      <c r="F75">
        <v>27461</v>
      </c>
      <c r="G75">
        <v>28755</v>
      </c>
      <c r="H75">
        <v>12.2</v>
      </c>
      <c r="I75">
        <v>30.2</v>
      </c>
      <c r="J75">
        <v>234200</v>
      </c>
      <c r="K75">
        <v>20.16</v>
      </c>
      <c r="L75">
        <v>20.02</v>
      </c>
      <c r="M75">
        <v>2.3330000000000002</v>
      </c>
      <c r="N75">
        <f t="shared" ref="N75:N76" si="49">J75/$J$9</f>
        <v>11.298508326740125</v>
      </c>
      <c r="O75">
        <f t="shared" ref="O75:O76" si="50">E75-$E$8</f>
        <v>3.0361111111124046</v>
      </c>
      <c r="P75">
        <f t="shared" ref="P75:P76" si="51">LOG(N75,2)/O75</f>
        <v>1.1521516446005249</v>
      </c>
    </row>
    <row r="76" spans="1:16" x14ac:dyDescent="0.2">
      <c r="A76" t="s">
        <v>39</v>
      </c>
      <c r="B76" t="s">
        <v>73</v>
      </c>
      <c r="C76" t="s">
        <v>100</v>
      </c>
      <c r="D76" t="s">
        <v>134</v>
      </c>
      <c r="E76" s="2">
        <v>44361.908333333333</v>
      </c>
      <c r="F76">
        <v>28863</v>
      </c>
      <c r="G76">
        <v>30255</v>
      </c>
      <c r="H76">
        <v>12.2</v>
      </c>
      <c r="I76">
        <v>30.2</v>
      </c>
      <c r="J76">
        <v>244500</v>
      </c>
      <c r="K76">
        <v>19.96</v>
      </c>
      <c r="L76">
        <v>19.82</v>
      </c>
      <c r="M76">
        <v>2.403</v>
      </c>
      <c r="N76">
        <f t="shared" si="49"/>
        <v>11.79541112676328</v>
      </c>
      <c r="O76">
        <f t="shared" si="50"/>
        <v>3.0534722222218988</v>
      </c>
      <c r="P76">
        <f t="shared" si="51"/>
        <v>1.1659361998734257</v>
      </c>
    </row>
    <row r="77" spans="1:16" x14ac:dyDescent="0.2">
      <c r="N77">
        <f>AVERAGE(N74:N76)</f>
        <v>11.46253449373806</v>
      </c>
      <c r="O77">
        <f t="shared" ref="O77" si="52">AVERAGE(O74:O76)</f>
        <v>3.0354166666681217</v>
      </c>
      <c r="P77">
        <f t="shared" ref="P77" si="53">AVERAGE(P74:P76)</f>
        <v>1.1591538783751043</v>
      </c>
    </row>
    <row r="80" spans="1:16" x14ac:dyDescent="0.2">
      <c r="A80" t="s">
        <v>43</v>
      </c>
      <c r="B80" t="s">
        <v>73</v>
      </c>
      <c r="C80" t="s">
        <v>104</v>
      </c>
      <c r="D80" t="s">
        <v>134</v>
      </c>
      <c r="E80" s="2">
        <v>44361.872916666667</v>
      </c>
      <c r="F80">
        <v>20652</v>
      </c>
      <c r="G80">
        <v>21375</v>
      </c>
      <c r="H80">
        <v>12.2</v>
      </c>
      <c r="I80">
        <v>30.2</v>
      </c>
      <c r="J80">
        <v>160800</v>
      </c>
      <c r="K80">
        <v>20.59</v>
      </c>
      <c r="L80">
        <v>20.59</v>
      </c>
      <c r="M80">
        <v>2.5569999999999999</v>
      </c>
      <c r="N80">
        <f>J80/$J$9</f>
        <v>7.7574728391964642</v>
      </c>
      <c r="O80">
        <f>E80-$E$8</f>
        <v>3.0180555555562023</v>
      </c>
      <c r="P80">
        <f>LOG(N80,2)/O80</f>
        <v>0.97930163515201019</v>
      </c>
    </row>
    <row r="81" spans="1:16" x14ac:dyDescent="0.2">
      <c r="A81" t="s">
        <v>44</v>
      </c>
      <c r="B81" t="s">
        <v>73</v>
      </c>
      <c r="C81" t="s">
        <v>105</v>
      </c>
      <c r="D81" t="s">
        <v>134</v>
      </c>
      <c r="E81" s="2">
        <v>44361.89166666667</v>
      </c>
      <c r="F81">
        <v>21310</v>
      </c>
      <c r="G81">
        <v>22097</v>
      </c>
      <c r="H81">
        <v>12.2</v>
      </c>
      <c r="I81">
        <v>30.2</v>
      </c>
      <c r="J81">
        <v>170000</v>
      </c>
      <c r="K81">
        <v>20.59</v>
      </c>
      <c r="L81">
        <v>20.56</v>
      </c>
      <c r="M81">
        <v>2.4820000000000002</v>
      </c>
      <c r="N81">
        <f t="shared" ref="N81:N82" si="54">J81/$J$9</f>
        <v>8.2013083498967596</v>
      </c>
      <c r="O81">
        <f t="shared" ref="O81:O82" si="55">E81-$E$8</f>
        <v>3.0368055555591127</v>
      </c>
      <c r="P81">
        <f t="shared" ref="P81:P82" si="56">LOG(N81,2)/O81</f>
        <v>0.99968668551220252</v>
      </c>
    </row>
    <row r="82" spans="1:16" x14ac:dyDescent="0.2">
      <c r="A82" t="s">
        <v>45</v>
      </c>
      <c r="B82" t="s">
        <v>73</v>
      </c>
      <c r="C82" t="s">
        <v>106</v>
      </c>
      <c r="D82" t="s">
        <v>134</v>
      </c>
      <c r="E82" s="2">
        <v>44361.909722222219</v>
      </c>
      <c r="F82">
        <v>21256</v>
      </c>
      <c r="G82">
        <v>22019</v>
      </c>
      <c r="H82">
        <v>12.2</v>
      </c>
      <c r="I82">
        <v>30.2</v>
      </c>
      <c r="J82">
        <v>168500</v>
      </c>
      <c r="K82">
        <v>20.58</v>
      </c>
      <c r="L82">
        <v>20.55</v>
      </c>
      <c r="M82">
        <v>2.5009999999999999</v>
      </c>
      <c r="N82">
        <f t="shared" si="54"/>
        <v>8.1289438644564935</v>
      </c>
      <c r="O82">
        <f t="shared" si="55"/>
        <v>3.054861111108039</v>
      </c>
      <c r="P82">
        <f t="shared" si="56"/>
        <v>0.98959259209319084</v>
      </c>
    </row>
    <row r="83" spans="1:16" x14ac:dyDescent="0.2">
      <c r="N83">
        <f>AVERAGE(N80:N82)</f>
        <v>8.0292416845165722</v>
      </c>
      <c r="O83">
        <f t="shared" ref="O83" si="57">AVERAGE(O80:O82)</f>
        <v>3.0365740740744513</v>
      </c>
      <c r="P83">
        <f>AVERAGE(P80:P82)</f>
        <v>0.98952697091913455</v>
      </c>
    </row>
    <row r="88" spans="1:16" x14ac:dyDescent="0.2">
      <c r="A88" t="s">
        <v>13</v>
      </c>
      <c r="B88" t="s">
        <v>73</v>
      </c>
      <c r="C88" t="s">
        <v>74</v>
      </c>
      <c r="D88" t="s">
        <v>134</v>
      </c>
      <c r="E88" s="2">
        <v>44361.80972222222</v>
      </c>
      <c r="F88">
        <v>20208</v>
      </c>
      <c r="G88">
        <v>20869</v>
      </c>
      <c r="H88">
        <v>12.2</v>
      </c>
      <c r="I88">
        <v>30.2</v>
      </c>
      <c r="J88">
        <v>170600</v>
      </c>
      <c r="K88">
        <v>19.97</v>
      </c>
      <c r="L88">
        <v>19.82</v>
      </c>
      <c r="M88">
        <v>2.286</v>
      </c>
      <c r="N88">
        <f>J88/$J$9</f>
        <v>8.230254144072866</v>
      </c>
      <c r="O88">
        <f>E88-$E$8</f>
        <v>2.9548611111094942</v>
      </c>
      <c r="P88">
        <f>LOG(N88,2)/O88</f>
        <v>1.0291302590304641</v>
      </c>
    </row>
    <row r="89" spans="1:16" x14ac:dyDescent="0.2">
      <c r="A89" t="s">
        <v>14</v>
      </c>
      <c r="B89" t="s">
        <v>73</v>
      </c>
      <c r="C89" t="s">
        <v>75</v>
      </c>
      <c r="D89" t="s">
        <v>134</v>
      </c>
      <c r="E89" s="2">
        <v>44361.831250000003</v>
      </c>
      <c r="F89">
        <v>24508</v>
      </c>
      <c r="G89">
        <v>25479</v>
      </c>
      <c r="H89">
        <v>12.2</v>
      </c>
      <c r="I89">
        <v>30.2</v>
      </c>
      <c r="J89">
        <v>208900</v>
      </c>
      <c r="K89">
        <v>19.940000000000001</v>
      </c>
      <c r="L89">
        <v>19.75</v>
      </c>
      <c r="M89">
        <v>2.2440000000000002</v>
      </c>
      <c r="N89">
        <f t="shared" ref="N89:N90" si="58">J89/$J$9</f>
        <v>10.077960672314312</v>
      </c>
      <c r="O89">
        <f t="shared" ref="O89:O90" si="59">E89-$E$8</f>
        <v>2.976388888891961</v>
      </c>
      <c r="P89">
        <f t="shared" ref="P89:P90" si="60">LOG(N89,2)/O89</f>
        <v>1.1198576365015336</v>
      </c>
    </row>
    <row r="90" spans="1:16" x14ac:dyDescent="0.2">
      <c r="A90" t="s">
        <v>15</v>
      </c>
      <c r="B90" t="s">
        <v>73</v>
      </c>
      <c r="C90" t="s">
        <v>76</v>
      </c>
      <c r="D90" t="s">
        <v>134</v>
      </c>
      <c r="E90" s="2">
        <v>44361.847222222219</v>
      </c>
      <c r="F90">
        <v>23586</v>
      </c>
      <c r="G90">
        <v>24484</v>
      </c>
      <c r="H90">
        <v>12.2</v>
      </c>
      <c r="I90">
        <v>30.2</v>
      </c>
      <c r="J90">
        <v>202500</v>
      </c>
      <c r="K90">
        <v>19.899999999999999</v>
      </c>
      <c r="L90">
        <v>19.739999999999998</v>
      </c>
      <c r="M90">
        <v>2.2530000000000001</v>
      </c>
      <c r="N90">
        <f t="shared" si="58"/>
        <v>9.7692055344358462</v>
      </c>
      <c r="O90">
        <f t="shared" si="59"/>
        <v>2.992361111108039</v>
      </c>
      <c r="P90">
        <f t="shared" si="60"/>
        <v>1.0988784842209829</v>
      </c>
    </row>
    <row r="91" spans="1:16" x14ac:dyDescent="0.2">
      <c r="N91">
        <f>AVERAGE(N88:N90)</f>
        <v>9.359140116941008</v>
      </c>
      <c r="O91">
        <f t="shared" ref="O91" si="61">AVERAGE(O88:O90)</f>
        <v>2.9745370370364981</v>
      </c>
      <c r="P91">
        <f t="shared" ref="P91" si="62">AVERAGE(P88:P90)</f>
        <v>1.082622126584327</v>
      </c>
    </row>
    <row r="94" spans="1:16" x14ac:dyDescent="0.2">
      <c r="A94" t="s">
        <v>22</v>
      </c>
      <c r="B94" t="s">
        <v>73</v>
      </c>
      <c r="C94" t="s">
        <v>83</v>
      </c>
      <c r="D94" t="s">
        <v>134</v>
      </c>
      <c r="E94" s="2">
        <v>44361.811111111107</v>
      </c>
      <c r="F94">
        <v>18403</v>
      </c>
      <c r="G94">
        <v>18951</v>
      </c>
      <c r="H94">
        <v>12.2</v>
      </c>
      <c r="I94">
        <v>30.2</v>
      </c>
      <c r="J94">
        <v>155600</v>
      </c>
      <c r="K94">
        <v>19.82</v>
      </c>
      <c r="L94">
        <v>19.63</v>
      </c>
      <c r="M94">
        <v>2.3420000000000001</v>
      </c>
      <c r="N94">
        <f>J94/$J$9</f>
        <v>7.5066092896702106</v>
      </c>
      <c r="O94">
        <f>E94-$E$8</f>
        <v>2.9562499999956344</v>
      </c>
      <c r="P94">
        <f>LOG(N94,2)/O94</f>
        <v>0.98373324121686434</v>
      </c>
    </row>
    <row r="95" spans="1:16" x14ac:dyDescent="0.2">
      <c r="A95" t="s">
        <v>23</v>
      </c>
      <c r="B95" t="s">
        <v>73</v>
      </c>
      <c r="C95" t="s">
        <v>84</v>
      </c>
      <c r="D95" t="s">
        <v>134</v>
      </c>
      <c r="E95" s="2">
        <v>44361.831944444442</v>
      </c>
      <c r="F95">
        <v>24562</v>
      </c>
      <c r="G95">
        <v>25551</v>
      </c>
      <c r="H95">
        <v>12.2</v>
      </c>
      <c r="I95">
        <v>30.2</v>
      </c>
      <c r="J95">
        <v>216600</v>
      </c>
      <c r="K95">
        <v>19.600000000000001</v>
      </c>
      <c r="L95">
        <v>19.41</v>
      </c>
      <c r="M95">
        <v>2.2320000000000002</v>
      </c>
      <c r="N95">
        <f t="shared" ref="N95:N96" si="63">J95/$J$9</f>
        <v>10.449431697574342</v>
      </c>
      <c r="O95">
        <f t="shared" ref="O95:O96" si="64">E95-$E$8</f>
        <v>2.9770833333313931</v>
      </c>
      <c r="P95">
        <f t="shared" ref="P95:P96" si="65">LOG(N95,2)/O95</f>
        <v>1.1371373246636483</v>
      </c>
    </row>
    <row r="96" spans="1:16" x14ac:dyDescent="0.2">
      <c r="A96" t="s">
        <v>24</v>
      </c>
      <c r="B96" t="s">
        <v>73</v>
      </c>
      <c r="C96" t="s">
        <v>85</v>
      </c>
      <c r="D96" t="s">
        <v>134</v>
      </c>
      <c r="E96" s="2">
        <v>44361.848611111112</v>
      </c>
      <c r="F96">
        <v>22735</v>
      </c>
      <c r="G96">
        <v>23576</v>
      </c>
      <c r="H96">
        <v>12.2</v>
      </c>
      <c r="I96">
        <v>30.2</v>
      </c>
      <c r="J96">
        <v>195100</v>
      </c>
      <c r="K96">
        <v>19.61</v>
      </c>
      <c r="L96">
        <v>19.420000000000002</v>
      </c>
      <c r="M96">
        <v>2.2829999999999999</v>
      </c>
      <c r="N96">
        <f t="shared" si="63"/>
        <v>9.4122074062638692</v>
      </c>
      <c r="O96">
        <f t="shared" si="64"/>
        <v>2.9937500000014552</v>
      </c>
      <c r="P96">
        <f t="shared" si="65"/>
        <v>1.0804285968983123</v>
      </c>
    </row>
    <row r="97" spans="1:16" x14ac:dyDescent="0.2">
      <c r="N97">
        <f>AVERAGE(N94:N96)</f>
        <v>9.1227494645028084</v>
      </c>
      <c r="O97">
        <f t="shared" ref="O97" si="66">AVERAGE(O94:O96)</f>
        <v>2.9756944444428277</v>
      </c>
      <c r="P97">
        <f t="shared" ref="P97" si="67">AVERAGE(P94:P96)</f>
        <v>1.0670997209262749</v>
      </c>
    </row>
    <row r="100" spans="1:16" x14ac:dyDescent="0.2">
      <c r="A100" t="s">
        <v>28</v>
      </c>
      <c r="B100" t="s">
        <v>73</v>
      </c>
      <c r="C100" t="s">
        <v>89</v>
      </c>
      <c r="D100" t="s">
        <v>134</v>
      </c>
      <c r="E100" s="2">
        <v>44361.833333333343</v>
      </c>
      <c r="F100">
        <v>18219</v>
      </c>
      <c r="G100">
        <v>18766</v>
      </c>
      <c r="H100">
        <v>12.2</v>
      </c>
      <c r="I100">
        <v>30.2</v>
      </c>
      <c r="J100">
        <v>147400</v>
      </c>
      <c r="K100">
        <v>20.059999999999999</v>
      </c>
      <c r="L100">
        <v>19.97</v>
      </c>
      <c r="M100">
        <v>2.3940000000000001</v>
      </c>
      <c r="N100">
        <f>J100/$J$9</f>
        <v>7.1110167692634256</v>
      </c>
      <c r="O100">
        <f>E100-$E$8</f>
        <v>2.9784722222320852</v>
      </c>
      <c r="P100">
        <f>LOG(N100,2)/O100</f>
        <v>0.95017030453655782</v>
      </c>
    </row>
    <row r="101" spans="1:16" x14ac:dyDescent="0.2">
      <c r="A101" t="s">
        <v>29</v>
      </c>
      <c r="B101" t="s">
        <v>73</v>
      </c>
      <c r="C101" t="s">
        <v>90</v>
      </c>
      <c r="D101" t="s">
        <v>134</v>
      </c>
      <c r="E101" s="2">
        <v>44361.85</v>
      </c>
      <c r="F101">
        <v>18503</v>
      </c>
      <c r="G101">
        <v>19056</v>
      </c>
      <c r="H101">
        <v>12.2</v>
      </c>
      <c r="I101">
        <v>30.2</v>
      </c>
      <c r="J101">
        <v>150700</v>
      </c>
      <c r="K101">
        <v>19.79</v>
      </c>
      <c r="L101">
        <v>19.670000000000002</v>
      </c>
      <c r="M101">
        <v>2.359</v>
      </c>
      <c r="N101">
        <f t="shared" ref="N101:N102" si="68">J101/$J$9</f>
        <v>7.2702186372320101</v>
      </c>
      <c r="O101">
        <f t="shared" ref="O101:O102" si="69">E101-$E$8</f>
        <v>2.9951388888875954</v>
      </c>
      <c r="P101">
        <f t="shared" ref="P101:P102" si="70">LOG(N101,2)/O101</f>
        <v>0.95554792519743492</v>
      </c>
    </row>
    <row r="102" spans="1:16" x14ac:dyDescent="0.2">
      <c r="A102" t="s">
        <v>30</v>
      </c>
      <c r="B102" t="s">
        <v>73</v>
      </c>
      <c r="C102" t="s">
        <v>91</v>
      </c>
      <c r="D102" t="s">
        <v>134</v>
      </c>
      <c r="E102" s="2">
        <v>44361.8125</v>
      </c>
      <c r="F102">
        <v>15614</v>
      </c>
      <c r="G102">
        <v>16002</v>
      </c>
      <c r="H102">
        <v>12.2</v>
      </c>
      <c r="I102">
        <v>30.2</v>
      </c>
      <c r="J102">
        <v>124000</v>
      </c>
      <c r="K102">
        <v>20.09</v>
      </c>
      <c r="L102">
        <v>19.98</v>
      </c>
      <c r="M102">
        <v>2.3839999999999999</v>
      </c>
      <c r="N102">
        <f t="shared" si="68"/>
        <v>5.9821307963952837</v>
      </c>
      <c r="O102">
        <f t="shared" si="69"/>
        <v>2.9576388888890506</v>
      </c>
      <c r="P102">
        <f t="shared" si="70"/>
        <v>0.8725404119907465</v>
      </c>
    </row>
    <row r="103" spans="1:16" x14ac:dyDescent="0.2">
      <c r="N103">
        <f>AVERAGE(N100:N102)</f>
        <v>6.7877887342969059</v>
      </c>
      <c r="O103">
        <f t="shared" ref="O103" si="71">AVERAGE(O100:O102)</f>
        <v>2.9770833333362439</v>
      </c>
      <c r="P103">
        <f t="shared" ref="P103" si="72">AVERAGE(P100:P102)</f>
        <v>0.92608621390824641</v>
      </c>
    </row>
    <row r="106" spans="1:16" x14ac:dyDescent="0.2">
      <c r="A106" t="s">
        <v>16</v>
      </c>
      <c r="B106" t="s">
        <v>73</v>
      </c>
      <c r="C106" t="s">
        <v>77</v>
      </c>
      <c r="D106" t="s">
        <v>134</v>
      </c>
      <c r="E106" s="2">
        <v>44361.813888888893</v>
      </c>
      <c r="F106">
        <v>18996</v>
      </c>
      <c r="G106">
        <v>19578</v>
      </c>
      <c r="H106">
        <v>12.2</v>
      </c>
      <c r="I106">
        <v>30.2</v>
      </c>
      <c r="J106">
        <v>159400</v>
      </c>
      <c r="K106">
        <v>19.989999999999998</v>
      </c>
      <c r="L106">
        <v>19.87</v>
      </c>
      <c r="M106">
        <v>2.347</v>
      </c>
      <c r="N106">
        <f>J106/$J$9</f>
        <v>7.6899326527855498</v>
      </c>
      <c r="O106">
        <f>E106-$E$8</f>
        <v>2.9590277777824667</v>
      </c>
      <c r="P106">
        <f>LOG(N106,2)/O106</f>
        <v>0.99457361821484502</v>
      </c>
    </row>
    <row r="107" spans="1:16" x14ac:dyDescent="0.2">
      <c r="A107" t="s">
        <v>17</v>
      </c>
      <c r="B107" t="s">
        <v>73</v>
      </c>
      <c r="C107" t="s">
        <v>78</v>
      </c>
      <c r="D107" t="s">
        <v>134</v>
      </c>
      <c r="E107" s="2">
        <v>44361.834722222222</v>
      </c>
      <c r="F107">
        <v>23982</v>
      </c>
      <c r="G107">
        <v>24915</v>
      </c>
      <c r="H107">
        <v>12.2</v>
      </c>
      <c r="I107">
        <v>30.2</v>
      </c>
      <c r="J107">
        <v>207900</v>
      </c>
      <c r="K107">
        <v>19.79</v>
      </c>
      <c r="L107">
        <v>19.64</v>
      </c>
      <c r="M107">
        <v>2.2229999999999999</v>
      </c>
      <c r="N107">
        <f t="shared" ref="N107:N108" si="73">J107/$J$9</f>
        <v>10.029717682020802</v>
      </c>
      <c r="O107">
        <f t="shared" ref="O107:O108" si="74">E107-$E$8</f>
        <v>2.9798611111109494</v>
      </c>
      <c r="P107">
        <f t="shared" ref="P107:P108" si="75">LOG(N107,2)/O107</f>
        <v>1.1162295718457711</v>
      </c>
    </row>
    <row r="108" spans="1:16" x14ac:dyDescent="0.2">
      <c r="A108" t="s">
        <v>18</v>
      </c>
      <c r="B108" t="s">
        <v>73</v>
      </c>
      <c r="C108" t="s">
        <v>79</v>
      </c>
      <c r="D108" t="s">
        <v>134</v>
      </c>
      <c r="E108" s="2">
        <v>44361.851388888892</v>
      </c>
      <c r="F108">
        <v>21908</v>
      </c>
      <c r="G108">
        <v>22687</v>
      </c>
      <c r="H108">
        <v>12.2</v>
      </c>
      <c r="I108">
        <v>30.2</v>
      </c>
      <c r="J108">
        <v>182800</v>
      </c>
      <c r="K108">
        <v>20</v>
      </c>
      <c r="L108">
        <v>19.89</v>
      </c>
      <c r="M108">
        <v>2.2370000000000001</v>
      </c>
      <c r="N108">
        <f t="shared" si="73"/>
        <v>8.8188186256536927</v>
      </c>
      <c r="O108">
        <f t="shared" si="74"/>
        <v>2.9965277777810115</v>
      </c>
      <c r="P108">
        <f t="shared" si="75"/>
        <v>1.0480748510666582</v>
      </c>
    </row>
    <row r="109" spans="1:16" x14ac:dyDescent="0.2">
      <c r="N109">
        <f>AVERAGE(N106:N108)</f>
        <v>8.846156320153348</v>
      </c>
      <c r="O109">
        <f t="shared" ref="O109" si="76">AVERAGE(O106:O108)</f>
        <v>2.9784722222248092</v>
      </c>
      <c r="P109">
        <f t="shared" ref="P109" si="77">AVERAGE(P106:P108)</f>
        <v>1.0529593470424248</v>
      </c>
    </row>
    <row r="112" spans="1:16" x14ac:dyDescent="0.2">
      <c r="A112" t="s">
        <v>19</v>
      </c>
      <c r="B112" t="s">
        <v>73</v>
      </c>
      <c r="C112" t="s">
        <v>80</v>
      </c>
      <c r="D112" t="s">
        <v>134</v>
      </c>
      <c r="E112" s="2">
        <v>44361.81527777778</v>
      </c>
      <c r="F112">
        <v>19990</v>
      </c>
      <c r="G112">
        <v>20650</v>
      </c>
      <c r="H112">
        <v>12.2</v>
      </c>
      <c r="I112">
        <v>30.2</v>
      </c>
      <c r="J112">
        <v>175000</v>
      </c>
      <c r="K112">
        <v>19.78</v>
      </c>
      <c r="L112">
        <v>19.64</v>
      </c>
      <c r="M112">
        <v>2.238</v>
      </c>
      <c r="N112">
        <f>J112/$J$9</f>
        <v>8.4425233013643108</v>
      </c>
      <c r="O112">
        <f>E112-$E$8</f>
        <v>2.9604166666686069</v>
      </c>
      <c r="P112">
        <f>LOG(N112,2)/O112</f>
        <v>1.0396084749583254</v>
      </c>
    </row>
    <row r="113" spans="1:16" x14ac:dyDescent="0.2">
      <c r="A113" t="s">
        <v>20</v>
      </c>
      <c r="B113" t="s">
        <v>73</v>
      </c>
      <c r="C113" t="s">
        <v>81</v>
      </c>
      <c r="D113" t="s">
        <v>134</v>
      </c>
      <c r="E113" s="2">
        <v>44361.836111111108</v>
      </c>
      <c r="F113">
        <v>25445</v>
      </c>
      <c r="G113">
        <v>26516</v>
      </c>
      <c r="H113">
        <v>12.2</v>
      </c>
      <c r="I113">
        <v>30.2</v>
      </c>
      <c r="J113">
        <v>227800</v>
      </c>
      <c r="K113">
        <v>19.66</v>
      </c>
      <c r="L113">
        <v>19.510000000000002</v>
      </c>
      <c r="M113">
        <v>2.21</v>
      </c>
      <c r="N113">
        <f t="shared" ref="N113:N114" si="78">J113/$J$9</f>
        <v>10.989753188861657</v>
      </c>
      <c r="O113">
        <f t="shared" ref="O113:O114" si="79">E113-$E$8</f>
        <v>2.9812499999970896</v>
      </c>
      <c r="P113">
        <f t="shared" ref="P113:P114" si="80">LOG(N113,2)/O113</f>
        <v>1.1599453521403291</v>
      </c>
    </row>
    <row r="114" spans="1:16" x14ac:dyDescent="0.2">
      <c r="A114" t="s">
        <v>21</v>
      </c>
      <c r="B114" t="s">
        <v>73</v>
      </c>
      <c r="C114" t="s">
        <v>82</v>
      </c>
      <c r="D114" t="s">
        <v>134</v>
      </c>
      <c r="E114" s="2">
        <v>44361.852777777778</v>
      </c>
      <c r="F114">
        <v>21284</v>
      </c>
      <c r="G114">
        <v>22027</v>
      </c>
      <c r="H114">
        <v>12.2</v>
      </c>
      <c r="I114">
        <v>30.2</v>
      </c>
      <c r="J114">
        <v>181800</v>
      </c>
      <c r="K114">
        <v>19.79</v>
      </c>
      <c r="L114">
        <v>19.68</v>
      </c>
      <c r="M114">
        <v>2.2810000000000001</v>
      </c>
      <c r="N114">
        <f t="shared" si="78"/>
        <v>8.7705756353601814</v>
      </c>
      <c r="O114">
        <f t="shared" si="79"/>
        <v>2.9979166666671517</v>
      </c>
      <c r="P114">
        <f t="shared" si="80"/>
        <v>1.0449495038945273</v>
      </c>
    </row>
    <row r="115" spans="1:16" x14ac:dyDescent="0.2">
      <c r="N115">
        <f>AVERAGE(N112:N114)</f>
        <v>9.4009507085287165</v>
      </c>
      <c r="O115">
        <f t="shared" ref="O115" si="81">AVERAGE(O112:O114)</f>
        <v>2.9798611111109494</v>
      </c>
      <c r="P115">
        <f t="shared" ref="P115" si="82">AVERAGE(P112:P114)</f>
        <v>1.0815011103310606</v>
      </c>
    </row>
    <row r="118" spans="1:16" x14ac:dyDescent="0.2">
      <c r="A118" t="s">
        <v>25</v>
      </c>
      <c r="B118" t="s">
        <v>73</v>
      </c>
      <c r="C118" t="s">
        <v>86</v>
      </c>
      <c r="D118" t="s">
        <v>134</v>
      </c>
      <c r="E118" s="2">
        <v>44361.815972222219</v>
      </c>
      <c r="F118">
        <v>15464</v>
      </c>
      <c r="G118">
        <v>15849</v>
      </c>
      <c r="H118">
        <v>12.2</v>
      </c>
      <c r="I118">
        <v>30.2</v>
      </c>
      <c r="J118">
        <v>120000</v>
      </c>
      <c r="K118">
        <v>20.13</v>
      </c>
      <c r="L118">
        <v>20.07</v>
      </c>
      <c r="M118">
        <v>2.4380000000000002</v>
      </c>
      <c r="N118">
        <f>J118/$J$9</f>
        <v>5.789158835221242</v>
      </c>
      <c r="O118">
        <f>E118-$E$8</f>
        <v>2.961111111108039</v>
      </c>
      <c r="P118">
        <f>LOG(N118,2)/O118</f>
        <v>0.85554160070162855</v>
      </c>
    </row>
    <row r="119" spans="1:16" x14ac:dyDescent="0.2">
      <c r="A119" t="s">
        <v>26</v>
      </c>
      <c r="B119" t="s">
        <v>73</v>
      </c>
      <c r="C119" t="s">
        <v>87</v>
      </c>
      <c r="D119" t="s">
        <v>134</v>
      </c>
      <c r="E119" s="2">
        <v>44361.837500000001</v>
      </c>
      <c r="F119">
        <v>16424</v>
      </c>
      <c r="G119">
        <v>16878</v>
      </c>
      <c r="H119">
        <v>12.2</v>
      </c>
      <c r="I119">
        <v>30.2</v>
      </c>
      <c r="J119">
        <v>131800</v>
      </c>
      <c r="K119">
        <v>20.309999999999999</v>
      </c>
      <c r="L119">
        <v>20.27</v>
      </c>
      <c r="M119">
        <v>2.4510000000000001</v>
      </c>
      <c r="N119">
        <f t="shared" ref="N119:N120" si="83">J119/$J$9</f>
        <v>6.3584261206846637</v>
      </c>
      <c r="O119">
        <f t="shared" ref="O119:O120" si="84">E119-$E$8</f>
        <v>2.9826388888905058</v>
      </c>
      <c r="P119">
        <f t="shared" ref="P119:P120" si="85">LOG(N119,2)/O119</f>
        <v>0.89473442940242198</v>
      </c>
    </row>
    <row r="120" spans="1:16" x14ac:dyDescent="0.2">
      <c r="A120" t="s">
        <v>27</v>
      </c>
      <c r="B120" t="s">
        <v>73</v>
      </c>
      <c r="C120" t="s">
        <v>88</v>
      </c>
      <c r="D120" t="s">
        <v>134</v>
      </c>
      <c r="E120" s="2">
        <v>44361.853472222218</v>
      </c>
      <c r="F120">
        <v>17902</v>
      </c>
      <c r="G120">
        <v>18432</v>
      </c>
      <c r="H120">
        <v>12.2</v>
      </c>
      <c r="I120">
        <v>30.2</v>
      </c>
      <c r="J120">
        <v>145100</v>
      </c>
      <c r="K120">
        <v>20.16</v>
      </c>
      <c r="L120">
        <v>20.149999999999999</v>
      </c>
      <c r="M120">
        <v>2.4329999999999998</v>
      </c>
      <c r="N120">
        <f t="shared" si="83"/>
        <v>7.0000578915883516</v>
      </c>
      <c r="O120">
        <f t="shared" si="84"/>
        <v>2.9986111111065838</v>
      </c>
      <c r="P120">
        <f t="shared" si="85"/>
        <v>0.93622238743309549</v>
      </c>
    </row>
    <row r="121" spans="1:16" x14ac:dyDescent="0.2">
      <c r="N121">
        <f>AVERAGE(N118:N120)</f>
        <v>6.3825476158314194</v>
      </c>
      <c r="O121">
        <f t="shared" ref="O121" si="86">AVERAGE(O118:O120)</f>
        <v>2.9807870370350429</v>
      </c>
      <c r="P121">
        <f t="shared" ref="P121" si="87">AVERAGE(P118:P120)</f>
        <v>0.89549947251238204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2021-06-15T04:57:20Z</dcterms:created>
  <dcterms:modified xsi:type="dcterms:W3CDTF">2021-06-15T05:24:41Z</dcterms:modified>
</cp:coreProperties>
</file>