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Rot-Atp_gradient/"/>
    </mc:Choice>
  </mc:AlternateContent>
  <xr:revisionPtr revIDLastSave="0" documentId="13_ncr:1_{DD12FDAD-09FA-D84A-BF91-386ECB6A9CF3}" xr6:coauthVersionLast="45" xr6:coauthVersionMax="45" xr10:uidLastSave="{00000000-0000-0000-0000-000000000000}"/>
  <bookViews>
    <workbookView xWindow="2760" yWindow="4080" windowWidth="26040" windowHeight="13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2" i="1" l="1"/>
  <c r="Q23" i="1"/>
  <c r="Q24" i="1"/>
  <c r="Q25" i="1"/>
  <c r="Q26" i="1"/>
  <c r="Q21" i="1"/>
  <c r="P21" i="1"/>
  <c r="P26" i="1"/>
  <c r="P22" i="1"/>
  <c r="P23" i="1"/>
  <c r="P24" i="1"/>
  <c r="P25" i="1"/>
  <c r="P13" i="1"/>
  <c r="P14" i="1"/>
  <c r="P15" i="1"/>
  <c r="P16" i="1"/>
  <c r="P17" i="1"/>
  <c r="P12" i="1"/>
  <c r="O26" i="1"/>
  <c r="O25" i="1"/>
  <c r="O24" i="1"/>
  <c r="O23" i="1"/>
  <c r="O22" i="1"/>
  <c r="O21" i="1"/>
  <c r="O17" i="1"/>
  <c r="O16" i="1"/>
  <c r="O15" i="1"/>
  <c r="O14" i="1"/>
  <c r="O13" i="1"/>
  <c r="O12" i="1"/>
  <c r="N13" i="1"/>
  <c r="N14" i="1"/>
  <c r="N15" i="1"/>
  <c r="N16" i="1"/>
  <c r="N17" i="1"/>
  <c r="N21" i="1"/>
  <c r="N22" i="1"/>
  <c r="N23" i="1"/>
  <c r="N24" i="1"/>
  <c r="N25" i="1"/>
  <c r="N26" i="1"/>
  <c r="N12" i="1"/>
  <c r="K8" i="1"/>
  <c r="L8" i="1"/>
  <c r="J8" i="1"/>
  <c r="E8" i="1"/>
</calcChain>
</file>

<file path=xl/sharedStrings.xml><?xml version="1.0" encoding="utf-8"?>
<sst xmlns="http://schemas.openxmlformats.org/spreadsheetml/2006/main" count="89" uniqueCount="51">
  <si>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</si>
  <si>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</si>
  <si>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</si>
  <si>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</si>
  <si>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</si>
  <si>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</si>
  <si>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</si>
  <si>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</si>
  <si>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</si>
  <si>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</si>
  <si>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</si>
  <si>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</si>
  <si>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</si>
  <si>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0nM</t>
  </si>
  <si>
    <t>1000nM</t>
  </si>
  <si>
    <t>125nM</t>
  </si>
  <si>
    <t>250nM</t>
  </si>
  <si>
    <t>500nM</t>
  </si>
  <si>
    <t>63nM</t>
  </si>
  <si>
    <t>2xGOT-KO_t0_1</t>
  </si>
  <si>
    <t>2xGOT-KO_t0_2</t>
  </si>
  <si>
    <t>2xGOT-KO_t0_3</t>
  </si>
  <si>
    <t>2xGOT-KO_t0_4</t>
  </si>
  <si>
    <t>2xGOT-KO_t0_5</t>
  </si>
  <si>
    <t>2xGOT-KO_t0_6</t>
  </si>
  <si>
    <t>2xGOT-KO_Atp-gradient</t>
  </si>
  <si>
    <t>2xGOT-KO_Rot-gradient</t>
  </si>
  <si>
    <t>UCPH-titration_Asp-conc2</t>
  </si>
  <si>
    <t>2xGOT-KO_Atp-gradient_0nM_14 Jun 2021_01.#m4</t>
  </si>
  <si>
    <t>2xGOT-KO_Atp-gradient_1000nM_14 Jun 2021_01.#m4</t>
  </si>
  <si>
    <t>2xGOT-KO_Atp-gradient_125nM_14 Jun 2021_01.#m4</t>
  </si>
  <si>
    <t>2xGOT-KO_Atp-gradient_250nM_14 Jun 2021_01.#m4</t>
  </si>
  <si>
    <t>2xGOT-KO_Atp-gradient_500nM_14 Jun 2021_01.#m4</t>
  </si>
  <si>
    <t>2xGOT-KO_Atp-gradient_63nM_14 Jun 2021_01.#m4</t>
  </si>
  <si>
    <t>2xGOT-KO_Rot-gradient_0nM_14 Jun 2021_01.#m4</t>
  </si>
  <si>
    <t>2xGOT-KO_Rot-gradient_1000nM_14 Jun 2021_01.#m4</t>
  </si>
  <si>
    <t>2xGOT-KO_Rot-gradient_125nM_14 Jun 2021_01.#m4</t>
  </si>
  <si>
    <t>2xGOT-KO_Rot-gradient_250nM_14 Jun 2021_01.#m4</t>
  </si>
  <si>
    <t>2xGOT-KO_Rot-gradient_500nM_14 Jun 2021_01.#m4</t>
  </si>
  <si>
    <t>2xGOT-KO_Rot-gradient_63nM_14 Jun 2021_01.#m4</t>
  </si>
  <si>
    <t>UCPH-titration_Asp-conc2_2xGOT-KO_t0_1_ 9 Jun 2021_01.#m4</t>
  </si>
  <si>
    <t>UCPH-titration_Asp-conc2_2xGOT-KO_t0_2_ 9 Jun 2021_01.#m4</t>
  </si>
  <si>
    <t>UCPH-titration_Asp-conc2_2xGOT-KO_t0_3_ 9 Jun 2021_01.#m4</t>
  </si>
  <si>
    <t>UCPH-titration_Asp-conc2_2xGOT-KO_t0_4_ 9 Jun 2021_01.#m4</t>
  </si>
  <si>
    <t>UCPH-titration_Asp-conc2_2xGOT-KO_t0_5_ 9 Jun 2021_01.#m4</t>
  </si>
  <si>
    <t>UCPH-titration_Asp-conc2_2xGOT-KO_t0_6_ 9 Jun 2021_01.#m4</t>
  </si>
  <si>
    <t>Volumetric,  2000  uL</t>
  </si>
  <si>
    <t>Avg</t>
  </si>
  <si>
    <t>Fold cells</t>
  </si>
  <si>
    <t>Delta time</t>
  </si>
  <si>
    <t>Prlfr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</si>
</sst>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U6" sqref="U6"/>
    </sheetView>
  </sheetViews>
  <sheetFormatPr baseColWidth="10" defaultColWidth="8.83203125" defaultRowHeight="15" x14ac:dyDescent="0.2"/>
  <cols>
    <col min="2" max="2" width="21.5" bestFit="1" customWidth="1"/>
    <col min="3" max="3" width="10" customWidth="1"/>
    <col min="5" max="5" width="17.6640625" bestFit="1" customWidth="1"/>
    <col min="10" max="10" width="8.5" customWidth="1"/>
    <col min="15" max="15" width="10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48</v>
      </c>
      <c r="O1" s="4" t="s">
        <v>49</v>
      </c>
      <c r="P1" s="4" t="s">
        <v>50</v>
      </c>
    </row>
    <row r="2" spans="1:16" x14ac:dyDescent="0.2">
      <c r="A2" t="s">
        <v>19</v>
      </c>
      <c r="B2" t="s">
        <v>27</v>
      </c>
      <c r="C2" t="s">
        <v>40</v>
      </c>
      <c r="D2" t="s">
        <v>46</v>
      </c>
      <c r="E2" s="2">
        <v>44356.87777777778</v>
      </c>
      <c r="F2">
        <v>2691</v>
      </c>
      <c r="G2">
        <v>2701</v>
      </c>
      <c r="H2">
        <v>12.2</v>
      </c>
      <c r="I2">
        <v>34.700000000000003</v>
      </c>
      <c r="J2">
        <v>21280</v>
      </c>
      <c r="K2">
        <v>20.440000000000001</v>
      </c>
      <c r="L2">
        <v>20.25</v>
      </c>
      <c r="M2">
        <v>2.4380000000000002</v>
      </c>
    </row>
    <row r="3" spans="1:16" x14ac:dyDescent="0.2">
      <c r="A3" t="s">
        <v>20</v>
      </c>
      <c r="B3" t="s">
        <v>27</v>
      </c>
      <c r="C3" t="s">
        <v>41</v>
      </c>
      <c r="D3" t="s">
        <v>46</v>
      </c>
      <c r="E3" s="2">
        <v>44356.878472222219</v>
      </c>
      <c r="F3">
        <v>2701</v>
      </c>
      <c r="G3">
        <v>2712</v>
      </c>
      <c r="H3">
        <v>12.2</v>
      </c>
      <c r="I3">
        <v>34.700000000000003</v>
      </c>
      <c r="J3">
        <v>21230</v>
      </c>
      <c r="K3">
        <v>20.56</v>
      </c>
      <c r="L3">
        <v>20.43</v>
      </c>
      <c r="M3">
        <v>2.5819999999999999</v>
      </c>
    </row>
    <row r="4" spans="1:16" x14ac:dyDescent="0.2">
      <c r="A4" t="s">
        <v>21</v>
      </c>
      <c r="B4" t="s">
        <v>27</v>
      </c>
      <c r="C4" t="s">
        <v>42</v>
      </c>
      <c r="D4" t="s">
        <v>46</v>
      </c>
      <c r="E4" s="2">
        <v>44356.879861111112</v>
      </c>
      <c r="F4">
        <v>2632</v>
      </c>
      <c r="G4">
        <v>2642</v>
      </c>
      <c r="H4">
        <v>12.2</v>
      </c>
      <c r="I4">
        <v>34.25</v>
      </c>
      <c r="J4">
        <v>19850</v>
      </c>
      <c r="K4">
        <v>20.73</v>
      </c>
      <c r="L4">
        <v>20.62</v>
      </c>
      <c r="M4">
        <v>2.4969999999999999</v>
      </c>
    </row>
    <row r="5" spans="1:16" x14ac:dyDescent="0.2">
      <c r="A5" t="s">
        <v>22</v>
      </c>
      <c r="B5" t="s">
        <v>27</v>
      </c>
      <c r="C5" t="s">
        <v>43</v>
      </c>
      <c r="D5" t="s">
        <v>46</v>
      </c>
      <c r="E5" s="2">
        <v>44356.881249999999</v>
      </c>
      <c r="F5">
        <v>2589</v>
      </c>
      <c r="G5">
        <v>2599</v>
      </c>
      <c r="H5">
        <v>12.2</v>
      </c>
      <c r="I5">
        <v>34.25</v>
      </c>
      <c r="J5">
        <v>20270</v>
      </c>
      <c r="K5">
        <v>20.8</v>
      </c>
      <c r="L5">
        <v>20.65</v>
      </c>
      <c r="M5">
        <v>2.5419999999999998</v>
      </c>
    </row>
    <row r="6" spans="1:16" x14ac:dyDescent="0.2">
      <c r="A6" t="s">
        <v>23</v>
      </c>
      <c r="B6" t="s">
        <v>27</v>
      </c>
      <c r="C6" t="s">
        <v>44</v>
      </c>
      <c r="D6" t="s">
        <v>46</v>
      </c>
      <c r="E6" s="2">
        <v>44356.881944444453</v>
      </c>
      <c r="F6">
        <v>2682</v>
      </c>
      <c r="G6">
        <v>2693</v>
      </c>
      <c r="H6">
        <v>12.2</v>
      </c>
      <c r="I6">
        <v>34.25</v>
      </c>
      <c r="J6">
        <v>21190</v>
      </c>
      <c r="K6">
        <v>20.8</v>
      </c>
      <c r="L6">
        <v>20.72</v>
      </c>
      <c r="M6">
        <v>2.5419999999999998</v>
      </c>
    </row>
    <row r="7" spans="1:16" x14ac:dyDescent="0.2">
      <c r="A7" t="s">
        <v>24</v>
      </c>
      <c r="B7" t="s">
        <v>27</v>
      </c>
      <c r="C7" t="s">
        <v>45</v>
      </c>
      <c r="D7" t="s">
        <v>46</v>
      </c>
      <c r="E7" s="2">
        <v>44356.883333333331</v>
      </c>
      <c r="F7">
        <v>2383</v>
      </c>
      <c r="G7">
        <v>2392</v>
      </c>
      <c r="H7">
        <v>12.2</v>
      </c>
      <c r="I7">
        <v>34.25</v>
      </c>
      <c r="J7">
        <v>18530</v>
      </c>
      <c r="K7">
        <v>20.95</v>
      </c>
      <c r="L7">
        <v>20.83</v>
      </c>
      <c r="M7">
        <v>2.5819999999999999</v>
      </c>
    </row>
    <row r="8" spans="1:16" x14ac:dyDescent="0.2">
      <c r="A8" t="s">
        <v>47</v>
      </c>
      <c r="E8" s="2">
        <f>E2</f>
        <v>44356.87777777778</v>
      </c>
      <c r="J8" s="3">
        <f>AVERAGE(J2:J7)</f>
        <v>20391.666666666668</v>
      </c>
      <c r="K8">
        <f t="shared" ref="K8:L8" si="0">AVERAGE(K2:K7)</f>
        <v>20.713333333333335</v>
      </c>
      <c r="L8">
        <f t="shared" si="0"/>
        <v>20.583333333333332</v>
      </c>
    </row>
    <row r="12" spans="1:16" x14ac:dyDescent="0.2">
      <c r="A12" t="s">
        <v>13</v>
      </c>
      <c r="B12" t="s">
        <v>25</v>
      </c>
      <c r="C12" t="s">
        <v>28</v>
      </c>
      <c r="D12" t="s">
        <v>46</v>
      </c>
      <c r="E12" s="2">
        <v>44361.965277777781</v>
      </c>
      <c r="F12">
        <v>31003</v>
      </c>
      <c r="G12">
        <v>32471</v>
      </c>
      <c r="H12">
        <v>12.2</v>
      </c>
      <c r="I12">
        <v>30.2</v>
      </c>
      <c r="J12">
        <v>227200</v>
      </c>
      <c r="K12">
        <v>20.02</v>
      </c>
      <c r="L12">
        <v>19.920000000000002</v>
      </c>
      <c r="M12">
        <v>2.5110000000000001</v>
      </c>
      <c r="N12">
        <f>J12/$J$8</f>
        <v>11.141806293420514</v>
      </c>
      <c r="O12">
        <f t="shared" ref="O12:O17" si="1">$E$12-$E$8</f>
        <v>5.0875000000014552</v>
      </c>
      <c r="P12">
        <f>LOG(N12,2)/O12</f>
        <v>0.68361891580254619</v>
      </c>
    </row>
    <row r="13" spans="1:16" x14ac:dyDescent="0.2">
      <c r="A13" t="s">
        <v>18</v>
      </c>
      <c r="B13" t="s">
        <v>25</v>
      </c>
      <c r="C13" t="s">
        <v>33</v>
      </c>
      <c r="D13" t="s">
        <v>46</v>
      </c>
      <c r="E13" s="2">
        <v>44361.963888888888</v>
      </c>
      <c r="F13">
        <v>36558</v>
      </c>
      <c r="G13">
        <v>38653</v>
      </c>
      <c r="H13">
        <v>12.2</v>
      </c>
      <c r="I13">
        <v>30.2</v>
      </c>
      <c r="J13">
        <v>279500</v>
      </c>
      <c r="K13">
        <v>19.95</v>
      </c>
      <c r="L13">
        <v>19.82</v>
      </c>
      <c r="M13">
        <v>2.5169999999999999</v>
      </c>
      <c r="N13">
        <f t="shared" ref="N13:N26" si="2">J13/$J$8</f>
        <v>13.706579485083775</v>
      </c>
      <c r="O13">
        <f t="shared" si="1"/>
        <v>5.0875000000014552</v>
      </c>
      <c r="P13">
        <f t="shared" ref="P13:P25" si="3">LOG(N13,2)/O13</f>
        <v>0.74236789825478899</v>
      </c>
    </row>
    <row r="14" spans="1:16" x14ac:dyDescent="0.2">
      <c r="A14" t="s">
        <v>15</v>
      </c>
      <c r="B14" t="s">
        <v>25</v>
      </c>
      <c r="C14" t="s">
        <v>30</v>
      </c>
      <c r="D14" t="s">
        <v>46</v>
      </c>
      <c r="E14" s="2">
        <v>44361.963194444441</v>
      </c>
      <c r="F14">
        <v>50307</v>
      </c>
      <c r="G14">
        <v>54037</v>
      </c>
      <c r="H14">
        <v>12.2</v>
      </c>
      <c r="I14">
        <v>30.2</v>
      </c>
      <c r="J14">
        <v>370600</v>
      </c>
      <c r="K14">
        <v>19.93</v>
      </c>
      <c r="L14">
        <v>19.78</v>
      </c>
      <c r="M14">
        <v>2.512</v>
      </c>
      <c r="N14">
        <f t="shared" si="2"/>
        <v>18.174090723334693</v>
      </c>
      <c r="O14">
        <f t="shared" si="1"/>
        <v>5.0875000000014552</v>
      </c>
      <c r="P14">
        <f t="shared" si="3"/>
        <v>0.82237076769883743</v>
      </c>
    </row>
    <row r="15" spans="1:16" x14ac:dyDescent="0.2">
      <c r="A15" t="s">
        <v>16</v>
      </c>
      <c r="B15" t="s">
        <v>25</v>
      </c>
      <c r="C15" t="s">
        <v>31</v>
      </c>
      <c r="D15" t="s">
        <v>46</v>
      </c>
      <c r="E15" s="2">
        <v>44361.961805555547</v>
      </c>
      <c r="F15">
        <v>26583</v>
      </c>
      <c r="G15">
        <v>27653</v>
      </c>
      <c r="H15">
        <v>12.2</v>
      </c>
      <c r="I15">
        <v>30.2</v>
      </c>
      <c r="J15">
        <v>196500</v>
      </c>
      <c r="K15">
        <v>19.88</v>
      </c>
      <c r="L15">
        <v>19.7</v>
      </c>
      <c r="M15">
        <v>2.556</v>
      </c>
      <c r="N15">
        <f t="shared" si="2"/>
        <v>9.6362893338782172</v>
      </c>
      <c r="O15">
        <f t="shared" si="1"/>
        <v>5.0875000000014552</v>
      </c>
      <c r="P15">
        <f t="shared" si="3"/>
        <v>0.642452621481435</v>
      </c>
    </row>
    <row r="16" spans="1:16" x14ac:dyDescent="0.2">
      <c r="A16" t="s">
        <v>17</v>
      </c>
      <c r="B16" t="s">
        <v>25</v>
      </c>
      <c r="C16" t="s">
        <v>32</v>
      </c>
      <c r="D16" t="s">
        <v>46</v>
      </c>
      <c r="E16" s="2">
        <v>44361.960416666669</v>
      </c>
      <c r="F16">
        <v>38031</v>
      </c>
      <c r="G16">
        <v>40202</v>
      </c>
      <c r="H16">
        <v>12.2</v>
      </c>
      <c r="I16">
        <v>30.2</v>
      </c>
      <c r="J16">
        <v>292800</v>
      </c>
      <c r="K16">
        <v>19.62</v>
      </c>
      <c r="L16">
        <v>19.420000000000002</v>
      </c>
      <c r="M16">
        <v>2.4769999999999999</v>
      </c>
      <c r="N16">
        <f t="shared" si="2"/>
        <v>14.358806702084184</v>
      </c>
      <c r="O16">
        <f t="shared" si="1"/>
        <v>5.0875000000014552</v>
      </c>
      <c r="P16">
        <f t="shared" si="3"/>
        <v>0.75555065413753497</v>
      </c>
    </row>
    <row r="17" spans="1:17" x14ac:dyDescent="0.2">
      <c r="A17" t="s">
        <v>14</v>
      </c>
      <c r="B17" t="s">
        <v>25</v>
      </c>
      <c r="C17" t="s">
        <v>29</v>
      </c>
      <c r="D17" t="s">
        <v>46</v>
      </c>
      <c r="E17" s="2">
        <v>44361.959027777782</v>
      </c>
      <c r="F17">
        <v>32300</v>
      </c>
      <c r="G17">
        <v>33767</v>
      </c>
      <c r="H17">
        <v>12.2</v>
      </c>
      <c r="I17">
        <v>30.2</v>
      </c>
      <c r="J17">
        <v>237300</v>
      </c>
      <c r="K17">
        <v>19.66</v>
      </c>
      <c r="L17">
        <v>19.48</v>
      </c>
      <c r="M17">
        <v>2.5409999999999999</v>
      </c>
      <c r="N17">
        <f t="shared" si="2"/>
        <v>11.637106661217818</v>
      </c>
      <c r="O17">
        <f t="shared" si="1"/>
        <v>5.0875000000014552</v>
      </c>
      <c r="P17">
        <f t="shared" si="3"/>
        <v>0.69595292380043283</v>
      </c>
    </row>
    <row r="21" spans="1:17" x14ac:dyDescent="0.2">
      <c r="A21" t="s">
        <v>13</v>
      </c>
      <c r="B21" t="s">
        <v>26</v>
      </c>
      <c r="C21" t="s">
        <v>34</v>
      </c>
      <c r="D21" t="s">
        <v>46</v>
      </c>
      <c r="E21" s="2">
        <v>44361.982638888891</v>
      </c>
      <c r="F21">
        <v>30233</v>
      </c>
      <c r="G21">
        <v>31570</v>
      </c>
      <c r="H21">
        <v>12.2</v>
      </c>
      <c r="I21">
        <v>30.2</v>
      </c>
      <c r="J21">
        <v>223700</v>
      </c>
      <c r="K21">
        <v>19.940000000000001</v>
      </c>
      <c r="L21">
        <v>19.87</v>
      </c>
      <c r="M21">
        <v>2.5249999999999999</v>
      </c>
      <c r="N21">
        <f t="shared" si="2"/>
        <v>10.970167552104618</v>
      </c>
      <c r="O21">
        <f t="shared" ref="O21:O26" si="4">$E$21-$E$8</f>
        <v>5.1048611111109494</v>
      </c>
      <c r="P21">
        <f>LOG(N21,2)/O21</f>
        <v>0.67690649764786182</v>
      </c>
      <c r="Q21">
        <f>P21/$P$21*100</f>
        <v>100</v>
      </c>
    </row>
    <row r="22" spans="1:17" x14ac:dyDescent="0.2">
      <c r="A22" t="s">
        <v>18</v>
      </c>
      <c r="B22" t="s">
        <v>26</v>
      </c>
      <c r="C22" t="s">
        <v>39</v>
      </c>
      <c r="D22" t="s">
        <v>46</v>
      </c>
      <c r="E22" s="2">
        <v>44361.981249999997</v>
      </c>
      <c r="F22">
        <v>15904</v>
      </c>
      <c r="G22">
        <v>16235</v>
      </c>
      <c r="H22">
        <v>12.2</v>
      </c>
      <c r="I22">
        <v>30.2</v>
      </c>
      <c r="J22">
        <v>102600</v>
      </c>
      <c r="K22">
        <v>19.510000000000002</v>
      </c>
      <c r="L22">
        <v>19.399999999999999</v>
      </c>
      <c r="M22">
        <v>2.6469999999999998</v>
      </c>
      <c r="N22">
        <f t="shared" si="2"/>
        <v>5.031467102574581</v>
      </c>
      <c r="O22">
        <f t="shared" si="4"/>
        <v>5.1048611111109494</v>
      </c>
      <c r="P22">
        <f t="shared" si="3"/>
        <v>0.45661950041605337</v>
      </c>
      <c r="Q22">
        <f t="shared" ref="Q22:Q26" si="5">P22/$P$21*100</f>
        <v>67.45680563013218</v>
      </c>
    </row>
    <row r="23" spans="1:17" x14ac:dyDescent="0.2">
      <c r="A23" t="s">
        <v>15</v>
      </c>
      <c r="B23" t="s">
        <v>26</v>
      </c>
      <c r="C23" t="s">
        <v>36</v>
      </c>
      <c r="D23" t="s">
        <v>46</v>
      </c>
      <c r="E23" s="2">
        <v>44361.979861111111</v>
      </c>
      <c r="F23">
        <v>10551</v>
      </c>
      <c r="G23">
        <v>10690</v>
      </c>
      <c r="H23">
        <v>12.2</v>
      </c>
      <c r="I23">
        <v>30.2</v>
      </c>
      <c r="J23">
        <v>64100</v>
      </c>
      <c r="K23">
        <v>19.690000000000001</v>
      </c>
      <c r="L23">
        <v>19.600000000000001</v>
      </c>
      <c r="M23">
        <v>2.7719999999999998</v>
      </c>
      <c r="N23">
        <f t="shared" si="2"/>
        <v>3.1434409480997139</v>
      </c>
      <c r="O23">
        <f t="shared" si="4"/>
        <v>5.1048611111109494</v>
      </c>
      <c r="P23">
        <f t="shared" si="3"/>
        <v>0.32368063014762699</v>
      </c>
      <c r="Q23">
        <f t="shared" si="5"/>
        <v>47.817627881009223</v>
      </c>
    </row>
    <row r="24" spans="1:17" x14ac:dyDescent="0.2">
      <c r="A24" t="s">
        <v>16</v>
      </c>
      <c r="B24" t="s">
        <v>26</v>
      </c>
      <c r="C24" t="s">
        <v>37</v>
      </c>
      <c r="D24" t="s">
        <v>46</v>
      </c>
      <c r="E24" s="2">
        <v>44361.978472222218</v>
      </c>
      <c r="F24">
        <v>4398</v>
      </c>
      <c r="G24">
        <v>4420</v>
      </c>
      <c r="H24">
        <v>12.2</v>
      </c>
      <c r="I24">
        <v>30.2</v>
      </c>
      <c r="J24">
        <v>23330</v>
      </c>
      <c r="K24">
        <v>19.84</v>
      </c>
      <c r="L24">
        <v>19.63</v>
      </c>
      <c r="M24">
        <v>3.113</v>
      </c>
      <c r="N24">
        <f t="shared" si="2"/>
        <v>1.1440948099713935</v>
      </c>
      <c r="O24">
        <f t="shared" si="4"/>
        <v>5.1048611111109494</v>
      </c>
      <c r="P24">
        <f t="shared" si="3"/>
        <v>3.8043466317997231E-2</v>
      </c>
      <c r="Q24">
        <f t="shared" si="5"/>
        <v>5.6201951746942873</v>
      </c>
    </row>
    <row r="25" spans="1:17" x14ac:dyDescent="0.2">
      <c r="A25" t="s">
        <v>17</v>
      </c>
      <c r="B25" t="s">
        <v>26</v>
      </c>
      <c r="C25" t="s">
        <v>38</v>
      </c>
      <c r="D25" t="s">
        <v>46</v>
      </c>
      <c r="E25" s="2">
        <v>44361.977083333331</v>
      </c>
      <c r="F25">
        <v>2055</v>
      </c>
      <c r="G25">
        <v>2058</v>
      </c>
      <c r="H25">
        <v>12.2</v>
      </c>
      <c r="I25">
        <v>30.2</v>
      </c>
      <c r="J25">
        <v>4660</v>
      </c>
      <c r="K25">
        <v>20.64</v>
      </c>
      <c r="L25">
        <v>20.6</v>
      </c>
      <c r="M25">
        <v>4.1310000000000002</v>
      </c>
      <c r="N25">
        <f t="shared" si="2"/>
        <v>0.22852472415202288</v>
      </c>
      <c r="O25">
        <f t="shared" si="4"/>
        <v>5.1048611111109494</v>
      </c>
      <c r="P25">
        <f t="shared" si="3"/>
        <v>-0.4171666553192207</v>
      </c>
      <c r="Q25">
        <f t="shared" si="5"/>
        <v>-61.628401672728195</v>
      </c>
    </row>
    <row r="26" spans="1:17" x14ac:dyDescent="0.2">
      <c r="A26" t="s">
        <v>14</v>
      </c>
      <c r="B26" t="s">
        <v>26</v>
      </c>
      <c r="C26" t="s">
        <v>35</v>
      </c>
      <c r="D26" t="s">
        <v>46</v>
      </c>
      <c r="E26" s="2">
        <v>44361.976388888892</v>
      </c>
      <c r="F26">
        <v>1273</v>
      </c>
      <c r="G26">
        <v>1273</v>
      </c>
      <c r="H26">
        <v>12.2</v>
      </c>
      <c r="I26">
        <v>30.2</v>
      </c>
      <c r="J26">
        <v>1170</v>
      </c>
      <c r="K26">
        <v>22.51</v>
      </c>
      <c r="L26">
        <v>22.41</v>
      </c>
      <c r="M26">
        <v>4.3360000000000003</v>
      </c>
      <c r="N26">
        <f t="shared" si="2"/>
        <v>5.7376379239885568E-2</v>
      </c>
      <c r="O26">
        <f t="shared" si="4"/>
        <v>5.1048611111109494</v>
      </c>
      <c r="P26">
        <f>LOG(N26,2)/O26</f>
        <v>-0.80773975450329805</v>
      </c>
      <c r="Q26">
        <f t="shared" si="5"/>
        <v>-119.32811360358635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2021-06-15T06:42:32Z</dcterms:created>
  <dcterms:modified xsi:type="dcterms:W3CDTF">2021-08-04T23:25:01Z</dcterms:modified>
</cp:coreProperties>
</file>