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2xGOT-KO_characterization/residual_growth/"/>
    </mc:Choice>
  </mc:AlternateContent>
  <xr:revisionPtr revIDLastSave="0" documentId="13_ncr:1_{CB330200-C6A7-0B49-A11F-13DB205E5917}" xr6:coauthVersionLast="45" xr6:coauthVersionMax="45" xr10:uidLastSave="{00000000-0000-0000-0000-000000000000}"/>
  <bookViews>
    <workbookView xWindow="0" yWindow="1780" windowWidth="28800" windowHeight="15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1" l="1"/>
  <c r="Q19" i="1"/>
  <c r="Q20" i="1"/>
  <c r="Q18" i="1"/>
  <c r="Q9" i="1"/>
  <c r="Q8" i="1"/>
  <c r="N28" i="1"/>
  <c r="N27" i="1"/>
  <c r="M28" i="1"/>
  <c r="L28" i="1"/>
  <c r="M27" i="1"/>
  <c r="L27" i="1"/>
  <c r="E25" i="1"/>
  <c r="O16" i="1"/>
  <c r="P16" i="1" s="1"/>
  <c r="O18" i="1"/>
  <c r="P18" i="1" s="1"/>
  <c r="O14" i="1"/>
  <c r="P14" i="1" s="1"/>
  <c r="O19" i="1"/>
  <c r="P19" i="1" s="1"/>
  <c r="O15" i="1"/>
  <c r="P15" i="1" s="1"/>
  <c r="O10" i="1"/>
  <c r="P10" i="1" s="1"/>
  <c r="O6" i="1"/>
  <c r="P6" i="1" s="1"/>
  <c r="O8" i="1"/>
  <c r="P8" i="1" s="1"/>
  <c r="O4" i="1"/>
  <c r="P4" i="1" s="1"/>
  <c r="O9" i="1"/>
  <c r="P9" i="1" s="1"/>
  <c r="O5" i="1"/>
  <c r="P5" i="1" s="1"/>
  <c r="O20" i="1"/>
  <c r="P20" i="1" s="1"/>
</calcChain>
</file>

<file path=xl/sharedStrings.xml><?xml version="1.0" encoding="utf-8"?>
<sst xmlns="http://schemas.openxmlformats.org/spreadsheetml/2006/main" count="70" uniqueCount="47">
  <si>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</si>
  <si>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</si>
  <si>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</si>
  <si>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</si>
  <si>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</si>
  <si>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</si>
  <si>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</si>
  <si>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</si>
  <si>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</si>
  <si>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</si>
  <si>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</si>
  <si>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</si>
  <si>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</si>
  <si>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#10-10uM-U-N</t>
  </si>
  <si>
    <t>#10-10uM-Vec</t>
  </si>
  <si>
    <t>#10-1uM-U-N</t>
  </si>
  <si>
    <t>#10-1uM-Vec</t>
  </si>
  <si>
    <t>#10-3uM-U-N</t>
  </si>
  <si>
    <t>#10-3uM-Vec</t>
  </si>
  <si>
    <t>#7-10uM-U-N</t>
  </si>
  <si>
    <t>#7-10uM-Vec</t>
  </si>
  <si>
    <t>#7-1uM-U-N</t>
  </si>
  <si>
    <t>#7-1uM-Vec</t>
  </si>
  <si>
    <t>#7-3uM-U-N</t>
  </si>
  <si>
    <t>#7-3uM-Vec</t>
  </si>
  <si>
    <t>residual-growth</t>
  </si>
  <si>
    <t>residual-growth_#10-10uM-U-N_ 6 Mar 2021_01.#m4</t>
  </si>
  <si>
    <t>residual-growth_#10-10uM-Vec_ 6 Mar 2021_01.#m4</t>
  </si>
  <si>
    <t>residual-growth_#10-1uM-U-N_ 6 Mar 2021_01.#m4</t>
  </si>
  <si>
    <t>residual-growth_#10-1uM-Vec_ 6 Mar 2021_01.#m4</t>
  </si>
  <si>
    <t>residual-growth_#10-3uM-U-N_ 6 Mar 2021_01.#m4</t>
  </si>
  <si>
    <t>residual-growth_#10-3uM-Vec_ 6 Mar 2021_01.#m4</t>
  </si>
  <si>
    <t>residual-growth_#7-10uM-U-N_ 6 Mar 2021_01.#m4</t>
  </si>
  <si>
    <t>residual-growth_#7-10uM-Vec_ 6 Mar 2021_01.#m4</t>
  </si>
  <si>
    <t>residual-growth_#7-1uM-U-N_ 6 Mar 2021_01.#m4</t>
  </si>
  <si>
    <t>residual-growth_#7-1uM-Vec_ 6 Mar 2021_01.#m4</t>
  </si>
  <si>
    <t>residual-growth_#7-3uM-U-N_ 6 Mar 2021_01.#m4</t>
  </si>
  <si>
    <t>residual-growth_#7-3uM-Vec_ 6 Mar 2021_01.#m4</t>
  </si>
  <si>
    <t>Volumetric,  2000  uL</t>
  </si>
  <si>
    <t>Mean volume (fL)</t>
  </si>
  <si>
    <t>Total volume</t>
  </si>
  <si>
    <t>hours</t>
  </si>
  <si>
    <t>#7</t>
  </si>
  <si>
    <t>Vec</t>
  </si>
  <si>
    <t>#10</t>
  </si>
  <si>
    <t>Diff</t>
  </si>
  <si>
    <t>1mM U/N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</si>
</sst>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18h post Asp depletion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Sheet1!$L$26</c:f>
              <c:strCache>
                <c:ptCount val="1"/>
                <c:pt idx="0">
                  <c:v>Vec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Sheet1!$K$27:$K$28</c:f>
              <c:strCache>
                <c:ptCount val="2"/>
                <c:pt idx="0">
                  <c:v>#7</c:v>
                </c:pt>
                <c:pt idx="1">
                  <c:v>#10</c:v>
                </c:pt>
              </c:strCache>
            </c:strRef>
          </c:cat>
          <c:val>
            <c:numRef>
              <c:f>Sheet1!$L$27:$L$28</c:f>
              <c:numCache>
                <c:formatCode>0.00</c:formatCode>
                <c:ptCount val="2"/>
                <c:pt idx="0">
                  <c:v>1.5997171927729159</c:v>
                </c:pt>
                <c:pt idx="1">
                  <c:v>1.3820227100982354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1-C048-8B7F-408F5E064EB2}"/>
            </c:ext>
          </c:extLst>
        </c:ser>
        <c:ser>
          <c:idx val="1"/>
          <c:order val="1"/>
          <c:tx>
            <c:strRef>
              <c:f>Sheet1!$M$26</c:f>
              <c:strCache>
                <c:ptCount val="1"/>
                <c:pt idx="0">
                  <c:v>1mM U/N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Sheet1!$K$27:$K$28</c:f>
              <c:strCache>
                <c:ptCount val="2"/>
                <c:pt idx="0">
                  <c:v>#7</c:v>
                </c:pt>
                <c:pt idx="1">
                  <c:v>#10</c:v>
                </c:pt>
              </c:strCache>
            </c:strRef>
          </c:cat>
          <c:val>
            <c:numRef>
              <c:f>Sheet1!$M$27:$M$28</c:f>
              <c:numCache>
                <c:formatCode>0.00</c:formatCode>
                <c:ptCount val="2"/>
                <c:pt idx="0">
                  <c:v>3.1314165938700911</c:v>
                </c:pt>
                <c:pt idx="1">
                  <c:v>2.8071942039674909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1-C048-8B7F-408F5E064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034735"/>
        <c:axId val="1752071599"/>
      </c:barChart>
      <c:catAx>
        <c:axId val="175203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71599"/>
        <c:crosses val="autoZero"/>
        <c:auto val="1"/>
        <c:lblAlgn val="ctr"/>
        <c:lblOffset val="100"/>
        <c:noMultiLvlLbl val="0"/>
      </c:catAx>
      <c:valAx>
        <c:axId val="175207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volume (uL)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3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1266645</xdr:colOff>
      <xdr:row>30</xdr:row>
      <xdr:rowOff>58084</xdr:rowOff>
    </xdr:from>
    <xdr:to>
      <xdr:col>11</xdr:col>
      <xdr:colOff>240485</xdr:colOff>
      <xdr:row>44</xdr:row>
      <xdr:rowOff>98723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699FA-F008-BD49-B980-2AA7E2473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topLeftCell="A20" zoomScale="106" workbookViewId="0">
      <selection activeCell="N33" sqref="N33"/>
    </sheetView>
  </sheetViews>
  <sheetFormatPr baseColWidth="10" defaultColWidth="8.83203125" defaultRowHeight="15" x14ac:dyDescent="0.2"/>
  <cols>
    <col min="1" max="1" width="14.5" customWidth="1"/>
    <col min="2" max="2" width="13.33203125" customWidth="1"/>
    <col min="5" max="5" width="18.83203125" customWidth="1"/>
    <col min="6" max="6" width="10.6640625" customWidth="1"/>
    <col min="15" max="15" width="12.33203125" customWidth="1"/>
    <col min="16" max="16" width="11.6640625" bestFit="1" customWidth="1"/>
  </cols>
  <sheetData>
    <row r="1" spans="1:17" ht="34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4" t="s">
        <v>39</v>
      </c>
      <c r="P1" s="3" t="s">
        <v>40</v>
      </c>
      <c r="Q1" s="3" t="s">
        <v>45</v>
      </c>
    </row>
    <row r="4" spans="1:17" x14ac:dyDescent="0.2">
      <c r="A4" t="s">
        <v>22</v>
      </c>
      <c r="B4" t="s">
        <v>25</v>
      </c>
      <c r="C4" t="s">
        <v>35</v>
      </c>
      <c r="D4" t="s">
        <v>38</v>
      </c>
      <c r="E4" s="2">
        <v>44261.589583333327</v>
      </c>
      <c r="F4">
        <v>165703</v>
      </c>
      <c r="G4">
        <v>191433</v>
      </c>
      <c r="H4">
        <v>11.97</v>
      </c>
      <c r="I4">
        <v>30.2</v>
      </c>
      <c r="J4">
        <v>608900</v>
      </c>
      <c r="K4">
        <v>17.64</v>
      </c>
      <c r="L4">
        <v>17.399999999999999</v>
      </c>
      <c r="M4">
        <v>2.778</v>
      </c>
      <c r="O4" s="5">
        <f>4/3 * PI() *(K4/2)^3</f>
        <v>2874.0503003785948</v>
      </c>
      <c r="P4" s="5">
        <f>O4*J4/1000000000</f>
        <v>1.7500092279005264</v>
      </c>
    </row>
    <row r="5" spans="1:17" x14ac:dyDescent="0.2">
      <c r="A5" t="s">
        <v>24</v>
      </c>
      <c r="B5" t="s">
        <v>25</v>
      </c>
      <c r="C5" t="s">
        <v>37</v>
      </c>
      <c r="D5" t="s">
        <v>38</v>
      </c>
      <c r="E5" s="2">
        <v>44261.591666666667</v>
      </c>
      <c r="F5">
        <v>163536</v>
      </c>
      <c r="G5">
        <v>187264</v>
      </c>
      <c r="H5">
        <v>11.97</v>
      </c>
      <c r="I5">
        <v>30.2</v>
      </c>
      <c r="J5">
        <v>525500</v>
      </c>
      <c r="K5">
        <v>17.61</v>
      </c>
      <c r="L5">
        <v>17.399999999999999</v>
      </c>
      <c r="M5">
        <v>2.8149999999999999</v>
      </c>
      <c r="O5" s="5">
        <f>4/3 * PI() *(K5/2)^3</f>
        <v>2859.4117022632049</v>
      </c>
      <c r="P5" s="5">
        <f>O5*J5/1000000000</f>
        <v>1.5026208495393143</v>
      </c>
    </row>
    <row r="6" spans="1:17" x14ac:dyDescent="0.2">
      <c r="A6" t="s">
        <v>20</v>
      </c>
      <c r="B6" t="s">
        <v>25</v>
      </c>
      <c r="C6" t="s">
        <v>33</v>
      </c>
      <c r="D6" t="s">
        <v>38</v>
      </c>
      <c r="E6" s="2">
        <v>44261.593055555553</v>
      </c>
      <c r="F6">
        <v>178576</v>
      </c>
      <c r="G6">
        <v>206501</v>
      </c>
      <c r="H6">
        <v>11.97</v>
      </c>
      <c r="I6">
        <v>30.2</v>
      </c>
      <c r="J6">
        <v>542700</v>
      </c>
      <c r="K6">
        <v>17.59</v>
      </c>
      <c r="L6">
        <v>17.399999999999999</v>
      </c>
      <c r="M6">
        <v>2.8290000000000002</v>
      </c>
      <c r="O6" s="5">
        <f>4/3 * PI() *(K6/2)^3</f>
        <v>2849.6803038122475</v>
      </c>
      <c r="P6" s="5">
        <f>O6*J6/1000000000</f>
        <v>1.5465215008789068</v>
      </c>
    </row>
    <row r="8" spans="1:17" x14ac:dyDescent="0.2">
      <c r="A8" t="s">
        <v>21</v>
      </c>
      <c r="B8" t="s">
        <v>25</v>
      </c>
      <c r="C8" t="s">
        <v>34</v>
      </c>
      <c r="D8" t="s">
        <v>38</v>
      </c>
      <c r="E8" s="2">
        <v>44261.60833333333</v>
      </c>
      <c r="F8">
        <v>142509</v>
      </c>
      <c r="G8">
        <v>168582</v>
      </c>
      <c r="H8">
        <v>11.97</v>
      </c>
      <c r="I8">
        <v>30.2</v>
      </c>
      <c r="J8">
        <v>951900</v>
      </c>
      <c r="K8">
        <v>18.39</v>
      </c>
      <c r="L8">
        <v>18.14</v>
      </c>
      <c r="M8">
        <v>2.6760000000000002</v>
      </c>
      <c r="O8" s="5">
        <f>4/3 * PI() *(K8/2)^3</f>
        <v>3256.4454686823515</v>
      </c>
      <c r="P8" s="5">
        <f>O8*J8/1000000000</f>
        <v>3.0998104416387307</v>
      </c>
      <c r="Q8" s="6">
        <f>P8-P4</f>
        <v>1.3498012137382043</v>
      </c>
    </row>
    <row r="9" spans="1:17" x14ac:dyDescent="0.2">
      <c r="A9" t="s">
        <v>23</v>
      </c>
      <c r="B9" t="s">
        <v>25</v>
      </c>
      <c r="C9" t="s">
        <v>36</v>
      </c>
      <c r="D9" t="s">
        <v>38</v>
      </c>
      <c r="E9" s="2">
        <v>44261.609722222223</v>
      </c>
      <c r="F9">
        <v>142550</v>
      </c>
      <c r="G9">
        <v>169018</v>
      </c>
      <c r="H9">
        <v>11.97</v>
      </c>
      <c r="I9">
        <v>30.2</v>
      </c>
      <c r="J9">
        <v>919400</v>
      </c>
      <c r="K9">
        <v>18.53</v>
      </c>
      <c r="L9">
        <v>18.29</v>
      </c>
      <c r="M9">
        <v>2.6419999999999999</v>
      </c>
      <c r="O9" s="5">
        <f>4/3 * PI() *(K9/2)^3</f>
        <v>3331.3854167289537</v>
      </c>
      <c r="P9" s="5">
        <f>O9*J9/1000000000</f>
        <v>3.0628757521406</v>
      </c>
      <c r="Q9" s="6">
        <f t="shared" ref="Q9:Q10" si="0">P9-P5</f>
        <v>1.5602549026012857</v>
      </c>
    </row>
    <row r="10" spans="1:17" x14ac:dyDescent="0.2">
      <c r="A10" t="s">
        <v>19</v>
      </c>
      <c r="B10" t="s">
        <v>25</v>
      </c>
      <c r="C10" t="s">
        <v>32</v>
      </c>
      <c r="D10" t="s">
        <v>38</v>
      </c>
      <c r="E10" s="2">
        <v>44261.611111111109</v>
      </c>
      <c r="F10">
        <v>142234</v>
      </c>
      <c r="G10">
        <v>169303</v>
      </c>
      <c r="H10">
        <v>11.97</v>
      </c>
      <c r="I10">
        <v>30.2</v>
      </c>
      <c r="J10">
        <v>933300</v>
      </c>
      <c r="K10">
        <v>18.77</v>
      </c>
      <c r="L10">
        <v>18.559999999999999</v>
      </c>
      <c r="M10">
        <v>2.6120000000000001</v>
      </c>
      <c r="O10" s="5">
        <f>4/3 * PI() *(K10/2)^3</f>
        <v>3462.5132195767096</v>
      </c>
      <c r="P10" s="5">
        <f>O10*J10/1000000000</f>
        <v>3.231563587830943</v>
      </c>
      <c r="Q10" s="6">
        <f>P10-P6</f>
        <v>1.6850420869520362</v>
      </c>
    </row>
    <row r="14" spans="1:17" x14ac:dyDescent="0.2">
      <c r="A14" t="s">
        <v>16</v>
      </c>
      <c r="B14" t="s">
        <v>25</v>
      </c>
      <c r="C14" t="s">
        <v>29</v>
      </c>
      <c r="D14" t="s">
        <v>38</v>
      </c>
      <c r="E14" s="2">
        <v>44261.594444444447</v>
      </c>
      <c r="F14">
        <v>104135</v>
      </c>
      <c r="G14">
        <v>114864</v>
      </c>
      <c r="H14">
        <v>11.97</v>
      </c>
      <c r="I14">
        <v>30.2</v>
      </c>
      <c r="J14">
        <v>417300</v>
      </c>
      <c r="K14">
        <v>18.82</v>
      </c>
      <c r="L14">
        <v>18.8</v>
      </c>
      <c r="M14">
        <v>2.8940000000000001</v>
      </c>
      <c r="O14" s="5">
        <f>4/3 * PI() *(K14/2)^3</f>
        <v>3490.2575851043152</v>
      </c>
      <c r="P14" s="5">
        <f>O14*J14/1000000000</f>
        <v>1.4564844902640306</v>
      </c>
    </row>
    <row r="15" spans="1:17" x14ac:dyDescent="0.2">
      <c r="A15" t="s">
        <v>18</v>
      </c>
      <c r="B15" t="s">
        <v>25</v>
      </c>
      <c r="C15" t="s">
        <v>31</v>
      </c>
      <c r="D15" t="s">
        <v>38</v>
      </c>
      <c r="E15" s="2">
        <v>44261.595833333333</v>
      </c>
      <c r="F15">
        <v>107981</v>
      </c>
      <c r="G15">
        <v>118956</v>
      </c>
      <c r="H15">
        <v>11.97</v>
      </c>
      <c r="I15">
        <v>30.2</v>
      </c>
      <c r="J15">
        <v>376200</v>
      </c>
      <c r="K15">
        <v>18.61</v>
      </c>
      <c r="L15">
        <v>18.61</v>
      </c>
      <c r="M15">
        <v>2.9249999999999998</v>
      </c>
      <c r="O15" s="5">
        <f>4/3 * PI() *(K15/2)^3</f>
        <v>3374.7199719283126</v>
      </c>
      <c r="P15" s="5">
        <f>O15*J15/1000000000</f>
        <v>1.2695696534394312</v>
      </c>
    </row>
    <row r="16" spans="1:17" x14ac:dyDescent="0.2">
      <c r="A16" t="s">
        <v>14</v>
      </c>
      <c r="B16" t="s">
        <v>25</v>
      </c>
      <c r="C16" t="s">
        <v>27</v>
      </c>
      <c r="D16" t="s">
        <v>38</v>
      </c>
      <c r="E16" s="2">
        <v>44261.597222222219</v>
      </c>
      <c r="F16">
        <v>107913</v>
      </c>
      <c r="G16">
        <v>119449</v>
      </c>
      <c r="H16">
        <v>11.97</v>
      </c>
      <c r="I16">
        <v>30.2</v>
      </c>
      <c r="J16">
        <v>407500</v>
      </c>
      <c r="K16">
        <v>18.809999999999999</v>
      </c>
      <c r="L16">
        <v>18.829999999999998</v>
      </c>
      <c r="M16">
        <v>2.97</v>
      </c>
      <c r="O16" s="5">
        <f>4/3 * PI() *(K16/2)^3</f>
        <v>3484.696899610416</v>
      </c>
      <c r="P16" s="5">
        <f>O16*J16/1000000000</f>
        <v>1.4200139865912444</v>
      </c>
    </row>
    <row r="18" spans="1:17" x14ac:dyDescent="0.2">
      <c r="A18" t="s">
        <v>15</v>
      </c>
      <c r="B18" t="s">
        <v>25</v>
      </c>
      <c r="C18" t="s">
        <v>28</v>
      </c>
      <c r="D18" t="s">
        <v>38</v>
      </c>
      <c r="E18" s="2">
        <v>44261.612500000003</v>
      </c>
      <c r="F18">
        <v>95795</v>
      </c>
      <c r="G18">
        <v>108178</v>
      </c>
      <c r="H18">
        <v>11.97</v>
      </c>
      <c r="I18">
        <v>30.2</v>
      </c>
      <c r="J18">
        <v>615500</v>
      </c>
      <c r="K18">
        <v>19.829999999999998</v>
      </c>
      <c r="L18">
        <v>19.72</v>
      </c>
      <c r="M18">
        <v>2.7040000000000002</v>
      </c>
      <c r="O18" s="5">
        <f>4/3 * PI() *(K18/2)^3</f>
        <v>4082.88140240044</v>
      </c>
      <c r="P18" s="5">
        <f>O18*J18/1000000000</f>
        <v>2.5130135031774707</v>
      </c>
      <c r="Q18" s="6">
        <f>P18-P14</f>
        <v>1.0565290129134401</v>
      </c>
    </row>
    <row r="19" spans="1:17" x14ac:dyDescent="0.2">
      <c r="A19" t="s">
        <v>17</v>
      </c>
      <c r="B19" t="s">
        <v>25</v>
      </c>
      <c r="C19" t="s">
        <v>30</v>
      </c>
      <c r="D19" t="s">
        <v>38</v>
      </c>
      <c r="E19" s="2">
        <v>44261.613888888889</v>
      </c>
      <c r="F19">
        <v>103663</v>
      </c>
      <c r="G19">
        <v>119234</v>
      </c>
      <c r="H19">
        <v>11.97</v>
      </c>
      <c r="I19">
        <v>30.2</v>
      </c>
      <c r="J19">
        <v>703100</v>
      </c>
      <c r="K19">
        <v>19.82</v>
      </c>
      <c r="L19">
        <v>19.71</v>
      </c>
      <c r="M19">
        <v>2.7269999999999999</v>
      </c>
      <c r="O19" s="5">
        <f t="shared" ref="O19" si="1">4/3 * PI() *(K19/2)^3</f>
        <v>4076.7076916488622</v>
      </c>
      <c r="P19" s="5">
        <f t="shared" ref="P19" si="2">O19*J19/1000000000</f>
        <v>2.8663331779983148</v>
      </c>
      <c r="Q19" s="6">
        <f t="shared" ref="Q19:Q20" si="3">P19-P15</f>
        <v>1.5967635245588836</v>
      </c>
    </row>
    <row r="20" spans="1:17" x14ac:dyDescent="0.2">
      <c r="A20" t="s">
        <v>13</v>
      </c>
      <c r="B20" t="s">
        <v>25</v>
      </c>
      <c r="C20" t="s">
        <v>26</v>
      </c>
      <c r="D20" t="s">
        <v>38</v>
      </c>
      <c r="E20" s="2">
        <v>44261.615277777782</v>
      </c>
      <c r="F20">
        <v>100230</v>
      </c>
      <c r="G20">
        <v>115566</v>
      </c>
      <c r="H20">
        <v>11.97</v>
      </c>
      <c r="I20">
        <v>30.2</v>
      </c>
      <c r="J20">
        <v>712300</v>
      </c>
      <c r="K20">
        <v>20.13</v>
      </c>
      <c r="L20">
        <v>20.03</v>
      </c>
      <c r="M20">
        <v>2.742</v>
      </c>
      <c r="O20" s="5">
        <f>4/3 * PI() *(K20/2)^3</f>
        <v>4271.0036932846915</v>
      </c>
      <c r="P20" s="5">
        <f>O20*J20/1000000000</f>
        <v>3.0422359307266857</v>
      </c>
      <c r="Q20" s="6">
        <f t="shared" si="3"/>
        <v>1.6222219441354413</v>
      </c>
    </row>
    <row r="22" spans="1:17" x14ac:dyDescent="0.2">
      <c r="E22" s="2"/>
    </row>
    <row r="24" spans="1:17" x14ac:dyDescent="0.2">
      <c r="E24" s="2">
        <v>44260.854166666664</v>
      </c>
    </row>
    <row r="25" spans="1:17" x14ac:dyDescent="0.2">
      <c r="E25">
        <f>(E8-E24)*24</f>
        <v>18.099999999976717</v>
      </c>
      <c r="F25" t="s">
        <v>41</v>
      </c>
    </row>
    <row r="26" spans="1:17" x14ac:dyDescent="0.2">
      <c r="L26" t="s">
        <v>43</v>
      </c>
      <c r="M26" t="s">
        <v>46</v>
      </c>
      <c r="N26" t="s">
        <v>45</v>
      </c>
    </row>
    <row r="27" spans="1:17" x14ac:dyDescent="0.2">
      <c r="K27" t="s">
        <v>42</v>
      </c>
      <c r="L27" s="6">
        <f>AVERAGE(P4:P6)</f>
        <v>1.5997171927729159</v>
      </c>
      <c r="M27" s="6">
        <f>AVERAGE(P8:P10)</f>
        <v>3.1314165938700911</v>
      </c>
      <c r="N27" s="6">
        <f>M27-L27</f>
        <v>1.5316994010971752</v>
      </c>
    </row>
    <row r="28" spans="1:17" x14ac:dyDescent="0.2">
      <c r="K28" t="s">
        <v>44</v>
      </c>
      <c r="L28" s="6">
        <f>AVERAGE(P14:P16)</f>
        <v>1.3820227100982354</v>
      </c>
      <c r="M28" s="6">
        <f>AVERAGE(P18:P20)</f>
        <v>2.8071942039674909</v>
      </c>
      <c r="N28" s="6">
        <f>M28-L28</f>
        <v>1.4251714938692555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2021-03-07T21:33:19Z</dcterms:created>
  <dcterms:modified xsi:type="dcterms:W3CDTF">2021-03-07T23:29:48Z</dcterms:modified>
</cp:coreProperties>
</file>