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ropbox/MCB/q3/rotation_3_Sullivan_lab/hASNase_project/"/>
    </mc:Choice>
  </mc:AlternateContent>
  <xr:revisionPtr revIDLastSave="0" documentId="13_ncr:1_{184D412F-52DF-2844-869E-A3156A234329}" xr6:coauthVersionLast="43" xr6:coauthVersionMax="43" xr10:uidLastSave="{00000000-0000-0000-0000-000000000000}"/>
  <bookViews>
    <workbookView xWindow="0" yWindow="3020" windowWidth="28660" windowHeight="14980" activeTab="3" xr2:uid="{8B51829A-6E14-4223-85C1-A7532A6EBE36}"/>
  </bookViews>
  <sheets>
    <sheet name="Sheet4" sheetId="4" r:id="rId1"/>
    <sheet name="Sheet6" sheetId="6" r:id="rId2"/>
    <sheet name="Sheet5" sheetId="5" r:id="rId3"/>
    <sheet name="western_5_18_19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G23" i="7"/>
  <c r="G22" i="7"/>
  <c r="G21" i="7"/>
  <c r="G20" i="7"/>
  <c r="F23" i="7"/>
  <c r="F22" i="7"/>
  <c r="E23" i="7"/>
  <c r="F21" i="7"/>
  <c r="F20" i="7"/>
  <c r="E21" i="7"/>
  <c r="E22" i="7"/>
  <c r="E20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2" i="7"/>
  <c r="B2" i="7"/>
  <c r="E36" i="6"/>
  <c r="F36" i="6" s="1"/>
  <c r="G36" i="6" s="1"/>
  <c r="H36" i="6" s="1"/>
  <c r="E42" i="6"/>
  <c r="F42" i="6" s="1"/>
  <c r="G42" i="6" s="1"/>
  <c r="H42" i="6" s="1"/>
  <c r="E41" i="6"/>
  <c r="F41" i="6" s="1"/>
  <c r="G41" i="6" s="1"/>
  <c r="H41" i="6" s="1"/>
  <c r="E40" i="6"/>
  <c r="F40" i="6" s="1"/>
  <c r="G40" i="6" s="1"/>
  <c r="H40" i="6" s="1"/>
  <c r="E39" i="6"/>
  <c r="F39" i="6" s="1"/>
  <c r="G39" i="6" s="1"/>
  <c r="H39" i="6" s="1"/>
  <c r="E38" i="6"/>
  <c r="F38" i="6" s="1"/>
  <c r="G38" i="6" s="1"/>
  <c r="H38" i="6" s="1"/>
  <c r="E37" i="6"/>
  <c r="F37" i="6" s="1"/>
  <c r="G37" i="6" s="1"/>
  <c r="H37" i="6" s="1"/>
  <c r="H20" i="6" l="1"/>
  <c r="H21" i="6"/>
  <c r="H22" i="6"/>
  <c r="H23" i="6"/>
  <c r="H24" i="6"/>
  <c r="H25" i="6"/>
  <c r="H19" i="6"/>
  <c r="G20" i="6"/>
  <c r="G21" i="6"/>
  <c r="G22" i="6"/>
  <c r="G23" i="6"/>
  <c r="G24" i="6"/>
  <c r="G25" i="6"/>
  <c r="G19" i="6"/>
  <c r="F20" i="6"/>
  <c r="F21" i="6"/>
  <c r="F22" i="6"/>
  <c r="F23" i="6"/>
  <c r="F24" i="6"/>
  <c r="F25" i="6"/>
  <c r="F19" i="6"/>
  <c r="E25" i="6"/>
  <c r="E24" i="6"/>
  <c r="E23" i="6"/>
  <c r="E22" i="6"/>
  <c r="E21" i="6"/>
  <c r="E20" i="6"/>
  <c r="E19" i="6"/>
  <c r="E13" i="6"/>
  <c r="E12" i="6"/>
  <c r="E11" i="6"/>
  <c r="E10" i="6"/>
  <c r="E9" i="6"/>
  <c r="E8" i="6"/>
  <c r="E7" i="6"/>
  <c r="E6" i="6"/>
  <c r="E14" i="6"/>
  <c r="D1" i="6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47" i="4"/>
  <c r="D23" i="5"/>
  <c r="D41" i="5"/>
  <c r="D11" i="5"/>
  <c r="D32" i="5"/>
  <c r="D38" i="5"/>
  <c r="D45" i="5"/>
  <c r="D53" i="5"/>
  <c r="D54" i="5"/>
  <c r="D52" i="5"/>
  <c r="D9" i="5"/>
  <c r="D26" i="5"/>
  <c r="D29" i="5"/>
  <c r="D47" i="5"/>
  <c r="D43" i="5"/>
  <c r="D44" i="5"/>
  <c r="D49" i="5"/>
  <c r="D7" i="5"/>
  <c r="D36" i="5"/>
  <c r="D37" i="5"/>
  <c r="D34" i="5"/>
  <c r="D39" i="5"/>
  <c r="D35" i="5"/>
  <c r="D33" i="5"/>
  <c r="D6" i="5"/>
  <c r="D46" i="5"/>
  <c r="D42" i="5"/>
  <c r="D40" i="5"/>
  <c r="D20" i="5"/>
  <c r="D24" i="5"/>
  <c r="D22" i="5"/>
  <c r="D5" i="5"/>
  <c r="D30" i="5"/>
  <c r="D27" i="5"/>
  <c r="D31" i="5"/>
  <c r="D18" i="5"/>
  <c r="D17" i="5"/>
  <c r="D16" i="5"/>
  <c r="D4" i="5"/>
  <c r="D50" i="5"/>
  <c r="D48" i="5"/>
  <c r="D51" i="5"/>
  <c r="D15" i="5"/>
  <c r="D13" i="5"/>
  <c r="D14" i="5"/>
  <c r="D3" i="5"/>
  <c r="D25" i="5"/>
  <c r="D21" i="5"/>
  <c r="D28" i="5"/>
  <c r="D12" i="5"/>
  <c r="D10" i="5"/>
  <c r="D8" i="5"/>
  <c r="D2" i="5"/>
  <c r="D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F1" authorId="0" shapeId="0" xr:uid="{7D059B24-4DA6-4056-93B5-67A8EB691E2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F3" authorId="0" shapeId="0" xr:uid="{7F51F608-EE66-4175-93AE-228BBD22601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<sst xmlns="http://schemas.openxmlformats.org/spreadsheetml/2006/main" count="292" uniqueCount="132">
  <si>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</si>
  <si>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</si>
  <si>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</si>
  <si>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</si>
  <si>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</si>
  <si>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</si>
  <si>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</si>
  <si>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</si>
  <si>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</si>
  <si>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</si>
  <si>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LS-11416-HB</t>
  </si>
  <si>
    <t>User</t>
  </si>
  <si>
    <t>FHCRC\sullivanlab</t>
  </si>
  <si>
    <t>Plate</t>
  </si>
  <si>
    <t>Greiner 96 Flat Bottom Transparent Polystyrene Cat. No.: 655101/655161/655192 [GRE96ft.pdfx]</t>
  </si>
  <si>
    <t>Plate-ID (Stacker)</t>
  </si>
  <si>
    <t>4:14:57 PM</t>
  </si>
  <si>
    <t>Label: BCA</t>
  </si>
  <si>
    <t>Mode</t>
  </si>
  <si>
    <t>Absorbance</t>
  </si>
  <si>
    <t>Multiple Reads per Well (Square (filled))</t>
  </si>
  <si>
    <t>4 x 4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</si>
  <si>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</si>
  <si>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</si>
  <si>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</si>
  <si>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</si>
  <si>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</si>
  <si>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</si>
  <si>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</si>
  <si>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</si>
  <si>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</si>
  <si>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A2-G8; H2-H5</t>
  </si>
  <si>
    <t>Start Time:</t>
  </si>
  <si>
    <t>4/22/2019 4:14:57 PM</t>
  </si>
  <si>
    <t>Temperature: 24.6 °C</t>
  </si>
  <si>
    <t>Well</t>
  </si>
  <si>
    <t>A2</t>
  </si>
  <si>
    <t>A3</t>
  </si>
  <si>
    <t>A4</t>
  </si>
  <si>
    <t>A5</t>
  </si>
  <si>
    <t>A6</t>
  </si>
  <si>
    <t>A7</t>
  </si>
  <si>
    <t>A8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</si>
  <si>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</si>
  <si>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</si>
  <si>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</si>
  <si>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</si>
  <si>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</si>
  <si>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</si>
  <si>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</si>
  <si>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</si>
  <si>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</si>
  <si>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</si>
  <si>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C5</t>
  </si>
  <si>
    <t>C6</t>
  </si>
  <si>
    <t>C7</t>
  </si>
  <si>
    <t>C8</t>
  </si>
  <si>
    <t>D2</t>
  </si>
  <si>
    <t>D3</t>
  </si>
  <si>
    <t>D4</t>
  </si>
  <si>
    <t>D5</t>
  </si>
  <si>
    <t>D6</t>
  </si>
  <si>
    <t>D7</t>
  </si>
  <si>
    <t>D8</t>
  </si>
  <si>
    <t>E2</t>
  </si>
  <si>
    <t>E3</t>
  </si>
  <si>
    <t>E4</t>
  </si>
  <si>
    <t>E5</t>
  </si>
  <si>
    <t>E6</t>
  </si>
  <si>
    <t>E7</t>
  </si>
  <si>
    <t>E8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</si>
  <si>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</si>
  <si>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</si>
  <si>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</si>
  <si>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</si>
  <si>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</si>
  <si>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</si>
  <si>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</si>
  <si>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</si>
  <si>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</si>
  <si>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</si>
  <si>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</si>
  <si>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</si>
  <si>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</si>
  <si>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</si>
  <si>
    <t>H2</t>
  </si>
  <si>
    <t>H3</t>
  </si>
  <si>
    <t>H4</t>
  </si>
  <si>
    <t>H5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</si>
  <si>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</si>
  <si>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</si>
  <si>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</si>
  <si>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</si>
  <si>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</si>
  <si>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</si>
  <si>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</si>
  <si>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</si>
  <si>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</si>
  <si>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</si>
  <si>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</si>
  <si>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</si>
  <si>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</si>
  <si>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</si>
  <si>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</si>
  <si>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</si>
  <si>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</si>
  <si>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</si>
  <si>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</si>
  <si>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4/22/2019 4:23:23 PM</t>
  </si>
  <si>
    <t>Movement</t>
  </si>
  <si>
    <t>Move Plate Out</t>
  </si>
  <si>
    <t>stdev_over_mean</t>
  </si>
  <si>
    <t>median</t>
  </si>
  <si>
    <t>blank</t>
  </si>
  <si>
    <t>ug/mL</t>
  </si>
  <si>
    <t>abs</t>
  </si>
  <si>
    <t>Standard</t>
  </si>
  <si>
    <t>Samples</t>
  </si>
  <si>
    <t>WT</t>
  </si>
  <si>
    <t>40uL total</t>
  </si>
  <si>
    <t>sample</t>
  </si>
  <si>
    <t>buffer</t>
  </si>
  <si>
    <t>A1</t>
  </si>
  <si>
    <t>B1</t>
  </si>
  <si>
    <t>C1</t>
  </si>
  <si>
    <t>D1</t>
  </si>
  <si>
    <t>E1</t>
  </si>
  <si>
    <t>F1</t>
  </si>
  <si>
    <t>G1</t>
  </si>
  <si>
    <t>H1</t>
  </si>
  <si>
    <t>3+</t>
  </si>
  <si>
    <t>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</si>
</sst>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DF97B5D0-32D1-4EA8-8418-9AA61D0BD051}"/>
    <cellStyle name="Tecan.At.Excel.AutoGain_0" xfId="7" xr:uid="{3AFF4E1B-1FF5-43E9-B757-E75617BCB256}"/>
    <cellStyle name="Tecan.At.Excel.Error" xfId="1" xr:uid="{0DCC147F-5D0E-4128-95C3-7454697A96D8}"/>
    <cellStyle name="Tecan.At.Excel.GFactorAndMeasurementBlank" xfId="5" xr:uid="{59C77C60-9D18-44DC-A271-3EA331C11439}"/>
    <cellStyle name="Tecan.At.Excel.GFactorBlank" xfId="3" xr:uid="{8BCF3AD4-DFBD-4861-BE23-E08C8A715BB8}"/>
    <cellStyle name="Tecan.At.Excel.GFactorReference" xfId="4" xr:uid="{42C3DAC3-7E26-4669-891B-497788D12F7E}"/>
    <cellStyle name="Tecan.At.Excel.MeasurementBlank" xfId="2" xr:uid="{A111BE49-7C31-4474-8889-5301EC3E90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3F-4A25-9B93-D9ABDE6DAA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3F-4A25-9B93-D9ABDE6D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50448992"/>
        <c:axId val="450449320"/>
      </c:bubbleChart>
      <c:valAx>
        <c:axId val="4504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49320"/>
        <c:crosses val="autoZero"/>
        <c:crossBetween val="midCat"/>
      </c:valAx>
      <c:valAx>
        <c:axId val="450449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044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vs.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Sheet4!$D$46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Sheet4!$B$47:$B$99</c:f>
              <c:numCache>
                <c:formatCode>General</c:formatCode>
                <c:ptCount val="53"/>
                <c:pt idx="0">
                  <c:v>2.3217999935150146</c:v>
                </c:pt>
                <c:pt idx="1">
                  <c:v>2.3022000789642334</c:v>
                </c:pt>
                <c:pt idx="2">
                  <c:v>2.5581998825073242</c:v>
                </c:pt>
                <c:pt idx="3">
                  <c:v>0.26769998669624329</c:v>
                </c:pt>
                <c:pt idx="4">
                  <c:v>1.4496999979019165</c:v>
                </c:pt>
                <c:pt idx="5">
                  <c:v>1.4815000295639038</c:v>
                </c:pt>
                <c:pt idx="6">
                  <c:v>1.4528000354766846</c:v>
                </c:pt>
                <c:pt idx="7">
                  <c:v>2.1192998886108398</c:v>
                </c:pt>
                <c:pt idx="8">
                  <c:v>2.1738998889923096</c:v>
                </c:pt>
                <c:pt idx="9">
                  <c:v>2.0432999134063721</c:v>
                </c:pt>
                <c:pt idx="10">
                  <c:v>0.27140000462532043</c:v>
                </c:pt>
                <c:pt idx="11">
                  <c:v>1.2376999855041504</c:v>
                </c:pt>
                <c:pt idx="12">
                  <c:v>1.284000039100647</c:v>
                </c:pt>
                <c:pt idx="13">
                  <c:v>1.3400000333786011</c:v>
                </c:pt>
                <c:pt idx="14">
                  <c:v>1.5153000354766846</c:v>
                </c:pt>
                <c:pt idx="15">
                  <c:v>1.5202000141143799</c:v>
                </c:pt>
                <c:pt idx="16">
                  <c:v>1.5587999820709229</c:v>
                </c:pt>
                <c:pt idx="17">
                  <c:v>0.27639999985694885</c:v>
                </c:pt>
                <c:pt idx="18">
                  <c:v>1.0358999967575073</c:v>
                </c:pt>
                <c:pt idx="19">
                  <c:v>1.086400032043457</c:v>
                </c:pt>
                <c:pt idx="20">
                  <c:v>1.0796999931335449</c:v>
                </c:pt>
                <c:pt idx="21">
                  <c:v>1.2321000099182129</c:v>
                </c:pt>
                <c:pt idx="22">
                  <c:v>1.2638000249862671</c:v>
                </c:pt>
                <c:pt idx="23">
                  <c:v>1.2522000074386597</c:v>
                </c:pt>
                <c:pt idx="24">
                  <c:v>0.27930000424385071</c:v>
                </c:pt>
                <c:pt idx="25">
                  <c:v>1.2783000469207764</c:v>
                </c:pt>
                <c:pt idx="26">
                  <c:v>1.3366999626159668</c:v>
                </c:pt>
                <c:pt idx="27">
                  <c:v>1.3162000179290771</c:v>
                </c:pt>
                <c:pt idx="28">
                  <c:v>0.92669999599456787</c:v>
                </c:pt>
                <c:pt idx="29">
                  <c:v>0.92040002346038818</c:v>
                </c:pt>
                <c:pt idx="30">
                  <c:v>0.90759998559951782</c:v>
                </c:pt>
                <c:pt idx="31">
                  <c:v>0.28299999237060547</c:v>
                </c:pt>
                <c:pt idx="32">
                  <c:v>1.2335000038146973</c:v>
                </c:pt>
                <c:pt idx="33">
                  <c:v>1.2819000482559204</c:v>
                </c:pt>
                <c:pt idx="34">
                  <c:v>1.2890000343322754</c:v>
                </c:pt>
                <c:pt idx="35">
                  <c:v>0.64609998464584351</c:v>
                </c:pt>
                <c:pt idx="36">
                  <c:v>0.63539999723434448</c:v>
                </c:pt>
                <c:pt idx="37">
                  <c:v>0.62339997291564941</c:v>
                </c:pt>
                <c:pt idx="38">
                  <c:v>0.28429999947547913</c:v>
                </c:pt>
                <c:pt idx="39">
                  <c:v>2.0803000926971436</c:v>
                </c:pt>
                <c:pt idx="40">
                  <c:v>2.1335999965667725</c:v>
                </c:pt>
                <c:pt idx="41">
                  <c:v>2.1266999244689941</c:v>
                </c:pt>
                <c:pt idx="42">
                  <c:v>0.47409999370574951</c:v>
                </c:pt>
                <c:pt idx="43">
                  <c:v>0.47110000252723694</c:v>
                </c:pt>
                <c:pt idx="44">
                  <c:v>0.46410000324249268</c:v>
                </c:pt>
                <c:pt idx="45">
                  <c:v>0.2906000018119812</c:v>
                </c:pt>
                <c:pt idx="46">
                  <c:v>1.19159996509552</c:v>
                </c:pt>
                <c:pt idx="47">
                  <c:v>1.2381999492645264</c:v>
                </c:pt>
                <c:pt idx="48">
                  <c:v>1.2431999444961548</c:v>
                </c:pt>
                <c:pt idx="49">
                  <c:v>0.35389998555183411</c:v>
                </c:pt>
                <c:pt idx="50">
                  <c:v>0.36030000448226929</c:v>
                </c:pt>
                <c:pt idx="51">
                  <c:v>0.33700001239776611</c:v>
                </c:pt>
                <c:pt idx="52">
                  <c:v>0.29289999604225159</c:v>
                </c:pt>
              </c:numCache>
            </c:numRef>
          </c:xVal>
          <c:yVal>
            <c:numRef>
              <c:f>Sheet4!$D$47:$D$99</c:f>
              <c:numCache>
                <c:formatCode>General</c:formatCode>
                <c:ptCount val="53"/>
                <c:pt idx="0">
                  <c:v>2.3198000192642212</c:v>
                </c:pt>
                <c:pt idx="1">
                  <c:v>2.2939999103546143</c:v>
                </c:pt>
                <c:pt idx="2">
                  <c:v>2.5539999008178711</c:v>
                </c:pt>
                <c:pt idx="3">
                  <c:v>0.24974999576807022</c:v>
                </c:pt>
                <c:pt idx="4">
                  <c:v>1.4451500177383423</c:v>
                </c:pt>
                <c:pt idx="5">
                  <c:v>1.470050036907196</c:v>
                </c:pt>
                <c:pt idx="6">
                  <c:v>1.4375500082969666</c:v>
                </c:pt>
                <c:pt idx="7">
                  <c:v>2.0967999696731567</c:v>
                </c:pt>
                <c:pt idx="8">
                  <c:v>2.156000018119812</c:v>
                </c:pt>
                <c:pt idx="9">
                  <c:v>2.0192499160766602</c:v>
                </c:pt>
                <c:pt idx="10">
                  <c:v>0.25034999847412109</c:v>
                </c:pt>
                <c:pt idx="11">
                  <c:v>1.217449963092804</c:v>
                </c:pt>
                <c:pt idx="12">
                  <c:v>1.2656500339508057</c:v>
                </c:pt>
                <c:pt idx="13">
                  <c:v>1.314799964427948</c:v>
                </c:pt>
                <c:pt idx="14">
                  <c:v>1.48375004529953</c:v>
                </c:pt>
                <c:pt idx="15">
                  <c:v>1.4886000156402588</c:v>
                </c:pt>
                <c:pt idx="16">
                  <c:v>1.5367000102996826</c:v>
                </c:pt>
                <c:pt idx="17">
                  <c:v>0.25255000591278076</c:v>
                </c:pt>
                <c:pt idx="18">
                  <c:v>1.0111500024795532</c:v>
                </c:pt>
                <c:pt idx="19">
                  <c:v>1.0616499781608582</c:v>
                </c:pt>
                <c:pt idx="20">
                  <c:v>1.051300048828125</c:v>
                </c:pt>
                <c:pt idx="21">
                  <c:v>1.2026000022888184</c:v>
                </c:pt>
                <c:pt idx="22">
                  <c:v>1.230150043964386</c:v>
                </c:pt>
                <c:pt idx="23">
                  <c:v>1.2174000144004822</c:v>
                </c:pt>
                <c:pt idx="24">
                  <c:v>0.25435000658035278</c:v>
                </c:pt>
                <c:pt idx="25">
                  <c:v>1.2564499974250793</c:v>
                </c:pt>
                <c:pt idx="26">
                  <c:v>1.3083499670028687</c:v>
                </c:pt>
                <c:pt idx="27">
                  <c:v>1.2861000299453735</c:v>
                </c:pt>
                <c:pt idx="28">
                  <c:v>0.89030000567436218</c:v>
                </c:pt>
                <c:pt idx="29">
                  <c:v>0.88574999570846558</c:v>
                </c:pt>
                <c:pt idx="30">
                  <c:v>0.87384998798370361</c:v>
                </c:pt>
                <c:pt idx="31">
                  <c:v>0.2533000111579895</c:v>
                </c:pt>
                <c:pt idx="32">
                  <c:v>1.1934499740600586</c:v>
                </c:pt>
                <c:pt idx="33">
                  <c:v>1.2368999719619751</c:v>
                </c:pt>
                <c:pt idx="34">
                  <c:v>1.2529000043869019</c:v>
                </c:pt>
                <c:pt idx="35">
                  <c:v>0.61775001883506775</c:v>
                </c:pt>
                <c:pt idx="36">
                  <c:v>0.60265001654624939</c:v>
                </c:pt>
                <c:pt idx="37">
                  <c:v>0.58959999680519104</c:v>
                </c:pt>
                <c:pt idx="38">
                  <c:v>0.25064998865127563</c:v>
                </c:pt>
                <c:pt idx="39">
                  <c:v>2.0447499752044678</c:v>
                </c:pt>
                <c:pt idx="40">
                  <c:v>2.0957000255584717</c:v>
                </c:pt>
                <c:pt idx="41">
                  <c:v>2.09375</c:v>
                </c:pt>
                <c:pt idx="42">
                  <c:v>0.44455000758171082</c:v>
                </c:pt>
                <c:pt idx="43">
                  <c:v>0.43539999425411224</c:v>
                </c:pt>
                <c:pt idx="44">
                  <c:v>0.42955000698566437</c:v>
                </c:pt>
                <c:pt idx="45">
                  <c:v>0.2557000070810318</c:v>
                </c:pt>
                <c:pt idx="46">
                  <c:v>1.1481499671936035</c:v>
                </c:pt>
                <c:pt idx="47">
                  <c:v>1.1911500096321106</c:v>
                </c:pt>
                <c:pt idx="48">
                  <c:v>1.2006999850273132</c:v>
                </c:pt>
                <c:pt idx="49">
                  <c:v>0.32850000262260437</c:v>
                </c:pt>
                <c:pt idx="50">
                  <c:v>0.33410000801086426</c:v>
                </c:pt>
                <c:pt idx="51">
                  <c:v>0.30410000681877136</c:v>
                </c:pt>
                <c:pt idx="52">
                  <c:v>0.2568499892950058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6-804D-B580-589B8F72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91264"/>
        <c:axId val="1947003376"/>
      </c:scatterChart>
      <c:valAx>
        <c:axId val="194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03376"/>
        <c:crosses val="autoZero"/>
        <c:crossBetween val="midCat"/>
      </c:valAx>
      <c:valAx>
        <c:axId val="1947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abs vs. conc.</a:t>
            </a:r>
            <a:r>
              <a:rPr lang="en-US" baseline="0"/>
              <a:t> (</a:t>
            </a:r>
            <a:r>
              <a:rPr lang="en-US"/>
              <a:t>ug/mL)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Sheet6!$F$4:$F$5</c:f>
              <c:strCache>
                <c:ptCount val="2"/>
                <c:pt idx="0">
                  <c:v>Standard</c:v>
                </c:pt>
                <c:pt idx="1">
                  <c:v>ug/mL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54757555819221226"/>
                  <c:y val="-0.107286007400522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118.2x</a:t>
                    </a:r>
                    <a:r>
                      <a:rPr lang="en-US" sz="1600" b="1" baseline="30000"/>
                      <a:t>2</a:t>
                    </a:r>
                    <a:r>
                      <a:rPr lang="en-US" sz="1600" b="1" baseline="0"/>
                      <a:t> + 652.45x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0.9958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Sheet6!$E$6:$E$14</c:f>
              <c:numCache>
                <c:formatCode>General</c:formatCode>
                <c:ptCount val="9"/>
                <c:pt idx="0">
                  <c:v>2.1363291097804904</c:v>
                </c:pt>
                <c:pt idx="1">
                  <c:v>1.837745800924798</c:v>
                </c:pt>
                <c:pt idx="2">
                  <c:v>1.2500791900480788</c:v>
                </c:pt>
                <c:pt idx="3">
                  <c:v>0.9637791865194838</c:v>
                </c:pt>
                <c:pt idx="4">
                  <c:v>0.63036249609043205</c:v>
                </c:pt>
                <c:pt idx="5">
                  <c:v>0.35039584369709098</c:v>
                </c:pt>
                <c:pt idx="6">
                  <c:v>0.18356250257541734</c:v>
                </c:pt>
                <c:pt idx="7">
                  <c:v>6.9295838785668196E-2</c:v>
                </c:pt>
                <c:pt idx="8">
                  <c:v>0</c:v>
                </c:pt>
              </c:numCache>
            </c:numRef>
          </c:xVal>
          <c:yVal>
            <c:numRef>
              <c:f>Sheet6!$F$6:$F$14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3-8948-973B-C2A02F71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92160"/>
        <c:axId val="1947002544"/>
      </c:scatterChart>
      <c:valAx>
        <c:axId val="1930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02544"/>
        <c:crosses val="autoZero"/>
        <c:crossBetween val="midCat"/>
      </c:valAx>
      <c:valAx>
        <c:axId val="19470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177800</xdr:rowOff>
    </xdr:from>
    <xdr:to>
      <xdr:col>7</xdr:col>
      <xdr:colOff>152400</xdr:colOff>
      <xdr:row>43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2EB692-780E-4450-8ABB-04EE16B7D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436702</xdr:colOff>
      <xdr:row>42</xdr:row>
      <xdr:rowOff>116752</xdr:rowOff>
    </xdr:from>
    <xdr:to>
      <xdr:col>28</xdr:col>
      <xdr:colOff>329755</xdr:colOff>
      <xdr:row>57</xdr:row>
      <xdr:rowOff>39214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5443F-59D2-AD41-B37B-BC8621B3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285045</xdr:colOff>
      <xdr:row>2</xdr:row>
      <xdr:rowOff>117121</xdr:rowOff>
    </xdr:from>
    <xdr:to>
      <xdr:col>20</xdr:col>
      <xdr:colOff>508000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019BD-3CBC-FC4C-8451-D3B2B38C6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0DFD-5C86-4BB2-A71A-7E65FB67DD21}">
  <dimension ref="A1:T108"/>
  <sheetViews>
    <sheetView topLeftCell="A24" workbookViewId="0">
      <selection activeCell="A46" sqref="A46:D99"/>
    </sheetView>
  </sheetViews>
  <sheetFormatPr baseColWidth="10" defaultColWidth="8.83203125" defaultRowHeight="15" x14ac:dyDescent="0.2"/>
  <sheetData>
    <row r="1" spans="1:10" x14ac:dyDescent="0.2">
      <c r="A1" t="s">
        <v>0</v>
      </c>
      <c r="F1" t="s">
        <v>1</v>
      </c>
    </row>
    <row r="2" spans="1:10" x14ac:dyDescent="0.2">
      <c r="A2" t="s">
        <v>2</v>
      </c>
      <c r="F2" t="s">
        <v>3</v>
      </c>
      <c r="J2" t="s">
        <v>4</v>
      </c>
    </row>
    <row r="3" spans="1:10" x14ac:dyDescent="0.2">
      <c r="A3" t="s">
        <v>5</v>
      </c>
      <c r="F3" t="s">
        <v>6</v>
      </c>
    </row>
    <row r="5" spans="1:10" x14ac:dyDescent="0.2">
      <c r="A5" t="s">
        <v>7</v>
      </c>
      <c r="B5" s="1">
        <v>43577</v>
      </c>
    </row>
    <row r="6" spans="1:10" x14ac:dyDescent="0.2">
      <c r="A6" t="s">
        <v>8</v>
      </c>
      <c r="B6" s="2" t="s">
        <v>16</v>
      </c>
    </row>
    <row r="9" spans="1:10" x14ac:dyDescent="0.2">
      <c r="A9" t="s">
        <v>9</v>
      </c>
      <c r="F9" t="s">
        <v>10</v>
      </c>
    </row>
    <row r="10" spans="1:10" x14ac:dyDescent="0.2">
      <c r="A10" t="s">
        <v>11</v>
      </c>
      <c r="F10" t="s">
        <v>12</v>
      </c>
    </row>
    <row r="11" spans="1:10" x14ac:dyDescent="0.2">
      <c r="A11" t="s">
        <v>13</v>
      </c>
      <c r="F11" t="s">
        <v>14</v>
      </c>
    </row>
    <row r="12" spans="1:10" x14ac:dyDescent="0.2">
      <c r="A12" t="s">
        <v>15</v>
      </c>
    </row>
    <row r="15" spans="1:10" x14ac:dyDescent="0.2">
      <c r="A15" t="s">
        <v>17</v>
      </c>
    </row>
    <row r="16" spans="1:10" x14ac:dyDescent="0.2">
      <c r="A16" t="s">
        <v>18</v>
      </c>
      <c r="F16" t="s">
        <v>19</v>
      </c>
    </row>
    <row r="17" spans="1:7" x14ac:dyDescent="0.2">
      <c r="A17" t="s">
        <v>20</v>
      </c>
      <c r="F17" t="s">
        <v>21</v>
      </c>
    </row>
    <row r="18" spans="1:7" x14ac:dyDescent="0.2">
      <c r="A18" t="s">
        <v>22</v>
      </c>
      <c r="F18">
        <v>1350</v>
      </c>
      <c r="G18" t="s">
        <v>23</v>
      </c>
    </row>
    <row r="19" spans="1:7" x14ac:dyDescent="0.2">
      <c r="A19" t="s">
        <v>24</v>
      </c>
      <c r="F19">
        <v>562</v>
      </c>
      <c r="G19" t="s">
        <v>25</v>
      </c>
    </row>
    <row r="20" spans="1:7" x14ac:dyDescent="0.2">
      <c r="A20" t="s">
        <v>26</v>
      </c>
      <c r="F20">
        <v>9</v>
      </c>
      <c r="G20" t="s">
        <v>25</v>
      </c>
    </row>
    <row r="21" spans="1:7" x14ac:dyDescent="0.2">
      <c r="A21" t="s">
        <v>27</v>
      </c>
      <c r="F21">
        <v>19</v>
      </c>
    </row>
    <row r="22" spans="1:7" x14ac:dyDescent="0.2">
      <c r="A22" t="s">
        <v>28</v>
      </c>
      <c r="F22">
        <v>0</v>
      </c>
      <c r="G22" t="s">
        <v>29</v>
      </c>
    </row>
    <row r="23" spans="1:7" x14ac:dyDescent="0.2">
      <c r="A23" t="s">
        <v>30</v>
      </c>
      <c r="F23" t="s">
        <v>31</v>
      </c>
    </row>
    <row r="24" spans="1:7" x14ac:dyDescent="0.2">
      <c r="A24" t="s">
        <v>32</v>
      </c>
      <c r="B24" s="2" t="s">
        <v>33</v>
      </c>
    </row>
    <row r="45" spans="1:20" x14ac:dyDescent="0.2">
      <c r="B45" t="s">
        <v>34</v>
      </c>
    </row>
    <row r="46" spans="1:20" x14ac:dyDescent="0.2">
      <c r="A46" s="4" t="s">
        <v>35</v>
      </c>
      <c r="B46" s="4" t="s">
        <v>89</v>
      </c>
      <c r="C46" s="4" t="s">
        <v>90</v>
      </c>
      <c r="D46" s="4" t="s">
        <v>112</v>
      </c>
      <c r="E46" s="4" t="s">
        <v>91</v>
      </c>
      <c r="F46" s="4" t="s">
        <v>92</v>
      </c>
      <c r="G46" s="4" t="s">
        <v>93</v>
      </c>
      <c r="H46" s="4" t="s">
        <v>94</v>
      </c>
      <c r="I46" s="4" t="s">
        <v>95</v>
      </c>
      <c r="J46" s="4" t="s">
        <v>96</v>
      </c>
      <c r="K46" s="4" t="s">
        <v>97</v>
      </c>
      <c r="L46" s="4" t="s">
        <v>98</v>
      </c>
      <c r="M46" s="4" t="s">
        <v>99</v>
      </c>
      <c r="N46" s="4" t="s">
        <v>100</v>
      </c>
      <c r="O46" s="4" t="s">
        <v>101</v>
      </c>
      <c r="P46" s="4" t="s">
        <v>102</v>
      </c>
      <c r="Q46" s="4" t="s">
        <v>103</v>
      </c>
      <c r="R46" s="4" t="s">
        <v>104</v>
      </c>
      <c r="S46" s="4" t="s">
        <v>105</v>
      </c>
      <c r="T46" s="4" t="s">
        <v>106</v>
      </c>
    </row>
    <row r="47" spans="1:20" x14ac:dyDescent="0.2">
      <c r="A47" s="4" t="s">
        <v>36</v>
      </c>
      <c r="B47">
        <v>2.3217999935150146</v>
      </c>
      <c r="C47">
        <v>0.20440000295639038</v>
      </c>
      <c r="D47">
        <f>MEDIAN(E47:T47)</f>
        <v>2.3198000192642212</v>
      </c>
      <c r="E47">
        <v>2.6363000869750977</v>
      </c>
      <c r="F47">
        <v>2.4934000968933105</v>
      </c>
      <c r="G47">
        <v>2.4084000587463379</v>
      </c>
      <c r="H47">
        <v>2.4138000011444092</v>
      </c>
      <c r="I47">
        <v>2.1856999397277832</v>
      </c>
      <c r="J47">
        <v>2.2040998935699463</v>
      </c>
      <c r="K47">
        <v>2.3471000194549561</v>
      </c>
      <c r="L47">
        <v>2.5353999137878418</v>
      </c>
      <c r="M47">
        <v>2.4995999336242676</v>
      </c>
      <c r="N47">
        <v>2.1989998817443848</v>
      </c>
      <c r="O47">
        <v>2.0255999565124512</v>
      </c>
      <c r="P47">
        <v>2.0587000846862793</v>
      </c>
      <c r="Q47">
        <v>2.125999927520752</v>
      </c>
      <c r="R47">
        <v>2.0810999870300293</v>
      </c>
      <c r="S47">
        <v>2.2925000190734863</v>
      </c>
      <c r="T47">
        <v>2.6426000595092773</v>
      </c>
    </row>
    <row r="48" spans="1:20" x14ac:dyDescent="0.2">
      <c r="A48" s="4" t="s">
        <v>37</v>
      </c>
      <c r="B48">
        <v>2.3022000789642334</v>
      </c>
      <c r="C48">
        <v>0.16590000689029694</v>
      </c>
      <c r="D48">
        <f t="shared" ref="D48:D99" si="0">MEDIAN(E48:T48)</f>
        <v>2.2939999103546143</v>
      </c>
      <c r="E48">
        <v>2.6147000789642334</v>
      </c>
      <c r="F48">
        <v>2.4389998912811279</v>
      </c>
      <c r="G48">
        <v>2.3213999271392822</v>
      </c>
      <c r="H48">
        <v>2.4209001064300537</v>
      </c>
      <c r="I48">
        <v>2.2665998935699463</v>
      </c>
      <c r="J48">
        <v>2.1380000114440918</v>
      </c>
      <c r="K48">
        <v>2.2077999114990234</v>
      </c>
      <c r="L48">
        <v>2.5144999027252197</v>
      </c>
      <c r="M48">
        <v>2.4389998912811279</v>
      </c>
      <c r="N48">
        <v>2.098099946975708</v>
      </c>
      <c r="O48">
        <v>2.0685999393463135</v>
      </c>
      <c r="P48">
        <v>2.2397000789642334</v>
      </c>
      <c r="Q48">
        <v>2.3431000709533691</v>
      </c>
      <c r="R48">
        <v>2.1208000183105469</v>
      </c>
      <c r="S48">
        <v>2.1486999988555908</v>
      </c>
      <c r="T48">
        <v>2.4535999298095703</v>
      </c>
    </row>
    <row r="49" spans="1:20" x14ac:dyDescent="0.2">
      <c r="A49" s="4" t="s">
        <v>38</v>
      </c>
      <c r="B49">
        <v>2.5581998825073242</v>
      </c>
      <c r="C49">
        <v>0.13160000741481781</v>
      </c>
      <c r="D49">
        <f t="shared" si="0"/>
        <v>2.5539999008178711</v>
      </c>
      <c r="E49">
        <v>2.8238999843597412</v>
      </c>
      <c r="F49">
        <v>2.7344000339508057</v>
      </c>
      <c r="G49">
        <v>2.6775999069213867</v>
      </c>
      <c r="H49">
        <v>2.6965999603271484</v>
      </c>
      <c r="I49">
        <v>2.52239990234375</v>
      </c>
      <c r="J49">
        <v>2.4739999771118164</v>
      </c>
      <c r="K49">
        <v>2.5683999061584473</v>
      </c>
      <c r="L49">
        <v>2.6363000869750977</v>
      </c>
      <c r="M49">
        <v>2.549799919128418</v>
      </c>
      <c r="N49">
        <v>2.3794999122619629</v>
      </c>
      <c r="O49">
        <v>2.3847999572753906</v>
      </c>
      <c r="P49">
        <v>2.5000998973846436</v>
      </c>
      <c r="Q49">
        <v>2.6019001007080078</v>
      </c>
      <c r="R49">
        <v>2.4205999374389648</v>
      </c>
      <c r="S49">
        <v>2.4033000469207764</v>
      </c>
      <c r="T49">
        <v>2.5581998825073242</v>
      </c>
    </row>
    <row r="50" spans="1:20" x14ac:dyDescent="0.2">
      <c r="A50" s="4" t="s">
        <v>39</v>
      </c>
      <c r="B50">
        <v>0.26769998669624329</v>
      </c>
      <c r="C50">
        <v>4.2300000786781311E-2</v>
      </c>
      <c r="D50">
        <f t="shared" si="0"/>
        <v>0.24974999576807022</v>
      </c>
      <c r="E50">
        <v>0.37290000915527344</v>
      </c>
      <c r="F50">
        <v>0.28439998626708984</v>
      </c>
      <c r="G50">
        <v>0.27259999513626099</v>
      </c>
      <c r="H50">
        <v>0.37209999561309814</v>
      </c>
      <c r="I50">
        <v>0.25110000371932983</v>
      </c>
      <c r="J50">
        <v>0.24320000410079956</v>
      </c>
      <c r="K50">
        <v>0.24379999935626984</v>
      </c>
      <c r="L50">
        <v>0.25470000505447388</v>
      </c>
      <c r="M50">
        <v>0.24519999325275421</v>
      </c>
      <c r="N50">
        <v>0.24879999458789825</v>
      </c>
      <c r="O50">
        <v>0.24809999763965607</v>
      </c>
      <c r="P50">
        <v>0.2484000027179718</v>
      </c>
      <c r="Q50">
        <v>0.25360000133514404</v>
      </c>
      <c r="R50">
        <v>0.25069999694824219</v>
      </c>
      <c r="S50">
        <v>0.24670000374317169</v>
      </c>
      <c r="T50">
        <v>0.24639999866485596</v>
      </c>
    </row>
    <row r="51" spans="1:20" x14ac:dyDescent="0.2">
      <c r="A51" s="4" t="s">
        <v>40</v>
      </c>
      <c r="B51">
        <v>1.4496999979019165</v>
      </c>
      <c r="C51">
        <v>8.2900002598762512E-2</v>
      </c>
      <c r="D51">
        <f t="shared" si="0"/>
        <v>1.4451500177383423</v>
      </c>
      <c r="E51">
        <v>1.5937999486923218</v>
      </c>
      <c r="F51">
        <v>1.5277999639511108</v>
      </c>
      <c r="G51">
        <v>1.5234999656677246</v>
      </c>
      <c r="H51">
        <v>1.5987999439239502</v>
      </c>
      <c r="I51">
        <v>1.4674999713897705</v>
      </c>
      <c r="J51">
        <v>1.447100043296814</v>
      </c>
      <c r="K51">
        <v>1.4398000240325928</v>
      </c>
      <c r="L51">
        <v>1.4431999921798706</v>
      </c>
      <c r="M51">
        <v>1.3723000288009644</v>
      </c>
      <c r="N51">
        <v>1.3913999795913696</v>
      </c>
      <c r="O51">
        <v>1.4263999462127686</v>
      </c>
      <c r="P51">
        <v>1.4605000019073486</v>
      </c>
      <c r="Q51">
        <v>1.4658999443054199</v>
      </c>
      <c r="R51">
        <v>1.4063999652862549</v>
      </c>
      <c r="S51">
        <v>1.31659996509552</v>
      </c>
      <c r="T51">
        <v>1.3145999908447266</v>
      </c>
    </row>
    <row r="52" spans="1:20" x14ac:dyDescent="0.2">
      <c r="A52" s="4" t="s">
        <v>41</v>
      </c>
      <c r="B52">
        <v>1.4815000295639038</v>
      </c>
      <c r="C52">
        <v>7.9099997878074646E-2</v>
      </c>
      <c r="D52">
        <f t="shared" si="0"/>
        <v>1.470050036907196</v>
      </c>
      <c r="E52">
        <v>1.6433000564575195</v>
      </c>
      <c r="F52">
        <v>1.5666999816894531</v>
      </c>
      <c r="G52">
        <v>1.5557999610900879</v>
      </c>
      <c r="H52">
        <v>1.6272000074386597</v>
      </c>
      <c r="I52">
        <v>1.4800000190734863</v>
      </c>
      <c r="J52">
        <v>1.4752999544143677</v>
      </c>
      <c r="K52">
        <v>1.4593000411987305</v>
      </c>
      <c r="L52">
        <v>1.4709000587463379</v>
      </c>
      <c r="M52">
        <v>1.3944000005722046</v>
      </c>
      <c r="N52">
        <v>1.4284000396728516</v>
      </c>
      <c r="O52">
        <v>1.4565999507904053</v>
      </c>
      <c r="P52">
        <v>1.4775999784469604</v>
      </c>
      <c r="Q52">
        <v>1.4692000150680542</v>
      </c>
      <c r="R52">
        <v>1.4305000305175781</v>
      </c>
      <c r="S52">
        <v>1.3982000350952148</v>
      </c>
      <c r="T52">
        <v>1.3705999851226807</v>
      </c>
    </row>
    <row r="53" spans="1:20" x14ac:dyDescent="0.2">
      <c r="A53" s="4" t="s">
        <v>42</v>
      </c>
      <c r="B53">
        <v>1.4528000354766846</v>
      </c>
      <c r="C53">
        <v>6.4900003373622894E-2</v>
      </c>
      <c r="D53">
        <f t="shared" si="0"/>
        <v>1.4375500082969666</v>
      </c>
      <c r="E53">
        <v>1.5974999666213989</v>
      </c>
      <c r="F53">
        <v>1.5082999467849731</v>
      </c>
      <c r="G53">
        <v>1.492900013923645</v>
      </c>
      <c r="H53">
        <v>1.5870000123977661</v>
      </c>
      <c r="I53">
        <v>1.461400032043457</v>
      </c>
      <c r="J53">
        <v>1.4309999942779541</v>
      </c>
      <c r="K53">
        <v>1.4249000549316406</v>
      </c>
      <c r="L53">
        <v>1.444100022315979</v>
      </c>
      <c r="M53">
        <v>1.3905999660491943</v>
      </c>
      <c r="N53">
        <v>1.3890000581741333</v>
      </c>
      <c r="O53">
        <v>1.4127999544143677</v>
      </c>
      <c r="P53">
        <v>1.450700044631958</v>
      </c>
      <c r="Q53">
        <v>1.4537999629974365</v>
      </c>
      <c r="R53">
        <v>1.4088000059127808</v>
      </c>
      <c r="S53">
        <v>1.3844000101089478</v>
      </c>
      <c r="T53">
        <v>1.4071999788284302</v>
      </c>
    </row>
    <row r="54" spans="1:20" x14ac:dyDescent="0.2">
      <c r="A54" s="4" t="s">
        <v>43</v>
      </c>
      <c r="B54">
        <v>2.1192998886108398</v>
      </c>
      <c r="C54">
        <v>6.1299998313188553E-2</v>
      </c>
      <c r="D54">
        <f t="shared" si="0"/>
        <v>2.0967999696731567</v>
      </c>
      <c r="E54">
        <v>2.241300106048584</v>
      </c>
      <c r="F54">
        <v>2.1568999290466309</v>
      </c>
      <c r="G54">
        <v>2.1616001129150391</v>
      </c>
      <c r="H54">
        <v>2.2725999355316162</v>
      </c>
      <c r="I54">
        <v>2.1282000541687012</v>
      </c>
      <c r="J54">
        <v>2.084399938583374</v>
      </c>
      <c r="K54">
        <v>2.0799000263214111</v>
      </c>
      <c r="L54">
        <v>2.1110999584197998</v>
      </c>
      <c r="M54">
        <v>2.0875999927520752</v>
      </c>
      <c r="N54">
        <v>2.0646998882293701</v>
      </c>
      <c r="O54">
        <v>2.0662999153137207</v>
      </c>
      <c r="P54">
        <v>2.0973000526428223</v>
      </c>
      <c r="Q54">
        <v>2.1122000217437744</v>
      </c>
      <c r="R54">
        <v>2.0773000717163086</v>
      </c>
      <c r="S54">
        <v>2.0717999935150146</v>
      </c>
      <c r="T54">
        <v>2.0962998867034912</v>
      </c>
    </row>
    <row r="55" spans="1:20" x14ac:dyDescent="0.2">
      <c r="A55" s="4" t="s">
        <v>44</v>
      </c>
      <c r="B55">
        <v>2.1738998889923096</v>
      </c>
      <c r="C55">
        <v>5.7799998670816422E-2</v>
      </c>
      <c r="D55">
        <f t="shared" si="0"/>
        <v>2.156000018119812</v>
      </c>
      <c r="E55">
        <v>2.3071000576019287</v>
      </c>
      <c r="F55">
        <v>2.2026000022888184</v>
      </c>
      <c r="G55">
        <v>2.1958999633789062</v>
      </c>
      <c r="H55">
        <v>2.3015999794006348</v>
      </c>
      <c r="I55">
        <v>2.1593000888824463</v>
      </c>
      <c r="J55">
        <v>2.1291999816894531</v>
      </c>
      <c r="K55">
        <v>2.1373999118804932</v>
      </c>
      <c r="L55">
        <v>2.1907999515533447</v>
      </c>
      <c r="M55">
        <v>2.1656999588012695</v>
      </c>
      <c r="N55">
        <v>2.1247000694274902</v>
      </c>
      <c r="O55">
        <v>2.1170001029968262</v>
      </c>
      <c r="P55">
        <v>2.1340000629425049</v>
      </c>
      <c r="Q55">
        <v>2.1526999473571777</v>
      </c>
      <c r="R55">
        <v>2.1333999633789062</v>
      </c>
      <c r="S55">
        <v>2.1387999057769775</v>
      </c>
      <c r="T55">
        <v>2.192500114440918</v>
      </c>
    </row>
    <row r="56" spans="1:20" x14ac:dyDescent="0.2">
      <c r="A56" s="4" t="s">
        <v>45</v>
      </c>
      <c r="B56">
        <v>2.0432999134063721</v>
      </c>
      <c r="C56">
        <v>6.3400000333786011E-2</v>
      </c>
      <c r="D56">
        <f t="shared" si="0"/>
        <v>2.0192499160766602</v>
      </c>
      <c r="E56">
        <v>2.1731998920440674</v>
      </c>
      <c r="F56">
        <v>2.0804998874664307</v>
      </c>
      <c r="G56">
        <v>2.0852000713348389</v>
      </c>
      <c r="H56">
        <v>2.2005000114440918</v>
      </c>
      <c r="I56">
        <v>2.0529000759124756</v>
      </c>
      <c r="J56">
        <v>2.0099999904632568</v>
      </c>
      <c r="K56">
        <v>2.0044000148773193</v>
      </c>
      <c r="L56">
        <v>2.0329000949859619</v>
      </c>
      <c r="M56">
        <v>2.0062999725341797</v>
      </c>
      <c r="N56">
        <v>1.9860999584197998</v>
      </c>
      <c r="O56">
        <v>1.9936000108718872</v>
      </c>
      <c r="P56">
        <v>2.0211999416351318</v>
      </c>
      <c r="Q56">
        <v>2.0343999862670898</v>
      </c>
      <c r="R56">
        <v>2.0002000331878662</v>
      </c>
      <c r="S56">
        <v>1.993399977684021</v>
      </c>
      <c r="T56">
        <v>2.0172998905181885</v>
      </c>
    </row>
    <row r="57" spans="1:20" x14ac:dyDescent="0.2">
      <c r="A57" s="4" t="s">
        <v>46</v>
      </c>
      <c r="B57">
        <v>0.27140000462532043</v>
      </c>
      <c r="C57">
        <v>4.8200000077486038E-2</v>
      </c>
      <c r="D57">
        <f t="shared" si="0"/>
        <v>0.25034999847412109</v>
      </c>
      <c r="E57">
        <v>0.38780000805854797</v>
      </c>
      <c r="F57">
        <v>0.28949999809265137</v>
      </c>
      <c r="G57">
        <v>0.2840999960899353</v>
      </c>
      <c r="H57">
        <v>0.39239999651908875</v>
      </c>
      <c r="I57">
        <v>0.25220000743865967</v>
      </c>
      <c r="J57">
        <v>0.24300000071525574</v>
      </c>
      <c r="K57">
        <v>0.24519999325275421</v>
      </c>
      <c r="L57">
        <v>0.25909999012947083</v>
      </c>
      <c r="M57">
        <v>0.24709999561309814</v>
      </c>
      <c r="N57">
        <v>0.24979999661445618</v>
      </c>
      <c r="O57">
        <v>0.24779999256134033</v>
      </c>
      <c r="P57">
        <v>0.24699999392032623</v>
      </c>
      <c r="Q57">
        <v>0.25090000033378601</v>
      </c>
      <c r="R57">
        <v>0.25110000371932983</v>
      </c>
      <c r="S57">
        <v>0.24819999933242798</v>
      </c>
      <c r="T57">
        <v>0.24809999763965607</v>
      </c>
    </row>
    <row r="58" spans="1:20" x14ac:dyDescent="0.2">
      <c r="A58" s="4" t="s">
        <v>47</v>
      </c>
      <c r="B58">
        <v>1.2376999855041504</v>
      </c>
      <c r="C58">
        <v>8.3700001239776611E-2</v>
      </c>
      <c r="D58">
        <f t="shared" si="0"/>
        <v>1.217449963092804</v>
      </c>
      <c r="E58">
        <v>1.4120999574661255</v>
      </c>
      <c r="F58">
        <v>1.2676999568939209</v>
      </c>
      <c r="G58">
        <v>1.2116999626159668</v>
      </c>
      <c r="H58">
        <v>1.2740999460220337</v>
      </c>
      <c r="I58">
        <v>1.2231999635696411</v>
      </c>
      <c r="J58">
        <v>1.1721999645233154</v>
      </c>
      <c r="K58">
        <v>1.1887999773025513</v>
      </c>
      <c r="L58">
        <v>1.2956000566482544</v>
      </c>
      <c r="M58">
        <v>1.2441999912261963</v>
      </c>
      <c r="N58">
        <v>1.1281000375747681</v>
      </c>
      <c r="O58">
        <v>1.1674000024795532</v>
      </c>
      <c r="P58">
        <v>1.3208999633789062</v>
      </c>
      <c r="Q58">
        <v>1.3806999921798706</v>
      </c>
      <c r="R58">
        <v>1.1995999813079834</v>
      </c>
      <c r="S58">
        <v>1.1194000244140625</v>
      </c>
      <c r="T58">
        <v>1.1978000402450562</v>
      </c>
    </row>
    <row r="59" spans="1:20" x14ac:dyDescent="0.2">
      <c r="A59" s="4" t="s">
        <v>48</v>
      </c>
      <c r="B59">
        <v>1.284000039100647</v>
      </c>
      <c r="C59">
        <v>8.4600001573562622E-2</v>
      </c>
      <c r="D59">
        <f t="shared" si="0"/>
        <v>1.2656500339508057</v>
      </c>
      <c r="E59">
        <v>1.4934999942779541</v>
      </c>
      <c r="F59">
        <v>1.343500018119812</v>
      </c>
      <c r="G59">
        <v>1.2598999738693237</v>
      </c>
      <c r="H59">
        <v>1.3366999626159668</v>
      </c>
      <c r="I59">
        <v>1.2244000434875488</v>
      </c>
      <c r="J59">
        <v>1.2024999856948853</v>
      </c>
      <c r="K59">
        <v>1.2611000537872314</v>
      </c>
      <c r="L59">
        <v>1.3587000370025635</v>
      </c>
      <c r="M59">
        <v>1.3172999620437622</v>
      </c>
      <c r="N59">
        <v>1.1892999410629272</v>
      </c>
      <c r="O59">
        <v>1.2034000158309937</v>
      </c>
      <c r="P59">
        <v>1.3030999898910522</v>
      </c>
      <c r="Q59">
        <v>1.3741999864578247</v>
      </c>
      <c r="R59">
        <v>1.2323000431060791</v>
      </c>
      <c r="S59">
        <v>1.17330002784729</v>
      </c>
      <c r="T59">
        <v>1.2702000141143799</v>
      </c>
    </row>
    <row r="60" spans="1:20" x14ac:dyDescent="0.2">
      <c r="A60" s="4" t="s">
        <v>49</v>
      </c>
      <c r="B60">
        <v>1.3400000333786011</v>
      </c>
      <c r="C60">
        <v>5.9099998325109482E-2</v>
      </c>
      <c r="D60">
        <f t="shared" si="0"/>
        <v>1.314799964427948</v>
      </c>
      <c r="E60">
        <v>1.4987000226974487</v>
      </c>
      <c r="F60">
        <v>1.3853000402450562</v>
      </c>
      <c r="G60">
        <v>1.3658000230789185</v>
      </c>
      <c r="H60">
        <v>1.4515999555587769</v>
      </c>
      <c r="I60">
        <v>1.3125</v>
      </c>
      <c r="J60">
        <v>1.3001999855041504</v>
      </c>
      <c r="K60">
        <v>1.3152999877929688</v>
      </c>
      <c r="L60">
        <v>1.3454999923706055</v>
      </c>
      <c r="M60">
        <v>1.3142999410629272</v>
      </c>
      <c r="N60">
        <v>1.3006000518798828</v>
      </c>
      <c r="O60">
        <v>1.2892999649047852</v>
      </c>
      <c r="P60">
        <v>1.3050999641418457</v>
      </c>
      <c r="Q60">
        <v>1.3179999589920044</v>
      </c>
      <c r="R60">
        <v>1.3032000064849854</v>
      </c>
      <c r="S60">
        <v>1.30840003490448</v>
      </c>
      <c r="T60">
        <v>1.3257999420166016</v>
      </c>
    </row>
    <row r="61" spans="1:20" x14ac:dyDescent="0.2">
      <c r="A61" s="4" t="s">
        <v>50</v>
      </c>
      <c r="B61">
        <v>1.5153000354766846</v>
      </c>
      <c r="C61">
        <v>6.9099999964237213E-2</v>
      </c>
      <c r="D61">
        <f t="shared" si="0"/>
        <v>1.48375004529953</v>
      </c>
      <c r="E61">
        <v>1.663100004196167</v>
      </c>
      <c r="F61">
        <v>1.5642000436782837</v>
      </c>
      <c r="G61">
        <v>1.5635999441146851</v>
      </c>
      <c r="H61">
        <v>1.6827000379562378</v>
      </c>
      <c r="I61">
        <v>1.5116000175476074</v>
      </c>
      <c r="J61">
        <v>1.4761999845504761</v>
      </c>
      <c r="K61">
        <v>1.4746999740600586</v>
      </c>
      <c r="L61">
        <v>1.5060000419616699</v>
      </c>
      <c r="M61">
        <v>1.4787000417709351</v>
      </c>
      <c r="N61">
        <v>1.4622999429702759</v>
      </c>
      <c r="O61">
        <v>1.4627000093460083</v>
      </c>
      <c r="P61">
        <v>1.4831000566482544</v>
      </c>
      <c r="Q61">
        <v>1.4939999580383301</v>
      </c>
      <c r="R61">
        <v>1.4703999757766724</v>
      </c>
      <c r="S61">
        <v>1.4673999547958374</v>
      </c>
      <c r="T61">
        <v>1.4844000339508057</v>
      </c>
    </row>
    <row r="62" spans="1:20" x14ac:dyDescent="0.2">
      <c r="A62" s="4" t="s">
        <v>51</v>
      </c>
      <c r="B62">
        <v>1.5202000141143799</v>
      </c>
      <c r="C62">
        <v>6.8400003015995026E-2</v>
      </c>
      <c r="D62">
        <f t="shared" si="0"/>
        <v>1.4886000156402588</v>
      </c>
      <c r="E62">
        <v>1.667199969291687</v>
      </c>
      <c r="F62">
        <v>1.5666999816894531</v>
      </c>
      <c r="G62">
        <v>1.5657999515533447</v>
      </c>
      <c r="H62">
        <v>1.6875</v>
      </c>
      <c r="I62">
        <v>1.5161999464035034</v>
      </c>
      <c r="J62">
        <v>1.479699969291687</v>
      </c>
      <c r="K62">
        <v>1.4793000221252441</v>
      </c>
      <c r="L62">
        <v>1.511199951171875</v>
      </c>
      <c r="M62">
        <v>1.4844000339508057</v>
      </c>
      <c r="N62">
        <v>1.4693000316619873</v>
      </c>
      <c r="O62">
        <v>1.4686000347137451</v>
      </c>
      <c r="P62">
        <v>1.4866000413894653</v>
      </c>
      <c r="Q62">
        <v>1.4982999563217163</v>
      </c>
      <c r="R62">
        <v>1.4766999483108521</v>
      </c>
      <c r="S62">
        <v>1.4744000434875488</v>
      </c>
      <c r="T62">
        <v>1.4905999898910522</v>
      </c>
    </row>
    <row r="63" spans="1:20" x14ac:dyDescent="0.2">
      <c r="A63" s="4" t="s">
        <v>52</v>
      </c>
      <c r="B63">
        <v>1.5587999820709229</v>
      </c>
      <c r="C63">
        <v>5.7700000703334808E-2</v>
      </c>
      <c r="D63">
        <f t="shared" si="0"/>
        <v>1.5367000102996826</v>
      </c>
      <c r="E63">
        <v>1.707800030708313</v>
      </c>
      <c r="F63">
        <v>1.5358999967575073</v>
      </c>
      <c r="G63">
        <v>1.5118000507354736</v>
      </c>
      <c r="H63">
        <v>1.6771999597549438</v>
      </c>
      <c r="I63">
        <v>1.5934000015258789</v>
      </c>
      <c r="J63">
        <v>1.5235999822616577</v>
      </c>
      <c r="K63">
        <v>1.520799994468689</v>
      </c>
      <c r="L63">
        <v>1.5752999782562256</v>
      </c>
      <c r="M63">
        <v>1.5398000478744507</v>
      </c>
      <c r="N63">
        <v>1.5135999917984009</v>
      </c>
      <c r="O63">
        <v>1.5240999460220337</v>
      </c>
      <c r="P63">
        <v>1.5598000288009644</v>
      </c>
      <c r="Q63">
        <v>1.5728000402450562</v>
      </c>
      <c r="R63">
        <v>1.5375000238418579</v>
      </c>
      <c r="S63">
        <v>1.5156999826431274</v>
      </c>
      <c r="T63">
        <v>1.5322999954223633</v>
      </c>
    </row>
    <row r="64" spans="1:20" x14ac:dyDescent="0.2">
      <c r="A64" s="4" t="s">
        <v>53</v>
      </c>
      <c r="B64">
        <v>0.27639999985694885</v>
      </c>
      <c r="C64">
        <v>5.260000005364418E-2</v>
      </c>
      <c r="D64">
        <f t="shared" si="0"/>
        <v>0.25255000591278076</v>
      </c>
      <c r="E64">
        <v>0.39419999718666077</v>
      </c>
      <c r="F64">
        <v>0.29910001158714294</v>
      </c>
      <c r="G64">
        <v>0.29690000414848328</v>
      </c>
      <c r="H64">
        <v>0.414000004529953</v>
      </c>
      <c r="I64">
        <v>0.26030001044273376</v>
      </c>
      <c r="J64">
        <v>0.24560000002384186</v>
      </c>
      <c r="K64">
        <v>0.24480000138282776</v>
      </c>
      <c r="L64">
        <v>0.25929999351501465</v>
      </c>
      <c r="M64">
        <v>0.24819999933242798</v>
      </c>
      <c r="N64">
        <v>0.25459998846054077</v>
      </c>
      <c r="O64">
        <v>0.24930000305175781</v>
      </c>
      <c r="P64">
        <v>0.24909999966621399</v>
      </c>
      <c r="Q64">
        <v>0.25110000371932983</v>
      </c>
      <c r="R64">
        <v>0.25220000743865967</v>
      </c>
      <c r="S64">
        <v>0.25069999694824219</v>
      </c>
      <c r="T64">
        <v>0.25290000438690186</v>
      </c>
    </row>
    <row r="65" spans="1:20" x14ac:dyDescent="0.2">
      <c r="A65" s="4" t="s">
        <v>54</v>
      </c>
      <c r="B65">
        <v>1.0358999967575073</v>
      </c>
      <c r="C65">
        <v>5.6600000709295273E-2</v>
      </c>
      <c r="D65">
        <f t="shared" si="0"/>
        <v>1.0111500024795532</v>
      </c>
      <c r="E65">
        <v>1.1732000112533569</v>
      </c>
      <c r="F65">
        <v>1.0687999725341797</v>
      </c>
      <c r="G65">
        <v>1.062000036239624</v>
      </c>
      <c r="H65">
        <v>1.1680999994277954</v>
      </c>
      <c r="I65">
        <v>1.0217000246047974</v>
      </c>
      <c r="J65">
        <v>1.0018999576568604</v>
      </c>
      <c r="K65">
        <v>1.0019999742507935</v>
      </c>
      <c r="L65">
        <v>1.0279999971389771</v>
      </c>
      <c r="M65">
        <v>1.0037000179290771</v>
      </c>
      <c r="N65">
        <v>0.99720001220703125</v>
      </c>
      <c r="O65">
        <v>0.99879997968673706</v>
      </c>
      <c r="P65">
        <v>1.0089000463485718</v>
      </c>
      <c r="Q65">
        <v>1.0156999826431274</v>
      </c>
      <c r="R65">
        <v>1.006600022315979</v>
      </c>
      <c r="S65">
        <v>1.0039000511169434</v>
      </c>
      <c r="T65">
        <v>1.0133999586105347</v>
      </c>
    </row>
    <row r="66" spans="1:20" x14ac:dyDescent="0.2">
      <c r="A66" s="4" t="s">
        <v>55</v>
      </c>
      <c r="B66">
        <v>1.086400032043457</v>
      </c>
      <c r="C66">
        <v>5.8600001037120819E-2</v>
      </c>
      <c r="D66">
        <f t="shared" si="0"/>
        <v>1.0616499781608582</v>
      </c>
      <c r="E66">
        <v>1.2345999479293823</v>
      </c>
      <c r="F66">
        <v>1.1217999458312988</v>
      </c>
      <c r="G66">
        <v>1.110200047492981</v>
      </c>
      <c r="H66">
        <v>1.2163000106811523</v>
      </c>
      <c r="I66">
        <v>1.0734000205993652</v>
      </c>
      <c r="J66">
        <v>1.0506000518798828</v>
      </c>
      <c r="K66">
        <v>1.0525000095367432</v>
      </c>
      <c r="L66">
        <v>1.0815999507904053</v>
      </c>
      <c r="M66">
        <v>1.0540000200271606</v>
      </c>
      <c r="N66">
        <v>1.0457999706268311</v>
      </c>
      <c r="O66">
        <v>1.0471999645233154</v>
      </c>
      <c r="P66">
        <v>1.059999942779541</v>
      </c>
      <c r="Q66">
        <v>1.065500020980835</v>
      </c>
      <c r="R66">
        <v>1.0546000003814697</v>
      </c>
      <c r="S66">
        <v>1.0505000352859497</v>
      </c>
      <c r="T66">
        <v>1.0633000135421753</v>
      </c>
    </row>
    <row r="67" spans="1:20" x14ac:dyDescent="0.2">
      <c r="A67" s="4" t="s">
        <v>56</v>
      </c>
      <c r="B67">
        <v>1.0796999931335449</v>
      </c>
      <c r="C67">
        <v>6.0300000011920929E-2</v>
      </c>
      <c r="D67">
        <f t="shared" si="0"/>
        <v>1.051300048828125</v>
      </c>
      <c r="E67">
        <v>1.2350000143051147</v>
      </c>
      <c r="F67">
        <v>1.1200000047683716</v>
      </c>
      <c r="G67">
        <v>1.1079000234603882</v>
      </c>
      <c r="H67">
        <v>1.2065999507904053</v>
      </c>
      <c r="I67">
        <v>1.0631999969482422</v>
      </c>
      <c r="J67">
        <v>1.0442999601364136</v>
      </c>
      <c r="K67">
        <v>1.0453000068664551</v>
      </c>
      <c r="L67">
        <v>1.080299973487854</v>
      </c>
      <c r="M67">
        <v>1.0492000579833984</v>
      </c>
      <c r="N67">
        <v>1.0388000011444092</v>
      </c>
      <c r="O67">
        <v>1.0374000072479248</v>
      </c>
      <c r="P67">
        <v>1.0454000234603882</v>
      </c>
      <c r="Q67">
        <v>1.0534000396728516</v>
      </c>
      <c r="R67">
        <v>1.0462000370025635</v>
      </c>
      <c r="S67">
        <v>1.0442999601364136</v>
      </c>
      <c r="T67">
        <v>1.0572999715805054</v>
      </c>
    </row>
    <row r="68" spans="1:20" x14ac:dyDescent="0.2">
      <c r="A68" s="4" t="s">
        <v>57</v>
      </c>
      <c r="B68">
        <v>1.2321000099182129</v>
      </c>
      <c r="C68">
        <v>6.5600000321865082E-2</v>
      </c>
      <c r="D68">
        <f t="shared" si="0"/>
        <v>1.2026000022888184</v>
      </c>
      <c r="E68">
        <v>1.3690999746322632</v>
      </c>
      <c r="F68">
        <v>1.2733999490737915</v>
      </c>
      <c r="G68">
        <v>1.274399995803833</v>
      </c>
      <c r="H68">
        <v>1.3984999656677246</v>
      </c>
      <c r="I68">
        <v>1.2285000085830688</v>
      </c>
      <c r="J68">
        <v>1.1942000389099121</v>
      </c>
      <c r="K68">
        <v>1.1926000118255615</v>
      </c>
      <c r="L68">
        <v>1.2188999652862549</v>
      </c>
      <c r="M68">
        <v>1.1974999904632568</v>
      </c>
      <c r="N68">
        <v>1.1854000091552734</v>
      </c>
      <c r="O68">
        <v>1.184499979019165</v>
      </c>
      <c r="P68">
        <v>1.2026000022888184</v>
      </c>
      <c r="Q68">
        <v>1.2120000123977661</v>
      </c>
      <c r="R68">
        <v>1.191100001335144</v>
      </c>
      <c r="S68">
        <v>1.1884000301361084</v>
      </c>
      <c r="T68">
        <v>1.2026000022888184</v>
      </c>
    </row>
    <row r="69" spans="1:20" x14ac:dyDescent="0.2">
      <c r="A69" s="4" t="s">
        <v>58</v>
      </c>
      <c r="B69">
        <v>1.2638000249862671</v>
      </c>
      <c r="C69">
        <v>6.9099999964237213E-2</v>
      </c>
      <c r="D69">
        <f t="shared" si="0"/>
        <v>1.230150043964386</v>
      </c>
      <c r="E69">
        <v>1.4017000198364258</v>
      </c>
      <c r="F69">
        <v>1.312999963760376</v>
      </c>
      <c r="G69">
        <v>1.3154000043869019</v>
      </c>
      <c r="H69">
        <v>1.4419000148773193</v>
      </c>
      <c r="I69">
        <v>1.2547999620437622</v>
      </c>
      <c r="J69">
        <v>1.2258000373840332</v>
      </c>
      <c r="K69">
        <v>1.2238999605178833</v>
      </c>
      <c r="L69">
        <v>1.2455999851226807</v>
      </c>
      <c r="M69">
        <v>1.222599983215332</v>
      </c>
      <c r="N69">
        <v>1.2174999713897705</v>
      </c>
      <c r="O69">
        <v>1.2182999849319458</v>
      </c>
      <c r="P69">
        <v>1.2323000431060791</v>
      </c>
      <c r="Q69">
        <v>1.2357000112533569</v>
      </c>
      <c r="R69">
        <v>1.2243000268936157</v>
      </c>
      <c r="S69">
        <v>1.2201999425888062</v>
      </c>
      <c r="T69">
        <v>1.2280000448226929</v>
      </c>
    </row>
    <row r="70" spans="1:20" x14ac:dyDescent="0.2">
      <c r="A70" s="4" t="s">
        <v>59</v>
      </c>
      <c r="B70">
        <v>1.2522000074386597</v>
      </c>
      <c r="C70">
        <v>7.0699997246265411E-2</v>
      </c>
      <c r="D70">
        <f t="shared" si="0"/>
        <v>1.2174000144004822</v>
      </c>
      <c r="E70">
        <v>1.3767000436782837</v>
      </c>
      <c r="F70">
        <v>1.295199990272522</v>
      </c>
      <c r="G70">
        <v>1.3042000532150269</v>
      </c>
      <c r="H70">
        <v>1.4471999406814575</v>
      </c>
      <c r="I70">
        <v>1.2552000284194946</v>
      </c>
      <c r="J70">
        <v>1.2122999429702759</v>
      </c>
      <c r="K70">
        <v>1.2110999822616577</v>
      </c>
      <c r="L70">
        <v>1.2339999675750732</v>
      </c>
      <c r="M70">
        <v>1.2124999761581421</v>
      </c>
      <c r="N70">
        <v>1.2042000293731689</v>
      </c>
      <c r="O70">
        <v>1.2026000022888184</v>
      </c>
      <c r="P70">
        <v>1.2197999954223633</v>
      </c>
      <c r="Q70">
        <v>1.2301000356674194</v>
      </c>
      <c r="R70">
        <v>1.2093000411987305</v>
      </c>
      <c r="S70">
        <v>1.2055000066757202</v>
      </c>
      <c r="T70">
        <v>1.2150000333786011</v>
      </c>
    </row>
    <row r="71" spans="1:20" x14ac:dyDescent="0.2">
      <c r="A71" s="4" t="s">
        <v>60</v>
      </c>
      <c r="B71">
        <v>0.27930000424385071</v>
      </c>
      <c r="C71">
        <v>5.4800000041723251E-2</v>
      </c>
      <c r="D71">
        <f t="shared" si="0"/>
        <v>0.25435000658035278</v>
      </c>
      <c r="E71">
        <v>0.39430001378059387</v>
      </c>
      <c r="F71">
        <v>0.30430001020431519</v>
      </c>
      <c r="G71">
        <v>0.30430001020431519</v>
      </c>
      <c r="H71">
        <v>0.42809998989105225</v>
      </c>
      <c r="I71">
        <v>0.26370000839233398</v>
      </c>
      <c r="J71">
        <v>0.24809999763965607</v>
      </c>
      <c r="K71">
        <v>0.24930000305175781</v>
      </c>
      <c r="L71">
        <v>0.25960001349449158</v>
      </c>
      <c r="M71">
        <v>0.24899999797344208</v>
      </c>
      <c r="N71">
        <v>0.2531999945640564</v>
      </c>
      <c r="O71">
        <v>0.2533000111579895</v>
      </c>
      <c r="P71">
        <v>0.2517000138759613</v>
      </c>
      <c r="Q71">
        <v>0.25540000200271606</v>
      </c>
      <c r="R71">
        <v>0.25560000538825989</v>
      </c>
      <c r="S71">
        <v>0.25189998745918274</v>
      </c>
      <c r="T71">
        <v>0.24770000576972961</v>
      </c>
    </row>
    <row r="72" spans="1:20" x14ac:dyDescent="0.2">
      <c r="A72" s="4" t="s">
        <v>61</v>
      </c>
      <c r="B72">
        <v>1.2783000469207764</v>
      </c>
      <c r="C72">
        <v>5.6800000369548798E-2</v>
      </c>
      <c r="D72">
        <f t="shared" si="0"/>
        <v>1.2564499974250793</v>
      </c>
      <c r="E72">
        <v>1.395799994468689</v>
      </c>
      <c r="F72">
        <v>1.3056000471115112</v>
      </c>
      <c r="G72">
        <v>1.3100999593734741</v>
      </c>
      <c r="H72">
        <v>1.4280999898910522</v>
      </c>
      <c r="I72">
        <v>1.2733000516891479</v>
      </c>
      <c r="J72">
        <v>1.2444000244140625</v>
      </c>
      <c r="K72">
        <v>1.2389999628067017</v>
      </c>
      <c r="L72">
        <v>1.2605999708175659</v>
      </c>
      <c r="M72">
        <v>1.2479000091552734</v>
      </c>
      <c r="N72">
        <v>1.2368999719619751</v>
      </c>
      <c r="O72">
        <v>1.2375999689102173</v>
      </c>
      <c r="P72">
        <v>1.2523000240325928</v>
      </c>
      <c r="Q72">
        <v>1.2663999795913696</v>
      </c>
      <c r="R72">
        <v>1.2452000379562378</v>
      </c>
      <c r="S72">
        <v>1.2479000091552734</v>
      </c>
      <c r="T72">
        <v>1.2619999647140503</v>
      </c>
    </row>
    <row r="73" spans="1:20" x14ac:dyDescent="0.2">
      <c r="A73" s="4" t="s">
        <v>62</v>
      </c>
      <c r="B73">
        <v>1.3366999626159668</v>
      </c>
      <c r="C73">
        <v>6.5300002694129944E-2</v>
      </c>
      <c r="D73">
        <f t="shared" si="0"/>
        <v>1.3083499670028687</v>
      </c>
      <c r="E73">
        <v>1.5077999830245972</v>
      </c>
      <c r="F73">
        <v>1.3862999677658081</v>
      </c>
      <c r="G73">
        <v>1.363800048828125</v>
      </c>
      <c r="H73">
        <v>1.4624999761581421</v>
      </c>
      <c r="I73">
        <v>1.3144999742507935</v>
      </c>
      <c r="J73">
        <v>1.2942999601364136</v>
      </c>
      <c r="K73">
        <v>1.3004000186920166</v>
      </c>
      <c r="L73">
        <v>1.3511999845504761</v>
      </c>
      <c r="M73">
        <v>1.3208999633789062</v>
      </c>
      <c r="N73">
        <v>1.3005000352859497</v>
      </c>
      <c r="O73">
        <v>1.2890000343322754</v>
      </c>
      <c r="P73">
        <v>1.2929999828338623</v>
      </c>
      <c r="Q73">
        <v>1.2883000373840332</v>
      </c>
      <c r="R73">
        <v>1.2865999937057495</v>
      </c>
      <c r="S73">
        <v>1.3021999597549438</v>
      </c>
      <c r="T73">
        <v>1.326200008392334</v>
      </c>
    </row>
    <row r="74" spans="1:20" x14ac:dyDescent="0.2">
      <c r="A74" s="4" t="s">
        <v>63</v>
      </c>
      <c r="B74">
        <v>1.3162000179290771</v>
      </c>
      <c r="C74">
        <v>6.9399997591972351E-2</v>
      </c>
      <c r="D74">
        <f t="shared" si="0"/>
        <v>1.2861000299453735</v>
      </c>
      <c r="E74">
        <v>1.5075000524520874</v>
      </c>
      <c r="F74">
        <v>1.3700000047683716</v>
      </c>
      <c r="G74">
        <v>1.3478000164031982</v>
      </c>
      <c r="H74">
        <v>1.4326000213623047</v>
      </c>
      <c r="I74">
        <v>1.2955000400543213</v>
      </c>
      <c r="J74">
        <v>1.2728999853134155</v>
      </c>
      <c r="K74">
        <v>1.2818000316619873</v>
      </c>
      <c r="L74">
        <v>1.3365000486373901</v>
      </c>
      <c r="M74">
        <v>1.2904000282287598</v>
      </c>
      <c r="N74">
        <v>1.2685999870300293</v>
      </c>
      <c r="O74">
        <v>1.2578999996185303</v>
      </c>
      <c r="P74">
        <v>1.2727999687194824</v>
      </c>
      <c r="Q74">
        <v>1.2796000242233276</v>
      </c>
      <c r="R74">
        <v>1.2640000581741333</v>
      </c>
      <c r="S74">
        <v>1.2725000381469727</v>
      </c>
      <c r="T74">
        <v>1.30840003490448</v>
      </c>
    </row>
    <row r="75" spans="1:20" x14ac:dyDescent="0.2">
      <c r="A75" s="4" t="s">
        <v>64</v>
      </c>
      <c r="B75">
        <v>0.92669999599456787</v>
      </c>
      <c r="C75">
        <v>7.1299999952316284E-2</v>
      </c>
      <c r="D75">
        <f t="shared" si="0"/>
        <v>0.89030000567436218</v>
      </c>
      <c r="E75">
        <v>1.0621999502182007</v>
      </c>
      <c r="F75">
        <v>0.97409999370574951</v>
      </c>
      <c r="G75">
        <v>0.97960001230239868</v>
      </c>
      <c r="H75">
        <v>1.1160000562667847</v>
      </c>
      <c r="I75">
        <v>0.92320001125335693</v>
      </c>
      <c r="J75">
        <v>0.88590002059936523</v>
      </c>
      <c r="K75">
        <v>0.88489997386932373</v>
      </c>
      <c r="L75">
        <v>0.9099000096321106</v>
      </c>
      <c r="M75">
        <v>0.88620001077651978</v>
      </c>
      <c r="N75">
        <v>0.87949997186660767</v>
      </c>
      <c r="O75">
        <v>0.87919998168945312</v>
      </c>
      <c r="P75">
        <v>0.89230000972747803</v>
      </c>
      <c r="Q75">
        <v>0.90039998292922974</v>
      </c>
      <c r="R75">
        <v>0.88410001993179321</v>
      </c>
      <c r="S75">
        <v>0.88090002536773682</v>
      </c>
      <c r="T75">
        <v>0.88830000162124634</v>
      </c>
    </row>
    <row r="76" spans="1:20" x14ac:dyDescent="0.2">
      <c r="A76" s="4" t="s">
        <v>65</v>
      </c>
      <c r="B76">
        <v>0.92040002346038818</v>
      </c>
      <c r="C76">
        <v>6.5700002014636993E-2</v>
      </c>
      <c r="D76">
        <f t="shared" si="0"/>
        <v>0.88574999570846558</v>
      </c>
      <c r="E76">
        <v>1.066100001335144</v>
      </c>
      <c r="F76">
        <v>0.96520000696182251</v>
      </c>
      <c r="G76">
        <v>0.96100002527236938</v>
      </c>
      <c r="H76">
        <v>1.0813000202178955</v>
      </c>
      <c r="I76">
        <v>0.90390002727508545</v>
      </c>
      <c r="J76">
        <v>0.88239997625350952</v>
      </c>
      <c r="K76">
        <v>0.883899986743927</v>
      </c>
      <c r="L76">
        <v>0.90920001268386841</v>
      </c>
      <c r="M76">
        <v>0.88429999351501465</v>
      </c>
      <c r="N76">
        <v>0.87959998846054077</v>
      </c>
      <c r="O76">
        <v>0.87900000810623169</v>
      </c>
      <c r="P76">
        <v>0.88650000095367432</v>
      </c>
      <c r="Q76">
        <v>0.8935999870300293</v>
      </c>
      <c r="R76">
        <v>0.88419997692108154</v>
      </c>
      <c r="S76">
        <v>0.88040000200271606</v>
      </c>
      <c r="T76">
        <v>0.88499999046325684</v>
      </c>
    </row>
    <row r="77" spans="1:20" x14ac:dyDescent="0.2">
      <c r="A77" s="4" t="s">
        <v>66</v>
      </c>
      <c r="B77">
        <v>0.90759998559951782</v>
      </c>
      <c r="C77">
        <v>6.7500002682209015E-2</v>
      </c>
      <c r="D77">
        <f t="shared" si="0"/>
        <v>0.87384998798370361</v>
      </c>
      <c r="E77">
        <v>1.0490000247955322</v>
      </c>
      <c r="F77">
        <v>0.95090001821517944</v>
      </c>
      <c r="G77">
        <v>0.95160001516342163</v>
      </c>
      <c r="H77">
        <v>1.0801999568939209</v>
      </c>
      <c r="I77">
        <v>0.89920002222061157</v>
      </c>
      <c r="J77">
        <v>0.868399977684021</v>
      </c>
      <c r="K77">
        <v>0.86830002069473267</v>
      </c>
      <c r="L77">
        <v>0.892799973487854</v>
      </c>
      <c r="M77">
        <v>0.87000000476837158</v>
      </c>
      <c r="N77">
        <v>0.86430001258850098</v>
      </c>
      <c r="O77">
        <v>0.86390000581741333</v>
      </c>
      <c r="P77">
        <v>0.87430000305175781</v>
      </c>
      <c r="Q77">
        <v>0.88069999217987061</v>
      </c>
      <c r="R77">
        <v>0.86890000104904175</v>
      </c>
      <c r="S77">
        <v>0.866100013256073</v>
      </c>
      <c r="T77">
        <v>0.87339997291564941</v>
      </c>
    </row>
    <row r="78" spans="1:20" x14ac:dyDescent="0.2">
      <c r="A78" s="4" t="s">
        <v>67</v>
      </c>
      <c r="B78">
        <v>0.28299999237060547</v>
      </c>
      <c r="C78">
        <v>6.3000001013278961E-2</v>
      </c>
      <c r="D78">
        <f t="shared" si="0"/>
        <v>0.2533000111579895</v>
      </c>
      <c r="E78">
        <v>0.39820000529289246</v>
      </c>
      <c r="F78">
        <v>0.31700000166893005</v>
      </c>
      <c r="G78">
        <v>0.32319998741149902</v>
      </c>
      <c r="H78">
        <v>0.46079999208450317</v>
      </c>
      <c r="I78">
        <v>0.27289998531341553</v>
      </c>
      <c r="J78">
        <v>0.24639999866485596</v>
      </c>
      <c r="K78">
        <v>0.24619999527931213</v>
      </c>
      <c r="L78">
        <v>0.25920000672340393</v>
      </c>
      <c r="M78">
        <v>0.24639999866485596</v>
      </c>
      <c r="N78">
        <v>0.25</v>
      </c>
      <c r="O78">
        <v>0.25069999694824219</v>
      </c>
      <c r="P78">
        <v>0.2517000138759613</v>
      </c>
      <c r="Q78">
        <v>0.25519999861717224</v>
      </c>
      <c r="R78">
        <v>0.2549000084400177</v>
      </c>
      <c r="S78">
        <v>0.24940000474452972</v>
      </c>
      <c r="T78">
        <v>0.24660000205039978</v>
      </c>
    </row>
    <row r="79" spans="1:20" x14ac:dyDescent="0.2">
      <c r="A79" s="4" t="s">
        <v>68</v>
      </c>
      <c r="B79">
        <v>1.2335000038146973</v>
      </c>
      <c r="C79">
        <v>7.3700003325939178E-2</v>
      </c>
      <c r="D79">
        <f t="shared" si="0"/>
        <v>1.1934499740600586</v>
      </c>
      <c r="E79">
        <v>1.3892999887466431</v>
      </c>
      <c r="F79">
        <v>1.287600040435791</v>
      </c>
      <c r="G79">
        <v>1.2914999723434448</v>
      </c>
      <c r="H79">
        <v>1.4124000072479248</v>
      </c>
      <c r="I79">
        <v>1.2264000177383423</v>
      </c>
      <c r="J79">
        <v>1.1917999982833862</v>
      </c>
      <c r="K79">
        <v>1.1906000375747681</v>
      </c>
      <c r="L79">
        <v>1.225100040435791</v>
      </c>
      <c r="M79">
        <v>1.1924999952316284</v>
      </c>
      <c r="N79">
        <v>1.1833000183105469</v>
      </c>
      <c r="O79">
        <v>1.1819000244140625</v>
      </c>
      <c r="P79">
        <v>1.1916999816894531</v>
      </c>
      <c r="Q79">
        <v>1.2037999629974365</v>
      </c>
      <c r="R79">
        <v>1.1891000270843506</v>
      </c>
      <c r="S79">
        <v>1.1852999925613403</v>
      </c>
      <c r="T79">
        <v>1.1943999528884888</v>
      </c>
    </row>
    <row r="80" spans="1:20" x14ac:dyDescent="0.2">
      <c r="A80" s="4" t="s">
        <v>69</v>
      </c>
      <c r="B80">
        <v>1.2819000482559204</v>
      </c>
      <c r="C80">
        <v>8.619999885559082E-2</v>
      </c>
      <c r="D80">
        <f t="shared" si="0"/>
        <v>1.2368999719619751</v>
      </c>
      <c r="E80">
        <v>1.5047999620437622</v>
      </c>
      <c r="F80">
        <v>1.3597999811172485</v>
      </c>
      <c r="G80">
        <v>1.344499945640564</v>
      </c>
      <c r="H80">
        <v>1.4387999773025513</v>
      </c>
      <c r="I80">
        <v>1.2582999467849731</v>
      </c>
      <c r="J80">
        <v>1.2357000112533569</v>
      </c>
      <c r="K80">
        <v>1.2360999584197998</v>
      </c>
      <c r="L80">
        <v>1.2956999540328979</v>
      </c>
      <c r="M80">
        <v>1.2376999855041504</v>
      </c>
      <c r="N80">
        <v>1.2259000539779663</v>
      </c>
      <c r="O80">
        <v>1.2209999561309814</v>
      </c>
      <c r="P80">
        <v>1.2288000583648682</v>
      </c>
      <c r="Q80">
        <v>1.2325999736785889</v>
      </c>
      <c r="R80">
        <v>1.2236000299453735</v>
      </c>
      <c r="S80">
        <v>1.2247999906539917</v>
      </c>
      <c r="T80">
        <v>1.2422000169754028</v>
      </c>
    </row>
    <row r="81" spans="1:20" x14ac:dyDescent="0.2">
      <c r="A81" s="4" t="s">
        <v>70</v>
      </c>
      <c r="B81">
        <v>1.2890000343322754</v>
      </c>
      <c r="C81">
        <v>7.4500001966953278E-2</v>
      </c>
      <c r="D81">
        <f t="shared" si="0"/>
        <v>1.2529000043869019</v>
      </c>
      <c r="E81">
        <v>1.4785000085830688</v>
      </c>
      <c r="F81">
        <v>1.3521000146865845</v>
      </c>
      <c r="G81">
        <v>1.3372000455856323</v>
      </c>
      <c r="H81">
        <v>1.4330999851226807</v>
      </c>
      <c r="I81">
        <v>1.2698999643325806</v>
      </c>
      <c r="J81">
        <v>1.2444000244140625</v>
      </c>
      <c r="K81">
        <v>1.246399998664856</v>
      </c>
      <c r="L81">
        <v>1.2999000549316406</v>
      </c>
      <c r="M81">
        <v>1.2531000375747681</v>
      </c>
      <c r="N81">
        <v>1.2360999584197998</v>
      </c>
      <c r="O81">
        <v>1.2338999509811401</v>
      </c>
      <c r="P81">
        <v>1.2451000213623047</v>
      </c>
      <c r="Q81">
        <v>1.2526999711990356</v>
      </c>
      <c r="R81">
        <v>1.2394000291824341</v>
      </c>
      <c r="S81">
        <v>1.2398999929428101</v>
      </c>
      <c r="T81">
        <v>1.2618000507354736</v>
      </c>
    </row>
    <row r="82" spans="1:20" x14ac:dyDescent="0.2">
      <c r="A82" s="4" t="s">
        <v>71</v>
      </c>
      <c r="B82">
        <v>0.64609998464584351</v>
      </c>
      <c r="C82">
        <v>5.9599999338388443E-2</v>
      </c>
      <c r="D82">
        <f t="shared" si="0"/>
        <v>0.61775001883506775</v>
      </c>
      <c r="E82">
        <v>0.78130000829696655</v>
      </c>
      <c r="F82">
        <v>0.6819000244140625</v>
      </c>
      <c r="G82">
        <v>0.67790001630783081</v>
      </c>
      <c r="H82">
        <v>0.79360002279281616</v>
      </c>
      <c r="I82">
        <v>0.63090002536773682</v>
      </c>
      <c r="J82">
        <v>0.61019998788833618</v>
      </c>
      <c r="K82">
        <v>0.61049997806549072</v>
      </c>
      <c r="L82">
        <v>0.63569998741149902</v>
      </c>
      <c r="M82">
        <v>0.61720001697540283</v>
      </c>
      <c r="N82">
        <v>0.61019998788833618</v>
      </c>
      <c r="O82">
        <v>0.6096000075340271</v>
      </c>
      <c r="P82">
        <v>0.61489999294281006</v>
      </c>
      <c r="Q82">
        <v>0.61970001459121704</v>
      </c>
      <c r="R82">
        <v>0.61440002918243408</v>
      </c>
      <c r="S82">
        <v>0.61180001497268677</v>
      </c>
      <c r="T82">
        <v>0.61830002069473267</v>
      </c>
    </row>
    <row r="83" spans="1:20" x14ac:dyDescent="0.2">
      <c r="A83" s="4" t="s">
        <v>72</v>
      </c>
      <c r="B83">
        <v>0.63539999723434448</v>
      </c>
      <c r="C83">
        <v>6.4099997282028198E-2</v>
      </c>
      <c r="D83">
        <f t="shared" si="0"/>
        <v>0.60265001654624939</v>
      </c>
      <c r="E83">
        <v>0.77979999780654907</v>
      </c>
      <c r="F83">
        <v>0.67659997940063477</v>
      </c>
      <c r="G83">
        <v>0.67229998111724854</v>
      </c>
      <c r="H83">
        <v>0.79320001602172852</v>
      </c>
      <c r="I83">
        <v>0.61949998140335083</v>
      </c>
      <c r="J83">
        <v>0.59799998998641968</v>
      </c>
      <c r="K83">
        <v>0.59780001640319824</v>
      </c>
      <c r="L83">
        <v>0.62080001831054688</v>
      </c>
      <c r="M83">
        <v>0.5999000072479248</v>
      </c>
      <c r="N83">
        <v>0.59759998321533203</v>
      </c>
      <c r="O83">
        <v>0.59789997339248657</v>
      </c>
      <c r="P83">
        <v>0.60360002517700195</v>
      </c>
      <c r="Q83">
        <v>0.60780000686645508</v>
      </c>
      <c r="R83">
        <v>0.60159999132156372</v>
      </c>
      <c r="S83">
        <v>0.59810000658035278</v>
      </c>
      <c r="T83">
        <v>0.60170000791549683</v>
      </c>
    </row>
    <row r="84" spans="1:20" x14ac:dyDescent="0.2">
      <c r="A84" s="4" t="s">
        <v>73</v>
      </c>
      <c r="B84">
        <v>0.62339997291564941</v>
      </c>
      <c r="C84">
        <v>6.5600000321865082E-2</v>
      </c>
      <c r="D84">
        <f t="shared" si="0"/>
        <v>0.58959999680519104</v>
      </c>
      <c r="E84">
        <v>0.76810002326965332</v>
      </c>
      <c r="F84">
        <v>0.66659998893737793</v>
      </c>
      <c r="G84">
        <v>0.66350001096725464</v>
      </c>
      <c r="H84">
        <v>0.78659999370574951</v>
      </c>
      <c r="I84">
        <v>0.60729998350143433</v>
      </c>
      <c r="J84">
        <v>0.58520001173019409</v>
      </c>
      <c r="K84">
        <v>0.58509999513626099</v>
      </c>
      <c r="L84">
        <v>0.60949999094009399</v>
      </c>
      <c r="M84">
        <v>0.58689999580383301</v>
      </c>
      <c r="N84">
        <v>0.58490002155303955</v>
      </c>
      <c r="O84">
        <v>0.58499997854232788</v>
      </c>
      <c r="P84">
        <v>0.59039998054504395</v>
      </c>
      <c r="Q84">
        <v>0.59359997510910034</v>
      </c>
      <c r="R84">
        <v>0.58869999647140503</v>
      </c>
      <c r="S84">
        <v>0.58490002155303955</v>
      </c>
      <c r="T84">
        <v>0.58880001306533813</v>
      </c>
    </row>
    <row r="85" spans="1:20" x14ac:dyDescent="0.2">
      <c r="A85" s="4" t="s">
        <v>74</v>
      </c>
      <c r="B85">
        <v>0.28429999947547913</v>
      </c>
      <c r="C85">
        <v>6.4599998295307159E-2</v>
      </c>
      <c r="D85">
        <f t="shared" si="0"/>
        <v>0.25064998865127563</v>
      </c>
      <c r="E85">
        <v>0.42480000853538513</v>
      </c>
      <c r="F85">
        <v>0.32910001277923584</v>
      </c>
      <c r="G85">
        <v>0.32640001177787781</v>
      </c>
      <c r="H85">
        <v>0.44510000944137573</v>
      </c>
      <c r="I85">
        <v>0.26570001244544983</v>
      </c>
      <c r="J85">
        <v>0.24539999663829803</v>
      </c>
      <c r="K85">
        <v>0.2468000054359436</v>
      </c>
      <c r="L85">
        <v>0.26969999074935913</v>
      </c>
      <c r="M85">
        <v>0.24770000576972961</v>
      </c>
      <c r="N85">
        <v>0.25119999051094055</v>
      </c>
      <c r="O85">
        <v>0.24940000474452972</v>
      </c>
      <c r="P85">
        <v>0.24809999763965607</v>
      </c>
      <c r="Q85">
        <v>0.25009998679161072</v>
      </c>
      <c r="R85">
        <v>0.25180000066757202</v>
      </c>
      <c r="S85">
        <v>0.24889999628067017</v>
      </c>
      <c r="T85">
        <v>0.24819999933242798</v>
      </c>
    </row>
    <row r="86" spans="1:20" x14ac:dyDescent="0.2">
      <c r="A86" s="4" t="s">
        <v>75</v>
      </c>
      <c r="B86">
        <v>2.0803000926971436</v>
      </c>
      <c r="C86">
        <v>7.6999999582767487E-2</v>
      </c>
      <c r="D86">
        <f t="shared" si="0"/>
        <v>2.0447499752044678</v>
      </c>
      <c r="E86">
        <v>2.2393999099731445</v>
      </c>
      <c r="F86">
        <v>2.1465001106262207</v>
      </c>
      <c r="G86">
        <v>2.1496000289916992</v>
      </c>
      <c r="H86">
        <v>2.2560000419616699</v>
      </c>
      <c r="I86">
        <v>2.086400032043457</v>
      </c>
      <c r="J86">
        <v>2.0429999828338623</v>
      </c>
      <c r="K86">
        <v>2.0362000465393066</v>
      </c>
      <c r="L86">
        <v>2.0771000385284424</v>
      </c>
      <c r="M86">
        <v>2.0373001098632812</v>
      </c>
      <c r="N86">
        <v>2.0181999206542969</v>
      </c>
      <c r="O86">
        <v>2.0179998874664307</v>
      </c>
      <c r="P86">
        <v>2.0337998867034912</v>
      </c>
      <c r="Q86">
        <v>2.04830002784729</v>
      </c>
      <c r="R86">
        <v>2.0246999263763428</v>
      </c>
      <c r="S86">
        <v>2.023900032043457</v>
      </c>
      <c r="T86">
        <v>2.0464999675750732</v>
      </c>
    </row>
    <row r="87" spans="1:20" x14ac:dyDescent="0.2">
      <c r="A87" s="4" t="s">
        <v>76</v>
      </c>
      <c r="B87">
        <v>2.1335999965667725</v>
      </c>
      <c r="C87">
        <v>7.9400002956390381E-2</v>
      </c>
      <c r="D87">
        <f t="shared" si="0"/>
        <v>2.0957000255584717</v>
      </c>
      <c r="E87">
        <v>2.2985000610351562</v>
      </c>
      <c r="F87">
        <v>2.2067999839782715</v>
      </c>
      <c r="G87">
        <v>2.2091000080108643</v>
      </c>
      <c r="H87">
        <v>2.3092000484466553</v>
      </c>
      <c r="I87">
        <v>2.1361000537872314</v>
      </c>
      <c r="J87">
        <v>2.0947999954223633</v>
      </c>
      <c r="K87">
        <v>2.0889999866485596</v>
      </c>
      <c r="L87">
        <v>2.1350998878479004</v>
      </c>
      <c r="M87">
        <v>2.0913999080657959</v>
      </c>
      <c r="N87">
        <v>2.0706000328063965</v>
      </c>
      <c r="O87">
        <v>2.0682001113891602</v>
      </c>
      <c r="P87">
        <v>2.0875999927520752</v>
      </c>
      <c r="Q87">
        <v>2.0966000556945801</v>
      </c>
      <c r="R87">
        <v>2.0729000568389893</v>
      </c>
      <c r="S87">
        <v>2.0743999481201172</v>
      </c>
      <c r="T87">
        <v>2.0978999137878418</v>
      </c>
    </row>
    <row r="88" spans="1:20" x14ac:dyDescent="0.2">
      <c r="A88" s="4" t="s">
        <v>77</v>
      </c>
      <c r="B88">
        <v>2.1266999244689941</v>
      </c>
      <c r="C88">
        <v>7.2499997913837433E-2</v>
      </c>
      <c r="D88">
        <f t="shared" si="0"/>
        <v>2.09375</v>
      </c>
      <c r="E88">
        <v>2.2848999500274658</v>
      </c>
      <c r="F88">
        <v>2.1875998973846436</v>
      </c>
      <c r="G88">
        <v>2.1842000484466553</v>
      </c>
      <c r="H88">
        <v>2.2867000102996826</v>
      </c>
      <c r="I88">
        <v>2.1291000843048096</v>
      </c>
      <c r="J88">
        <v>2.0875999927520752</v>
      </c>
      <c r="K88">
        <v>2.0820000171661377</v>
      </c>
      <c r="L88">
        <v>2.1317999362945557</v>
      </c>
      <c r="M88">
        <v>2.0894999504089355</v>
      </c>
      <c r="N88">
        <v>2.0657000541687012</v>
      </c>
      <c r="O88">
        <v>2.0631000995635986</v>
      </c>
      <c r="P88">
        <v>2.0871000289916992</v>
      </c>
      <c r="Q88">
        <v>2.0980000495910645</v>
      </c>
      <c r="R88">
        <v>2.074199914932251</v>
      </c>
      <c r="S88">
        <v>2.0745999813079834</v>
      </c>
      <c r="T88">
        <v>2.101099967956543</v>
      </c>
    </row>
    <row r="89" spans="1:20" x14ac:dyDescent="0.2">
      <c r="A89" s="4" t="s">
        <v>78</v>
      </c>
      <c r="B89">
        <v>0.47409999370574951</v>
      </c>
      <c r="C89">
        <v>5.8600001037120819E-2</v>
      </c>
      <c r="D89">
        <f t="shared" si="0"/>
        <v>0.44455000758171082</v>
      </c>
      <c r="E89">
        <v>0.6118999719619751</v>
      </c>
      <c r="F89">
        <v>0.50880002975463867</v>
      </c>
      <c r="G89">
        <v>0.50279998779296875</v>
      </c>
      <c r="H89">
        <v>0.61650002002716064</v>
      </c>
      <c r="I89">
        <v>0.45489999651908875</v>
      </c>
      <c r="J89">
        <v>0.44100001454353333</v>
      </c>
      <c r="K89">
        <v>0.44010001420974731</v>
      </c>
      <c r="L89">
        <v>0.46039998531341553</v>
      </c>
      <c r="M89">
        <v>0.44179999828338623</v>
      </c>
      <c r="N89">
        <v>0.44299998879432678</v>
      </c>
      <c r="O89">
        <v>0.4424000084400177</v>
      </c>
      <c r="P89">
        <v>0.44470000267028809</v>
      </c>
      <c r="Q89">
        <v>0.44940000772476196</v>
      </c>
      <c r="R89">
        <v>0.44440001249313354</v>
      </c>
      <c r="S89">
        <v>0.44209998846054077</v>
      </c>
      <c r="T89">
        <v>0.44229999184608459</v>
      </c>
    </row>
    <row r="90" spans="1:20" x14ac:dyDescent="0.2">
      <c r="A90" s="4" t="s">
        <v>79</v>
      </c>
      <c r="B90">
        <v>0.47110000252723694</v>
      </c>
      <c r="C90">
        <v>6.9300003349781036E-2</v>
      </c>
      <c r="D90">
        <f t="shared" si="0"/>
        <v>0.43539999425411224</v>
      </c>
      <c r="E90">
        <v>0.61220002174377441</v>
      </c>
      <c r="F90">
        <v>0.51690000295639038</v>
      </c>
      <c r="G90">
        <v>0.51759999990463257</v>
      </c>
      <c r="H90">
        <v>0.65170001983642578</v>
      </c>
      <c r="I90">
        <v>0.45730000734329224</v>
      </c>
      <c r="J90">
        <v>0.42989999055862427</v>
      </c>
      <c r="K90">
        <v>0.4302000105381012</v>
      </c>
      <c r="L90">
        <v>0.45249998569488525</v>
      </c>
      <c r="M90">
        <v>0.43110001087188721</v>
      </c>
      <c r="N90">
        <v>0.43250000476837158</v>
      </c>
      <c r="O90">
        <v>0.43209999799728394</v>
      </c>
      <c r="P90">
        <v>0.43569999933242798</v>
      </c>
      <c r="Q90">
        <v>0.43869999051094055</v>
      </c>
      <c r="R90">
        <v>0.43509998917579651</v>
      </c>
      <c r="S90">
        <v>0.43189999461174011</v>
      </c>
      <c r="T90">
        <v>0.43169999122619629</v>
      </c>
    </row>
    <row r="91" spans="1:20" x14ac:dyDescent="0.2">
      <c r="A91" s="4" t="s">
        <v>80</v>
      </c>
      <c r="B91">
        <v>0.46410000324249268</v>
      </c>
      <c r="C91">
        <v>6.549999862909317E-2</v>
      </c>
      <c r="D91">
        <f t="shared" si="0"/>
        <v>0.42955000698566437</v>
      </c>
      <c r="E91">
        <v>0.61040002107620239</v>
      </c>
      <c r="F91">
        <v>0.50970000028610229</v>
      </c>
      <c r="G91">
        <v>0.50440001487731934</v>
      </c>
      <c r="H91">
        <v>0.62419998645782471</v>
      </c>
      <c r="I91">
        <v>0.44830000400543213</v>
      </c>
      <c r="J91">
        <v>0.42480000853538513</v>
      </c>
      <c r="K91">
        <v>0.42559999227523804</v>
      </c>
      <c r="L91">
        <v>0.4512999951839447</v>
      </c>
      <c r="M91">
        <v>0.42590001225471497</v>
      </c>
      <c r="N91">
        <v>0.42689999938011169</v>
      </c>
      <c r="O91">
        <v>0.42809998989105225</v>
      </c>
      <c r="P91">
        <v>0.43000000715255737</v>
      </c>
      <c r="Q91">
        <v>0.43149998784065247</v>
      </c>
      <c r="R91">
        <v>0.42910000681877136</v>
      </c>
      <c r="S91">
        <v>0.42649999260902405</v>
      </c>
      <c r="T91">
        <v>0.42879998683929443</v>
      </c>
    </row>
    <row r="92" spans="1:20" x14ac:dyDescent="0.2">
      <c r="A92" s="4" t="s">
        <v>81</v>
      </c>
      <c r="B92">
        <v>0.2906000018119812</v>
      </c>
      <c r="C92">
        <v>6.6299997270107269E-2</v>
      </c>
      <c r="D92">
        <f t="shared" si="0"/>
        <v>0.2557000070810318</v>
      </c>
      <c r="E92">
        <v>0.44569998979568481</v>
      </c>
      <c r="F92">
        <v>0.33899998664855957</v>
      </c>
      <c r="G92">
        <v>0.33199998736381531</v>
      </c>
      <c r="H92">
        <v>0.44490000605583191</v>
      </c>
      <c r="I92">
        <v>0.26690000295639038</v>
      </c>
      <c r="J92">
        <v>0.25040000677108765</v>
      </c>
      <c r="K92">
        <v>0.25110000371932983</v>
      </c>
      <c r="L92">
        <v>0.27709999680519104</v>
      </c>
      <c r="M92">
        <v>0.25229999423027039</v>
      </c>
      <c r="N92">
        <v>0.25580000877380371</v>
      </c>
      <c r="O92">
        <v>0.25510001182556152</v>
      </c>
      <c r="P92">
        <v>0.25519999861717224</v>
      </c>
      <c r="Q92">
        <v>0.25529998540878296</v>
      </c>
      <c r="R92">
        <v>0.25819998979568481</v>
      </c>
      <c r="S92">
        <v>0.25560000538825989</v>
      </c>
      <c r="T92">
        <v>0.25470000505447388</v>
      </c>
    </row>
    <row r="93" spans="1:20" x14ac:dyDescent="0.2">
      <c r="A93" s="4" t="s">
        <v>82</v>
      </c>
      <c r="B93">
        <v>1.19159996509552</v>
      </c>
      <c r="C93">
        <v>8.4700003266334534E-2</v>
      </c>
      <c r="D93">
        <f t="shared" si="0"/>
        <v>1.1481499671936035</v>
      </c>
      <c r="E93">
        <v>1.385200023651123</v>
      </c>
      <c r="F93">
        <v>1.2716000080108643</v>
      </c>
      <c r="G93">
        <v>1.2654000520706177</v>
      </c>
      <c r="H93">
        <v>1.3710999488830566</v>
      </c>
      <c r="I93">
        <v>1.1749000549316406</v>
      </c>
      <c r="J93">
        <v>1.1517000198364258</v>
      </c>
      <c r="K93">
        <v>1.1492999792098999</v>
      </c>
      <c r="L93">
        <v>1.1856000423431396</v>
      </c>
      <c r="M93">
        <v>1.1395000219345093</v>
      </c>
      <c r="N93">
        <v>1.1366000175476074</v>
      </c>
      <c r="O93">
        <v>1.1362999677658081</v>
      </c>
      <c r="P93">
        <v>1.1362999677658081</v>
      </c>
      <c r="Q93">
        <v>1.1469999551773071</v>
      </c>
      <c r="R93">
        <v>1.1410000324249268</v>
      </c>
      <c r="S93">
        <v>1.1349999904632568</v>
      </c>
      <c r="T93">
        <v>1.1392999887466431</v>
      </c>
    </row>
    <row r="94" spans="1:20" x14ac:dyDescent="0.2">
      <c r="A94" s="4" t="s">
        <v>83</v>
      </c>
      <c r="B94">
        <v>1.2381999492645264</v>
      </c>
      <c r="C94">
        <v>9.2600002884864807E-2</v>
      </c>
      <c r="D94">
        <f t="shared" si="0"/>
        <v>1.1911500096321106</v>
      </c>
      <c r="E94">
        <v>1.4600000381469727</v>
      </c>
      <c r="F94">
        <v>1.325700044631958</v>
      </c>
      <c r="G94">
        <v>1.3173999786376953</v>
      </c>
      <c r="H94">
        <v>1.4228999614715576</v>
      </c>
      <c r="I94">
        <v>1.2199000120162964</v>
      </c>
      <c r="J94">
        <v>1.1930999755859375</v>
      </c>
      <c r="K94">
        <v>1.1892000436782837</v>
      </c>
      <c r="L94">
        <v>1.2359000444412231</v>
      </c>
      <c r="M94">
        <v>1.180899977684021</v>
      </c>
      <c r="N94">
        <v>1.1756000518798828</v>
      </c>
      <c r="O94">
        <v>1.1758999824523926</v>
      </c>
      <c r="P94">
        <v>1.1790000200271606</v>
      </c>
      <c r="Q94">
        <v>1.1825000047683716</v>
      </c>
      <c r="R94">
        <v>1.1785999536514282</v>
      </c>
      <c r="S94">
        <v>1.1811000108718872</v>
      </c>
      <c r="T94">
        <v>1.1937999725341797</v>
      </c>
    </row>
    <row r="95" spans="1:20" x14ac:dyDescent="0.2">
      <c r="A95" s="4" t="s">
        <v>84</v>
      </c>
      <c r="B95">
        <v>1.2431999444961548</v>
      </c>
      <c r="C95">
        <v>8.2400001585483551E-2</v>
      </c>
      <c r="D95">
        <f t="shared" si="0"/>
        <v>1.2006999850273132</v>
      </c>
      <c r="E95">
        <v>1.4364000558853149</v>
      </c>
      <c r="F95">
        <v>1.3133000135421753</v>
      </c>
      <c r="G95">
        <v>1.3091000318527222</v>
      </c>
      <c r="H95">
        <v>1.4187999963760376</v>
      </c>
      <c r="I95">
        <v>1.2266000509262085</v>
      </c>
      <c r="J95">
        <v>1.1960999965667725</v>
      </c>
      <c r="K95">
        <v>1.1955000162124634</v>
      </c>
      <c r="L95">
        <v>1.2410000562667847</v>
      </c>
      <c r="M95">
        <v>1.1983000040054321</v>
      </c>
      <c r="N95">
        <v>1.1864999532699585</v>
      </c>
      <c r="O95">
        <v>1.1852999925613403</v>
      </c>
      <c r="P95">
        <v>1.1971999406814575</v>
      </c>
      <c r="Q95">
        <v>1.2030999660491943</v>
      </c>
      <c r="R95">
        <v>1.1908999681472778</v>
      </c>
      <c r="S95">
        <v>1.187999963760376</v>
      </c>
      <c r="T95">
        <v>1.2051000595092773</v>
      </c>
    </row>
    <row r="96" spans="1:20" x14ac:dyDescent="0.2">
      <c r="A96" s="4" t="s">
        <v>85</v>
      </c>
      <c r="B96">
        <v>0.35389998555183411</v>
      </c>
      <c r="C96">
        <v>5.299999937415123E-2</v>
      </c>
      <c r="D96">
        <f t="shared" si="0"/>
        <v>0.32850000262260437</v>
      </c>
      <c r="E96">
        <v>0.47909998893737793</v>
      </c>
      <c r="F96">
        <v>0.38089999556541443</v>
      </c>
      <c r="G96">
        <v>0.375</v>
      </c>
      <c r="H96">
        <v>0.48539999127388</v>
      </c>
      <c r="I96">
        <v>0.33489999175071716</v>
      </c>
      <c r="J96">
        <v>0.32339999079704285</v>
      </c>
      <c r="K96">
        <v>0.3239000141620636</v>
      </c>
      <c r="L96">
        <v>0.33869999647140503</v>
      </c>
      <c r="M96">
        <v>0.32519999146461487</v>
      </c>
      <c r="N96">
        <v>0.32699999213218689</v>
      </c>
      <c r="O96">
        <v>0.32600000500679016</v>
      </c>
      <c r="P96">
        <v>0.32820001244544983</v>
      </c>
      <c r="Q96">
        <v>0.33250001072883606</v>
      </c>
      <c r="R96">
        <v>0.32879999279975891</v>
      </c>
      <c r="S96">
        <v>0.32649999856948853</v>
      </c>
      <c r="T96">
        <v>0.32730001211166382</v>
      </c>
    </row>
    <row r="97" spans="1:20" x14ac:dyDescent="0.2">
      <c r="A97" s="4" t="s">
        <v>86</v>
      </c>
      <c r="B97">
        <v>0.36030000448226929</v>
      </c>
      <c r="C97">
        <v>6.0199998319149017E-2</v>
      </c>
      <c r="D97">
        <f t="shared" si="0"/>
        <v>0.33410000801086426</v>
      </c>
      <c r="E97">
        <v>0.50089997053146362</v>
      </c>
      <c r="F97">
        <v>0.39719998836517334</v>
      </c>
      <c r="G97">
        <v>0.39089998602867126</v>
      </c>
      <c r="H97">
        <v>0.50639998912811279</v>
      </c>
      <c r="I97">
        <v>0.33550000190734863</v>
      </c>
      <c r="J97">
        <v>0.32910001277923584</v>
      </c>
      <c r="K97">
        <v>0.33750000596046448</v>
      </c>
      <c r="L97">
        <v>0.34360000491142273</v>
      </c>
      <c r="M97">
        <v>0.32199999690055847</v>
      </c>
      <c r="N97">
        <v>0.33910000324249268</v>
      </c>
      <c r="O97">
        <v>0.33270001411437988</v>
      </c>
      <c r="P97">
        <v>0.32310000061988831</v>
      </c>
      <c r="Q97">
        <v>0.32859998941421509</v>
      </c>
      <c r="R97">
        <v>0.32749998569488525</v>
      </c>
      <c r="S97">
        <v>0.32570001482963562</v>
      </c>
      <c r="T97">
        <v>0.32460001111030579</v>
      </c>
    </row>
    <row r="98" spans="1:20" x14ac:dyDescent="0.2">
      <c r="A98" s="4" t="s">
        <v>87</v>
      </c>
      <c r="B98">
        <v>0.33700001239776611</v>
      </c>
      <c r="C98">
        <v>6.3900001347064972E-2</v>
      </c>
      <c r="D98">
        <f t="shared" si="0"/>
        <v>0.30410000681877136</v>
      </c>
      <c r="E98">
        <v>0.48149999976158142</v>
      </c>
      <c r="F98">
        <v>0.38089999556541443</v>
      </c>
      <c r="G98">
        <v>0.37549999356269836</v>
      </c>
      <c r="H98">
        <v>0.49250000715255737</v>
      </c>
      <c r="I98">
        <v>0.31729999184608459</v>
      </c>
      <c r="J98">
        <v>0.29899999499320984</v>
      </c>
      <c r="K98">
        <v>0.29969999194145203</v>
      </c>
      <c r="L98">
        <v>0.32310000061988831</v>
      </c>
      <c r="M98">
        <v>0.30129998922348022</v>
      </c>
      <c r="N98">
        <v>0.303600013256073</v>
      </c>
      <c r="O98">
        <v>0.30129998922348022</v>
      </c>
      <c r="P98">
        <v>0.30230000615119934</v>
      </c>
      <c r="Q98">
        <v>0.30630001425743103</v>
      </c>
      <c r="R98">
        <v>0.30460000038146973</v>
      </c>
      <c r="S98">
        <v>0.30160000920295715</v>
      </c>
      <c r="T98">
        <v>0.30140000581741333</v>
      </c>
    </row>
    <row r="99" spans="1:20" x14ac:dyDescent="0.2">
      <c r="A99" s="4" t="s">
        <v>88</v>
      </c>
      <c r="B99">
        <v>0.29289999604225159</v>
      </c>
      <c r="C99">
        <v>6.9899998605251312E-2</v>
      </c>
      <c r="D99">
        <f t="shared" si="0"/>
        <v>0.2568499892950058</v>
      </c>
      <c r="E99">
        <v>0.44690001010894775</v>
      </c>
      <c r="F99">
        <v>0.34630000591278076</v>
      </c>
      <c r="G99">
        <v>0.34150001406669617</v>
      </c>
      <c r="H99">
        <v>0.46119999885559082</v>
      </c>
      <c r="I99">
        <v>0.27340000867843628</v>
      </c>
      <c r="J99">
        <v>0.25069999694824219</v>
      </c>
      <c r="K99">
        <v>0.25130000710487366</v>
      </c>
      <c r="L99">
        <v>0.27810001373291016</v>
      </c>
      <c r="M99">
        <v>0.25009998679161072</v>
      </c>
      <c r="N99">
        <v>0.25459998846054077</v>
      </c>
      <c r="O99">
        <v>0.25580000877380371</v>
      </c>
      <c r="P99">
        <v>0.25659999251365662</v>
      </c>
      <c r="Q99">
        <v>0.25709998607635498</v>
      </c>
      <c r="R99">
        <v>0.25859999656677246</v>
      </c>
      <c r="S99">
        <v>0.25299999117851257</v>
      </c>
      <c r="T99">
        <v>0.25069999694824219</v>
      </c>
    </row>
    <row r="104" spans="1:20" x14ac:dyDescent="0.2">
      <c r="A104" t="s">
        <v>107</v>
      </c>
      <c r="B104" s="2" t="s">
        <v>108</v>
      </c>
    </row>
    <row r="108" spans="1:20" x14ac:dyDescent="0.2">
      <c r="A108" s="3" t="s">
        <v>109</v>
      </c>
      <c r="B108" s="3"/>
      <c r="C108" s="3"/>
      <c r="D108" s="3"/>
      <c r="E108" s="3"/>
      <c r="F108" s="3" t="s">
        <v>110</v>
      </c>
      <c r="G108" s="3"/>
      <c r="H108" s="3"/>
      <c r="I108" s="3"/>
      <c r="J108" s="3"/>
      <c r="K108" s="3"/>
      <c r="L108" s="3"/>
      <c r="M108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DB49-FDA9-EA4F-AFBB-53ACA6541C35}">
  <dimension ref="A1:H54"/>
  <sheetViews>
    <sheetView workbookViewId="0">
      <selection activeCell="E36" sqref="E36"/>
    </sheetView>
  </sheetViews>
  <sheetFormatPr baseColWidth="10" defaultRowHeight="15" x14ac:dyDescent="0.2"/>
  <sheetData>
    <row r="1" spans="1:6" x14ac:dyDescent="0.2">
      <c r="A1" t="s">
        <v>35</v>
      </c>
      <c r="B1" t="s">
        <v>112</v>
      </c>
      <c r="C1" t="s">
        <v>113</v>
      </c>
      <c r="D1">
        <f>AVERAGE(B5,B12,B19,B26,B33,B40,B47,B54)</f>
        <v>0.25293750036507845</v>
      </c>
    </row>
    <row r="2" spans="1:6" x14ac:dyDescent="0.2">
      <c r="A2" t="s">
        <v>36</v>
      </c>
      <c r="B2">
        <v>2.3198000192642212</v>
      </c>
    </row>
    <row r="3" spans="1:6" x14ac:dyDescent="0.2">
      <c r="A3" t="s">
        <v>37</v>
      </c>
      <c r="B3">
        <v>2.2939999103546143</v>
      </c>
    </row>
    <row r="4" spans="1:6" x14ac:dyDescent="0.2">
      <c r="A4" t="s">
        <v>38</v>
      </c>
      <c r="B4">
        <v>2.5539999008178711</v>
      </c>
      <c r="E4" t="s">
        <v>116</v>
      </c>
    </row>
    <row r="5" spans="1:6" x14ac:dyDescent="0.2">
      <c r="A5" t="s">
        <v>39</v>
      </c>
      <c r="B5">
        <v>0.24974999576807022</v>
      </c>
      <c r="E5" t="s">
        <v>115</v>
      </c>
      <c r="F5" t="s">
        <v>114</v>
      </c>
    </row>
    <row r="6" spans="1:6" x14ac:dyDescent="0.2">
      <c r="A6" t="s">
        <v>40</v>
      </c>
      <c r="B6">
        <v>1.4451500177383423</v>
      </c>
      <c r="E6">
        <f>AVERAGE(B2:B4)-$D$1</f>
        <v>2.1363291097804904</v>
      </c>
      <c r="F6">
        <v>2000</v>
      </c>
    </row>
    <row r="7" spans="1:6" x14ac:dyDescent="0.2">
      <c r="A7" t="s">
        <v>41</v>
      </c>
      <c r="B7">
        <v>1.470050036907196</v>
      </c>
      <c r="E7">
        <f>AVERAGE(B9:B11)-$D$1</f>
        <v>1.837745800924798</v>
      </c>
      <c r="F7">
        <v>1500</v>
      </c>
    </row>
    <row r="8" spans="1:6" x14ac:dyDescent="0.2">
      <c r="A8" t="s">
        <v>42</v>
      </c>
      <c r="B8">
        <v>1.4375500082969666</v>
      </c>
      <c r="E8">
        <f>AVERAGE(B16:B18)-$D$1</f>
        <v>1.2500791900480788</v>
      </c>
      <c r="F8">
        <v>1000</v>
      </c>
    </row>
    <row r="9" spans="1:6" x14ac:dyDescent="0.2">
      <c r="A9" t="s">
        <v>43</v>
      </c>
      <c r="B9">
        <v>2.0967999696731567</v>
      </c>
      <c r="E9">
        <f>AVERAGE(B23:B25)-$D$1</f>
        <v>0.9637791865194838</v>
      </c>
      <c r="F9">
        <v>750</v>
      </c>
    </row>
    <row r="10" spans="1:6" x14ac:dyDescent="0.2">
      <c r="A10" t="s">
        <v>44</v>
      </c>
      <c r="B10">
        <v>2.156000018119812</v>
      </c>
      <c r="E10">
        <f>AVERAGE(B30:B32)-$D$1</f>
        <v>0.63036249609043205</v>
      </c>
      <c r="F10">
        <v>500</v>
      </c>
    </row>
    <row r="11" spans="1:6" x14ac:dyDescent="0.2">
      <c r="A11" t="s">
        <v>45</v>
      </c>
      <c r="B11">
        <v>2.0192499160766602</v>
      </c>
      <c r="E11">
        <f>AVERAGE(B37:B39)-$D$1</f>
        <v>0.35039584369709098</v>
      </c>
      <c r="F11">
        <v>250</v>
      </c>
    </row>
    <row r="12" spans="1:6" x14ac:dyDescent="0.2">
      <c r="A12" t="s">
        <v>46</v>
      </c>
      <c r="B12">
        <v>0.25034999847412109</v>
      </c>
      <c r="E12">
        <f>AVERAGE(B44:B46)-$D$1</f>
        <v>0.18356250257541734</v>
      </c>
      <c r="F12">
        <v>125</v>
      </c>
    </row>
    <row r="13" spans="1:6" x14ac:dyDescent="0.2">
      <c r="A13" t="s">
        <v>47</v>
      </c>
      <c r="B13">
        <v>1.217449963092804</v>
      </c>
      <c r="E13">
        <f>AVERAGE(B51:B53)-$D$1</f>
        <v>6.9295838785668196E-2</v>
      </c>
      <c r="F13">
        <v>25</v>
      </c>
    </row>
    <row r="14" spans="1:6" x14ac:dyDescent="0.2">
      <c r="A14" t="s">
        <v>48</v>
      </c>
      <c r="B14">
        <v>1.2656500339508057</v>
      </c>
      <c r="E14">
        <f>D1-$D$1</f>
        <v>0</v>
      </c>
      <c r="F14">
        <v>0</v>
      </c>
    </row>
    <row r="15" spans="1:6" x14ac:dyDescent="0.2">
      <c r="A15" t="s">
        <v>49</v>
      </c>
      <c r="B15">
        <v>1.314799964427948</v>
      </c>
    </row>
    <row r="16" spans="1:6" x14ac:dyDescent="0.2">
      <c r="A16" t="s">
        <v>50</v>
      </c>
      <c r="B16">
        <v>1.48375004529953</v>
      </c>
    </row>
    <row r="17" spans="1:8" x14ac:dyDescent="0.2">
      <c r="A17" t="s">
        <v>51</v>
      </c>
      <c r="B17">
        <v>1.4886000156402588</v>
      </c>
      <c r="E17" t="s">
        <v>117</v>
      </c>
      <c r="G17" t="s">
        <v>119</v>
      </c>
    </row>
    <row r="18" spans="1:8" x14ac:dyDescent="0.2">
      <c r="A18" t="s">
        <v>52</v>
      </c>
      <c r="B18">
        <v>1.5367000102996826</v>
      </c>
      <c r="E18" t="s">
        <v>115</v>
      </c>
      <c r="F18" t="s">
        <v>114</v>
      </c>
      <c r="G18" t="s">
        <v>120</v>
      </c>
      <c r="H18" t="s">
        <v>121</v>
      </c>
    </row>
    <row r="19" spans="1:8" x14ac:dyDescent="0.2">
      <c r="A19" t="s">
        <v>53</v>
      </c>
      <c r="B19">
        <v>0.25255000591278076</v>
      </c>
      <c r="D19" t="s">
        <v>118</v>
      </c>
      <c r="E19">
        <f>AVERAGE(B6:B8)-$D$1</f>
        <v>1.1979791872824233</v>
      </c>
      <c r="F19">
        <f>118.2*E19*E19 + 652.45*E19</f>
        <v>951.25673928214849</v>
      </c>
      <c r="G19">
        <f>(MIN($F$19:$F$25)*0.04)/F19*1000</f>
        <v>24.720399553935817</v>
      </c>
      <c r="H19">
        <f>40-G19</f>
        <v>15.279600446064183</v>
      </c>
    </row>
    <row r="20" spans="1:8" x14ac:dyDescent="0.2">
      <c r="A20" t="s">
        <v>54</v>
      </c>
      <c r="B20">
        <v>1.0111500024795532</v>
      </c>
      <c r="D20">
        <v>1</v>
      </c>
      <c r="E20">
        <f>AVERAGE(B13:B15)-$D$1</f>
        <v>1.0130291534587741</v>
      </c>
      <c r="F20">
        <f t="shared" ref="F20:F25" si="0">118.2*E20*E20 + 652.45*E20</f>
        <v>782.25102854670195</v>
      </c>
      <c r="G20">
        <f t="shared" ref="G20:G25" si="1">(MIN($F$19:$F$25)*0.04)/F20*1000</f>
        <v>30.061253760339348</v>
      </c>
      <c r="H20">
        <f t="shared" ref="H20:H25" si="2">40-G20</f>
        <v>9.9387462396606523</v>
      </c>
    </row>
    <row r="21" spans="1:8" x14ac:dyDescent="0.2">
      <c r="A21" t="s">
        <v>55</v>
      </c>
      <c r="B21">
        <v>1.0616499781608582</v>
      </c>
      <c r="D21">
        <v>3</v>
      </c>
      <c r="E21">
        <f>AVERAGE(B20:B22)-$D$1</f>
        <v>0.78842917612443375</v>
      </c>
      <c r="F21">
        <f t="shared" si="0"/>
        <v>587.88616683572161</v>
      </c>
      <c r="G21">
        <f t="shared" si="1"/>
        <v>40</v>
      </c>
      <c r="H21">
        <f t="shared" si="2"/>
        <v>0</v>
      </c>
    </row>
    <row r="22" spans="1:8" x14ac:dyDescent="0.2">
      <c r="A22" t="s">
        <v>56</v>
      </c>
      <c r="B22">
        <v>1.051300048828125</v>
      </c>
      <c r="D22">
        <v>5</v>
      </c>
      <c r="E22">
        <f>AVERAGE(B27:B29)-$D$1</f>
        <v>1.0306958310926955</v>
      </c>
      <c r="F22">
        <f t="shared" si="0"/>
        <v>798.04536153103527</v>
      </c>
      <c r="G22">
        <f t="shared" si="1"/>
        <v>29.466303304256936</v>
      </c>
      <c r="H22">
        <f t="shared" si="2"/>
        <v>10.533696695743064</v>
      </c>
    </row>
    <row r="23" spans="1:8" x14ac:dyDescent="0.2">
      <c r="A23" t="s">
        <v>57</v>
      </c>
      <c r="B23">
        <v>1.2026000022888184</v>
      </c>
      <c r="D23">
        <v>7</v>
      </c>
      <c r="E23">
        <f>AVERAGE(B34:B36)-$D$1</f>
        <v>0.97481248310456681</v>
      </c>
      <c r="F23">
        <f t="shared" si="0"/>
        <v>748.33706298856396</v>
      </c>
      <c r="G23">
        <f t="shared" si="1"/>
        <v>31.423602860878518</v>
      </c>
      <c r="H23">
        <f t="shared" si="2"/>
        <v>8.5763971391214824</v>
      </c>
    </row>
    <row r="24" spans="1:8" x14ac:dyDescent="0.2">
      <c r="A24" t="s">
        <v>58</v>
      </c>
      <c r="B24">
        <v>1.230150043964386</v>
      </c>
      <c r="D24">
        <v>9</v>
      </c>
      <c r="E24">
        <f>AVERAGE(B41:B43)-$D$1</f>
        <v>1.8251291665559015</v>
      </c>
      <c r="F24">
        <f t="shared" si="0"/>
        <v>1584.5411280186595</v>
      </c>
      <c r="G24">
        <f t="shared" si="1"/>
        <v>14.840540430044268</v>
      </c>
      <c r="H24">
        <f t="shared" si="2"/>
        <v>25.159459569955732</v>
      </c>
    </row>
    <row r="25" spans="1:8" x14ac:dyDescent="0.2">
      <c r="A25" t="s">
        <v>59</v>
      </c>
      <c r="B25">
        <v>1.2174000144004822</v>
      </c>
      <c r="D25">
        <v>11</v>
      </c>
      <c r="E25">
        <f>AVERAGE(B48:B50)-$D$1</f>
        <v>0.92706248691926407</v>
      </c>
      <c r="F25">
        <f t="shared" si="0"/>
        <v>706.44830141045031</v>
      </c>
      <c r="G25">
        <f t="shared" si="1"/>
        <v>33.286861369019363</v>
      </c>
      <c r="H25">
        <f t="shared" si="2"/>
        <v>6.7131386309806373</v>
      </c>
    </row>
    <row r="26" spans="1:8" x14ac:dyDescent="0.2">
      <c r="A26" t="s">
        <v>60</v>
      </c>
      <c r="B26">
        <v>0.25435000658035278</v>
      </c>
    </row>
    <row r="27" spans="1:8" x14ac:dyDescent="0.2">
      <c r="A27" t="s">
        <v>61</v>
      </c>
      <c r="B27">
        <v>1.2564499974250793</v>
      </c>
    </row>
    <row r="28" spans="1:8" x14ac:dyDescent="0.2">
      <c r="A28" t="s">
        <v>62</v>
      </c>
      <c r="B28">
        <v>1.3083499670028687</v>
      </c>
    </row>
    <row r="29" spans="1:8" x14ac:dyDescent="0.2">
      <c r="A29" t="s">
        <v>63</v>
      </c>
      <c r="B29">
        <v>1.2861000299453735</v>
      </c>
    </row>
    <row r="30" spans="1:8" x14ac:dyDescent="0.2">
      <c r="A30" t="s">
        <v>64</v>
      </c>
      <c r="B30">
        <v>0.89030000567436218</v>
      </c>
    </row>
    <row r="31" spans="1:8" x14ac:dyDescent="0.2">
      <c r="A31" t="s">
        <v>65</v>
      </c>
      <c r="B31">
        <v>0.88574999570846558</v>
      </c>
    </row>
    <row r="32" spans="1:8" x14ac:dyDescent="0.2">
      <c r="A32" t="s">
        <v>66</v>
      </c>
      <c r="B32">
        <v>0.87384998798370361</v>
      </c>
    </row>
    <row r="33" spans="1:8" x14ac:dyDescent="0.2">
      <c r="A33" t="s">
        <v>67</v>
      </c>
      <c r="B33">
        <v>0.2533000111579895</v>
      </c>
    </row>
    <row r="34" spans="1:8" x14ac:dyDescent="0.2">
      <c r="A34" t="s">
        <v>68</v>
      </c>
      <c r="B34">
        <v>1.1934499740600586</v>
      </c>
      <c r="E34" t="s">
        <v>117</v>
      </c>
      <c r="G34" t="s">
        <v>119</v>
      </c>
    </row>
    <row r="35" spans="1:8" x14ac:dyDescent="0.2">
      <c r="A35" t="s">
        <v>69</v>
      </c>
      <c r="B35">
        <v>1.2368999719619751</v>
      </c>
      <c r="E35" t="s">
        <v>115</v>
      </c>
      <c r="F35" t="s">
        <v>114</v>
      </c>
      <c r="G35" t="s">
        <v>120</v>
      </c>
      <c r="H35" t="s">
        <v>121</v>
      </c>
    </row>
    <row r="36" spans="1:8" x14ac:dyDescent="0.2">
      <c r="A36" t="s">
        <v>70</v>
      </c>
      <c r="B36">
        <v>1.2529000043869019</v>
      </c>
      <c r="D36" t="s">
        <v>118</v>
      </c>
      <c r="E36">
        <f>AVERAGE(B23:B25)-$D$1</f>
        <v>0.9637791865194838</v>
      </c>
      <c r="F36">
        <f>118.2*E36*E36 + 652.45*E36</f>
        <v>738.6102021121535</v>
      </c>
      <c r="G36">
        <f>(MIN($F$19:$F$25)*0.04)/F36*1000</f>
        <v>31.83742467431852</v>
      </c>
      <c r="H36">
        <f>40-G36</f>
        <v>8.1625753256814804</v>
      </c>
    </row>
    <row r="37" spans="1:8" x14ac:dyDescent="0.2">
      <c r="A37" t="s">
        <v>71</v>
      </c>
      <c r="B37">
        <v>0.61775001883506775</v>
      </c>
      <c r="D37">
        <v>1</v>
      </c>
      <c r="E37">
        <f>AVERAGE(B30:B32)-$D$1</f>
        <v>0.63036249609043205</v>
      </c>
      <c r="F37">
        <f t="shared" ref="F37:F42" si="3">118.2*E37*E37 + 652.45*E37</f>
        <v>458.24759337382636</v>
      </c>
      <c r="G37">
        <f t="shared" ref="G37:G42" si="4">(MIN($F$19:$F$25)*0.04)/F37*1000</f>
        <v>51.316028743975494</v>
      </c>
      <c r="H37">
        <f t="shared" ref="H37:H42" si="5">40-G37</f>
        <v>-11.316028743975494</v>
      </c>
    </row>
    <row r="38" spans="1:8" x14ac:dyDescent="0.2">
      <c r="A38" t="s">
        <v>72</v>
      </c>
      <c r="B38">
        <v>0.60265001654624939</v>
      </c>
      <c r="D38">
        <v>3</v>
      </c>
      <c r="E38">
        <f>AVERAGE(B37:B39)-$D$1</f>
        <v>0.35039584369709098</v>
      </c>
      <c r="F38">
        <f t="shared" si="3"/>
        <v>243.1280388486862</v>
      </c>
      <c r="G38">
        <f t="shared" si="4"/>
        <v>96.720422641437921</v>
      </c>
      <c r="H38">
        <f t="shared" si="5"/>
        <v>-56.720422641437921</v>
      </c>
    </row>
    <row r="39" spans="1:8" x14ac:dyDescent="0.2">
      <c r="A39" t="s">
        <v>73</v>
      </c>
      <c r="B39">
        <v>0.58959999680519104</v>
      </c>
      <c r="D39">
        <v>5</v>
      </c>
      <c r="E39">
        <f>AVERAGE(B44:B46)-$D$1</f>
        <v>0.18356250257541734</v>
      </c>
      <c r="F39">
        <f t="shared" si="3"/>
        <v>123.74812654130793</v>
      </c>
      <c r="G39">
        <f t="shared" si="4"/>
        <v>190.0266883279179</v>
      </c>
      <c r="H39">
        <f t="shared" si="5"/>
        <v>-150.0266883279179</v>
      </c>
    </row>
    <row r="40" spans="1:8" x14ac:dyDescent="0.2">
      <c r="A40" t="s">
        <v>74</v>
      </c>
      <c r="B40">
        <v>0.25064998865127563</v>
      </c>
      <c r="D40">
        <v>7</v>
      </c>
      <c r="E40">
        <f>AVERAGE(B51:B53)-$D$1</f>
        <v>6.9295838785668196E-2</v>
      </c>
      <c r="F40">
        <f t="shared" si="3"/>
        <v>45.779656164578917</v>
      </c>
      <c r="G40">
        <f t="shared" si="4"/>
        <v>513.66586478697639</v>
      </c>
      <c r="H40">
        <f t="shared" si="5"/>
        <v>-473.66586478697639</v>
      </c>
    </row>
    <row r="41" spans="1:8" x14ac:dyDescent="0.2">
      <c r="A41" t="s">
        <v>75</v>
      </c>
      <c r="B41">
        <v>2.0447499752044678</v>
      </c>
      <c r="D41">
        <v>9</v>
      </c>
      <c r="E41" t="e">
        <f>AVERAGE(B58:B60)-$D$1</f>
        <v>#DIV/0!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8" x14ac:dyDescent="0.2">
      <c r="A42" t="s">
        <v>76</v>
      </c>
      <c r="B42">
        <v>2.0957000255584717</v>
      </c>
      <c r="D42">
        <v>11</v>
      </c>
      <c r="E42" t="e">
        <f>AVERAGE(B65:B67)-$D$1</f>
        <v>#DIV/0!</v>
      </c>
      <c r="F42" t="e">
        <f t="shared" si="3"/>
        <v>#DIV/0!</v>
      </c>
      <c r="G42" t="e">
        <f t="shared" si="4"/>
        <v>#DIV/0!</v>
      </c>
      <c r="H42" t="e">
        <f t="shared" si="5"/>
        <v>#DIV/0!</v>
      </c>
    </row>
    <row r="43" spans="1:8" x14ac:dyDescent="0.2">
      <c r="A43" t="s">
        <v>77</v>
      </c>
      <c r="B43">
        <v>2.09375</v>
      </c>
    </row>
    <row r="44" spans="1:8" x14ac:dyDescent="0.2">
      <c r="A44" t="s">
        <v>78</v>
      </c>
      <c r="B44">
        <v>0.44455000758171082</v>
      </c>
    </row>
    <row r="45" spans="1:8" x14ac:dyDescent="0.2">
      <c r="A45" t="s">
        <v>79</v>
      </c>
      <c r="B45">
        <v>0.43539999425411224</v>
      </c>
    </row>
    <row r="46" spans="1:8" x14ac:dyDescent="0.2">
      <c r="A46" t="s">
        <v>80</v>
      </c>
      <c r="B46">
        <v>0.42955000698566437</v>
      </c>
    </row>
    <row r="47" spans="1:8" x14ac:dyDescent="0.2">
      <c r="A47" t="s">
        <v>81</v>
      </c>
      <c r="B47">
        <v>0.2557000070810318</v>
      </c>
    </row>
    <row r="48" spans="1:8" x14ac:dyDescent="0.2">
      <c r="A48" t="s">
        <v>82</v>
      </c>
      <c r="B48">
        <v>1.1481499671936035</v>
      </c>
    </row>
    <row r="49" spans="1:2" x14ac:dyDescent="0.2">
      <c r="A49" t="s">
        <v>83</v>
      </c>
      <c r="B49">
        <v>1.1911500096321106</v>
      </c>
    </row>
    <row r="50" spans="1:2" x14ac:dyDescent="0.2">
      <c r="A50" t="s">
        <v>84</v>
      </c>
      <c r="B50">
        <v>1.2006999850273132</v>
      </c>
    </row>
    <row r="51" spans="1:2" x14ac:dyDescent="0.2">
      <c r="A51" t="s">
        <v>85</v>
      </c>
      <c r="B51">
        <v>0.32850000262260437</v>
      </c>
    </row>
    <row r="52" spans="1:2" x14ac:dyDescent="0.2">
      <c r="A52" t="s">
        <v>86</v>
      </c>
      <c r="B52">
        <v>0.33410000801086426</v>
      </c>
    </row>
    <row r="53" spans="1:2" x14ac:dyDescent="0.2">
      <c r="A53" t="s">
        <v>87</v>
      </c>
      <c r="B53">
        <v>0.30410000681877136</v>
      </c>
    </row>
    <row r="54" spans="1:2" x14ac:dyDescent="0.2">
      <c r="A54" t="s">
        <v>88</v>
      </c>
      <c r="B54">
        <v>0.2568499892950058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129-2E34-E243-B4DF-F9C70D473D30}">
  <dimension ref="A1:D54"/>
  <sheetViews>
    <sheetView workbookViewId="0">
      <selection activeCell="F8" sqref="F8"/>
    </sheetView>
  </sheetViews>
  <sheetFormatPr baseColWidth="10" defaultRowHeight="15" x14ac:dyDescent="0.2"/>
  <sheetData>
    <row r="1" spans="1:4" x14ac:dyDescent="0.2">
      <c r="A1" s="4" t="s">
        <v>35</v>
      </c>
      <c r="B1" s="4" t="s">
        <v>89</v>
      </c>
      <c r="C1" s="4" t="s">
        <v>90</v>
      </c>
      <c r="D1" s="4" t="s">
        <v>111</v>
      </c>
    </row>
    <row r="2" spans="1:4" x14ac:dyDescent="0.2">
      <c r="A2" s="4" t="s">
        <v>88</v>
      </c>
      <c r="B2">
        <v>0.29289999604225159</v>
      </c>
      <c r="C2">
        <v>6.9899998605251312E-2</v>
      </c>
      <c r="D2">
        <f t="shared" ref="D2:D33" si="0">C2/B2</f>
        <v>0.23864800119412791</v>
      </c>
    </row>
    <row r="3" spans="1:4" x14ac:dyDescent="0.2">
      <c r="A3" s="4" t="s">
        <v>81</v>
      </c>
      <c r="B3">
        <v>0.2906000018119812</v>
      </c>
      <c r="C3">
        <v>6.6299997270107269E-2</v>
      </c>
      <c r="D3">
        <f t="shared" si="0"/>
        <v>0.22814864713250588</v>
      </c>
    </row>
    <row r="4" spans="1:4" x14ac:dyDescent="0.2">
      <c r="A4" s="4" t="s">
        <v>74</v>
      </c>
      <c r="B4">
        <v>0.28429999947547913</v>
      </c>
      <c r="C4">
        <v>6.4599998295307159E-2</v>
      </c>
      <c r="D4">
        <f t="shared" si="0"/>
        <v>0.22722475699785891</v>
      </c>
    </row>
    <row r="5" spans="1:4" x14ac:dyDescent="0.2">
      <c r="A5" s="4" t="s">
        <v>67</v>
      </c>
      <c r="B5">
        <v>0.28299999237060547</v>
      </c>
      <c r="C5">
        <v>6.3000001013278961E-2</v>
      </c>
      <c r="D5">
        <f t="shared" si="0"/>
        <v>0.22261485057136213</v>
      </c>
    </row>
    <row r="6" spans="1:4" x14ac:dyDescent="0.2">
      <c r="A6" s="4" t="s">
        <v>60</v>
      </c>
      <c r="B6">
        <v>0.27930000424385071</v>
      </c>
      <c r="C6">
        <v>5.4800000041723251E-2</v>
      </c>
      <c r="D6">
        <f t="shared" si="0"/>
        <v>0.19620479487668957</v>
      </c>
    </row>
    <row r="7" spans="1:4" x14ac:dyDescent="0.2">
      <c r="A7" s="4" t="s">
        <v>53</v>
      </c>
      <c r="B7">
        <v>0.27639999985694885</v>
      </c>
      <c r="C7">
        <v>5.260000005364418E-2</v>
      </c>
      <c r="D7">
        <f t="shared" si="0"/>
        <v>0.19030390767318153</v>
      </c>
    </row>
    <row r="8" spans="1:4" x14ac:dyDescent="0.2">
      <c r="A8" s="4" t="s">
        <v>87</v>
      </c>
      <c r="B8">
        <v>0.33700001239776611</v>
      </c>
      <c r="C8">
        <v>6.3900001347064972E-2</v>
      </c>
      <c r="D8">
        <f t="shared" si="0"/>
        <v>0.18961424034502067</v>
      </c>
    </row>
    <row r="9" spans="1:4" x14ac:dyDescent="0.2">
      <c r="A9" s="4" t="s">
        <v>46</v>
      </c>
      <c r="B9">
        <v>0.27140000462532043</v>
      </c>
      <c r="C9">
        <v>4.8200000077486038E-2</v>
      </c>
      <c r="D9">
        <f t="shared" si="0"/>
        <v>0.17759763911584395</v>
      </c>
    </row>
    <row r="10" spans="1:4" x14ac:dyDescent="0.2">
      <c r="A10" s="4" t="s">
        <v>86</v>
      </c>
      <c r="B10">
        <v>0.36030000448226929</v>
      </c>
      <c r="C10">
        <v>6.0199998319149017E-2</v>
      </c>
      <c r="D10">
        <f t="shared" si="0"/>
        <v>0.16708297965650321</v>
      </c>
    </row>
    <row r="11" spans="1:4" x14ac:dyDescent="0.2">
      <c r="A11" s="4" t="s">
        <v>39</v>
      </c>
      <c r="B11">
        <v>0.26769998669624329</v>
      </c>
      <c r="C11">
        <v>4.2300000786781311E-2</v>
      </c>
      <c r="D11">
        <f t="shared" si="0"/>
        <v>0.15801271157618224</v>
      </c>
    </row>
    <row r="12" spans="1:4" x14ac:dyDescent="0.2">
      <c r="A12" s="4" t="s">
        <v>85</v>
      </c>
      <c r="B12">
        <v>0.35389998555183411</v>
      </c>
      <c r="C12">
        <v>5.299999937415123E-2</v>
      </c>
      <c r="D12">
        <f t="shared" si="0"/>
        <v>0.14975982350354905</v>
      </c>
    </row>
    <row r="13" spans="1:4" x14ac:dyDescent="0.2">
      <c r="A13" s="4" t="s">
        <v>79</v>
      </c>
      <c r="B13">
        <v>0.47110000252723694</v>
      </c>
      <c r="C13">
        <v>6.9300003349781036E-2</v>
      </c>
      <c r="D13">
        <f t="shared" si="0"/>
        <v>0.14710253232438567</v>
      </c>
    </row>
    <row r="14" spans="1:4" x14ac:dyDescent="0.2">
      <c r="A14" s="4" t="s">
        <v>80</v>
      </c>
      <c r="B14">
        <v>0.46410000324249268</v>
      </c>
      <c r="C14">
        <v>6.549999862909317E-2</v>
      </c>
      <c r="D14">
        <f t="shared" si="0"/>
        <v>0.14113337248754415</v>
      </c>
    </row>
    <row r="15" spans="1:4" x14ac:dyDescent="0.2">
      <c r="A15" s="4" t="s">
        <v>78</v>
      </c>
      <c r="B15">
        <v>0.47409999370574951</v>
      </c>
      <c r="C15">
        <v>5.8600001037120819E-2</v>
      </c>
      <c r="D15">
        <f t="shared" si="0"/>
        <v>0.12360261931049708</v>
      </c>
    </row>
    <row r="16" spans="1:4" x14ac:dyDescent="0.2">
      <c r="A16" s="4" t="s">
        <v>73</v>
      </c>
      <c r="B16">
        <v>0.62339997291564941</v>
      </c>
      <c r="C16">
        <v>6.5600000321865082E-2</v>
      </c>
      <c r="D16">
        <f t="shared" si="0"/>
        <v>0.10522939231943348</v>
      </c>
    </row>
    <row r="17" spans="1:4" x14ac:dyDescent="0.2">
      <c r="A17" s="4" t="s">
        <v>72</v>
      </c>
      <c r="B17">
        <v>0.63539999723434448</v>
      </c>
      <c r="C17">
        <v>6.4099997282028198E-2</v>
      </c>
      <c r="D17">
        <f t="shared" si="0"/>
        <v>0.10088133075390496</v>
      </c>
    </row>
    <row r="18" spans="1:4" x14ac:dyDescent="0.2">
      <c r="A18" s="4" t="s">
        <v>71</v>
      </c>
      <c r="B18">
        <v>0.64609998464584351</v>
      </c>
      <c r="C18">
        <v>5.9599999338388443E-2</v>
      </c>
      <c r="D18">
        <f t="shared" si="0"/>
        <v>9.2245783554781982E-2</v>
      </c>
    </row>
    <row r="19" spans="1:4" x14ac:dyDescent="0.2">
      <c r="A19" s="4" t="s">
        <v>36</v>
      </c>
      <c r="B19">
        <v>2.3217999935150146</v>
      </c>
      <c r="C19">
        <v>0.20440000295639038</v>
      </c>
      <c r="D19">
        <f t="shared" si="0"/>
        <v>8.8035146665215364E-2</v>
      </c>
    </row>
    <row r="20" spans="1:4" x14ac:dyDescent="0.2">
      <c r="A20" s="4" t="s">
        <v>64</v>
      </c>
      <c r="B20">
        <v>0.92669999599456787</v>
      </c>
      <c r="C20">
        <v>7.1299999952316284E-2</v>
      </c>
      <c r="D20">
        <f t="shared" si="0"/>
        <v>7.6939678709930875E-2</v>
      </c>
    </row>
    <row r="21" spans="1:4" x14ac:dyDescent="0.2">
      <c r="A21" s="4" t="s">
        <v>83</v>
      </c>
      <c r="B21">
        <v>1.2381999492645264</v>
      </c>
      <c r="C21">
        <v>9.2600002884864807E-2</v>
      </c>
      <c r="D21">
        <f t="shared" si="0"/>
        <v>7.4785985042131464E-2</v>
      </c>
    </row>
    <row r="22" spans="1:4" x14ac:dyDescent="0.2">
      <c r="A22" s="4" t="s">
        <v>66</v>
      </c>
      <c r="B22">
        <v>0.90759998559951782</v>
      </c>
      <c r="C22">
        <v>6.7500002682209015E-2</v>
      </c>
      <c r="D22">
        <f t="shared" si="0"/>
        <v>7.4371974166153931E-2</v>
      </c>
    </row>
    <row r="23" spans="1:4" x14ac:dyDescent="0.2">
      <c r="A23" s="4" t="s">
        <v>37</v>
      </c>
      <c r="B23">
        <v>2.3022000789642334</v>
      </c>
      <c r="C23">
        <v>0.16590000689029694</v>
      </c>
      <c r="D23">
        <f t="shared" si="0"/>
        <v>7.2061506906443959E-2</v>
      </c>
    </row>
    <row r="24" spans="1:4" x14ac:dyDescent="0.2">
      <c r="A24" s="4" t="s">
        <v>65</v>
      </c>
      <c r="B24">
        <v>0.92040002346038818</v>
      </c>
      <c r="C24">
        <v>6.5700002014636993E-2</v>
      </c>
      <c r="D24">
        <f t="shared" si="0"/>
        <v>7.1382008192076671E-2</v>
      </c>
    </row>
    <row r="25" spans="1:4" x14ac:dyDescent="0.2">
      <c r="A25" s="4" t="s">
        <v>82</v>
      </c>
      <c r="B25">
        <v>1.19159996509552</v>
      </c>
      <c r="C25">
        <v>8.4700003266334534E-2</v>
      </c>
      <c r="D25">
        <f t="shared" si="0"/>
        <v>7.108090445399172E-2</v>
      </c>
    </row>
    <row r="26" spans="1:4" x14ac:dyDescent="0.2">
      <c r="A26" s="4" t="s">
        <v>47</v>
      </c>
      <c r="B26">
        <v>1.2376999855041504</v>
      </c>
      <c r="C26">
        <v>8.3700001239776611E-2</v>
      </c>
      <c r="D26">
        <f t="shared" si="0"/>
        <v>6.7625436066950609E-2</v>
      </c>
    </row>
    <row r="27" spans="1:4" x14ac:dyDescent="0.2">
      <c r="A27" s="4" t="s">
        <v>69</v>
      </c>
      <c r="B27">
        <v>1.2819000482559204</v>
      </c>
      <c r="C27">
        <v>8.619999885559082E-2</v>
      </c>
      <c r="D27">
        <f t="shared" si="0"/>
        <v>6.7243931360225467E-2</v>
      </c>
    </row>
    <row r="28" spans="1:4" x14ac:dyDescent="0.2">
      <c r="A28" s="4" t="s">
        <v>84</v>
      </c>
      <c r="B28">
        <v>1.2431999444961548</v>
      </c>
      <c r="C28">
        <v>8.2400001585483551E-2</v>
      </c>
      <c r="D28">
        <f t="shared" si="0"/>
        <v>6.628057051504993E-2</v>
      </c>
    </row>
    <row r="29" spans="1:4" x14ac:dyDescent="0.2">
      <c r="A29" s="4" t="s">
        <v>48</v>
      </c>
      <c r="B29">
        <v>1.284000039100647</v>
      </c>
      <c r="C29">
        <v>8.4600001573562622E-2</v>
      </c>
      <c r="D29">
        <f t="shared" si="0"/>
        <v>6.5887849686374664E-2</v>
      </c>
    </row>
    <row r="30" spans="1:4" x14ac:dyDescent="0.2">
      <c r="A30" s="4" t="s">
        <v>68</v>
      </c>
      <c r="B30">
        <v>1.2335000038146973</v>
      </c>
      <c r="C30">
        <v>7.3700003325939178E-2</v>
      </c>
      <c r="D30">
        <f t="shared" si="0"/>
        <v>5.974868512202354E-2</v>
      </c>
    </row>
    <row r="31" spans="1:4" x14ac:dyDescent="0.2">
      <c r="A31" s="4" t="s">
        <v>70</v>
      </c>
      <c r="B31">
        <v>1.2890000343322754</v>
      </c>
      <c r="C31">
        <v>7.4500001966953278E-2</v>
      </c>
      <c r="D31">
        <f t="shared" si="0"/>
        <v>5.7796741646749125E-2</v>
      </c>
    </row>
    <row r="32" spans="1:4" x14ac:dyDescent="0.2">
      <c r="A32" s="4" t="s">
        <v>40</v>
      </c>
      <c r="B32">
        <v>1.4496999979019165</v>
      </c>
      <c r="C32">
        <v>8.2900002598762512E-2</v>
      </c>
      <c r="D32">
        <f t="shared" si="0"/>
        <v>5.7184246891591253E-2</v>
      </c>
    </row>
    <row r="33" spans="1:4" x14ac:dyDescent="0.2">
      <c r="A33" s="4" t="s">
        <v>59</v>
      </c>
      <c r="B33">
        <v>1.2522000074386597</v>
      </c>
      <c r="C33">
        <v>7.0699997246265411E-2</v>
      </c>
      <c r="D33">
        <f t="shared" si="0"/>
        <v>5.6460626757925271E-2</v>
      </c>
    </row>
    <row r="34" spans="1:4" x14ac:dyDescent="0.2">
      <c r="A34" s="4" t="s">
        <v>56</v>
      </c>
      <c r="B34">
        <v>1.0796999931335449</v>
      </c>
      <c r="C34">
        <v>6.0300000011920929E-2</v>
      </c>
      <c r="D34">
        <f t="shared" ref="D34:D65" si="1">C34/B34</f>
        <v>5.584884726813423E-2</v>
      </c>
    </row>
    <row r="35" spans="1:4" x14ac:dyDescent="0.2">
      <c r="A35" s="4" t="s">
        <v>58</v>
      </c>
      <c r="B35">
        <v>1.2638000249862671</v>
      </c>
      <c r="C35">
        <v>6.9099999964237213E-2</v>
      </c>
      <c r="D35">
        <f t="shared" si="1"/>
        <v>5.4676371734513993E-2</v>
      </c>
    </row>
    <row r="36" spans="1:4" x14ac:dyDescent="0.2">
      <c r="A36" s="4" t="s">
        <v>54</v>
      </c>
      <c r="B36">
        <v>1.0358999967575073</v>
      </c>
      <c r="C36">
        <v>5.6600000709295273E-2</v>
      </c>
      <c r="D36">
        <f t="shared" si="1"/>
        <v>5.4638479473366294E-2</v>
      </c>
    </row>
    <row r="37" spans="1:4" x14ac:dyDescent="0.2">
      <c r="A37" s="4" t="s">
        <v>55</v>
      </c>
      <c r="B37">
        <v>1.086400032043457</v>
      </c>
      <c r="C37">
        <v>5.8600001037120819E-2</v>
      </c>
      <c r="D37">
        <f t="shared" si="1"/>
        <v>5.3939616447633502E-2</v>
      </c>
    </row>
    <row r="38" spans="1:4" x14ac:dyDescent="0.2">
      <c r="A38" s="4" t="s">
        <v>41</v>
      </c>
      <c r="B38">
        <v>1.4815000295639038</v>
      </c>
      <c r="C38">
        <v>7.9099997878074646E-2</v>
      </c>
      <c r="D38">
        <f t="shared" si="1"/>
        <v>5.3391830104356205E-2</v>
      </c>
    </row>
    <row r="39" spans="1:4" x14ac:dyDescent="0.2">
      <c r="A39" s="4" t="s">
        <v>57</v>
      </c>
      <c r="B39">
        <v>1.2321000099182129</v>
      </c>
      <c r="C39">
        <v>6.5600000321865082E-2</v>
      </c>
      <c r="D39">
        <f t="shared" si="1"/>
        <v>5.3242431453449646E-2</v>
      </c>
    </row>
    <row r="40" spans="1:4" x14ac:dyDescent="0.2">
      <c r="A40" s="4" t="s">
        <v>63</v>
      </c>
      <c r="B40">
        <v>1.3162000179290771</v>
      </c>
      <c r="C40">
        <v>6.9399997591972351E-2</v>
      </c>
      <c r="D40">
        <f t="shared" si="1"/>
        <v>5.2727546456933672E-2</v>
      </c>
    </row>
    <row r="41" spans="1:4" x14ac:dyDescent="0.2">
      <c r="A41" s="4" t="s">
        <v>38</v>
      </c>
      <c r="B41">
        <v>2.5581998825073242</v>
      </c>
      <c r="C41">
        <v>0.13160000741481781</v>
      </c>
      <c r="D41">
        <f t="shared" si="1"/>
        <v>5.1442425712972424E-2</v>
      </c>
    </row>
    <row r="42" spans="1:4" x14ac:dyDescent="0.2">
      <c r="A42" s="4" t="s">
        <v>62</v>
      </c>
      <c r="B42">
        <v>1.3366999626159668</v>
      </c>
      <c r="C42">
        <v>6.5300002694129944E-2</v>
      </c>
      <c r="D42">
        <f t="shared" si="1"/>
        <v>4.8851652966560757E-2</v>
      </c>
    </row>
    <row r="43" spans="1:4" x14ac:dyDescent="0.2">
      <c r="A43" s="4" t="s">
        <v>50</v>
      </c>
      <c r="B43">
        <v>1.5153000354766846</v>
      </c>
      <c r="C43">
        <v>6.9099999964237213E-2</v>
      </c>
      <c r="D43">
        <f t="shared" si="1"/>
        <v>4.5601529958718481E-2</v>
      </c>
    </row>
    <row r="44" spans="1:4" x14ac:dyDescent="0.2">
      <c r="A44" s="4" t="s">
        <v>51</v>
      </c>
      <c r="B44">
        <v>1.5202000141143799</v>
      </c>
      <c r="C44">
        <v>6.8400003015995026E-2</v>
      </c>
      <c r="D44">
        <f t="shared" si="1"/>
        <v>4.4994081292547998E-2</v>
      </c>
    </row>
    <row r="45" spans="1:4" x14ac:dyDescent="0.2">
      <c r="A45" s="4" t="s">
        <v>42</v>
      </c>
      <c r="B45">
        <v>1.4528000354766846</v>
      </c>
      <c r="C45">
        <v>6.4900003373622894E-2</v>
      </c>
      <c r="D45">
        <f t="shared" si="1"/>
        <v>4.4672358059468432E-2</v>
      </c>
    </row>
    <row r="46" spans="1:4" x14ac:dyDescent="0.2">
      <c r="A46" s="4" t="s">
        <v>61</v>
      </c>
      <c r="B46">
        <v>1.2783000469207764</v>
      </c>
      <c r="C46">
        <v>5.6800000369548798E-2</v>
      </c>
      <c r="D46">
        <f t="shared" si="1"/>
        <v>4.4434012582860387E-2</v>
      </c>
    </row>
    <row r="47" spans="1:4" x14ac:dyDescent="0.2">
      <c r="A47" s="4" t="s">
        <v>49</v>
      </c>
      <c r="B47">
        <v>1.3400000333786011</v>
      </c>
      <c r="C47">
        <v>5.9099998325109482E-2</v>
      </c>
      <c r="D47">
        <f t="shared" si="1"/>
        <v>4.4104475263405815E-2</v>
      </c>
    </row>
    <row r="48" spans="1:4" x14ac:dyDescent="0.2">
      <c r="A48" s="4" t="s">
        <v>76</v>
      </c>
      <c r="B48">
        <v>2.1335999965667725</v>
      </c>
      <c r="C48">
        <v>7.9400002956390381E-2</v>
      </c>
      <c r="D48">
        <f t="shared" si="1"/>
        <v>3.7214099683237183E-2</v>
      </c>
    </row>
    <row r="49" spans="1:4" x14ac:dyDescent="0.2">
      <c r="A49" s="4" t="s">
        <v>52</v>
      </c>
      <c r="B49">
        <v>1.5587999820709229</v>
      </c>
      <c r="C49">
        <v>5.7700000703334808E-2</v>
      </c>
      <c r="D49">
        <f t="shared" si="1"/>
        <v>3.7015653943412448E-2</v>
      </c>
    </row>
    <row r="50" spans="1:4" x14ac:dyDescent="0.2">
      <c r="A50" s="4" t="s">
        <v>75</v>
      </c>
      <c r="B50">
        <v>2.0803000926971436</v>
      </c>
      <c r="C50">
        <v>7.6999999582767487E-2</v>
      </c>
      <c r="D50">
        <f t="shared" si="1"/>
        <v>3.701389037719828E-2</v>
      </c>
    </row>
    <row r="51" spans="1:4" x14ac:dyDescent="0.2">
      <c r="A51" s="4" t="s">
        <v>77</v>
      </c>
      <c r="B51">
        <v>2.1266999244689941</v>
      </c>
      <c r="C51">
        <v>7.2499997913837433E-2</v>
      </c>
      <c r="D51">
        <f t="shared" si="1"/>
        <v>3.4090374988817299E-2</v>
      </c>
    </row>
    <row r="52" spans="1:4" x14ac:dyDescent="0.2">
      <c r="A52" s="4" t="s">
        <v>45</v>
      </c>
      <c r="B52">
        <v>2.0432999134063721</v>
      </c>
      <c r="C52">
        <v>6.3400000333786011E-2</v>
      </c>
      <c r="D52">
        <f t="shared" si="1"/>
        <v>3.102824011189443E-2</v>
      </c>
    </row>
    <row r="53" spans="1:4" x14ac:dyDescent="0.2">
      <c r="A53" s="4" t="s">
        <v>43</v>
      </c>
      <c r="B53">
        <v>2.1192998886108398</v>
      </c>
      <c r="C53">
        <v>6.1299998313188553E-2</v>
      </c>
      <c r="D53">
        <f t="shared" si="1"/>
        <v>2.8924645654263455E-2</v>
      </c>
    </row>
    <row r="54" spans="1:4" x14ac:dyDescent="0.2">
      <c r="A54" s="4" t="s">
        <v>44</v>
      </c>
      <c r="B54">
        <v>2.1738998889923096</v>
      </c>
      <c r="C54">
        <v>5.7799998670816422E-2</v>
      </c>
      <c r="D54">
        <f t="shared" si="1"/>
        <v>2.6588160275222726E-2</v>
      </c>
    </row>
  </sheetData>
  <sortState xmlns:xlrd2="http://schemas.microsoft.com/office/spreadsheetml/2017/richdata2" ref="A2:D54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111-C8AC-6649-A7CD-6A5D9A1AB2F8}">
  <dimension ref="A1:H94"/>
  <sheetViews>
    <sheetView tabSelected="1" workbookViewId="0">
      <selection activeCell="K14" sqref="K14"/>
    </sheetView>
  </sheetViews>
  <sheetFormatPr baseColWidth="10" defaultRowHeight="15" x14ac:dyDescent="0.2"/>
  <cols>
    <col min="6" max="6" width="12.5" customWidth="1"/>
  </cols>
  <sheetData>
    <row r="1" spans="1:2" x14ac:dyDescent="0.2">
      <c r="A1" t="s">
        <v>35</v>
      </c>
      <c r="B1" t="s">
        <v>112</v>
      </c>
    </row>
    <row r="2" spans="1:2" x14ac:dyDescent="0.2">
      <c r="A2" t="str">
        <f>A63</f>
        <v>A1</v>
      </c>
      <c r="B2">
        <f>MEDIAN(D63:G63)</f>
        <v>0.42440000176429749</v>
      </c>
    </row>
    <row r="3" spans="1:2" x14ac:dyDescent="0.2">
      <c r="A3" t="str">
        <f>A64</f>
        <v>A2</v>
      </c>
      <c r="B3">
        <f t="shared" ref="B3:B55" si="0">MEDIAN(D64:G64)</f>
        <v>1.2379999756813049</v>
      </c>
    </row>
    <row r="4" spans="1:2" x14ac:dyDescent="0.2">
      <c r="A4" t="str">
        <f>A65</f>
        <v>A3</v>
      </c>
      <c r="B4">
        <f t="shared" si="0"/>
        <v>0.52345000207424164</v>
      </c>
    </row>
    <row r="5" spans="1:2" x14ac:dyDescent="0.2">
      <c r="A5" t="str">
        <f>A66</f>
        <v>A4</v>
      </c>
      <c r="B5">
        <f t="shared" si="0"/>
        <v>1.3932499885559082</v>
      </c>
    </row>
    <row r="6" spans="1:2" x14ac:dyDescent="0.2">
      <c r="A6" t="str">
        <f>A67</f>
        <v>B1</v>
      </c>
      <c r="B6">
        <f t="shared" si="0"/>
        <v>0.42634999752044678</v>
      </c>
    </row>
    <row r="7" spans="1:2" x14ac:dyDescent="0.2">
      <c r="A7" t="str">
        <f>A68</f>
        <v>B2</v>
      </c>
      <c r="B7">
        <f t="shared" si="0"/>
        <v>1.1730999946594238</v>
      </c>
    </row>
    <row r="8" spans="1:2" x14ac:dyDescent="0.2">
      <c r="A8" t="str">
        <f>A69</f>
        <v>B3</v>
      </c>
      <c r="B8">
        <f t="shared" si="0"/>
        <v>0.52750000357627869</v>
      </c>
    </row>
    <row r="9" spans="1:2" x14ac:dyDescent="0.2">
      <c r="A9" t="str">
        <f>A70</f>
        <v>B4</v>
      </c>
      <c r="B9">
        <f t="shared" si="0"/>
        <v>1.3603000044822693</v>
      </c>
    </row>
    <row r="10" spans="1:2" x14ac:dyDescent="0.2">
      <c r="A10" t="str">
        <f>A71</f>
        <v>C1</v>
      </c>
      <c r="B10">
        <f t="shared" si="0"/>
        <v>0.42925000190734863</v>
      </c>
    </row>
    <row r="11" spans="1:2" x14ac:dyDescent="0.2">
      <c r="A11" t="str">
        <f>A72</f>
        <v>C2</v>
      </c>
      <c r="B11">
        <f t="shared" si="0"/>
        <v>1.1759999990463257</v>
      </c>
    </row>
    <row r="12" spans="1:2" x14ac:dyDescent="0.2">
      <c r="A12" t="str">
        <f>A73</f>
        <v>C3</v>
      </c>
      <c r="B12">
        <f t="shared" si="0"/>
        <v>0.50960001349449158</v>
      </c>
    </row>
    <row r="13" spans="1:2" x14ac:dyDescent="0.2">
      <c r="A13" t="str">
        <f>A74</f>
        <v>C4</v>
      </c>
      <c r="B13">
        <f t="shared" si="0"/>
        <v>1.3637999892234802</v>
      </c>
    </row>
    <row r="14" spans="1:2" x14ac:dyDescent="0.2">
      <c r="A14" t="str">
        <f>A75</f>
        <v>D1</v>
      </c>
      <c r="B14">
        <f t="shared" si="0"/>
        <v>0.29375000298023224</v>
      </c>
    </row>
    <row r="15" spans="1:2" x14ac:dyDescent="0.2">
      <c r="A15" t="str">
        <f>A76</f>
        <v>D2</v>
      </c>
      <c r="B15">
        <f t="shared" si="0"/>
        <v>0.81659999489784241</v>
      </c>
    </row>
    <row r="16" spans="1:2" x14ac:dyDescent="0.2">
      <c r="A16" t="str">
        <f>A77</f>
        <v>D3</v>
      </c>
      <c r="B16">
        <f t="shared" si="0"/>
        <v>0.35734999179840088</v>
      </c>
    </row>
    <row r="17" spans="1:8" x14ac:dyDescent="0.2">
      <c r="A17" t="str">
        <f>A78</f>
        <v>D4</v>
      </c>
      <c r="B17">
        <f t="shared" si="0"/>
        <v>0.88874998688697815</v>
      </c>
    </row>
    <row r="18" spans="1:8" x14ac:dyDescent="0.2">
      <c r="A18" t="str">
        <f>A79</f>
        <v>E1</v>
      </c>
      <c r="B18">
        <f t="shared" si="0"/>
        <v>0.30595000088214874</v>
      </c>
      <c r="E18" t="s">
        <v>117</v>
      </c>
      <c r="G18" t="s">
        <v>119</v>
      </c>
    </row>
    <row r="19" spans="1:8" x14ac:dyDescent="0.2">
      <c r="A19" t="str">
        <f>A80</f>
        <v>E2</v>
      </c>
      <c r="B19">
        <f t="shared" si="0"/>
        <v>0.83039999008178711</v>
      </c>
      <c r="E19" t="s">
        <v>115</v>
      </c>
      <c r="F19" t="s">
        <v>114</v>
      </c>
      <c r="G19" t="s">
        <v>120</v>
      </c>
      <c r="H19" t="s">
        <v>121</v>
      </c>
    </row>
    <row r="20" spans="1:8" x14ac:dyDescent="0.2">
      <c r="A20" t="str">
        <f>A81</f>
        <v>E3</v>
      </c>
      <c r="B20">
        <f t="shared" si="0"/>
        <v>0.35109999775886536</v>
      </c>
      <c r="D20">
        <v>3</v>
      </c>
      <c r="E20">
        <f>AVERAGE(B2,B6,B10)-Sheet6!D1</f>
        <v>0.1737291666989525</v>
      </c>
      <c r="F20">
        <f>118.2*E20*E20 + 652.45*E20</f>
        <v>116.91708633410961</v>
      </c>
      <c r="G20">
        <f>(MIN($F$20:$F$23)*0.052)/F20*1000</f>
        <v>52</v>
      </c>
      <c r="H20">
        <f>52-G20</f>
        <v>0</v>
      </c>
    </row>
    <row r="21" spans="1:8" x14ac:dyDescent="0.2">
      <c r="A21" t="str">
        <f>A82</f>
        <v>E4</v>
      </c>
      <c r="B21">
        <f t="shared" si="0"/>
        <v>0.89724999666213989</v>
      </c>
      <c r="D21" t="s">
        <v>130</v>
      </c>
      <c r="E21">
        <f>AVERAGE(B3,B7,B11)-Sheet6!D1</f>
        <v>0.94276248943060637</v>
      </c>
      <c r="F21">
        <f>118.2*E21*E21 + 652.45*E21</f>
        <v>720.16167760562712</v>
      </c>
      <c r="G21">
        <f>(MIN($F$20:$F$23)*0.052)/F21*1000</f>
        <v>8.4421160948014808</v>
      </c>
      <c r="H21">
        <f>52-G21</f>
        <v>43.557883905198523</v>
      </c>
    </row>
    <row r="22" spans="1:8" x14ac:dyDescent="0.2">
      <c r="A22" t="str">
        <f>A83</f>
        <v>F1</v>
      </c>
      <c r="B22">
        <f t="shared" si="0"/>
        <v>0.30515000224113464</v>
      </c>
      <c r="D22">
        <v>5</v>
      </c>
      <c r="E22">
        <f>AVERAGE(B4,B8,B12)-Sheet6!D1</f>
        <v>0.26724583934992552</v>
      </c>
      <c r="F22">
        <f>118.2*E22*E22 + 652.45*E22</f>
        <v>182.80643191227074</v>
      </c>
      <c r="G22">
        <f>(MIN($F$20:$F$23)*0.052)/F22*1000</f>
        <v>33.257519583836952</v>
      </c>
      <c r="H22">
        <f>52-G22</f>
        <v>18.742480416163048</v>
      </c>
    </row>
    <row r="23" spans="1:8" x14ac:dyDescent="0.2">
      <c r="A23" t="str">
        <f>A84</f>
        <v>F2</v>
      </c>
      <c r="B23">
        <f t="shared" si="0"/>
        <v>0.86989998817443848</v>
      </c>
      <c r="D23" t="s">
        <v>131</v>
      </c>
      <c r="E23">
        <f>AVERAGE(B5,B9,B13)-Sheet6!D1</f>
        <v>1.1195124937221408</v>
      </c>
      <c r="F23">
        <f>118.2*E23*E23 + 652.45*E23</f>
        <v>878.56695855852684</v>
      </c>
      <c r="G23">
        <f>(MIN($F$20:$F$23)*0.052)/F23*1000</f>
        <v>6.9200058460526472</v>
      </c>
      <c r="H23">
        <f>52-G23</f>
        <v>45.079994153947354</v>
      </c>
    </row>
    <row r="24" spans="1:8" x14ac:dyDescent="0.2">
      <c r="A24" t="str">
        <f>A85</f>
        <v>F3</v>
      </c>
      <c r="B24">
        <f t="shared" si="0"/>
        <v>0.38234999775886536</v>
      </c>
    </row>
    <row r="25" spans="1:8" x14ac:dyDescent="0.2">
      <c r="A25" t="str">
        <f>A86</f>
        <v>F4</v>
      </c>
      <c r="B25">
        <f t="shared" si="0"/>
        <v>1.0657500028610229</v>
      </c>
    </row>
    <row r="26" spans="1:8" x14ac:dyDescent="0.2">
      <c r="A26" t="str">
        <f>A87</f>
        <v>G1</v>
      </c>
      <c r="B26">
        <f t="shared" si="0"/>
        <v>0.20090000331401825</v>
      </c>
    </row>
    <row r="27" spans="1:8" x14ac:dyDescent="0.2">
      <c r="A27" t="str">
        <f>A88</f>
        <v>G2</v>
      </c>
      <c r="B27">
        <f t="shared" si="0"/>
        <v>0.4354500025510788</v>
      </c>
    </row>
    <row r="28" spans="1:8" x14ac:dyDescent="0.2">
      <c r="A28" t="str">
        <f>A89</f>
        <v>G3</v>
      </c>
      <c r="B28">
        <f t="shared" si="0"/>
        <v>0.24559999257326126</v>
      </c>
    </row>
    <row r="29" spans="1:8" x14ac:dyDescent="0.2">
      <c r="A29" t="str">
        <f>A90</f>
        <v>G4</v>
      </c>
      <c r="B29">
        <f t="shared" si="0"/>
        <v>0.48840001225471497</v>
      </c>
    </row>
    <row r="30" spans="1:8" x14ac:dyDescent="0.2">
      <c r="A30" t="str">
        <f>A91</f>
        <v>H1</v>
      </c>
      <c r="B30">
        <f t="shared" si="0"/>
        <v>0.20265000313520432</v>
      </c>
    </row>
    <row r="31" spans="1:8" x14ac:dyDescent="0.2">
      <c r="A31" t="str">
        <f>A92</f>
        <v>H2</v>
      </c>
      <c r="B31">
        <f t="shared" si="0"/>
        <v>0.48250000178813934</v>
      </c>
    </row>
    <row r="32" spans="1:8" x14ac:dyDescent="0.2">
      <c r="A32" t="str">
        <f>A93</f>
        <v>H3</v>
      </c>
      <c r="B32">
        <f t="shared" si="0"/>
        <v>0.22215000540018082</v>
      </c>
    </row>
    <row r="33" spans="1:2" x14ac:dyDescent="0.2">
      <c r="A33" t="str">
        <f>A94</f>
        <v>H4</v>
      </c>
      <c r="B33">
        <f t="shared" si="0"/>
        <v>0.4910999983549118</v>
      </c>
    </row>
    <row r="62" spans="1:7" x14ac:dyDescent="0.2">
      <c r="A62" s="4" t="s">
        <v>35</v>
      </c>
      <c r="B62" s="4" t="s">
        <v>89</v>
      </c>
      <c r="C62" s="4" t="s">
        <v>90</v>
      </c>
      <c r="D62" s="4" t="s">
        <v>99</v>
      </c>
      <c r="E62" s="4" t="s">
        <v>100</v>
      </c>
      <c r="F62" s="4" t="s">
        <v>105</v>
      </c>
      <c r="G62" s="4" t="s">
        <v>106</v>
      </c>
    </row>
    <row r="63" spans="1:7" x14ac:dyDescent="0.2">
      <c r="A63" s="4" t="s">
        <v>122</v>
      </c>
      <c r="B63">
        <v>0.42870000004768372</v>
      </c>
      <c r="C63">
        <v>5.8699999004602432E-2</v>
      </c>
      <c r="D63">
        <v>0.46869999170303345</v>
      </c>
      <c r="E63">
        <v>0.48930001258850098</v>
      </c>
      <c r="F63">
        <v>0.38010001182556152</v>
      </c>
      <c r="G63">
        <v>0.3767000138759613</v>
      </c>
    </row>
    <row r="64" spans="1:7" x14ac:dyDescent="0.2">
      <c r="A64" s="4" t="s">
        <v>36</v>
      </c>
      <c r="B64">
        <v>1.2196999788284302</v>
      </c>
      <c r="C64">
        <v>6.6699996590614319E-2</v>
      </c>
      <c r="D64">
        <v>1.2590999603271484</v>
      </c>
      <c r="E64">
        <v>1.2761000394821167</v>
      </c>
      <c r="F64">
        <v>1.2168999910354614</v>
      </c>
      <c r="G64">
        <v>1.1269999742507935</v>
      </c>
    </row>
    <row r="65" spans="1:7" x14ac:dyDescent="0.2">
      <c r="A65" s="4" t="s">
        <v>37</v>
      </c>
      <c r="B65">
        <v>0.52240002155303955</v>
      </c>
      <c r="C65">
        <v>5.5100001394748688E-2</v>
      </c>
      <c r="D65">
        <v>0.55500000715255737</v>
      </c>
      <c r="E65">
        <v>0.58099997043609619</v>
      </c>
      <c r="F65">
        <v>0.4918999969959259</v>
      </c>
      <c r="G65">
        <v>0.46160000562667847</v>
      </c>
    </row>
    <row r="66" spans="1:7" x14ac:dyDescent="0.2">
      <c r="A66" s="4" t="s">
        <v>38</v>
      </c>
      <c r="B66">
        <v>1.3832000494003296</v>
      </c>
      <c r="C66">
        <v>8.8500000536441803E-2</v>
      </c>
      <c r="D66">
        <v>1.3959000110626221</v>
      </c>
      <c r="E66">
        <v>1.3905999660491943</v>
      </c>
      <c r="F66">
        <v>1.4805999994277954</v>
      </c>
      <c r="G66">
        <v>1.2656999826431274</v>
      </c>
    </row>
    <row r="67" spans="1:7" x14ac:dyDescent="0.2">
      <c r="A67" s="4" t="s">
        <v>123</v>
      </c>
      <c r="B67">
        <v>0.42649999260902405</v>
      </c>
      <c r="C67">
        <v>4.6399999409914017E-2</v>
      </c>
      <c r="D67">
        <v>0.47330000996589661</v>
      </c>
      <c r="E67">
        <v>0.45879998803138733</v>
      </c>
      <c r="F67">
        <v>0.39390000700950623</v>
      </c>
      <c r="G67">
        <v>0.37999999523162842</v>
      </c>
    </row>
    <row r="68" spans="1:7" x14ac:dyDescent="0.2">
      <c r="A68" s="4" t="s">
        <v>43</v>
      </c>
      <c r="B68">
        <v>1.1570999622344971</v>
      </c>
      <c r="C68">
        <v>4.9300000071525574E-2</v>
      </c>
      <c r="D68">
        <v>1.1971999406814575</v>
      </c>
      <c r="E68">
        <v>1.1708999872207642</v>
      </c>
      <c r="F68">
        <v>1.1753000020980835</v>
      </c>
      <c r="G68">
        <v>1.0851999521255493</v>
      </c>
    </row>
    <row r="69" spans="1:7" x14ac:dyDescent="0.2">
      <c r="A69" s="4" t="s">
        <v>44</v>
      </c>
      <c r="B69">
        <v>0.52960002422332764</v>
      </c>
      <c r="C69">
        <v>5.3500000387430191E-2</v>
      </c>
      <c r="D69">
        <v>0.55449998378753662</v>
      </c>
      <c r="E69">
        <v>0.59140002727508545</v>
      </c>
      <c r="F69">
        <v>0.50050002336502075</v>
      </c>
      <c r="G69">
        <v>0.47220000624656677</v>
      </c>
    </row>
    <row r="70" spans="1:7" x14ac:dyDescent="0.2">
      <c r="A70" s="4" t="s">
        <v>45</v>
      </c>
      <c r="B70">
        <v>1.3431999683380127</v>
      </c>
      <c r="C70">
        <v>7.3399998247623444E-2</v>
      </c>
      <c r="D70">
        <v>1.3737000226974487</v>
      </c>
      <c r="E70">
        <v>1.3468999862670898</v>
      </c>
      <c r="F70">
        <v>1.4117000102996826</v>
      </c>
      <c r="G70">
        <v>1.2404999732971191</v>
      </c>
    </row>
    <row r="71" spans="1:7" x14ac:dyDescent="0.2">
      <c r="A71" s="4" t="s">
        <v>124</v>
      </c>
      <c r="B71">
        <v>0.42809998989105225</v>
      </c>
      <c r="C71">
        <v>4.6100001782178879E-2</v>
      </c>
      <c r="D71">
        <v>0.47519999742507935</v>
      </c>
      <c r="E71">
        <v>0.45860001444816589</v>
      </c>
      <c r="F71">
        <v>0.39989998936653137</v>
      </c>
      <c r="G71">
        <v>0.37860000133514404</v>
      </c>
    </row>
    <row r="72" spans="1:7" x14ac:dyDescent="0.2">
      <c r="A72" s="4" t="s">
        <v>50</v>
      </c>
      <c r="B72">
        <v>1.1634000539779663</v>
      </c>
      <c r="C72">
        <v>4.3299999088048935E-2</v>
      </c>
      <c r="D72">
        <v>1.200700044631958</v>
      </c>
      <c r="E72">
        <v>1.1743999719619751</v>
      </c>
      <c r="F72">
        <v>1.1776000261306763</v>
      </c>
      <c r="G72">
        <v>1.1008000373840332</v>
      </c>
    </row>
    <row r="73" spans="1:7" x14ac:dyDescent="0.2">
      <c r="A73" s="4" t="s">
        <v>51</v>
      </c>
      <c r="B73">
        <v>0.50849997997283936</v>
      </c>
      <c r="C73">
        <v>4.6700000762939453E-2</v>
      </c>
      <c r="D73">
        <v>0.53210002183914185</v>
      </c>
      <c r="E73">
        <v>0.55989998579025269</v>
      </c>
      <c r="F73">
        <v>0.48710000514984131</v>
      </c>
      <c r="G73">
        <v>0.45489999651908875</v>
      </c>
    </row>
    <row r="74" spans="1:7" x14ac:dyDescent="0.2">
      <c r="A74" s="4" t="s">
        <v>52</v>
      </c>
      <c r="B74">
        <v>1.3537000417709351</v>
      </c>
      <c r="C74">
        <v>5.3399998694658279E-2</v>
      </c>
      <c r="D74">
        <v>1.3600000143051147</v>
      </c>
      <c r="E74">
        <v>1.3675999641418457</v>
      </c>
      <c r="F74">
        <v>1.4074000120162964</v>
      </c>
      <c r="G74">
        <v>1.2798999547958374</v>
      </c>
    </row>
    <row r="75" spans="1:7" x14ac:dyDescent="0.2">
      <c r="A75" s="4" t="s">
        <v>125</v>
      </c>
      <c r="B75">
        <v>0.3059999942779541</v>
      </c>
      <c r="C75">
        <v>6.3900001347064972E-2</v>
      </c>
      <c r="D75">
        <v>0.32969999313354492</v>
      </c>
      <c r="E75">
        <v>0.38560000061988831</v>
      </c>
      <c r="F75">
        <v>0.25780001282691956</v>
      </c>
      <c r="G75">
        <v>0.25110000371932983</v>
      </c>
    </row>
    <row r="76" spans="1:7" x14ac:dyDescent="0.2">
      <c r="A76" s="4" t="s">
        <v>57</v>
      </c>
      <c r="B76">
        <v>0.82590001821517944</v>
      </c>
      <c r="C76">
        <v>7.6200000941753387E-2</v>
      </c>
      <c r="D76">
        <v>0.85439997911453247</v>
      </c>
      <c r="E76">
        <v>0.91949999332427979</v>
      </c>
      <c r="F76">
        <v>0.77880001068115234</v>
      </c>
      <c r="G76">
        <v>0.75089997053146362</v>
      </c>
    </row>
    <row r="77" spans="1:7" x14ac:dyDescent="0.2">
      <c r="A77" s="4" t="s">
        <v>58</v>
      </c>
      <c r="B77">
        <v>0.36289998888969421</v>
      </c>
      <c r="C77">
        <v>5.8800000697374344E-2</v>
      </c>
      <c r="D77">
        <v>0.39669999480247498</v>
      </c>
      <c r="E77">
        <v>0.42820000648498535</v>
      </c>
      <c r="F77">
        <v>0.31799998879432678</v>
      </c>
      <c r="G77">
        <v>0.30860000848770142</v>
      </c>
    </row>
    <row r="78" spans="1:7" x14ac:dyDescent="0.2">
      <c r="A78" s="4" t="s">
        <v>59</v>
      </c>
      <c r="B78">
        <v>0.90060001611709595</v>
      </c>
      <c r="C78">
        <v>7.9499997198581696E-2</v>
      </c>
      <c r="D78">
        <v>0.93930000066757202</v>
      </c>
      <c r="E78">
        <v>0.99400001764297485</v>
      </c>
      <c r="F78">
        <v>0.83079999685287476</v>
      </c>
      <c r="G78">
        <v>0.83819997310638428</v>
      </c>
    </row>
    <row r="79" spans="1:7" x14ac:dyDescent="0.2">
      <c r="A79" s="4" t="s">
        <v>126</v>
      </c>
      <c r="B79">
        <v>0.31380000710487366</v>
      </c>
      <c r="C79">
        <v>6.679999828338623E-2</v>
      </c>
      <c r="D79">
        <v>0.34940001368522644</v>
      </c>
      <c r="E79">
        <v>0.38999998569488525</v>
      </c>
      <c r="F79">
        <v>0.26249998807907104</v>
      </c>
      <c r="G79">
        <v>0.2531999945640564</v>
      </c>
    </row>
    <row r="80" spans="1:7" x14ac:dyDescent="0.2">
      <c r="A80" s="4" t="s">
        <v>64</v>
      </c>
      <c r="B80">
        <v>0.84570002555847168</v>
      </c>
      <c r="C80">
        <v>8.7200000882148743E-2</v>
      </c>
      <c r="D80">
        <v>0.87599998712539673</v>
      </c>
      <c r="E80">
        <v>0.95499998331069946</v>
      </c>
      <c r="F80">
        <v>0.78479999303817749</v>
      </c>
      <c r="G80">
        <v>0.76679998636245728</v>
      </c>
    </row>
    <row r="81" spans="1:7" x14ac:dyDescent="0.2">
      <c r="A81" s="4" t="s">
        <v>65</v>
      </c>
      <c r="B81">
        <v>0.35839998722076416</v>
      </c>
      <c r="C81">
        <v>6.0199998319149017E-2</v>
      </c>
      <c r="D81">
        <v>0.39030000567436218</v>
      </c>
      <c r="E81">
        <v>0.42730000615119934</v>
      </c>
      <c r="F81">
        <v>0.31189998984336853</v>
      </c>
      <c r="G81">
        <v>0.30399999022483826</v>
      </c>
    </row>
    <row r="82" spans="1:7" x14ac:dyDescent="0.2">
      <c r="A82" s="4" t="s">
        <v>66</v>
      </c>
      <c r="B82">
        <v>0.90549999475479126</v>
      </c>
      <c r="C82">
        <v>8.0399997532367706E-2</v>
      </c>
      <c r="D82">
        <v>0.95509999990463257</v>
      </c>
      <c r="E82">
        <v>0.99250000715255737</v>
      </c>
      <c r="F82">
        <v>0.83939999341964722</v>
      </c>
      <c r="G82">
        <v>0.83490002155303955</v>
      </c>
    </row>
    <row r="83" spans="1:7" x14ac:dyDescent="0.2">
      <c r="A83" s="4" t="s">
        <v>127</v>
      </c>
      <c r="B83">
        <v>0.31169998645782471</v>
      </c>
      <c r="C83">
        <v>6.2399998307228088E-2</v>
      </c>
      <c r="D83">
        <v>0.34860000014305115</v>
      </c>
      <c r="E83">
        <v>0.38040000200271606</v>
      </c>
      <c r="F83">
        <v>0.26170000433921814</v>
      </c>
      <c r="G83">
        <v>0.25600001215934753</v>
      </c>
    </row>
    <row r="84" spans="1:7" x14ac:dyDescent="0.2">
      <c r="A84" s="4" t="s">
        <v>71</v>
      </c>
      <c r="B84">
        <v>0.87650001049041748</v>
      </c>
      <c r="C84">
        <v>7.6499998569488525E-2</v>
      </c>
      <c r="D84">
        <v>0.92009997367858887</v>
      </c>
      <c r="E84">
        <v>0.96170002222061157</v>
      </c>
      <c r="F84">
        <v>0.81970000267028809</v>
      </c>
      <c r="G84">
        <v>0.80460000038146973</v>
      </c>
    </row>
    <row r="85" spans="1:7" x14ac:dyDescent="0.2">
      <c r="A85" s="4" t="s">
        <v>72</v>
      </c>
      <c r="B85">
        <v>0.38820001482963562</v>
      </c>
      <c r="C85">
        <v>6.5800003707408905E-2</v>
      </c>
      <c r="D85">
        <v>0.42739999294281006</v>
      </c>
      <c r="E85">
        <v>0.46050000190734863</v>
      </c>
      <c r="F85">
        <v>0.33730000257492065</v>
      </c>
      <c r="G85">
        <v>0.3278999924659729</v>
      </c>
    </row>
    <row r="86" spans="1:7" x14ac:dyDescent="0.2">
      <c r="A86" s="4" t="s">
        <v>73</v>
      </c>
      <c r="B86">
        <v>1.065500020980835</v>
      </c>
      <c r="C86">
        <v>7.2899997234344482E-2</v>
      </c>
      <c r="D86">
        <v>1.1319999694824219</v>
      </c>
      <c r="E86">
        <v>1.125</v>
      </c>
      <c r="F86">
        <v>1.0065000057220459</v>
      </c>
      <c r="G86">
        <v>0.99839997291564941</v>
      </c>
    </row>
    <row r="87" spans="1:7" x14ac:dyDescent="0.2">
      <c r="A87" s="4" t="s">
        <v>128</v>
      </c>
      <c r="B87">
        <v>0.20980000495910645</v>
      </c>
      <c r="C87">
        <v>6.3900001347064972E-2</v>
      </c>
      <c r="D87">
        <v>0.24580000340938568</v>
      </c>
      <c r="E87">
        <v>0.28150001168251038</v>
      </c>
      <c r="F87">
        <v>0.15579999983310699</v>
      </c>
      <c r="G87">
        <v>0.15600000321865082</v>
      </c>
    </row>
    <row r="88" spans="1:7" x14ac:dyDescent="0.2">
      <c r="A88" s="4" t="s">
        <v>78</v>
      </c>
      <c r="B88">
        <v>0.44330000877380371</v>
      </c>
      <c r="C88">
        <v>6.3000001013278961E-2</v>
      </c>
      <c r="D88">
        <v>0.47530001401901245</v>
      </c>
      <c r="E88">
        <v>0.5163000226020813</v>
      </c>
      <c r="F88">
        <v>0.39559999108314514</v>
      </c>
      <c r="G88">
        <v>0.38600000739097595</v>
      </c>
    </row>
    <row r="89" spans="1:7" x14ac:dyDescent="0.2">
      <c r="A89" s="4" t="s">
        <v>79</v>
      </c>
      <c r="B89">
        <v>0.25859999656677246</v>
      </c>
      <c r="C89">
        <v>7.0399999618530273E-2</v>
      </c>
      <c r="D89">
        <v>0.28709998726844788</v>
      </c>
      <c r="E89">
        <v>0.34479999542236328</v>
      </c>
      <c r="F89">
        <v>0.20409999787807465</v>
      </c>
      <c r="G89">
        <v>0.19830000400543213</v>
      </c>
    </row>
    <row r="90" spans="1:7" x14ac:dyDescent="0.2">
      <c r="A90" s="4" t="s">
        <v>80</v>
      </c>
      <c r="B90">
        <v>0.4968000054359436</v>
      </c>
      <c r="C90">
        <v>7.2599999606609344E-2</v>
      </c>
      <c r="D90">
        <v>0.53750002384185791</v>
      </c>
      <c r="E90">
        <v>0.57849997282028198</v>
      </c>
      <c r="F90">
        <v>0.43930000066757202</v>
      </c>
      <c r="G90">
        <v>0.43209999799728394</v>
      </c>
    </row>
    <row r="91" spans="1:7" x14ac:dyDescent="0.2">
      <c r="A91" s="4" t="s">
        <v>129</v>
      </c>
      <c r="B91">
        <v>0.20949999988079071</v>
      </c>
      <c r="C91">
        <v>6.0400001704692841E-2</v>
      </c>
      <c r="D91">
        <v>0.24420000612735748</v>
      </c>
      <c r="E91">
        <v>0.2768000066280365</v>
      </c>
      <c r="F91">
        <v>0.16110000014305115</v>
      </c>
      <c r="G91">
        <v>0.15590000152587891</v>
      </c>
    </row>
    <row r="92" spans="1:7" x14ac:dyDescent="0.2">
      <c r="A92" s="4" t="s">
        <v>85</v>
      </c>
      <c r="B92">
        <v>0.49129998683929443</v>
      </c>
      <c r="C92">
        <v>5.8299999684095383E-2</v>
      </c>
      <c r="D92">
        <v>0.52130001783370972</v>
      </c>
      <c r="E92">
        <v>0.55879998207092285</v>
      </c>
      <c r="F92">
        <v>0.44369998574256897</v>
      </c>
      <c r="G92">
        <v>0.44139999151229858</v>
      </c>
    </row>
    <row r="93" spans="1:7" x14ac:dyDescent="0.2">
      <c r="A93" s="4" t="s">
        <v>86</v>
      </c>
      <c r="B93">
        <v>0.23039999604225159</v>
      </c>
      <c r="C93">
        <v>6.0100000351667404E-2</v>
      </c>
      <c r="D93">
        <v>0.26280000805854797</v>
      </c>
      <c r="E93">
        <v>0.2987000048160553</v>
      </c>
      <c r="F93">
        <v>0.18150000274181366</v>
      </c>
      <c r="G93">
        <v>0.17839999496936798</v>
      </c>
    </row>
    <row r="94" spans="1:7" x14ac:dyDescent="0.2">
      <c r="A94" s="4" t="s">
        <v>87</v>
      </c>
      <c r="B94">
        <v>0.49939998984336853</v>
      </c>
      <c r="C94">
        <v>7.4500001966953278E-2</v>
      </c>
      <c r="D94">
        <v>0.54280000925064087</v>
      </c>
      <c r="E94">
        <v>0.58190000057220459</v>
      </c>
      <c r="F94">
        <v>0.43939998745918274</v>
      </c>
      <c r="G94">
        <v>0.43349999189376831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Sheet5</vt:lpstr>
      <vt:lpstr>western_5_18_19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2019-04-22T22:25:09Z</dcterms:created>
  <dcterms:modified xsi:type="dcterms:W3CDTF">2019-05-20T22:02:05Z</dcterms:modified>
</cp:coreProperties>
</file>