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80" yWindow="480" windowWidth="25120" windowHeight="1376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Sheet1!$Y$15</definedName>
    <definedName name="bdYield">Sheet1!#REF!</definedName>
    <definedName name="bdYieldNormalMass">Sheet1!$G$7</definedName>
    <definedName name="BurstSizeNormal">Sheet1!$Z$11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K15" i="1"/>
  <c r="G15" i="1"/>
  <c r="F15" i="1"/>
  <c r="E15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3" i="1"/>
  <c r="E12" i="1"/>
  <c r="E11" i="1"/>
  <c r="E10" i="1"/>
  <c r="E9" i="1"/>
  <c r="E8" i="1"/>
  <c r="E7" i="1"/>
  <c r="E6" i="1"/>
  <c r="E5" i="1"/>
  <c r="E4" i="1"/>
  <c r="E3" i="1"/>
  <c r="E2" i="1"/>
  <c r="F13" i="1"/>
  <c r="F12" i="1"/>
  <c r="F11" i="1"/>
  <c r="F10" i="1"/>
  <c r="F9" i="1"/>
  <c r="F8" i="1"/>
  <c r="F7" i="1"/>
  <c r="F6" i="1"/>
  <c r="F5" i="1"/>
  <c r="F4" i="1"/>
  <c r="F3" i="1"/>
  <c r="F2" i="1"/>
  <c r="C4" i="1"/>
  <c r="C5" i="1"/>
  <c r="C13" i="1"/>
  <c r="C12" i="1"/>
  <c r="G13" i="1"/>
  <c r="G12" i="1"/>
  <c r="G9" i="1"/>
  <c r="G7" i="1"/>
  <c r="G6" i="1"/>
  <c r="G2" i="1"/>
  <c r="G8" i="1"/>
  <c r="G11" i="1"/>
  <c r="G10" i="1"/>
  <c r="G5" i="1"/>
  <c r="G4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<sst xmlns="http://schemas.openxmlformats.org/spreadsheetml/2006/main" count="66" uniqueCount="50">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</sst>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48</v>
      </c>
      <c r="Q1" t="s">
        <v>23</v>
      </c>
      <c r="R1" t="s">
        <v>24</v>
      </c>
      <c r="S1" t="s">
        <v>26</v>
      </c>
    </row>
    <row r="2" spans="1:22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3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16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3" si="1">LOG10(I3)</f>
        <v>-0.76195389687120463</v>
      </c>
      <c r="L3" s="5">
        <f t="shared" ref="L3:L13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3" si="3">(LOG(J4)-LOG(I4))/T$3</f>
        <v>0.60034333188799371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1</v>
      </c>
      <c r="E6" s="1">
        <f t="shared" si="0"/>
        <v>2.4121977644987815</v>
      </c>
      <c r="F6" s="1">
        <f t="shared" si="3"/>
        <v>0.40203296074979694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P6" s="1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0"/>
        <v>4.6989700043360187</v>
      </c>
      <c r="F7" s="1">
        <f t="shared" si="3"/>
        <v>0.78316166738933646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P7" s="1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0"/>
        <v>0.55284196865778079</v>
      </c>
      <c r="F8" s="1">
        <f t="shared" si="3"/>
        <v>9.2140328109630132E-2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P8" s="1">
        <v>3700000</v>
      </c>
      <c r="R8" s="1"/>
      <c r="V8" s="1">
        <v>0.01</v>
      </c>
    </row>
    <row r="9" spans="1:22">
      <c r="B9" t="s">
        <v>8</v>
      </c>
      <c r="C9" s="1">
        <v>3.2099999999999998E-10</v>
      </c>
      <c r="E9" s="1">
        <f t="shared" si="0"/>
        <v>3</v>
      </c>
      <c r="F9" s="1">
        <f t="shared" si="3"/>
        <v>0.5</v>
      </c>
      <c r="G9" s="1">
        <f>H9*10000</f>
        <v>3.2099999999999998E-6</v>
      </c>
      <c r="H9" s="5"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P9" s="1">
        <v>3600000</v>
      </c>
      <c r="V9" s="1">
        <v>0.01</v>
      </c>
    </row>
    <row r="10" spans="1:22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0.44982833405600314</v>
      </c>
      <c r="G10" s="1">
        <f>H10*T$2</f>
        <v>107000</v>
      </c>
      <c r="H10" s="5">
        <v>107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V10" s="1">
        <v>0.01</v>
      </c>
    </row>
    <row r="11" spans="1:22">
      <c r="B11" t="s">
        <v>10</v>
      </c>
      <c r="C11" s="1">
        <v>64</v>
      </c>
      <c r="E11" s="1">
        <f t="shared" si="0"/>
        <v>1.6020599913279625</v>
      </c>
      <c r="F11" s="1">
        <f t="shared" si="3"/>
        <v>0.2670099985546604</v>
      </c>
      <c r="G11" s="1">
        <f>H11*T$2</f>
        <v>64000</v>
      </c>
      <c r="H11" s="5"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V11" s="1">
        <v>0.1</v>
      </c>
    </row>
    <row r="12" spans="1:22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0.66666666666666663</v>
      </c>
      <c r="G12" s="1">
        <f>H12*10000</f>
        <v>20</v>
      </c>
      <c r="H12" s="5">
        <v>2E-3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V12" s="1">
        <v>0.05</v>
      </c>
    </row>
    <row r="13" spans="1:22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0.5841916630533176</v>
      </c>
      <c r="G13" s="1">
        <f>H13*10000</f>
        <v>16</v>
      </c>
      <c r="H13" s="5">
        <v>1.6000000000000001E-3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V13" s="1">
        <v>0.01</v>
      </c>
    </row>
    <row r="14" spans="1:22">
      <c r="B14" s="4" t="s">
        <v>21</v>
      </c>
      <c r="C14" s="5">
        <v>4.9999999999999997E-12</v>
      </c>
      <c r="D14" s="4"/>
      <c r="E14" s="5">
        <v>4</v>
      </c>
      <c r="F14" s="5">
        <v>0.8</v>
      </c>
      <c r="G14" s="5">
        <v>4.9999999999999998E-8</v>
      </c>
      <c r="H14" s="5">
        <v>4.9999999999999997E-12</v>
      </c>
      <c r="I14" s="5">
        <v>5.0000000000000002E-14</v>
      </c>
      <c r="J14" s="5">
        <v>5.0000000000000003E-10</v>
      </c>
      <c r="K14" s="5">
        <v>-13.3</v>
      </c>
      <c r="L14" s="5">
        <v>-9.3000000000000007</v>
      </c>
      <c r="M14" s="5">
        <v>5.0000000000000001E-4</v>
      </c>
      <c r="V14" s="1">
        <v>0.1</v>
      </c>
    </row>
    <row r="15" spans="1:22">
      <c r="B15" t="s">
        <v>49</v>
      </c>
      <c r="C15" s="1">
        <v>1.0000000000000001E-9</v>
      </c>
      <c r="D15" s="4"/>
      <c r="E15" s="1">
        <f>(LOG(J15)-LOG(I15))/T$4</f>
        <v>2</v>
      </c>
      <c r="F15" s="1">
        <f>(LOG(J15)-LOG(I15))/T$3</f>
        <v>0.33333333333333331</v>
      </c>
      <c r="G15" s="1">
        <f>H15*10</f>
        <v>1E-4</v>
      </c>
      <c r="H15" s="1">
        <v>1.0000000000000001E-5</v>
      </c>
      <c r="I15" s="5">
        <v>1E-10</v>
      </c>
      <c r="J15" s="5">
        <v>1E-8</v>
      </c>
      <c r="K15" s="5">
        <f>LOG10(I15)</f>
        <v>-10</v>
      </c>
      <c r="L15" s="5">
        <f>LOG10(J15)</f>
        <v>-8</v>
      </c>
      <c r="M15" s="1">
        <v>3.4999999999999999E-6</v>
      </c>
      <c r="O15" s="1"/>
      <c r="P15" s="1"/>
    </row>
    <row r="16" spans="1:22">
      <c r="I16" s="4"/>
      <c r="J16" s="4"/>
      <c r="K16" s="4"/>
      <c r="L16" s="4"/>
      <c r="O16" s="1"/>
      <c r="P16" s="1"/>
    </row>
    <row r="17" spans="9:16">
      <c r="I17" s="4"/>
      <c r="J17" s="4"/>
      <c r="K17" s="4"/>
      <c r="L17" s="4"/>
      <c r="O17" s="1"/>
      <c r="P17" s="1"/>
    </row>
    <row r="18" spans="9:16">
      <c r="I18" s="4"/>
      <c r="J18" s="4"/>
      <c r="K18" s="4"/>
      <c r="L18" s="4"/>
      <c r="O18" s="1"/>
      <c r="P18" s="1"/>
    </row>
    <row r="19" spans="9:16">
      <c r="I19" s="4"/>
      <c r="J19" s="4"/>
      <c r="K19" s="4"/>
      <c r="L19" s="4"/>
      <c r="O19" s="1"/>
      <c r="P19" s="1"/>
    </row>
    <row r="20" spans="9:16">
      <c r="I20" s="4"/>
      <c r="J20" s="4"/>
      <c r="K20" s="4"/>
      <c r="L20" s="4"/>
      <c r="O20" s="1"/>
      <c r="P20" s="1"/>
    </row>
    <row r="21" spans="9:16">
      <c r="I21" s="4"/>
      <c r="J21" s="4"/>
      <c r="K21" s="4"/>
      <c r="L21" s="4"/>
      <c r="O21" s="1"/>
      <c r="P21" s="1"/>
    </row>
    <row r="22" spans="9:16">
      <c r="I22" s="4"/>
      <c r="J22" s="4"/>
      <c r="K22" s="4"/>
      <c r="L22" s="4"/>
      <c r="O22" s="1"/>
      <c r="P22" s="1"/>
    </row>
    <row r="23" spans="9:16">
      <c r="I23" s="4"/>
      <c r="J23" s="4"/>
      <c r="K23" s="4"/>
      <c r="L23" s="4"/>
      <c r="O23" s="1"/>
      <c r="P23" s="1"/>
    </row>
    <row r="24" spans="9:16">
      <c r="I24" s="4"/>
      <c r="J24" s="4"/>
      <c r="K24" s="4"/>
      <c r="L24" s="4"/>
      <c r="O24" s="1"/>
      <c r="P24" s="1"/>
    </row>
    <row r="25" spans="9:16">
      <c r="I25" s="4"/>
      <c r="J25" s="4"/>
      <c r="K25" s="4"/>
      <c r="L25" s="4"/>
      <c r="O25" s="1"/>
      <c r="P25" s="1"/>
    </row>
    <row r="26" spans="9:16">
      <c r="I26" s="4"/>
      <c r="J26" s="4"/>
      <c r="K26" s="4"/>
      <c r="L26" s="4"/>
      <c r="O26" s="1"/>
      <c r="P26" s="1"/>
    </row>
    <row r="27" spans="9:16">
      <c r="I27" s="4"/>
      <c r="J27" s="4"/>
      <c r="K27" s="4"/>
      <c r="L27" s="4"/>
      <c r="O27" s="1"/>
      <c r="P27" s="1"/>
    </row>
    <row r="28" spans="9:16">
      <c r="I28" s="4"/>
      <c r="J28" s="4"/>
      <c r="K28" s="4"/>
      <c r="L28" s="4"/>
      <c r="O28" s="1"/>
      <c r="P28" s="1"/>
    </row>
    <row r="29" spans="9:16">
      <c r="I29" s="4"/>
      <c r="J29" s="4"/>
      <c r="K29" s="4"/>
      <c r="L29" s="4"/>
      <c r="O29" s="1"/>
      <c r="P29" s="1"/>
    </row>
    <row r="30" spans="9:16">
      <c r="I30" s="4"/>
      <c r="J30" s="4"/>
      <c r="K30" s="4"/>
      <c r="L30" s="4"/>
      <c r="O30" s="1"/>
      <c r="P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2018-10-08T14:38:47Z</dcterms:modified>
</cp:coreProperties>
</file>