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00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Sheet1!$Y$16</definedName>
    <definedName name="bdYield">Sheet1!#REF!</definedName>
    <definedName name="bdYieldNormalMass">Sheet1!$G$7</definedName>
    <definedName name="BurstSizeNormal">Sheet1!$Z$12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K16" i="1"/>
  <c r="G16" i="1"/>
  <c r="F16" i="1"/>
  <c r="E16" i="1"/>
  <c r="H10" i="1"/>
  <c r="J10" i="1"/>
  <c r="L10" i="1"/>
  <c r="I10" i="1"/>
  <c r="K10" i="1"/>
  <c r="G10" i="1"/>
  <c r="F10" i="1"/>
  <c r="E10" i="1"/>
  <c r="L9" i="1"/>
  <c r="K9" i="1"/>
  <c r="H9" i="1"/>
  <c r="G9" i="1"/>
  <c r="F9" i="1"/>
  <c r="E9" i="1"/>
  <c r="L14" i="1"/>
  <c r="K14" i="1"/>
  <c r="L13" i="1"/>
  <c r="K13" i="1"/>
  <c r="L12" i="1"/>
  <c r="K12" i="1"/>
  <c r="L11" i="1"/>
  <c r="K11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E13" i="1"/>
  <c r="E12" i="1"/>
  <c r="E11" i="1"/>
  <c r="E8" i="1"/>
  <c r="E7" i="1"/>
  <c r="E6" i="1"/>
  <c r="E5" i="1"/>
  <c r="E4" i="1"/>
  <c r="E3" i="1"/>
  <c r="E2" i="1"/>
  <c r="F14" i="1"/>
  <c r="F13" i="1"/>
  <c r="F12" i="1"/>
  <c r="F11" i="1"/>
  <c r="F8" i="1"/>
  <c r="F7" i="1"/>
  <c r="F6" i="1"/>
  <c r="F5" i="1"/>
  <c r="F4" i="1"/>
  <c r="F3" i="1"/>
  <c r="F2" i="1"/>
  <c r="C4" i="1"/>
  <c r="C5" i="1"/>
  <c r="C14" i="1"/>
  <c r="C13" i="1"/>
  <c r="G14" i="1"/>
  <c r="G13" i="1"/>
  <c r="G7" i="1"/>
  <c r="G6" i="1"/>
  <c r="G2" i="1"/>
  <c r="G8" i="1"/>
  <c r="G12" i="1"/>
  <c r="G11" i="1"/>
  <c r="G5" i="1"/>
  <c r="G4" i="1"/>
</calcChain>
</file>

<file path=xl/sharedStrings.xml><?xml version="1.0" encoding="utf-8"?>
<sst xmlns="http://schemas.openxmlformats.org/spreadsheetml/2006/main" count="67" uniqueCount="51">
  <si>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</si>
  <si>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</si>
  <si>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</si>
  <si>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</si>
  <si>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</si>
  <si>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</si>
  <si>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</si>
  <si>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</si>
  <si>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</si>
  <si>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</si>
  <si>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</si>
  <si>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</si>
  <si>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</si>
  <si>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</si>
  <si>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</si>
  <si>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</si>
  <si>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</si>
  <si>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</si>
  <si>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</si>
  <si>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</si>
  <si>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</si>
  <si>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</si>
  <si>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</si>
  <si>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</si>
  <si>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</si>
  <si>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</si>
  <si>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</si>
  <si>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</si>
  <si>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</si>
  <si>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</si>
  <si>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</si>
  <si>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</si>
  <si>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</si>
  <si>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</si>
  <si>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</si>
  <si>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</si>
  <si>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</si>
  <si>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</si>
  <si>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</si>
  <si>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</si>
  <si>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</si>
  <si>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</si>
  <si>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</si>
  <si>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</si>
  <si>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</si>
  <si>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</si>
  <si>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</si>
  <si>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</si>
  <si>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Halophage Affinity for Prey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</si>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</sst>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3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s="1" t="s">
        <v>49</v>
      </c>
      <c r="Q1" t="s">
        <v>23</v>
      </c>
      <c r="R1" t="s">
        <v>24</v>
      </c>
      <c r="S1" t="s">
        <v>26</v>
      </c>
    </row>
    <row r="2" spans="1:22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4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21</v>
      </c>
      <c r="O2" s="1">
        <v>4.17</v>
      </c>
      <c r="P2" s="1">
        <v>275000000</v>
      </c>
      <c r="Q2" s="1">
        <v>0.3</v>
      </c>
      <c r="R2" t="s">
        <v>47</v>
      </c>
      <c r="S2" s="1" t="s">
        <v>25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4" si="1">LOG10(I3)</f>
        <v>-0.76195389687120463</v>
      </c>
      <c r="L3" s="5">
        <f t="shared" ref="L3:L14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4" si="3">(LOG(J4)-LOG(I4))/T$3</f>
        <v>0.60034333188799371</v>
      </c>
      <c r="G4" s="1">
        <f>H4*T$2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H5*T$2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1">
        <v>1</v>
      </c>
      <c r="E6" s="1">
        <f t="shared" si="0"/>
        <v>2.4121977644987815</v>
      </c>
      <c r="F6" s="1">
        <f t="shared" si="3"/>
        <v>0.40203296074979694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P6" s="1">
        <v>2400000</v>
      </c>
      <c r="V6" s="1">
        <v>0.1</v>
      </c>
    </row>
    <row r="7" spans="1:22">
      <c r="B7" t="s">
        <v>6</v>
      </c>
      <c r="C7" s="1">
        <v>20000000</v>
      </c>
      <c r="E7" s="1">
        <f t="shared" si="0"/>
        <v>4.6989700043360187</v>
      </c>
      <c r="F7" s="1">
        <f t="shared" si="3"/>
        <v>0.78316166738933646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P7" s="1">
        <v>3200000</v>
      </c>
      <c r="V7" s="1">
        <v>0.01</v>
      </c>
    </row>
    <row r="8" spans="1:22">
      <c r="B8" t="s">
        <v>7</v>
      </c>
      <c r="C8" s="1">
        <v>1.667</v>
      </c>
      <c r="E8" s="1">
        <f t="shared" si="0"/>
        <v>0.55284196865778079</v>
      </c>
      <c r="F8" s="1">
        <f t="shared" si="3"/>
        <v>9.2140328109630132E-2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P8" s="1">
        <v>3700000</v>
      </c>
      <c r="R8" s="1"/>
      <c r="V8" s="1">
        <v>0.01</v>
      </c>
    </row>
    <row r="9" spans="1:22">
      <c r="B9" t="s">
        <v>8</v>
      </c>
      <c r="C9" s="1">
        <v>0.32100000000000001</v>
      </c>
      <c r="E9" s="1">
        <f t="shared" si="0"/>
        <v>3</v>
      </c>
      <c r="F9" s="1">
        <f t="shared" si="3"/>
        <v>0.5</v>
      </c>
      <c r="G9" s="1">
        <f>H9*10000</f>
        <v>3210</v>
      </c>
      <c r="H9" s="1">
        <f t="shared" ref="H9:H10" si="4">C9</f>
        <v>0.32100000000000001</v>
      </c>
      <c r="I9" s="5">
        <v>3.2100000000000002E-3</v>
      </c>
      <c r="J9" s="5">
        <v>3.21</v>
      </c>
      <c r="K9" s="5">
        <f t="shared" si="1"/>
        <v>-2.4934949675951277</v>
      </c>
      <c r="L9" s="5">
        <f t="shared" si="2"/>
        <v>0.5065050324048721</v>
      </c>
      <c r="M9" s="1">
        <v>4.0000000000000001E-10</v>
      </c>
      <c r="P9" s="1">
        <v>3600000</v>
      </c>
      <c r="V9" s="1">
        <v>0.01</v>
      </c>
    </row>
    <row r="10" spans="1:22">
      <c r="B10" t="s">
        <v>48</v>
      </c>
      <c r="C10" s="1">
        <v>132000000</v>
      </c>
      <c r="E10" s="1">
        <f t="shared" si="0"/>
        <v>5.0000000000000009</v>
      </c>
      <c r="F10" s="1">
        <f t="shared" si="3"/>
        <v>0.83333333333333348</v>
      </c>
      <c r="G10" s="1">
        <f>H10*10000</f>
        <v>1320000000000</v>
      </c>
      <c r="H10" s="1">
        <f t="shared" si="4"/>
        <v>132000000</v>
      </c>
      <c r="I10" s="5">
        <f>H10/1000</f>
        <v>132000</v>
      </c>
      <c r="J10" s="5">
        <f>H10*100</f>
        <v>13200000000</v>
      </c>
      <c r="K10" s="5">
        <f t="shared" si="1"/>
        <v>5.1205739312058496</v>
      </c>
      <c r="L10" s="5">
        <f t="shared" si="2"/>
        <v>10.12057393120585</v>
      </c>
      <c r="M10" s="1">
        <v>4.0000000000000001E-10</v>
      </c>
      <c r="V10" s="1"/>
    </row>
    <row r="11" spans="1:22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0.44982833405600314</v>
      </c>
      <c r="G11" s="1">
        <f>H11*T$2</f>
        <v>107000</v>
      </c>
      <c r="H11" s="5">
        <v>107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V11" s="1">
        <v>0.01</v>
      </c>
    </row>
    <row r="12" spans="1:22">
      <c r="B12" t="s">
        <v>10</v>
      </c>
      <c r="C12" s="1">
        <v>64</v>
      </c>
      <c r="E12" s="1">
        <f t="shared" si="0"/>
        <v>1.6020599913279625</v>
      </c>
      <c r="F12" s="1">
        <f t="shared" si="3"/>
        <v>0.2670099985546604</v>
      </c>
      <c r="G12" s="1">
        <f>H12*T$2</f>
        <v>64000</v>
      </c>
      <c r="H12" s="5"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V12" s="1">
        <v>0.1</v>
      </c>
    </row>
    <row r="13" spans="1:22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0.66666666666666663</v>
      </c>
      <c r="G13" s="1">
        <f>H13*10000</f>
        <v>20</v>
      </c>
      <c r="H13" s="5">
        <v>2E-3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V13" s="1">
        <v>0.05</v>
      </c>
    </row>
    <row r="14" spans="1:22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0.5841916630533176</v>
      </c>
      <c r="G14" s="1">
        <f>H14*10000</f>
        <v>16</v>
      </c>
      <c r="H14" s="5">
        <v>1.6000000000000001E-3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V14" s="1">
        <v>0.01</v>
      </c>
    </row>
    <row r="15" spans="1:22">
      <c r="B15" s="4" t="s">
        <v>21</v>
      </c>
      <c r="C15" s="5">
        <v>4.9999999999999997E-12</v>
      </c>
      <c r="D15" s="4"/>
      <c r="E15" s="5">
        <v>4</v>
      </c>
      <c r="F15" s="5">
        <v>0.8</v>
      </c>
      <c r="G15" s="5">
        <v>4.9999999999999998E-8</v>
      </c>
      <c r="H15" s="5">
        <v>4.9999999999999997E-12</v>
      </c>
      <c r="I15" s="5">
        <v>5.0000000000000002E-14</v>
      </c>
      <c r="J15" s="5">
        <v>5.0000000000000003E-10</v>
      </c>
      <c r="K15" s="5">
        <v>-13.3</v>
      </c>
      <c r="L15" s="5">
        <v>-9.3000000000000007</v>
      </c>
      <c r="M15" s="5">
        <v>5.0000000000000001E-4</v>
      </c>
      <c r="V15" s="1">
        <v>0.1</v>
      </c>
    </row>
    <row r="16" spans="1:22">
      <c r="B16" t="s">
        <v>50</v>
      </c>
      <c r="C16" s="1">
        <v>1.0000000000000001E-9</v>
      </c>
      <c r="D16" s="4"/>
      <c r="E16" s="1">
        <f>(LOG(J16)-LOG(I16))/T$4</f>
        <v>2</v>
      </c>
      <c r="F16" s="1">
        <f>(LOG(J16)-LOG(I16))/T$3</f>
        <v>0.33333333333333331</v>
      </c>
      <c r="G16" s="1">
        <f>H16*10</f>
        <v>1E-4</v>
      </c>
      <c r="H16" s="1">
        <v>1.0000000000000001E-5</v>
      </c>
      <c r="I16" s="5">
        <v>1E-10</v>
      </c>
      <c r="J16" s="5">
        <v>1E-8</v>
      </c>
      <c r="K16" s="5">
        <f>LOG10(I16)</f>
        <v>-10</v>
      </c>
      <c r="L16" s="5">
        <f>LOG10(J16)</f>
        <v>-8</v>
      </c>
      <c r="M16" s="1">
        <v>3.4999999999999999E-6</v>
      </c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  <row r="30" spans="9:16">
      <c r="I30" s="4"/>
      <c r="J30" s="4"/>
      <c r="K30" s="4"/>
      <c r="L30" s="4"/>
      <c r="O30" s="1"/>
      <c r="P30" s="1"/>
    </row>
    <row r="31" spans="9:16">
      <c r="I31" s="4"/>
      <c r="J31" s="4"/>
      <c r="K31" s="4"/>
      <c r="L31" s="4"/>
      <c r="O31" s="1"/>
      <c r="P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2018-10-08T14:33:49Z</dcterms:modified>
</cp:coreProperties>
</file>