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24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Sheet1!$G$7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K2" i="1"/>
  <c r="G2" i="1"/>
  <c r="F2" i="1"/>
  <c r="E2" i="1"/>
  <c r="L9" i="1"/>
  <c r="K9" i="1"/>
  <c r="G9" i="1"/>
  <c r="E9" i="1"/>
  <c r="L14" i="1"/>
  <c r="K14" i="1"/>
  <c r="L13" i="1"/>
  <c r="K13" i="1"/>
  <c r="L12" i="1"/>
  <c r="K12" i="1"/>
  <c r="L11" i="1"/>
  <c r="K11" i="1"/>
  <c r="L10" i="1"/>
  <c r="K10" i="1"/>
  <c r="L8" i="1"/>
  <c r="K8" i="1"/>
  <c r="L7" i="1"/>
  <c r="K7" i="1"/>
  <c r="L6" i="1"/>
  <c r="K6" i="1"/>
  <c r="L5" i="1"/>
  <c r="K5" i="1"/>
  <c r="L4" i="1"/>
  <c r="K4" i="1"/>
  <c r="L3" i="1"/>
  <c r="K3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4" i="1"/>
  <c r="E13" i="1"/>
  <c r="E12" i="1"/>
  <c r="E11" i="1"/>
  <c r="E10" i="1"/>
  <c r="E8" i="1"/>
  <c r="E7" i="1"/>
  <c r="E6" i="1"/>
  <c r="E5" i="1"/>
  <c r="E4" i="1"/>
  <c r="E3" i="1"/>
  <c r="F14" i="1"/>
  <c r="F13" i="1"/>
  <c r="F12" i="1"/>
  <c r="F11" i="1"/>
  <c r="F10" i="1"/>
  <c r="F8" i="1"/>
  <c r="F7" i="1"/>
  <c r="F6" i="1"/>
  <c r="F5" i="1"/>
  <c r="F4" i="1"/>
  <c r="F3" i="1"/>
  <c r="C4" i="1"/>
  <c r="C5" i="1"/>
  <c r="C14" i="1"/>
  <c r="C13" i="1"/>
  <c r="G14" i="1"/>
  <c r="G13" i="1"/>
  <c r="G10" i="1"/>
  <c r="G7" i="1"/>
  <c r="G6" i="1"/>
  <c r="G8" i="1"/>
  <c r="G12" i="1"/>
  <c r="G11" i="1"/>
  <c r="G5" i="1"/>
  <c r="G4" i="1"/>
</calcChain>
</file>

<file path=xl/sharedStrings.xml><?xml version="1.0" encoding="utf-8"?>
<sst xmlns="http://schemas.openxmlformats.org/spreadsheetml/2006/main" count="65" uniqueCount="49">
  <si>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</si>
  <si>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</si>
  <si>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</si>
  <si>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</si>
  <si>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</si>
  <si>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</si>
  <si>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</si>
  <si>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</si>
  <si>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</si>
  <si>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</si>
  <si>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</si>
  <si>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</si>
  <si>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</si>
  <si>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</si>
  <si>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</si>
  <si>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</si>
  <si>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</si>
  <si>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</si>
  <si>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</si>
  <si>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</si>
  <si>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</si>
  <si>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</si>
  <si>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</si>
  <si>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</si>
  <si>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</si>
  <si>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</si>
  <si>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</si>
  <si>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</si>
  <si>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</si>
  <si>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</si>
  <si>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</si>
  <si>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</si>
  <si>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</si>
  <si>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</si>
  <si>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</si>
  <si>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</si>
  <si>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</si>
  <si>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</si>
  <si>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</si>
  <si>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</si>
  <si>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</si>
  <si>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</si>
  <si>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</si>
  <si>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</si>
  <si>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</si>
  <si>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logMinPrior</t>
  </si>
  <si>
    <t>logMaxPrior</t>
  </si>
  <si>
    <t>NoL DP SP PUniform M1 NP LC DN HII</t>
  </si>
  <si>
    <t>Bdellovibrio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</si>
</sst>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7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N3" sqref="N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45</v>
      </c>
      <c r="L1" s="4" t="s">
        <v>46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26</v>
      </c>
    </row>
    <row r="2" spans="1:21">
      <c r="A2">
        <v>14</v>
      </c>
      <c r="B2" t="s">
        <v>20</v>
      </c>
      <c r="C2" s="1">
        <v>3.9999999999999998E-6</v>
      </c>
      <c r="D2" s="1">
        <v>261150000</v>
      </c>
      <c r="E2" s="1">
        <f t="shared" ref="E2" si="0">(LOG(J2)-LOG(I2))/S$4</f>
        <v>2</v>
      </c>
      <c r="F2" s="1">
        <f>(LOG(J2)-LOG(I2))/S$3</f>
        <v>0.2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30</v>
      </c>
      <c r="O2" s="1">
        <v>275000000</v>
      </c>
      <c r="P2" s="1">
        <v>0.3</v>
      </c>
      <c r="Q2" t="s">
        <v>47</v>
      </c>
      <c r="R2" s="1" t="s">
        <v>25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ref="E3:E14" si="1">(LOG(J3)-LOG(I3))/S$4</f>
        <v>1.0800172318339663</v>
      </c>
      <c r="F3" s="1">
        <f>(LOG(J3)-LOG(I3))/S$3</f>
        <v>0.10800172318339663</v>
      </c>
      <c r="G3" s="1">
        <v>0.2</v>
      </c>
      <c r="H3" s="6">
        <v>1.04</v>
      </c>
      <c r="I3" s="6">
        <v>0.17299999999999999</v>
      </c>
      <c r="J3" s="6">
        <v>2.08</v>
      </c>
      <c r="K3" s="5">
        <f t="shared" ref="K3:K14" si="2">LOG10(I3)</f>
        <v>-0.76195389687120463</v>
      </c>
      <c r="L3" s="5">
        <f t="shared" ref="L3:L14" si="3">LOG10(J3)</f>
        <v>0.31806333496276157</v>
      </c>
      <c r="M3" s="1">
        <v>1.9</v>
      </c>
      <c r="O3">
        <v>296500000</v>
      </c>
      <c r="S3">
        <v>10</v>
      </c>
      <c r="U3" s="1">
        <v>0.01</v>
      </c>
    </row>
    <row r="4" spans="1:21">
      <c r="B4" t="s">
        <v>3</v>
      </c>
      <c r="C4" s="1">
        <f>0.0023*1000000000000</f>
        <v>2300000000</v>
      </c>
      <c r="E4" s="1">
        <f t="shared" si="1"/>
        <v>3.6020599913279625</v>
      </c>
      <c r="F4" s="1">
        <f t="shared" ref="F4:F14" si="4">(LOG(J4)-LOG(I4))/S$3</f>
        <v>0.36020599913279627</v>
      </c>
      <c r="G4" s="1">
        <f>H4*S$2</f>
        <v>2340000000000</v>
      </c>
      <c r="H4" s="5">
        <v>2340000000</v>
      </c>
      <c r="I4" s="5">
        <v>10000000</v>
      </c>
      <c r="J4" s="5">
        <v>40000000000</v>
      </c>
      <c r="K4" s="5">
        <f t="shared" si="2"/>
        <v>7</v>
      </c>
      <c r="L4" s="5">
        <f t="shared" si="3"/>
        <v>10.602059991327963</v>
      </c>
      <c r="M4" s="3">
        <v>800000000000</v>
      </c>
      <c r="O4">
        <v>315000000</v>
      </c>
      <c r="S4">
        <v>1</v>
      </c>
      <c r="U4" s="1">
        <v>0.1</v>
      </c>
    </row>
    <row r="5" spans="1:21">
      <c r="B5" t="s">
        <v>4</v>
      </c>
      <c r="C5" s="1">
        <f>2222000000000/1000000000000</f>
        <v>2.222</v>
      </c>
      <c r="E5" s="1">
        <f t="shared" si="1"/>
        <v>1</v>
      </c>
      <c r="F5" s="1">
        <f t="shared" si="4"/>
        <v>0.1</v>
      </c>
      <c r="G5" s="1">
        <f>H5*S$2</f>
        <v>2220</v>
      </c>
      <c r="H5" s="5">
        <v>2.2200000000000002</v>
      </c>
      <c r="I5" s="5">
        <v>1</v>
      </c>
      <c r="J5" s="5">
        <v>10</v>
      </c>
      <c r="K5" s="5">
        <f t="shared" si="2"/>
        <v>0</v>
      </c>
      <c r="L5" s="5">
        <f t="shared" si="3"/>
        <v>1</v>
      </c>
      <c r="M5" s="7">
        <v>5</v>
      </c>
      <c r="O5">
        <v>268500000</v>
      </c>
      <c r="U5" s="1">
        <v>0.01</v>
      </c>
    </row>
    <row r="6" spans="1:21">
      <c r="B6" t="s">
        <v>5</v>
      </c>
      <c r="C6" s="1">
        <v>1</v>
      </c>
      <c r="E6" s="1">
        <f t="shared" si="1"/>
        <v>2.4121977644987815</v>
      </c>
      <c r="F6" s="1">
        <f t="shared" si="4"/>
        <v>0.24121977644987816</v>
      </c>
      <c r="G6" s="1">
        <f>H6*5000</f>
        <v>1045</v>
      </c>
      <c r="H6" s="2">
        <v>0.20899999999999999</v>
      </c>
      <c r="I6" s="2">
        <v>8.09E-2</v>
      </c>
      <c r="J6" s="2">
        <v>20.9</v>
      </c>
      <c r="K6" s="5">
        <f t="shared" si="2"/>
        <v>-1.0920514783877278</v>
      </c>
      <c r="L6" s="5">
        <f t="shared" si="3"/>
        <v>1.320146286111054</v>
      </c>
      <c r="M6" s="1">
        <v>0.20899999999999999</v>
      </c>
      <c r="O6" s="1">
        <v>2400000</v>
      </c>
      <c r="U6" s="1">
        <v>0.1</v>
      </c>
    </row>
    <row r="7" spans="1:21">
      <c r="B7" t="s">
        <v>6</v>
      </c>
      <c r="C7" s="1">
        <v>20000000</v>
      </c>
      <c r="E7" s="1">
        <f t="shared" si="1"/>
        <v>4.6989700043360187</v>
      </c>
      <c r="F7" s="1">
        <f t="shared" si="4"/>
        <v>0.46989700043360189</v>
      </c>
      <c r="G7" s="1">
        <f>H7*10000</f>
        <v>200000000000</v>
      </c>
      <c r="H7" s="5">
        <v>20000000</v>
      </c>
      <c r="I7" s="5">
        <v>20000</v>
      </c>
      <c r="J7" s="5">
        <v>1000000000</v>
      </c>
      <c r="K7" s="5">
        <f t="shared" si="2"/>
        <v>4.3010299956639813</v>
      </c>
      <c r="L7" s="5">
        <f t="shared" si="3"/>
        <v>9</v>
      </c>
      <c r="M7" s="7">
        <v>200000</v>
      </c>
      <c r="O7" s="1">
        <v>3200000</v>
      </c>
      <c r="U7" s="1">
        <v>0.01</v>
      </c>
    </row>
    <row r="8" spans="1:21">
      <c r="B8" t="s">
        <v>7</v>
      </c>
      <c r="C8" s="1">
        <v>1.667</v>
      </c>
      <c r="E8" s="1">
        <f t="shared" si="1"/>
        <v>0.55284196865778079</v>
      </c>
      <c r="F8" s="1">
        <f t="shared" si="4"/>
        <v>5.5284196865778082E-2</v>
      </c>
      <c r="G8" s="1">
        <f>H8*10</f>
        <v>16.7</v>
      </c>
      <c r="H8" s="5">
        <v>1.67</v>
      </c>
      <c r="I8" s="5">
        <v>0.7</v>
      </c>
      <c r="J8" s="5">
        <v>2.5</v>
      </c>
      <c r="K8" s="5">
        <f t="shared" si="2"/>
        <v>-0.15490195998574319</v>
      </c>
      <c r="L8" s="5">
        <f t="shared" si="3"/>
        <v>0.3979400086720376</v>
      </c>
      <c r="M8" s="3">
        <v>2</v>
      </c>
      <c r="O8" s="1">
        <v>3700000</v>
      </c>
      <c r="U8" s="1">
        <v>0.01</v>
      </c>
    </row>
    <row r="9" spans="1:21">
      <c r="B9" t="s">
        <v>48</v>
      </c>
      <c r="C9" s="1">
        <v>0.06</v>
      </c>
      <c r="E9" s="1">
        <f t="shared" si="1"/>
        <v>0.57403126772771873</v>
      </c>
      <c r="F9" s="5">
        <v>9.2100000000000001E-2</v>
      </c>
      <c r="G9" s="1">
        <f>H9*10</f>
        <v>0.6</v>
      </c>
      <c r="H9" s="5">
        <v>0.06</v>
      </c>
      <c r="I9" s="5">
        <v>0.04</v>
      </c>
      <c r="J9" s="5">
        <v>0.15</v>
      </c>
      <c r="K9" s="5">
        <f t="shared" si="2"/>
        <v>-1.3979400086720375</v>
      </c>
      <c r="L9" s="5">
        <f t="shared" si="3"/>
        <v>-0.82390874094431876</v>
      </c>
      <c r="M9" s="3"/>
      <c r="O9" s="1">
        <v>3600000</v>
      </c>
      <c r="Q9" s="1"/>
      <c r="U9" s="1"/>
    </row>
    <row r="10" spans="1:21">
      <c r="B10" t="s">
        <v>8</v>
      </c>
      <c r="C10" s="1">
        <v>3.2099999999999998E-10</v>
      </c>
      <c r="E10" s="1">
        <f t="shared" si="1"/>
        <v>3</v>
      </c>
      <c r="F10" s="1">
        <f t="shared" si="4"/>
        <v>0.3</v>
      </c>
      <c r="G10" s="1">
        <f>H10*10000</f>
        <v>3.2099999999999998E-6</v>
      </c>
      <c r="H10" s="5">
        <v>3.2099999999999998E-10</v>
      </c>
      <c r="I10" s="5">
        <v>1E-10</v>
      </c>
      <c r="J10" s="5">
        <v>9.9999999999999995E-8</v>
      </c>
      <c r="K10" s="5">
        <f t="shared" si="2"/>
        <v>-10</v>
      </c>
      <c r="L10" s="5">
        <f t="shared" si="3"/>
        <v>-7</v>
      </c>
      <c r="M10" s="1">
        <v>4.0000000000000001E-10</v>
      </c>
      <c r="O10" s="1">
        <v>4.17</v>
      </c>
      <c r="U10" s="1">
        <v>0.01</v>
      </c>
    </row>
    <row r="11" spans="1:21">
      <c r="B11" t="s">
        <v>9</v>
      </c>
      <c r="C11" s="1">
        <v>106.66670000000001</v>
      </c>
      <c r="E11" s="1">
        <f t="shared" si="1"/>
        <v>2.6989700043360187</v>
      </c>
      <c r="F11" s="1">
        <f t="shared" si="4"/>
        <v>0.26989700043360187</v>
      </c>
      <c r="G11" s="1">
        <f>H11*S$2</f>
        <v>107000</v>
      </c>
      <c r="H11" s="5">
        <v>107</v>
      </c>
      <c r="I11" s="5">
        <v>1</v>
      </c>
      <c r="J11" s="5">
        <v>500</v>
      </c>
      <c r="K11" s="5">
        <f t="shared" si="2"/>
        <v>0</v>
      </c>
      <c r="L11" s="5">
        <f t="shared" si="3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1"/>
        <v>1.6020599913279625</v>
      </c>
      <c r="F12" s="1">
        <f t="shared" si="4"/>
        <v>0.16020599913279626</v>
      </c>
      <c r="G12" s="1">
        <f>H12*S$2</f>
        <v>64000</v>
      </c>
      <c r="H12" s="5">
        <v>64</v>
      </c>
      <c r="I12" s="5">
        <v>5</v>
      </c>
      <c r="J12" s="5">
        <v>200</v>
      </c>
      <c r="K12" s="5">
        <f t="shared" si="2"/>
        <v>0.69897000433601886</v>
      </c>
      <c r="L12" s="5">
        <f t="shared" si="3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1"/>
        <v>4</v>
      </c>
      <c r="F13" s="1">
        <f t="shared" si="4"/>
        <v>0.4</v>
      </c>
      <c r="G13" s="1">
        <f>H13*10000</f>
        <v>20</v>
      </c>
      <c r="H13" s="5">
        <v>2E-3</v>
      </c>
      <c r="I13" s="5">
        <v>2.0000000000000002E-5</v>
      </c>
      <c r="J13" s="5">
        <v>0.2</v>
      </c>
      <c r="K13" s="5">
        <f t="shared" si="2"/>
        <v>-4.6989700043360187</v>
      </c>
      <c r="L13" s="5">
        <f t="shared" si="3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1"/>
        <v>3.5051499783199058</v>
      </c>
      <c r="F14" s="1">
        <f t="shared" si="4"/>
        <v>0.35051499783199058</v>
      </c>
      <c r="G14" s="1">
        <f>H14*10000</f>
        <v>16</v>
      </c>
      <c r="H14" s="5">
        <v>1.6000000000000001E-3</v>
      </c>
      <c r="I14" s="5">
        <v>1E-4</v>
      </c>
      <c r="J14" s="5">
        <v>0.32</v>
      </c>
      <c r="K14" s="5">
        <f t="shared" si="2"/>
        <v>-4</v>
      </c>
      <c r="L14" s="5">
        <f t="shared" si="3"/>
        <v>-0.49485002168009401</v>
      </c>
      <c r="M14" s="1">
        <v>0.05</v>
      </c>
      <c r="U14" s="1">
        <v>0.01</v>
      </c>
    </row>
    <row r="15" spans="1:21">
      <c r="B15" s="4" t="s">
        <v>21</v>
      </c>
      <c r="C15" s="5">
        <v>4.9999999999999997E-12</v>
      </c>
      <c r="D15" s="4"/>
      <c r="E15" s="5">
        <v>4</v>
      </c>
      <c r="F15" s="5">
        <v>0.8</v>
      </c>
      <c r="G15" s="5">
        <v>4.9999999999999998E-8</v>
      </c>
      <c r="H15" s="5">
        <v>4.9999999999999997E-12</v>
      </c>
      <c r="I15" s="5">
        <v>5.0000000000000002E-14</v>
      </c>
      <c r="J15" s="5">
        <v>5.0000000000000003E-10</v>
      </c>
      <c r="K15" s="5">
        <v>-13.3</v>
      </c>
      <c r="L15" s="5">
        <v>-9.3000000000000007</v>
      </c>
      <c r="M15" s="5">
        <v>5.0000000000000001E-4</v>
      </c>
      <c r="U15" s="1">
        <v>0.1</v>
      </c>
    </row>
    <row r="16" spans="1:21">
      <c r="I16" s="4"/>
      <c r="J16" s="4"/>
      <c r="K16" s="4"/>
      <c r="L16" s="4"/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2018-08-16T14:24:31Z</dcterms:modified>
</cp:coreProperties>
</file>