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G7" i="1"/>
  <c r="H10" i="1"/>
  <c r="J10" i="1"/>
  <c r="L10" i="1"/>
  <c r="I10" i="1"/>
  <c r="K10" i="1"/>
  <c r="G10" i="1"/>
  <c r="F10" i="1"/>
  <c r="E10" i="1"/>
  <c r="H9" i="1"/>
  <c r="J9" i="1"/>
  <c r="L9" i="1"/>
  <c r="I9" i="1"/>
  <c r="K9" i="1"/>
  <c r="G9" i="1"/>
  <c r="F9" i="1"/>
  <c r="E9" i="1"/>
  <c r="H16" i="1"/>
  <c r="J16" i="1"/>
  <c r="L16" i="1"/>
  <c r="I16" i="1"/>
  <c r="K16" i="1"/>
  <c r="H15" i="1"/>
  <c r="J15" i="1"/>
  <c r="L15" i="1"/>
  <c r="I15" i="1"/>
  <c r="K15" i="1"/>
  <c r="C14" i="1"/>
  <c r="H14" i="1"/>
  <c r="J14" i="1"/>
  <c r="L14" i="1"/>
  <c r="I14" i="1"/>
  <c r="K14" i="1"/>
  <c r="C13" i="1"/>
  <c r="H13" i="1"/>
  <c r="J13" i="1"/>
  <c r="L13" i="1"/>
  <c r="I13" i="1"/>
  <c r="K13" i="1"/>
  <c r="L12" i="1"/>
  <c r="K12" i="1"/>
  <c r="L11" i="1"/>
  <c r="K11" i="1"/>
  <c r="L8" i="1"/>
  <c r="K8" i="1"/>
  <c r="L6" i="1"/>
  <c r="K6" i="1"/>
  <c r="L5" i="1"/>
  <c r="K5" i="1"/>
  <c r="L4" i="1"/>
  <c r="K4" i="1"/>
  <c r="J3" i="1"/>
  <c r="L3" i="1"/>
  <c r="I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E14" i="1"/>
  <c r="E13" i="1"/>
  <c r="E12" i="1"/>
  <c r="E11" i="1"/>
  <c r="E8" i="1"/>
  <c r="E6" i="1"/>
  <c r="E5" i="1"/>
  <c r="E3" i="1"/>
  <c r="E2" i="1"/>
  <c r="F15" i="1"/>
  <c r="F14" i="1"/>
  <c r="F13" i="1"/>
  <c r="F12" i="1"/>
  <c r="F11" i="1"/>
  <c r="F8" i="1"/>
  <c r="F6" i="1"/>
  <c r="F5" i="1"/>
  <c r="F3" i="1"/>
  <c r="F2" i="1"/>
  <c r="H5" i="1"/>
  <c r="H3" i="1"/>
  <c r="C5" i="1"/>
  <c r="C6" i="1"/>
  <c r="G15" i="1"/>
  <c r="G14" i="1"/>
  <c r="G13" i="1"/>
  <c r="G2" i="1"/>
  <c r="H8" i="1"/>
  <c r="G8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<sst xmlns="http://schemas.openxmlformats.org/spreadsheetml/2006/main" count="66" uniqueCount="51">
  <si>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</si>
  <si>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</si>
  <si>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</si>
  <si>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</si>
  <si>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</si>
  <si>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</si>
  <si>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</si>
  <si>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</si>
  <si>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</si>
  <si>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</si>
  <si>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</si>
  <si>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</si>
  <si>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</si>
  <si>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</si>
  <si>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</si>
  <si>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</si>
  <si>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</si>
  <si>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</si>
  <si>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</si>
  <si>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</si>
  <si>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</si>
  <si>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</si>
  <si>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</si>
  <si>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</si>
  <si>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</si>
  <si>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</si>
  <si>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</si>
  <si>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</si>
  <si>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</si>
  <si>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</si>
  <si>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</si>
  <si>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</si>
  <si>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</si>
  <si>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</si>
  <si>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</si>
  <si>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</si>
  <si>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</si>
  <si>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</si>
  <si>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</si>
  <si>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</si>
  <si>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</si>
  <si>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</si>
  <si>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</si>
  <si>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</si>
  <si>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</si>
  <si>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</si>
  <si>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</si>
  <si>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</si>
  <si>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</si>
  <si>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</si>
  <si>
    <t>Halophage Affinity for 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</si>
</sst>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3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A3" sqref="A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28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6" si="1">LOG10(I3)</f>
        <v>-0.76123453028282395</v>
      </c>
      <c r="L3" s="5">
        <f t="shared" ref="L3:L16" si="2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6</v>
      </c>
      <c r="F5" s="1">
        <f t="shared" ref="F5:F15" si="3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1"/>
        <v>7</v>
      </c>
      <c r="L5" s="5">
        <f t="shared" si="2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9.9999999999999995E-8</v>
      </c>
      <c r="E7" s="1">
        <f>(LOG(J7)-LOG(I7))/S$4</f>
        <v>4</v>
      </c>
      <c r="F7" s="1">
        <f>(LOG(J7)-LOG(I7))/S$3</f>
        <v>0.8</v>
      </c>
      <c r="G7" s="1">
        <f>H7*5000</f>
        <v>1.0449999999999999E-4</v>
      </c>
      <c r="H7" s="2">
        <v>2.0899999999999999E-8</v>
      </c>
      <c r="I7" s="2">
        <v>2.09E-10</v>
      </c>
      <c r="J7" s="2">
        <v>2.0899999999999999E-6</v>
      </c>
      <c r="K7" s="1">
        <v>2.0899999999999999E-8</v>
      </c>
      <c r="M7" s="1">
        <v>0.06</v>
      </c>
      <c r="S7" s="1">
        <v>0.1</v>
      </c>
    </row>
    <row r="8" spans="1:21">
      <c r="B8" t="s">
        <v>7</v>
      </c>
      <c r="C8" s="1">
        <v>1.667</v>
      </c>
      <c r="E8" s="1">
        <f t="shared" si="0"/>
        <v>0.75696195131370558</v>
      </c>
      <c r="F8" s="1">
        <f t="shared" si="3"/>
        <v>0.15139239026274112</v>
      </c>
      <c r="G8" s="1">
        <f>H8*10</f>
        <v>16.670000000000002</v>
      </c>
      <c r="H8" s="1">
        <f t="shared" ref="H8:H15" si="4">C8</f>
        <v>1.667</v>
      </c>
      <c r="I8" s="5">
        <v>0.7</v>
      </c>
      <c r="J8" s="5">
        <v>4</v>
      </c>
      <c r="K8" s="5">
        <f t="shared" si="1"/>
        <v>-0.15490195998574319</v>
      </c>
      <c r="L8" s="5">
        <f t="shared" si="2"/>
        <v>0.6020599913279624</v>
      </c>
      <c r="M8" s="3">
        <v>2</v>
      </c>
      <c r="Q8" s="1"/>
      <c r="U8" s="1">
        <v>0.01</v>
      </c>
    </row>
    <row r="9" spans="1:21">
      <c r="B9" t="s">
        <v>8</v>
      </c>
      <c r="C9" s="1">
        <v>0.32100000000000001</v>
      </c>
      <c r="E9" s="1">
        <f t="shared" si="0"/>
        <v>5</v>
      </c>
      <c r="F9" s="1">
        <f t="shared" si="3"/>
        <v>1</v>
      </c>
      <c r="G9" s="1">
        <f>H9*10000</f>
        <v>3210</v>
      </c>
      <c r="H9" s="1">
        <f t="shared" si="4"/>
        <v>0.32100000000000001</v>
      </c>
      <c r="I9" s="5">
        <f>H9/1000</f>
        <v>3.21E-4</v>
      </c>
      <c r="J9" s="5">
        <f>H9*100</f>
        <v>32.1</v>
      </c>
      <c r="K9" s="5">
        <f t="shared" si="1"/>
        <v>-3.4934949675951281</v>
      </c>
      <c r="L9" s="5">
        <f t="shared" si="2"/>
        <v>1.5065050324048721</v>
      </c>
      <c r="M9" s="1">
        <v>4.0000000000000001E-10</v>
      </c>
      <c r="U9" s="1">
        <v>0.01</v>
      </c>
    </row>
    <row r="10" spans="1:21">
      <c r="B10" t="s">
        <v>50</v>
      </c>
      <c r="C10" s="1">
        <v>132000000</v>
      </c>
      <c r="E10" s="1">
        <f t="shared" si="0"/>
        <v>5.0000000000000009</v>
      </c>
      <c r="F10" s="1">
        <f t="shared" si="3"/>
        <v>1.0000000000000002</v>
      </c>
      <c r="G10" s="1">
        <f>H10*10000</f>
        <v>1320000000000</v>
      </c>
      <c r="H10" s="1">
        <f t="shared" si="4"/>
        <v>132000000</v>
      </c>
      <c r="I10" s="5">
        <f>H10/1000</f>
        <v>132000</v>
      </c>
      <c r="J10" s="5">
        <f>H10*100</f>
        <v>13200000000</v>
      </c>
      <c r="K10" s="5">
        <f t="shared" si="1"/>
        <v>5.1205739312058496</v>
      </c>
      <c r="L10" s="5">
        <f t="shared" si="2"/>
        <v>10.12057393120585</v>
      </c>
      <c r="M10" s="1">
        <v>4.0000000000000001E-10</v>
      </c>
      <c r="U10" s="1"/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0.53979400086720375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0.32041199826559252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0.8</v>
      </c>
      <c r="G13" s="1">
        <f>H13*10000</f>
        <v>20.000000000000004</v>
      </c>
      <c r="H13" s="1">
        <f t="shared" si="4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4.6020599913279625</v>
      </c>
      <c r="F14" s="1">
        <f t="shared" si="3"/>
        <v>0.9204119982655925</v>
      </c>
      <c r="G14" s="1">
        <f>H14*10000</f>
        <v>16.000000000000004</v>
      </c>
      <c r="H14" s="1">
        <f t="shared" si="4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1"/>
        <v>-5.0969100130080562</v>
      </c>
      <c r="L14" s="5">
        <f t="shared" si="2"/>
        <v>-0.49485002168009395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0"/>
        <v>4</v>
      </c>
      <c r="F15" s="1">
        <f t="shared" si="3"/>
        <v>0.8</v>
      </c>
      <c r="G15" s="1">
        <f>H15*10000</f>
        <v>0.05</v>
      </c>
      <c r="H15" s="1">
        <f t="shared" si="4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5.0000000000000002E-11</v>
      </c>
      <c r="E16" s="1">
        <f t="shared" si="0"/>
        <v>4</v>
      </c>
      <c r="F16" s="1">
        <f t="shared" ref="F16" si="5">(LOG(J16)-LOG(I16))/S$3</f>
        <v>0.8</v>
      </c>
      <c r="G16" s="1">
        <f>H16*10000</f>
        <v>4.9999999999999998E-7</v>
      </c>
      <c r="H16" s="1">
        <f t="shared" ref="H16" si="6">C16</f>
        <v>5.0000000000000002E-11</v>
      </c>
      <c r="I16" s="5">
        <f>H16/100</f>
        <v>4.9999999999999999E-13</v>
      </c>
      <c r="J16" s="5">
        <f>H16*100</f>
        <v>5.0000000000000001E-9</v>
      </c>
      <c r="K16" s="5">
        <f t="shared" si="1"/>
        <v>-12.301029995663981</v>
      </c>
      <c r="L16" s="5">
        <f t="shared" si="2"/>
        <v>-8.3010299956639813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2017-12-03T22:53:23Z</dcterms:modified>
</cp:coreProperties>
</file>