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1" sheetId="1" r:id="rId4"/>
    <sheet state="visible" name="#2" sheetId="2" r:id="rId5"/>
    <sheet state="visible" name="#3" sheetId="3" r:id="rId6"/>
    <sheet state="visible" name="#4" sheetId="4" r:id="rId7"/>
    <sheet state="visible" name="#5" sheetId="5" r:id="rId8"/>
    <sheet state="visible" name="November 18th" sheetId="6" r:id="rId9"/>
    <sheet state="visible" name="November 17th" sheetId="7" r:id="rId10"/>
    <sheet state="visible" name="calculation" sheetId="8" r:id="rId11"/>
  </sheets>
  <definedNames/>
  <calcPr/>
</workbook>
</file>

<file path=xl/sharedStrings.xml><?xml version="1.0" encoding="utf-8"?>
<sst xmlns="http://schemas.openxmlformats.org/spreadsheetml/2006/main" count="81" uniqueCount="41">
  <si>
    <t>Titration by Vinh at December 1st, 30 mL unknown acetic acid solution, titrated with 0.5M NaOH</t>
  </si>
  <si>
    <t>NaOH added [mL]</t>
  </si>
  <si>
    <t>pH</t>
  </si>
  <si>
    <t>What is the concentration of the acetic acid in the vinegar?</t>
  </si>
  <si>
    <t>Details of the titration:</t>
  </si>
  <si>
    <t>The investigated solution was _____ filled out by Martin</t>
  </si>
  <si>
    <t>The base used for titration was 0.50 mol/L NaOH.</t>
  </si>
  <si>
    <t>30ml of acetic acid from the beginning</t>
  </si>
  <si>
    <t>Titration by Vinh at December 1st, 20 mL unknown acetic acid solution, titrated with 0.5M NaOH</t>
  </si>
  <si>
    <t>20ml of acetic acid from the beginning</t>
  </si>
  <si>
    <t>Titration by Vinh with extra help/motivation at December 4th, 20 mL unknown acetic acid solution, titrated with 0.5M NaOH</t>
  </si>
  <si>
    <t>Titration by Vinh with extra help/motivation at December 4th, 10 mL unknown acetic acid solution, titrated with 0.5M NaOH</t>
  </si>
  <si>
    <t>Titration by mk at December 4th, 18.5 mL unknown acetic acid solution, titrated with 0.5M NaOH</t>
  </si>
  <si>
    <t>Let's try the titration of unknown acetic acid solution with 1 mol/L NaOH solution</t>
  </si>
  <si>
    <t xml:space="preserve"> </t>
  </si>
  <si>
    <t>The investigated solution was 6mL vinegar and 24mL water.</t>
  </si>
  <si>
    <t>The base used for titration was 1M NaOH.</t>
  </si>
  <si>
    <t>Let's try the titration of unknown acetic acid solution with 1M NaOH solution</t>
  </si>
  <si>
    <t>The investigated solution was 3mL vinegar and 27mL water.</t>
  </si>
  <si>
    <t>Unknown concentration of CH3COOH</t>
  </si>
  <si>
    <t>C(NaOH) = 0.5M</t>
  </si>
  <si>
    <t>reference</t>
  </si>
  <si>
    <t>#1</t>
  </si>
  <si>
    <t>#2</t>
  </si>
  <si>
    <t>#3</t>
  </si>
  <si>
    <t>#4</t>
  </si>
  <si>
    <t>#5</t>
  </si>
  <si>
    <t>C(NaOH)</t>
  </si>
  <si>
    <t>mol/L</t>
  </si>
  <si>
    <t>dilluted 1:3</t>
  </si>
  <si>
    <t>V(CH3COOH)</t>
  </si>
  <si>
    <t>mL</t>
  </si>
  <si>
    <t>V(NaOH)</t>
  </si>
  <si>
    <t>C(CH3COOH)</t>
  </si>
  <si>
    <t>n(CH3COOH)</t>
  </si>
  <si>
    <t>mmol</t>
  </si>
  <si>
    <t>m(CH3COOH)</t>
  </si>
  <si>
    <t>mg</t>
  </si>
  <si>
    <t>%(CH3COOH)</t>
  </si>
  <si>
    <t>%</t>
  </si>
  <si>
    <t>percentage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</si>
</sst>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 %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10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" xfId="0" applyBorder="1" applyFont="1" applyNumberFormat="1"/>
    <xf borderId="1" fillId="0" fontId="1" numFmtId="4" xfId="0" applyBorder="1" applyFont="1" applyNumberFormat="1"/>
    <xf borderId="1" fillId="0" fontId="1" numFmtId="164" xfId="0" applyBorder="1" applyFont="1" applyNumberFormat="1"/>
    <xf borderId="0" fillId="0" fontId="1" numFmtId="164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 vs NaOH added [mL]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'#1'!$B$3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'#1'!$A$4:$A$36</c:f>
            </c:numRef>
          </c:xVal>
          <c:yVal>
            <c:numRef>
              <c:f>'#1'!$B$4:$B$36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262770"/>
        <c:axId val="661993286"/>
      </c:scatterChart>
      <c:valAx>
        <c:axId val="13892627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1993286"/>
        <c:majorUnit val="1.0"/>
        <c:minorUnit val="0.5"/>
      </c:valAx>
      <c:valAx>
        <c:axId val="661993286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262770"/>
        <c:majorUnit val="2.0"/>
        <c:minorUnit val="1.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 vs NaOH added [mL]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'#2'!$B$3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'#2'!$A$4:$A$36</c:f>
            </c:numRef>
          </c:xVal>
          <c:yVal>
            <c:numRef>
              <c:f>'#2'!$B$4:$B$36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356942"/>
        <c:axId val="616085222"/>
      </c:scatterChart>
      <c:valAx>
        <c:axId val="10093569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085222"/>
        <c:majorUnit val="1.0"/>
        <c:minorUnit val="0.5"/>
      </c:valAx>
      <c:valAx>
        <c:axId val="616085222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356942"/>
        <c:majorUnit val="2.0"/>
        <c:minorUnit val="1.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 vs NaOH added [mL]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'#3'!$B$3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'#3'!$A$4:$A$42</c:f>
            </c:numRef>
          </c:xVal>
          <c:yVal>
            <c:numRef>
              <c:f>'#3'!$B$4:$B$42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478117"/>
        <c:axId val="1804042526"/>
      </c:scatterChart>
      <c:valAx>
        <c:axId val="3374781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042526"/>
        <c:majorUnit val="1.0"/>
        <c:minorUnit val="0.5"/>
      </c:valAx>
      <c:valAx>
        <c:axId val="1804042526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478117"/>
        <c:majorUnit val="2.0"/>
        <c:minorUnit val="1.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 vs NaOH added [mL]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'#4'!$B$3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'#4'!$A$4:$A$36</c:f>
            </c:numRef>
          </c:xVal>
          <c:yVal>
            <c:numRef>
              <c:f>'#4'!$B$4:$B$36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53617"/>
        <c:axId val="1732447115"/>
      </c:scatterChart>
      <c:valAx>
        <c:axId val="4223536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2447115"/>
        <c:majorUnit val="1.0"/>
        <c:minorUnit val="0.5"/>
      </c:valAx>
      <c:valAx>
        <c:axId val="1732447115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2353617"/>
        <c:majorUnit val="2.0"/>
        <c:minorUnit val="1.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18.5 mL CH3COOH titrated with 0.5M NaOH, pH over mL added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'#5'!$B$3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'#5'!$A$4:$A$44</c:f>
            </c:numRef>
          </c:xVal>
          <c:yVal>
            <c:numRef>
              <c:f>'#5'!$B$4:$B$44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6411"/>
        <c:axId val="1621965647"/>
      </c:scatterChart>
      <c:valAx>
        <c:axId val="2808164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965647"/>
        <c:majorUnit val="1.0"/>
        <c:minorUnit val="0.5"/>
      </c:valAx>
      <c:valAx>
        <c:axId val="1621965647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816411"/>
        <c:majorUnit val="2.0"/>
        <c:minorUnit val="1.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 vs NaOH added [mL]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'November 18th'!$B$3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'November 18th'!$A$4:$A$24</c:f>
            </c:numRef>
          </c:xVal>
          <c:yVal>
            <c:numRef>
              <c:f>'November 18th'!$B$4:$B$24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66849"/>
        <c:axId val="138269391"/>
      </c:scatterChart>
      <c:valAx>
        <c:axId val="17577668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269391"/>
        <c:majorUnit val="0.5"/>
        <c:minorUnit val="0.5"/>
      </c:valAx>
      <c:valAx>
        <c:axId val="138269391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766849"/>
        <c:majorUnit val="2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 vs NaOH added [mL]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'November 17th'!$B$3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'November 17th'!$A$4:$A$14</c:f>
            </c:numRef>
          </c:xVal>
          <c:yVal>
            <c:numRef>
              <c:f>'November 17th'!$B$4:$B$14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121206"/>
        <c:axId val="1321374919"/>
      </c:scatterChart>
      <c:valAx>
        <c:axId val="7121212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NaOH added [mL]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374919"/>
        <c:majorUnit val="0.5"/>
        <c:minorUnit val="0.5"/>
      </c:valAx>
      <c:valAx>
        <c:axId val="1321374919"/>
        <c:scaling>
          <c:orientation val="minMax"/>
          <c:max val="1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2121206"/>
        <c:majorUnit val="2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180975</xdr:rowOff>
    </xdr:from>
    <xdr:ext cx="6543675" cy="3419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180975</xdr:rowOff>
    </xdr:from>
    <xdr:ext cx="6543675" cy="3419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180975</xdr:rowOff>
    </xdr:from>
    <xdr:ext cx="6543675" cy="34194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180975</xdr:rowOff>
    </xdr:from>
    <xdr:ext cx="6543675" cy="34194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180975</xdr:rowOff>
    </xdr:from>
    <xdr:ext cx="6543675" cy="34194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2</xdr:row>
      <xdr:rowOff>0</xdr:rowOff>
    </xdr:from>
    <xdr:ext cx="608647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2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>
        <v>0.0</v>
      </c>
      <c r="B4" s="2">
        <v>2.1</v>
      </c>
    </row>
    <row r="5">
      <c r="A5" s="2">
        <v>0.5</v>
      </c>
      <c r="B5" s="2">
        <v>2.68</v>
      </c>
    </row>
    <row r="6">
      <c r="A6" s="2">
        <v>1.0</v>
      </c>
      <c r="B6" s="2">
        <v>2.95</v>
      </c>
    </row>
    <row r="7">
      <c r="A7" s="2">
        <v>1.5</v>
      </c>
      <c r="B7" s="2">
        <v>3.06</v>
      </c>
    </row>
    <row r="8">
      <c r="A8" s="2">
        <v>2.0</v>
      </c>
      <c r="B8" s="2">
        <v>3.11</v>
      </c>
    </row>
    <row r="9">
      <c r="A9" s="2">
        <v>2.5</v>
      </c>
      <c r="B9" s="2">
        <v>3.27</v>
      </c>
    </row>
    <row r="10">
      <c r="A10" s="2">
        <v>3.0</v>
      </c>
      <c r="B10" s="2">
        <v>3.38</v>
      </c>
    </row>
    <row r="11">
      <c r="A11" s="2">
        <v>3.5</v>
      </c>
      <c r="B11" s="2">
        <v>3.46</v>
      </c>
    </row>
    <row r="12">
      <c r="A12" s="2">
        <v>4.0</v>
      </c>
      <c r="B12" s="2">
        <v>3.55</v>
      </c>
    </row>
    <row r="13">
      <c r="A13" s="2">
        <v>4.5</v>
      </c>
      <c r="B13" s="2">
        <v>3.59</v>
      </c>
    </row>
    <row r="14">
      <c r="A14" s="2">
        <v>5.0</v>
      </c>
      <c r="B14" s="2">
        <v>3.67</v>
      </c>
    </row>
    <row r="15">
      <c r="A15" s="2">
        <v>5.5</v>
      </c>
      <c r="B15" s="2">
        <v>3.74</v>
      </c>
    </row>
    <row r="16">
      <c r="A16" s="2">
        <v>6.0</v>
      </c>
      <c r="B16" s="2">
        <v>3.81</v>
      </c>
    </row>
    <row r="17">
      <c r="A17" s="2">
        <v>6.5</v>
      </c>
      <c r="B17" s="2">
        <v>3.86</v>
      </c>
    </row>
    <row r="18">
      <c r="A18" s="2">
        <v>7.0</v>
      </c>
      <c r="B18" s="2">
        <v>3.9</v>
      </c>
    </row>
    <row r="19">
      <c r="A19" s="2">
        <v>7.5</v>
      </c>
      <c r="B19" s="2">
        <v>3.98</v>
      </c>
    </row>
    <row r="20">
      <c r="A20" s="2">
        <v>8.0</v>
      </c>
      <c r="B20" s="2">
        <v>4.04</v>
      </c>
    </row>
    <row r="21">
      <c r="A21" s="2">
        <v>8.5</v>
      </c>
      <c r="B21" s="2">
        <v>4.11</v>
      </c>
    </row>
    <row r="22">
      <c r="A22" s="2">
        <v>9.0</v>
      </c>
      <c r="B22" s="2">
        <v>4.15</v>
      </c>
    </row>
    <row r="23">
      <c r="A23" s="2">
        <v>9.5</v>
      </c>
      <c r="B23" s="2">
        <v>4.23</v>
      </c>
      <c r="D23" s="1" t="s">
        <v>3</v>
      </c>
    </row>
    <row r="24">
      <c r="A24" s="2">
        <v>10.0</v>
      </c>
      <c r="B24" s="2">
        <v>4.3</v>
      </c>
    </row>
    <row r="25">
      <c r="A25" s="2">
        <v>10.5</v>
      </c>
      <c r="B25" s="2">
        <v>4.37</v>
      </c>
      <c r="D25" s="1" t="s">
        <v>4</v>
      </c>
    </row>
    <row r="26">
      <c r="A26" s="2">
        <v>11.0</v>
      </c>
      <c r="B26" s="2">
        <v>4.42</v>
      </c>
      <c r="D26" s="1" t="s">
        <v>5</v>
      </c>
    </row>
    <row r="27">
      <c r="A27" s="2">
        <v>11.5</v>
      </c>
      <c r="B27" s="2">
        <v>4.49</v>
      </c>
      <c r="D27" s="1" t="s">
        <v>6</v>
      </c>
    </row>
    <row r="28">
      <c r="A28" s="2">
        <v>12.0</v>
      </c>
      <c r="B28" s="2">
        <v>4.61</v>
      </c>
      <c r="D28" s="1" t="s">
        <v>7</v>
      </c>
    </row>
    <row r="29">
      <c r="A29" s="2">
        <v>12.5</v>
      </c>
      <c r="B29" s="2">
        <v>4.7</v>
      </c>
    </row>
    <row r="30">
      <c r="A30" s="2">
        <v>13.0</v>
      </c>
      <c r="B30" s="2">
        <v>4.8</v>
      </c>
    </row>
    <row r="31">
      <c r="A31" s="2">
        <v>13.5</v>
      </c>
      <c r="B31" s="2">
        <v>5.07</v>
      </c>
    </row>
    <row r="32">
      <c r="A32" s="2">
        <v>14.0</v>
      </c>
      <c r="B32" s="2">
        <v>5.32</v>
      </c>
    </row>
    <row r="33">
      <c r="A33" s="2">
        <v>14.5</v>
      </c>
      <c r="B33" s="2">
        <v>6.57</v>
      </c>
    </row>
    <row r="34">
      <c r="A34" s="2">
        <v>15.0</v>
      </c>
      <c r="B34" s="2">
        <v>10.0</v>
      </c>
    </row>
    <row r="35">
      <c r="A35" s="2">
        <v>15.5</v>
      </c>
      <c r="B35" s="2">
        <v>10.05</v>
      </c>
    </row>
    <row r="36">
      <c r="A36" s="2">
        <v>16.0</v>
      </c>
      <c r="B36" s="2">
        <v>10.7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8</v>
      </c>
    </row>
    <row r="3">
      <c r="A3" s="2" t="s">
        <v>1</v>
      </c>
      <c r="B3" s="2" t="s">
        <v>2</v>
      </c>
    </row>
    <row r="4">
      <c r="A4" s="2">
        <v>0.0</v>
      </c>
      <c r="B4" s="3">
        <v>2.16</v>
      </c>
    </row>
    <row r="5">
      <c r="A5" s="2">
        <v>0.5</v>
      </c>
      <c r="B5" s="4">
        <v>2.9</v>
      </c>
    </row>
    <row r="6">
      <c r="A6" s="2">
        <v>1.0</v>
      </c>
      <c r="B6" s="4">
        <v>3.15</v>
      </c>
    </row>
    <row r="7">
      <c r="A7" s="2">
        <v>1.5</v>
      </c>
      <c r="B7" s="4">
        <v>3.31</v>
      </c>
    </row>
    <row r="8">
      <c r="A8" s="2">
        <v>2.0</v>
      </c>
      <c r="B8" s="4">
        <v>3.43</v>
      </c>
    </row>
    <row r="9">
      <c r="A9" s="2">
        <v>2.5</v>
      </c>
      <c r="B9" s="4">
        <v>3.52</v>
      </c>
    </row>
    <row r="10">
      <c r="A10" s="2">
        <v>3.0</v>
      </c>
      <c r="B10" s="4">
        <v>3.66</v>
      </c>
    </row>
    <row r="11">
      <c r="A11" s="2">
        <v>3.5</v>
      </c>
      <c r="B11" s="4">
        <v>3.75</v>
      </c>
    </row>
    <row r="12">
      <c r="A12" s="2">
        <v>4.0</v>
      </c>
      <c r="B12" s="4">
        <v>3.87</v>
      </c>
    </row>
    <row r="13">
      <c r="A13" s="2">
        <v>4.5</v>
      </c>
      <c r="B13" s="4">
        <v>3.97</v>
      </c>
    </row>
    <row r="14">
      <c r="A14" s="2">
        <v>5.0</v>
      </c>
      <c r="B14" s="4">
        <v>4.03</v>
      </c>
    </row>
    <row r="15">
      <c r="A15" s="2">
        <v>5.5</v>
      </c>
      <c r="B15" s="4">
        <v>4.11</v>
      </c>
    </row>
    <row r="16">
      <c r="A16" s="2">
        <v>6.0</v>
      </c>
      <c r="B16" s="4">
        <v>4.21</v>
      </c>
    </row>
    <row r="17">
      <c r="A17" s="2">
        <v>6.5</v>
      </c>
      <c r="B17" s="4">
        <v>4.29</v>
      </c>
    </row>
    <row r="18">
      <c r="A18" s="2">
        <v>7.0</v>
      </c>
      <c r="B18" s="4">
        <v>4.41</v>
      </c>
    </row>
    <row r="19">
      <c r="A19" s="2">
        <v>7.5</v>
      </c>
      <c r="B19" s="4">
        <v>4.61</v>
      </c>
    </row>
    <row r="20">
      <c r="A20" s="2">
        <v>8.0</v>
      </c>
      <c r="B20" s="4">
        <v>4.79</v>
      </c>
    </row>
    <row r="21">
      <c r="A21" s="2">
        <v>8.5</v>
      </c>
      <c r="B21" s="4">
        <v>5.1</v>
      </c>
    </row>
    <row r="22">
      <c r="A22" s="2">
        <v>9.0</v>
      </c>
      <c r="B22" s="4">
        <v>5.7</v>
      </c>
    </row>
    <row r="23">
      <c r="A23" s="2">
        <v>9.5</v>
      </c>
      <c r="B23" s="4">
        <v>9.04</v>
      </c>
      <c r="D23" s="1" t="s">
        <v>3</v>
      </c>
    </row>
    <row r="24">
      <c r="A24" s="2">
        <v>10.0</v>
      </c>
      <c r="B24" s="4">
        <v>10.5</v>
      </c>
    </row>
    <row r="25">
      <c r="A25" s="2">
        <v>10.5</v>
      </c>
      <c r="B25" s="4">
        <v>10.8</v>
      </c>
      <c r="D25" s="1" t="s">
        <v>4</v>
      </c>
    </row>
    <row r="26">
      <c r="A26" s="2">
        <v>11.0</v>
      </c>
      <c r="B26" s="4">
        <v>10.95</v>
      </c>
      <c r="D26" s="1" t="s">
        <v>5</v>
      </c>
    </row>
    <row r="27">
      <c r="A27" s="2">
        <v>11.5</v>
      </c>
      <c r="B27" s="4">
        <v>11.1</v>
      </c>
      <c r="D27" s="1" t="s">
        <v>6</v>
      </c>
    </row>
    <row r="28">
      <c r="A28" s="2">
        <v>12.0</v>
      </c>
      <c r="B28" s="4">
        <v>11.18</v>
      </c>
      <c r="D28" s="1" t="s">
        <v>9</v>
      </c>
    </row>
    <row r="29">
      <c r="A29" s="2">
        <v>12.5</v>
      </c>
      <c r="B29" s="2"/>
    </row>
    <row r="30">
      <c r="A30" s="2">
        <v>13.0</v>
      </c>
      <c r="B30" s="2"/>
    </row>
    <row r="31">
      <c r="A31" s="2">
        <v>13.5</v>
      </c>
      <c r="B31" s="2"/>
    </row>
    <row r="32">
      <c r="A32" s="2">
        <v>14.0</v>
      </c>
      <c r="B32" s="2"/>
    </row>
    <row r="33">
      <c r="A33" s="2">
        <v>14.5</v>
      </c>
      <c r="B33" s="2"/>
    </row>
    <row r="34">
      <c r="A34" s="2">
        <v>15.0</v>
      </c>
      <c r="B34" s="2"/>
    </row>
    <row r="35">
      <c r="A35" s="2">
        <v>15.5</v>
      </c>
      <c r="B35" s="2"/>
    </row>
    <row r="36">
      <c r="A36" s="2">
        <v>16.0</v>
      </c>
      <c r="B3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10</v>
      </c>
    </row>
    <row r="3">
      <c r="A3" s="2" t="s">
        <v>1</v>
      </c>
      <c r="B3" s="2" t="s">
        <v>2</v>
      </c>
    </row>
    <row r="4">
      <c r="A4" s="2">
        <v>0.0</v>
      </c>
      <c r="B4" s="2">
        <v>2.09</v>
      </c>
    </row>
    <row r="5">
      <c r="A5" s="2">
        <v>0.5</v>
      </c>
      <c r="B5" s="2">
        <v>2.6</v>
      </c>
    </row>
    <row r="6">
      <c r="A6" s="2">
        <v>1.0</v>
      </c>
      <c r="B6" s="2">
        <v>2.95</v>
      </c>
    </row>
    <row r="7">
      <c r="A7" s="2">
        <v>1.5</v>
      </c>
      <c r="B7" s="2">
        <v>3.2</v>
      </c>
    </row>
    <row r="8">
      <c r="A8" s="2">
        <v>2.0</v>
      </c>
      <c r="B8" s="2">
        <v>3.26</v>
      </c>
    </row>
    <row r="9">
      <c r="A9" s="2">
        <v>2.5</v>
      </c>
      <c r="B9" s="2">
        <v>3.43</v>
      </c>
    </row>
    <row r="10">
      <c r="A10" s="2">
        <v>3.0</v>
      </c>
      <c r="B10" s="2">
        <v>3.53</v>
      </c>
    </row>
    <row r="11">
      <c r="A11" s="2">
        <v>3.5</v>
      </c>
      <c r="B11" s="2">
        <v>3.62</v>
      </c>
    </row>
    <row r="12">
      <c r="A12" s="2">
        <v>4.0</v>
      </c>
      <c r="B12" s="2">
        <v>3.7</v>
      </c>
    </row>
    <row r="13">
      <c r="A13" s="2">
        <v>4.5</v>
      </c>
      <c r="B13" s="2">
        <v>3.82</v>
      </c>
    </row>
    <row r="14">
      <c r="A14" s="2">
        <v>5.0</v>
      </c>
      <c r="B14" s="2">
        <v>3.9</v>
      </c>
    </row>
    <row r="15">
      <c r="A15" s="2">
        <v>5.5</v>
      </c>
      <c r="B15" s="2">
        <v>3.99</v>
      </c>
    </row>
    <row r="16">
      <c r="A16" s="2">
        <v>6.0</v>
      </c>
      <c r="B16" s="2">
        <v>4.04</v>
      </c>
    </row>
    <row r="17">
      <c r="A17" s="2">
        <v>6.5</v>
      </c>
      <c r="B17" s="2">
        <v>4.13</v>
      </c>
    </row>
    <row r="18">
      <c r="A18" s="2">
        <v>7.0</v>
      </c>
      <c r="B18" s="2">
        <v>4.21</v>
      </c>
    </row>
    <row r="19">
      <c r="A19" s="2">
        <v>7.5</v>
      </c>
      <c r="B19" s="2">
        <v>4.29</v>
      </c>
    </row>
    <row r="20">
      <c r="A20" s="2">
        <v>8.0</v>
      </c>
      <c r="B20" s="2">
        <v>4.34</v>
      </c>
    </row>
    <row r="21">
      <c r="A21" s="2">
        <v>8.5</v>
      </c>
      <c r="B21" s="2">
        <v>4.48</v>
      </c>
    </row>
    <row r="22">
      <c r="A22" s="2">
        <v>9.0</v>
      </c>
      <c r="B22" s="2">
        <v>4.59</v>
      </c>
    </row>
    <row r="23">
      <c r="A23" s="2">
        <v>9.5</v>
      </c>
      <c r="B23" s="2">
        <v>4.73</v>
      </c>
      <c r="D23" s="1" t="s">
        <v>3</v>
      </c>
    </row>
    <row r="24">
      <c r="A24" s="2">
        <v>10.0</v>
      </c>
      <c r="B24" s="2">
        <v>4.86</v>
      </c>
    </row>
    <row r="25">
      <c r="A25" s="2">
        <v>10.5</v>
      </c>
      <c r="B25" s="2">
        <v>5.26</v>
      </c>
      <c r="D25" s="1" t="s">
        <v>4</v>
      </c>
    </row>
    <row r="26">
      <c r="A26" s="2">
        <v>11.0</v>
      </c>
      <c r="B26" s="2">
        <v>6.15</v>
      </c>
      <c r="D26" s="1" t="s">
        <v>5</v>
      </c>
    </row>
    <row r="27">
      <c r="A27" s="2">
        <v>11.5</v>
      </c>
      <c r="B27" s="2">
        <v>9.34</v>
      </c>
      <c r="D27" s="1" t="s">
        <v>6</v>
      </c>
    </row>
    <row r="28">
      <c r="A28" s="2">
        <v>12.0</v>
      </c>
      <c r="B28" s="2">
        <v>10.73</v>
      </c>
      <c r="D28" s="1" t="s">
        <v>7</v>
      </c>
    </row>
    <row r="29">
      <c r="A29" s="2">
        <v>12.5</v>
      </c>
      <c r="B29" s="2">
        <v>11.04</v>
      </c>
    </row>
    <row r="30">
      <c r="A30" s="2">
        <v>13.0</v>
      </c>
      <c r="B30" s="2">
        <v>11.17</v>
      </c>
    </row>
    <row r="31">
      <c r="A31" s="2">
        <v>13.5</v>
      </c>
      <c r="B31" s="2">
        <v>11.26</v>
      </c>
    </row>
    <row r="32">
      <c r="A32" s="2">
        <v>14.0</v>
      </c>
      <c r="B32" s="2">
        <v>11.33</v>
      </c>
    </row>
    <row r="33">
      <c r="A33" s="2">
        <v>14.5</v>
      </c>
      <c r="B33" s="2">
        <v>11.39</v>
      </c>
    </row>
    <row r="34">
      <c r="A34" s="2">
        <v>15.0</v>
      </c>
      <c r="B34" s="2">
        <v>11.46</v>
      </c>
    </row>
    <row r="35">
      <c r="A35" s="2">
        <v>15.5</v>
      </c>
      <c r="B35" s="2">
        <v>11.49</v>
      </c>
    </row>
    <row r="36">
      <c r="A36" s="2">
        <v>16.0</v>
      </c>
      <c r="B36" s="2">
        <v>11.55</v>
      </c>
    </row>
    <row r="37">
      <c r="A37" s="2">
        <v>16.5</v>
      </c>
      <c r="B37" s="2">
        <v>11.63</v>
      </c>
    </row>
    <row r="38">
      <c r="A38" s="2">
        <v>17.0</v>
      </c>
      <c r="B38" s="2">
        <v>11.64</v>
      </c>
    </row>
    <row r="39">
      <c r="A39" s="2">
        <v>17.5</v>
      </c>
      <c r="B39" s="2">
        <v>11.66</v>
      </c>
    </row>
    <row r="40">
      <c r="A40" s="2">
        <v>18.0</v>
      </c>
      <c r="B40" s="2">
        <v>11.68</v>
      </c>
    </row>
    <row r="41">
      <c r="A41" s="2">
        <v>18.5</v>
      </c>
      <c r="B41" s="2">
        <v>11.69</v>
      </c>
    </row>
    <row r="42">
      <c r="A42" s="2">
        <v>19.0</v>
      </c>
      <c r="B42" s="2">
        <v>11.71</v>
      </c>
    </row>
    <row r="43">
      <c r="A43" s="2">
        <v>19.5</v>
      </c>
      <c r="B43" s="2">
        <v>11.72</v>
      </c>
    </row>
    <row r="44">
      <c r="A44" s="2">
        <v>20.0</v>
      </c>
      <c r="B44" s="2">
        <v>11.73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11</v>
      </c>
    </row>
    <row r="3">
      <c r="A3" s="2" t="s">
        <v>1</v>
      </c>
      <c r="B3" s="2" t="s">
        <v>2</v>
      </c>
    </row>
    <row r="4">
      <c r="A4" s="2">
        <v>0.0</v>
      </c>
      <c r="B4" s="2">
        <v>2.43</v>
      </c>
    </row>
    <row r="5">
      <c r="A5" s="2">
        <v>0.5</v>
      </c>
      <c r="B5" s="2">
        <v>3.07</v>
      </c>
    </row>
    <row r="6">
      <c r="A6" s="2">
        <v>1.0</v>
      </c>
      <c r="B6" s="2">
        <v>3.38</v>
      </c>
    </row>
    <row r="7">
      <c r="A7" s="2">
        <v>1.5</v>
      </c>
      <c r="B7" s="2">
        <v>3.61</v>
      </c>
    </row>
    <row r="8">
      <c r="A8" s="2">
        <v>2.0</v>
      </c>
      <c r="B8" s="2">
        <v>3.72</v>
      </c>
    </row>
    <row r="9">
      <c r="A9" s="2">
        <v>2.5</v>
      </c>
      <c r="B9" s="2">
        <v>3.84</v>
      </c>
    </row>
    <row r="10">
      <c r="A10" s="2">
        <v>3.0</v>
      </c>
      <c r="B10" s="2">
        <v>4.06</v>
      </c>
    </row>
    <row r="11">
      <c r="A11" s="2">
        <v>3.5</v>
      </c>
      <c r="B11" s="2">
        <v>4.19</v>
      </c>
    </row>
    <row r="12">
      <c r="A12" s="2">
        <v>4.0</v>
      </c>
      <c r="B12" s="2">
        <v>4.33</v>
      </c>
    </row>
    <row r="13">
      <c r="A13" s="2">
        <v>4.5</v>
      </c>
      <c r="B13" s="2">
        <v>4.45</v>
      </c>
    </row>
    <row r="14">
      <c r="A14" s="2">
        <v>5.0</v>
      </c>
      <c r="B14" s="2">
        <v>4.64</v>
      </c>
    </row>
    <row r="15">
      <c r="A15" s="2">
        <v>5.5</v>
      </c>
      <c r="B15" s="2">
        <v>4.89</v>
      </c>
    </row>
    <row r="16">
      <c r="A16" s="2">
        <v>6.0</v>
      </c>
      <c r="B16" s="2">
        <v>5.4</v>
      </c>
    </row>
    <row r="17">
      <c r="A17" s="2">
        <v>6.5</v>
      </c>
      <c r="B17" s="2">
        <v>8.5</v>
      </c>
    </row>
    <row r="18">
      <c r="A18" s="2">
        <v>7.0</v>
      </c>
      <c r="B18" s="2">
        <v>10.3</v>
      </c>
    </row>
    <row r="19">
      <c r="A19" s="2">
        <v>7.5</v>
      </c>
      <c r="B19" s="2">
        <v>10.69</v>
      </c>
    </row>
    <row r="20">
      <c r="A20" s="2">
        <v>8.0</v>
      </c>
      <c r="B20" s="2">
        <v>10.87</v>
      </c>
    </row>
    <row r="21">
      <c r="A21" s="2">
        <v>8.5</v>
      </c>
      <c r="B21" s="2">
        <v>10.99</v>
      </c>
    </row>
    <row r="22">
      <c r="A22" s="2">
        <v>9.0</v>
      </c>
      <c r="B22" s="2">
        <v>11.1</v>
      </c>
    </row>
    <row r="23">
      <c r="A23" s="2">
        <v>9.5</v>
      </c>
      <c r="B23" s="2">
        <v>11.21</v>
      </c>
      <c r="D23" s="1" t="s">
        <v>3</v>
      </c>
    </row>
    <row r="24">
      <c r="A24" s="2">
        <v>10.0</v>
      </c>
      <c r="B24" s="2">
        <v>11.25</v>
      </c>
    </row>
    <row r="25">
      <c r="A25" s="2">
        <v>10.5</v>
      </c>
      <c r="B25" s="2">
        <v>11.29</v>
      </c>
      <c r="D25" s="1" t="s">
        <v>4</v>
      </c>
    </row>
    <row r="26">
      <c r="A26" s="2">
        <v>11.0</v>
      </c>
      <c r="B26" s="2">
        <v>11.56</v>
      </c>
      <c r="D26" s="1" t="s">
        <v>5</v>
      </c>
    </row>
    <row r="27">
      <c r="A27" s="2">
        <v>11.5</v>
      </c>
      <c r="B27" s="2">
        <v>11.58</v>
      </c>
      <c r="D27" s="1" t="s">
        <v>6</v>
      </c>
    </row>
    <row r="28">
      <c r="A28" s="2">
        <v>12.0</v>
      </c>
      <c r="B28" s="2">
        <v>11.59</v>
      </c>
      <c r="D28" s="1" t="s">
        <v>7</v>
      </c>
    </row>
    <row r="29">
      <c r="A29" s="2">
        <v>12.5</v>
      </c>
      <c r="B29" s="2">
        <v>11.61</v>
      </c>
    </row>
    <row r="30">
      <c r="A30" s="2">
        <v>13.0</v>
      </c>
      <c r="B30" s="2"/>
    </row>
    <row r="31">
      <c r="A31" s="2">
        <v>13.5</v>
      </c>
      <c r="B31" s="2"/>
    </row>
    <row r="32">
      <c r="A32" s="2">
        <v>14.0</v>
      </c>
      <c r="B32" s="2"/>
    </row>
    <row r="33">
      <c r="A33" s="2">
        <v>14.5</v>
      </c>
      <c r="B33" s="2"/>
    </row>
    <row r="34">
      <c r="A34" s="2">
        <v>15.0</v>
      </c>
      <c r="B34" s="2"/>
    </row>
    <row r="35">
      <c r="A35" s="2">
        <v>15.5</v>
      </c>
      <c r="B35" s="2"/>
    </row>
    <row r="36">
      <c r="A36" s="2">
        <v>16.0</v>
      </c>
      <c r="B3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12</v>
      </c>
    </row>
    <row r="3">
      <c r="A3" s="2" t="s">
        <v>1</v>
      </c>
      <c r="B3" s="2" t="s">
        <v>2</v>
      </c>
    </row>
    <row r="4">
      <c r="A4" s="2">
        <v>0.0</v>
      </c>
      <c r="B4" s="2">
        <v>2.04</v>
      </c>
    </row>
    <row r="5">
      <c r="A5" s="2">
        <v>0.5</v>
      </c>
      <c r="B5" s="2">
        <v>2.68</v>
      </c>
    </row>
    <row r="6">
      <c r="A6" s="2">
        <v>1.0</v>
      </c>
      <c r="B6" s="2">
        <v>3.04</v>
      </c>
    </row>
    <row r="7">
      <c r="A7" s="2">
        <v>1.5</v>
      </c>
      <c r="B7" s="2">
        <v>3.18</v>
      </c>
    </row>
    <row r="8">
      <c r="A8" s="2">
        <v>2.0</v>
      </c>
      <c r="B8" s="2">
        <v>3.33</v>
      </c>
    </row>
    <row r="9">
      <c r="A9" s="2">
        <v>2.5</v>
      </c>
      <c r="B9" s="2">
        <v>3.45</v>
      </c>
    </row>
    <row r="10">
      <c r="A10" s="2">
        <v>3.0</v>
      </c>
      <c r="B10" s="2">
        <v>3.53</v>
      </c>
    </row>
    <row r="11">
      <c r="A11" s="2">
        <v>3.5</v>
      </c>
      <c r="B11" s="2">
        <v>3.61</v>
      </c>
    </row>
    <row r="12">
      <c r="A12" s="2">
        <v>4.0</v>
      </c>
      <c r="B12" s="2">
        <v>3.68</v>
      </c>
    </row>
    <row r="13">
      <c r="A13" s="2">
        <v>4.5</v>
      </c>
      <c r="B13" s="2">
        <v>3.81</v>
      </c>
    </row>
    <row r="14">
      <c r="A14" s="2">
        <v>5.0</v>
      </c>
      <c r="B14" s="2">
        <v>3.85</v>
      </c>
    </row>
    <row r="15">
      <c r="A15" s="2">
        <v>5.5</v>
      </c>
      <c r="B15" s="2">
        <v>3.92</v>
      </c>
    </row>
    <row r="16">
      <c r="A16" s="2">
        <v>6.0</v>
      </c>
      <c r="B16" s="2">
        <v>3.99</v>
      </c>
    </row>
    <row r="17">
      <c r="A17" s="2">
        <v>6.5</v>
      </c>
      <c r="B17" s="2">
        <v>4.14</v>
      </c>
    </row>
    <row r="18">
      <c r="A18" s="2">
        <v>7.0</v>
      </c>
      <c r="B18" s="2">
        <v>4.27</v>
      </c>
    </row>
    <row r="19">
      <c r="A19" s="2">
        <v>7.5</v>
      </c>
      <c r="B19" s="2">
        <v>4.35</v>
      </c>
    </row>
    <row r="20">
      <c r="A20" s="2">
        <v>8.0</v>
      </c>
      <c r="B20" s="2">
        <v>4.49</v>
      </c>
    </row>
    <row r="21">
      <c r="A21" s="2">
        <v>8.5</v>
      </c>
      <c r="B21" s="2">
        <v>4.65</v>
      </c>
    </row>
    <row r="22">
      <c r="A22" s="2">
        <v>9.0</v>
      </c>
      <c r="B22" s="2">
        <v>4.81</v>
      </c>
    </row>
    <row r="23">
      <c r="A23" s="2">
        <v>9.5</v>
      </c>
      <c r="B23" s="2">
        <v>5.08</v>
      </c>
      <c r="D23" s="1" t="s">
        <v>3</v>
      </c>
    </row>
    <row r="24">
      <c r="A24" s="2">
        <v>10.0</v>
      </c>
      <c r="B24" s="2">
        <v>5.68</v>
      </c>
    </row>
    <row r="25">
      <c r="A25" s="2">
        <v>10.5</v>
      </c>
      <c r="B25" s="2">
        <v>8.87</v>
      </c>
      <c r="D25" s="1" t="s">
        <v>4</v>
      </c>
    </row>
    <row r="26">
      <c r="A26" s="2">
        <v>11.0</v>
      </c>
      <c r="B26" s="2">
        <v>10.28</v>
      </c>
      <c r="D26" s="1" t="s">
        <v>5</v>
      </c>
    </row>
    <row r="27">
      <c r="A27" s="2">
        <v>11.5</v>
      </c>
      <c r="B27" s="2">
        <v>10.7</v>
      </c>
      <c r="D27" s="1" t="s">
        <v>6</v>
      </c>
    </row>
    <row r="28">
      <c r="A28" s="2">
        <v>12.0</v>
      </c>
      <c r="B28" s="2">
        <v>10.95</v>
      </c>
      <c r="D28" s="1" t="s">
        <v>7</v>
      </c>
    </row>
    <row r="29">
      <c r="A29" s="2">
        <v>12.5</v>
      </c>
      <c r="B29" s="2">
        <v>11.05</v>
      </c>
    </row>
    <row r="30">
      <c r="A30" s="2">
        <v>13.0</v>
      </c>
      <c r="B30" s="2">
        <v>11.14</v>
      </c>
    </row>
    <row r="31">
      <c r="A31" s="2">
        <v>13.5</v>
      </c>
      <c r="B31" s="2">
        <v>11.24</v>
      </c>
    </row>
    <row r="32">
      <c r="A32" s="2">
        <v>14.0</v>
      </c>
      <c r="B32" s="2">
        <v>11.31</v>
      </c>
    </row>
    <row r="33">
      <c r="A33" s="2">
        <v>14.5</v>
      </c>
      <c r="B33" s="2">
        <v>11.37</v>
      </c>
    </row>
    <row r="34">
      <c r="A34" s="2">
        <v>15.0</v>
      </c>
      <c r="B34" s="2">
        <v>11.41</v>
      </c>
    </row>
    <row r="35">
      <c r="A35" s="2">
        <v>15.5</v>
      </c>
      <c r="B35" s="2">
        <v>11.46</v>
      </c>
    </row>
    <row r="36">
      <c r="A36" s="2">
        <v>16.0</v>
      </c>
      <c r="B36" s="2">
        <v>11.55</v>
      </c>
    </row>
    <row r="37">
      <c r="A37" s="2">
        <v>16.5</v>
      </c>
      <c r="B37" s="2">
        <v>11.58</v>
      </c>
    </row>
    <row r="38">
      <c r="A38" s="2">
        <v>17.0</v>
      </c>
      <c r="B38" s="2">
        <v>11.6</v>
      </c>
    </row>
    <row r="39">
      <c r="A39" s="2">
        <v>17.5</v>
      </c>
      <c r="B39" s="2">
        <v>11.62</v>
      </c>
    </row>
    <row r="40">
      <c r="A40" s="2">
        <v>18.0</v>
      </c>
      <c r="B40" s="2">
        <v>11.66</v>
      </c>
    </row>
    <row r="41">
      <c r="A41" s="2">
        <v>18.5</v>
      </c>
      <c r="B41" s="2">
        <v>11.68</v>
      </c>
    </row>
    <row r="42">
      <c r="A42" s="2">
        <v>19.0</v>
      </c>
      <c r="B42" s="2">
        <v>11.69</v>
      </c>
    </row>
    <row r="43">
      <c r="A43" s="2">
        <v>19.5</v>
      </c>
      <c r="B43" s="2">
        <v>11.71</v>
      </c>
    </row>
    <row r="44">
      <c r="A44" s="2">
        <v>20.0</v>
      </c>
      <c r="B44" s="2">
        <v>11.74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13</v>
      </c>
    </row>
    <row r="3">
      <c r="A3" s="2" t="s">
        <v>1</v>
      </c>
      <c r="B3" s="2" t="s">
        <v>2</v>
      </c>
    </row>
    <row r="4">
      <c r="A4" s="2">
        <v>0.0</v>
      </c>
      <c r="B4" s="2">
        <v>1.96</v>
      </c>
    </row>
    <row r="5">
      <c r="A5" s="2">
        <v>0.5</v>
      </c>
      <c r="B5" s="2">
        <v>2.71</v>
      </c>
    </row>
    <row r="6">
      <c r="A6" s="2">
        <v>1.0</v>
      </c>
      <c r="B6" s="2">
        <v>3.08</v>
      </c>
    </row>
    <row r="7">
      <c r="A7" s="2">
        <v>1.5</v>
      </c>
      <c r="B7" s="2">
        <v>3.31</v>
      </c>
    </row>
    <row r="8">
      <c r="A8" s="2">
        <v>2.0</v>
      </c>
      <c r="B8" s="2">
        <v>3.49</v>
      </c>
    </row>
    <row r="9">
      <c r="A9" s="2">
        <v>2.5</v>
      </c>
      <c r="B9" s="2">
        <v>3.63</v>
      </c>
    </row>
    <row r="10">
      <c r="A10" s="2">
        <v>3.0</v>
      </c>
      <c r="B10" s="2">
        <v>3.78</v>
      </c>
    </row>
    <row r="11">
      <c r="A11" s="2">
        <v>3.5</v>
      </c>
      <c r="B11" s="2">
        <v>3.93</v>
      </c>
    </row>
    <row r="12">
      <c r="A12" s="2">
        <v>4.0</v>
      </c>
      <c r="B12" s="2">
        <v>4.04</v>
      </c>
    </row>
    <row r="13">
      <c r="A13" s="2">
        <v>4.5</v>
      </c>
      <c r="B13" s="2">
        <v>4.2</v>
      </c>
    </row>
    <row r="14">
      <c r="A14" s="2">
        <v>5.0</v>
      </c>
      <c r="B14" s="2">
        <v>4.35</v>
      </c>
    </row>
    <row r="15">
      <c r="A15" s="2">
        <v>5.5</v>
      </c>
      <c r="B15" s="2">
        <v>4.53</v>
      </c>
    </row>
    <row r="16">
      <c r="A16" s="2">
        <v>6.0</v>
      </c>
      <c r="B16" s="2">
        <v>4.73</v>
      </c>
    </row>
    <row r="17">
      <c r="A17" s="2">
        <v>6.5</v>
      </c>
      <c r="B17" s="2">
        <v>5.11</v>
      </c>
    </row>
    <row r="18">
      <c r="A18" s="2">
        <v>7.0</v>
      </c>
      <c r="B18" s="2">
        <v>8.33</v>
      </c>
    </row>
    <row r="19">
      <c r="A19" s="2">
        <v>7.5</v>
      </c>
      <c r="B19" s="2">
        <v>10.55</v>
      </c>
    </row>
    <row r="20">
      <c r="A20" s="2">
        <v>8.0</v>
      </c>
      <c r="B20" s="2">
        <v>10.97</v>
      </c>
    </row>
    <row r="21">
      <c r="A21" s="2">
        <v>8.5</v>
      </c>
      <c r="B21" s="2">
        <v>11.15</v>
      </c>
    </row>
    <row r="22">
      <c r="A22" s="2">
        <v>9.0</v>
      </c>
      <c r="B22" s="2">
        <v>11.22</v>
      </c>
    </row>
    <row r="23">
      <c r="A23" s="2">
        <v>9.5</v>
      </c>
      <c r="B23" s="2">
        <v>11.31</v>
      </c>
      <c r="D23" s="1" t="s">
        <v>3</v>
      </c>
    </row>
    <row r="24">
      <c r="A24" s="2">
        <v>10.0</v>
      </c>
      <c r="B24" s="2">
        <v>11.37</v>
      </c>
    </row>
    <row r="25">
      <c r="D25" s="1" t="s">
        <v>4</v>
      </c>
    </row>
    <row r="26">
      <c r="A26" s="1" t="s">
        <v>14</v>
      </c>
      <c r="D26" s="1" t="s">
        <v>15</v>
      </c>
    </row>
    <row r="27">
      <c r="D27" s="1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</cols>
  <sheetData>
    <row r="1">
      <c r="A1" s="1" t="s">
        <v>17</v>
      </c>
    </row>
    <row r="3">
      <c r="A3" s="2" t="s">
        <v>1</v>
      </c>
      <c r="B3" s="2" t="s">
        <v>2</v>
      </c>
    </row>
    <row r="4">
      <c r="A4" s="2">
        <v>0.0</v>
      </c>
      <c r="B4" s="2">
        <v>2.2</v>
      </c>
    </row>
    <row r="5">
      <c r="A5" s="2">
        <v>0.5</v>
      </c>
      <c r="B5" s="2">
        <v>2.4</v>
      </c>
    </row>
    <row r="6">
      <c r="A6" s="2">
        <v>1.0</v>
      </c>
      <c r="B6" s="2">
        <v>3.2</v>
      </c>
    </row>
    <row r="7">
      <c r="A7" s="2">
        <v>1.5</v>
      </c>
      <c r="B7" s="2">
        <v>4.0</v>
      </c>
    </row>
    <row r="8">
      <c r="A8" s="2">
        <v>2.0</v>
      </c>
      <c r="B8" s="2">
        <v>4.3</v>
      </c>
    </row>
    <row r="9">
      <c r="A9" s="2">
        <v>2.5</v>
      </c>
      <c r="B9" s="2">
        <v>4.7</v>
      </c>
    </row>
    <row r="10">
      <c r="A10" s="2">
        <v>3.0</v>
      </c>
      <c r="B10" s="2">
        <v>5.4</v>
      </c>
    </row>
    <row r="11">
      <c r="A11" s="2">
        <v>3.5</v>
      </c>
      <c r="B11" s="2">
        <v>10.6</v>
      </c>
    </row>
    <row r="12">
      <c r="A12" s="2">
        <v>4.0</v>
      </c>
      <c r="B12" s="2">
        <v>11.1</v>
      </c>
    </row>
    <row r="13">
      <c r="A13" s="2">
        <v>4.5</v>
      </c>
      <c r="B13" s="2">
        <v>11.8</v>
      </c>
    </row>
    <row r="14">
      <c r="A14" s="2">
        <v>5.0</v>
      </c>
      <c r="B14" s="2">
        <v>12.2</v>
      </c>
    </row>
    <row r="22">
      <c r="D22" s="1" t="s">
        <v>3</v>
      </c>
    </row>
    <row r="24">
      <c r="D24" s="1" t="s">
        <v>4</v>
      </c>
    </row>
    <row r="25">
      <c r="D25" s="1" t="s">
        <v>18</v>
      </c>
    </row>
    <row r="26">
      <c r="D26" s="1" t="s">
        <v>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43"/>
    <col customWidth="1" min="3" max="7" width="7.29"/>
    <col customWidth="1" min="8" max="8" width="9.71"/>
    <col customWidth="1" min="9" max="9" width="3.71"/>
    <col customWidth="1" min="10" max="10" width="11.57"/>
  </cols>
  <sheetData>
    <row r="1">
      <c r="A1" s="1" t="s">
        <v>19</v>
      </c>
    </row>
    <row r="3">
      <c r="A3" s="1" t="s">
        <v>20</v>
      </c>
      <c r="J3" s="1" t="s">
        <v>21</v>
      </c>
    </row>
    <row r="4">
      <c r="B4" s="5"/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J4" s="6">
        <v>0.065</v>
      </c>
    </row>
    <row r="5">
      <c r="A5" s="7" t="s">
        <v>27</v>
      </c>
      <c r="B5" s="7" t="s">
        <v>28</v>
      </c>
      <c r="C5" s="7">
        <v>0.5</v>
      </c>
      <c r="D5" s="7">
        <v>0.5</v>
      </c>
      <c r="E5" s="7">
        <v>0.5</v>
      </c>
      <c r="F5" s="7">
        <v>0.5</v>
      </c>
      <c r="G5" s="7">
        <v>0.5</v>
      </c>
      <c r="J5" s="1" t="s">
        <v>29</v>
      </c>
    </row>
    <row r="6">
      <c r="A6" s="7" t="s">
        <v>30</v>
      </c>
      <c r="B6" s="7" t="s">
        <v>31</v>
      </c>
      <c r="C6" s="7">
        <v>30.0</v>
      </c>
      <c r="D6" s="7">
        <v>20.0</v>
      </c>
      <c r="E6" s="7">
        <v>20.0</v>
      </c>
      <c r="F6" s="7">
        <v>10.0</v>
      </c>
      <c r="G6" s="7">
        <v>18.5</v>
      </c>
    </row>
    <row r="7">
      <c r="A7" s="7" t="s">
        <v>32</v>
      </c>
      <c r="B7" s="7" t="s">
        <v>31</v>
      </c>
      <c r="C7" s="7">
        <v>15.0</v>
      </c>
      <c r="D7" s="7">
        <v>9.5</v>
      </c>
      <c r="E7" s="7">
        <v>11.5</v>
      </c>
      <c r="F7" s="7">
        <v>6.5</v>
      </c>
      <c r="G7" s="7">
        <v>10.5</v>
      </c>
    </row>
    <row r="8">
      <c r="A8" s="7" t="s">
        <v>33</v>
      </c>
      <c r="B8" s="7" t="s">
        <v>28</v>
      </c>
      <c r="C8" s="8">
        <f t="shared" ref="C8:G8" si="1">C5*C7/C6</f>
        <v>0.25</v>
      </c>
      <c r="D8" s="8">
        <f t="shared" si="1"/>
        <v>0.2375</v>
      </c>
      <c r="E8" s="8">
        <f t="shared" si="1"/>
        <v>0.2875</v>
      </c>
      <c r="F8" s="8">
        <f t="shared" si="1"/>
        <v>0.325</v>
      </c>
      <c r="G8" s="8">
        <f t="shared" si="1"/>
        <v>0.2837837838</v>
      </c>
      <c r="H8" s="8">
        <f>average(C8:G8)</f>
        <v>0.2767567568</v>
      </c>
    </row>
    <row r="9">
      <c r="A9" s="7" t="s">
        <v>34</v>
      </c>
      <c r="B9" s="7" t="s">
        <v>35</v>
      </c>
      <c r="C9" s="8">
        <f t="shared" ref="C9:G9" si="2">C8*C6</f>
        <v>7.5</v>
      </c>
      <c r="D9" s="8">
        <f t="shared" si="2"/>
        <v>4.75</v>
      </c>
      <c r="E9" s="8">
        <f t="shared" si="2"/>
        <v>5.75</v>
      </c>
      <c r="F9" s="8">
        <f t="shared" si="2"/>
        <v>3.25</v>
      </c>
      <c r="G9" s="8">
        <f t="shared" si="2"/>
        <v>5.25</v>
      </c>
      <c r="H9" s="8"/>
    </row>
    <row r="10">
      <c r="A10" s="7" t="s">
        <v>36</v>
      </c>
      <c r="B10" s="7" t="s">
        <v>37</v>
      </c>
      <c r="C10" s="9">
        <f t="shared" ref="C10:G10" si="3">C9*60.022</f>
        <v>450.165</v>
      </c>
      <c r="D10" s="9">
        <f t="shared" si="3"/>
        <v>285.1045</v>
      </c>
      <c r="E10" s="9">
        <f t="shared" si="3"/>
        <v>345.1265</v>
      </c>
      <c r="F10" s="9">
        <f t="shared" si="3"/>
        <v>195.0715</v>
      </c>
      <c r="G10" s="9">
        <f t="shared" si="3"/>
        <v>315.1155</v>
      </c>
      <c r="H10" s="8"/>
    </row>
    <row r="11">
      <c r="A11" s="7" t="s">
        <v>30</v>
      </c>
      <c r="B11" s="7" t="s">
        <v>31</v>
      </c>
      <c r="C11" s="10">
        <f t="shared" ref="C11:G11" si="4">C10/1.05/1000</f>
        <v>0.4287285714</v>
      </c>
      <c r="D11" s="10">
        <f t="shared" si="4"/>
        <v>0.2715280952</v>
      </c>
      <c r="E11" s="10">
        <f t="shared" si="4"/>
        <v>0.3286919048</v>
      </c>
      <c r="F11" s="10">
        <f t="shared" si="4"/>
        <v>0.185782381</v>
      </c>
      <c r="G11" s="10">
        <f t="shared" si="4"/>
        <v>0.30011</v>
      </c>
      <c r="H11" s="8"/>
    </row>
    <row r="12">
      <c r="A12" s="7" t="s">
        <v>38</v>
      </c>
      <c r="B12" s="7" t="s">
        <v>39</v>
      </c>
      <c r="C12" s="11">
        <f t="shared" ref="C12:G12" si="5">C11/C6</f>
        <v>0.01429095238</v>
      </c>
      <c r="D12" s="11">
        <f t="shared" si="5"/>
        <v>0.01357640476</v>
      </c>
      <c r="E12" s="11">
        <f t="shared" si="5"/>
        <v>0.01643459524</v>
      </c>
      <c r="F12" s="11">
        <f t="shared" si="5"/>
        <v>0.0185782381</v>
      </c>
      <c r="G12" s="11">
        <f t="shared" si="5"/>
        <v>0.01622216216</v>
      </c>
      <c r="H12" s="11">
        <f>average(C12:G12)</f>
        <v>0.01582047053</v>
      </c>
      <c r="J12" s="12">
        <f>J4/4</f>
        <v>0.01625</v>
      </c>
    </row>
    <row r="14">
      <c r="A14" s="1" t="s">
        <v>40</v>
      </c>
      <c r="C14" s="13">
        <f t="shared" ref="C14:H14" si="6">(C12-$J12)/$J12</f>
        <v>-0.1205567766</v>
      </c>
      <c r="D14" s="13">
        <f t="shared" si="6"/>
        <v>-0.1645289377</v>
      </c>
      <c r="E14" s="13">
        <f t="shared" si="6"/>
        <v>0.01135970696</v>
      </c>
      <c r="F14" s="13">
        <f t="shared" si="6"/>
        <v>0.1432761905</v>
      </c>
      <c r="G14" s="13">
        <f t="shared" si="6"/>
        <v>-0.001713097713</v>
      </c>
      <c r="H14" s="13">
        <f t="shared" si="6"/>
        <v>-0.02643258291</v>
      </c>
    </row>
  </sheetData>
  <mergeCells count="1">
    <mergeCell ref="A14:B14"/>
  </mergeCells>
  <drawing r:id="rId1"/>
</worksheet>
</file>