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3" sheetId="1" state="visible" r:id="rId3"/>
    <sheet name="audio" sheetId="2" state="visible" r:id="rId4"/>
    <sheet name="midweek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<sst xmlns="http://schemas.openxmlformats.org/spreadsheetml/2006/main" count="388" uniqueCount="226">
  <si>
    <t xml:space="preserve">#</t>
  </si>
  <si>
    <t xml:space="preserve">Book</t>
  </si>
  <si>
    <t xml:space="preserve">short</t>
  </si>
  <si>
    <t xml:space="preserve">chapters</t>
  </si>
  <si>
    <t xml:space="preserve">MB</t>
  </si>
  <si>
    <t xml:space="preserve">minutes</t>
  </si>
  <si>
    <t xml:space="preserve">kB/s</t>
  </si>
  <si>
    <t xml:space="preserve">verses</t>
  </si>
  <si>
    <t xml:space="preserve">sentences</t>
  </si>
  <si>
    <t xml:space="preserve">words</t>
  </si>
  <si>
    <t xml:space="preserve">letters</t>
  </si>
  <si>
    <t xml:space="preserve">wpm</t>
  </si>
  <si>
    <t xml:space="preserve">Genesis</t>
  </si>
  <si>
    <t xml:space="preserve">01_Ge</t>
  </si>
  <si>
    <t xml:space="preserve">Exodus</t>
  </si>
  <si>
    <t xml:space="preserve">02_Ex</t>
  </si>
  <si>
    <t xml:space="preserve">Leviticus</t>
  </si>
  <si>
    <t xml:space="preserve">03_Le</t>
  </si>
  <si>
    <t xml:space="preserve">Numbers</t>
  </si>
  <si>
    <t xml:space="preserve">04_Nu</t>
  </si>
  <si>
    <t xml:space="preserve">Deuteronomy</t>
  </si>
  <si>
    <t xml:space="preserve">05_De</t>
  </si>
  <si>
    <t xml:space="preserve">Joshua</t>
  </si>
  <si>
    <t xml:space="preserve">06_Jos</t>
  </si>
  <si>
    <t xml:space="preserve">Judges</t>
  </si>
  <si>
    <t xml:space="preserve">07_Jg</t>
  </si>
  <si>
    <t xml:space="preserve">Ruth</t>
  </si>
  <si>
    <t xml:space="preserve">08_Ru</t>
  </si>
  <si>
    <t xml:space="preserve">1 Samuel</t>
  </si>
  <si>
    <t xml:space="preserve">09_1Sa</t>
  </si>
  <si>
    <t xml:space="preserve">2 Samuel</t>
  </si>
  <si>
    <t xml:space="preserve">10_2Sa</t>
  </si>
  <si>
    <t xml:space="preserve">1 Kings</t>
  </si>
  <si>
    <t xml:space="preserve">11_1Ki</t>
  </si>
  <si>
    <t xml:space="preserve">2 Kings</t>
  </si>
  <si>
    <t xml:space="preserve">12_2Ki</t>
  </si>
  <si>
    <t xml:space="preserve">1 Chronicles</t>
  </si>
  <si>
    <t xml:space="preserve">13_1Ch</t>
  </si>
  <si>
    <t xml:space="preserve">2 Chronicles</t>
  </si>
  <si>
    <t xml:space="preserve">14_2Ch</t>
  </si>
  <si>
    <t xml:space="preserve">Ezra</t>
  </si>
  <si>
    <t xml:space="preserve">15_Ezr</t>
  </si>
  <si>
    <t xml:space="preserve">Nehemiah</t>
  </si>
  <si>
    <t xml:space="preserve">16_Ne</t>
  </si>
  <si>
    <t xml:space="preserve">Esther</t>
  </si>
  <si>
    <t xml:space="preserve">17_Es</t>
  </si>
  <si>
    <t xml:space="preserve">Job</t>
  </si>
  <si>
    <t xml:space="preserve">18_Job</t>
  </si>
  <si>
    <t xml:space="preserve">Psalms</t>
  </si>
  <si>
    <t xml:space="preserve">19_Ps</t>
  </si>
  <si>
    <t xml:space="preserve">Proverbs</t>
  </si>
  <si>
    <t xml:space="preserve">20_Pr</t>
  </si>
  <si>
    <t xml:space="preserve">Ecclesiastes</t>
  </si>
  <si>
    <t xml:space="preserve">21_Ec</t>
  </si>
  <si>
    <t xml:space="preserve">Song of Solomon</t>
  </si>
  <si>
    <t xml:space="preserve">22_Ca</t>
  </si>
  <si>
    <t xml:space="preserve">Isaiah</t>
  </si>
  <si>
    <t xml:space="preserve">23_Isa</t>
  </si>
  <si>
    <t xml:space="preserve">Jeremiah</t>
  </si>
  <si>
    <t xml:space="preserve">24_Jer</t>
  </si>
  <si>
    <t xml:space="preserve">Lamentations</t>
  </si>
  <si>
    <t xml:space="preserve">25_La</t>
  </si>
  <si>
    <t xml:space="preserve">Ezekiel</t>
  </si>
  <si>
    <t xml:space="preserve">26_Eze</t>
  </si>
  <si>
    <t xml:space="preserve">Daniel</t>
  </si>
  <si>
    <t xml:space="preserve">27_Da</t>
  </si>
  <si>
    <t xml:space="preserve">Hosea</t>
  </si>
  <si>
    <t xml:space="preserve">28_Ho</t>
  </si>
  <si>
    <t xml:space="preserve">Joel</t>
  </si>
  <si>
    <t xml:space="preserve">29_Joe</t>
  </si>
  <si>
    <t xml:space="preserve">Amos</t>
  </si>
  <si>
    <t xml:space="preserve">30_Am</t>
  </si>
  <si>
    <t xml:space="preserve">Obadiah</t>
  </si>
  <si>
    <t xml:space="preserve">31_Ob</t>
  </si>
  <si>
    <t xml:space="preserve">Jonah</t>
  </si>
  <si>
    <t xml:space="preserve">32_Jon</t>
  </si>
  <si>
    <t xml:space="preserve">Micah</t>
  </si>
  <si>
    <t xml:space="preserve">33_Mic</t>
  </si>
  <si>
    <t xml:space="preserve">Nahum</t>
  </si>
  <si>
    <t xml:space="preserve">34_Na</t>
  </si>
  <si>
    <t xml:space="preserve">Habakkuk</t>
  </si>
  <si>
    <t xml:space="preserve">35_Hab</t>
  </si>
  <si>
    <t xml:space="preserve">Zephaniah</t>
  </si>
  <si>
    <t xml:space="preserve">36_Zep</t>
  </si>
  <si>
    <t xml:space="preserve">Haggai</t>
  </si>
  <si>
    <t xml:space="preserve">37_Hag</t>
  </si>
  <si>
    <t xml:space="preserve">Zechariah</t>
  </si>
  <si>
    <t xml:space="preserve">38_Zec</t>
  </si>
  <si>
    <t xml:space="preserve">Malachi</t>
  </si>
  <si>
    <t xml:space="preserve">39_Mal</t>
  </si>
  <si>
    <t xml:space="preserve">Matthew</t>
  </si>
  <si>
    <t xml:space="preserve">40_Mt</t>
  </si>
  <si>
    <t xml:space="preserve">Mark</t>
  </si>
  <si>
    <t xml:space="preserve">41_Mr</t>
  </si>
  <si>
    <t xml:space="preserve">Luke</t>
  </si>
  <si>
    <t xml:space="preserve">42_Lu</t>
  </si>
  <si>
    <t xml:space="preserve">John</t>
  </si>
  <si>
    <t xml:space="preserve">43_Joh</t>
  </si>
  <si>
    <t xml:space="preserve">Acts</t>
  </si>
  <si>
    <t xml:space="preserve">44_Ac</t>
  </si>
  <si>
    <t xml:space="preserve">Romans</t>
  </si>
  <si>
    <t xml:space="preserve">45_Ro</t>
  </si>
  <si>
    <t xml:space="preserve">1 Corinthians</t>
  </si>
  <si>
    <t xml:space="preserve">46_1Co</t>
  </si>
  <si>
    <t xml:space="preserve">2 Corinthians</t>
  </si>
  <si>
    <t xml:space="preserve">47_2Co</t>
  </si>
  <si>
    <t xml:space="preserve">Galatians</t>
  </si>
  <si>
    <t xml:space="preserve">48_Ga</t>
  </si>
  <si>
    <t xml:space="preserve">Ephesians</t>
  </si>
  <si>
    <t xml:space="preserve">49_Eph</t>
  </si>
  <si>
    <t xml:space="preserve">Philippians</t>
  </si>
  <si>
    <t xml:space="preserve">50_Php</t>
  </si>
  <si>
    <t xml:space="preserve">Colossians</t>
  </si>
  <si>
    <t xml:space="preserve">51_Col</t>
  </si>
  <si>
    <t xml:space="preserve">1 Thessalonians</t>
  </si>
  <si>
    <t xml:space="preserve">52_1Th</t>
  </si>
  <si>
    <t xml:space="preserve">2 Thessalonians</t>
  </si>
  <si>
    <t xml:space="preserve">53_2Th</t>
  </si>
  <si>
    <t xml:space="preserve">1 Timothy</t>
  </si>
  <si>
    <t xml:space="preserve">54_1Ti</t>
  </si>
  <si>
    <t xml:space="preserve">2 Timothy</t>
  </si>
  <si>
    <t xml:space="preserve">55_2Ti</t>
  </si>
  <si>
    <t xml:space="preserve">Titus</t>
  </si>
  <si>
    <t xml:space="preserve">56_Tit</t>
  </si>
  <si>
    <t xml:space="preserve">Philemon</t>
  </si>
  <si>
    <t xml:space="preserve">57_Phm</t>
  </si>
  <si>
    <t xml:space="preserve">Hebrews</t>
  </si>
  <si>
    <t xml:space="preserve">58_Heb</t>
  </si>
  <si>
    <t xml:space="preserve">James</t>
  </si>
  <si>
    <t xml:space="preserve">59_Jas</t>
  </si>
  <si>
    <t xml:space="preserve">1 Peter</t>
  </si>
  <si>
    <t xml:space="preserve">60_1Pe</t>
  </si>
  <si>
    <t xml:space="preserve">2 Peter</t>
  </si>
  <si>
    <t xml:space="preserve">61_2Pe</t>
  </si>
  <si>
    <t xml:space="preserve">1 John</t>
  </si>
  <si>
    <t xml:space="preserve">62_1Jo</t>
  </si>
  <si>
    <t xml:space="preserve">2 John</t>
  </si>
  <si>
    <t xml:space="preserve">63_2Jo</t>
  </si>
  <si>
    <t xml:space="preserve">3 John</t>
  </si>
  <si>
    <t xml:space="preserve">64_3Jo</t>
  </si>
  <si>
    <t xml:space="preserve">Jude</t>
  </si>
  <si>
    <t xml:space="preserve">65_Jude</t>
  </si>
  <si>
    <t xml:space="preserve">Revelation</t>
  </si>
  <si>
    <t xml:space="preserve">66_Re</t>
  </si>
  <si>
    <t xml:space="preserve">time</t>
  </si>
  <si>
    <t xml:space="preserve">min/MB</t>
  </si>
  <si>
    <t xml:space="preserve">MB total</t>
  </si>
  <si>
    <t xml:space="preserve">hours</t>
  </si>
  <si>
    <t xml:space="preserve">days</t>
  </si>
  <si>
    <t xml:space="preserve">chapters cumulative</t>
  </si>
  <si>
    <t xml:space="preserve">percent</t>
  </si>
  <si>
    <t xml:space="preserve">MB/s</t>
  </si>
  <si>
    <t xml:space="preserve"> </t>
  </si>
  <si>
    <t xml:space="preserve">reference: </t>
  </si>
  <si>
    <t xml:space="preserve">2.2GB</t>
  </si>
  <si>
    <t xml:space="preserve">year</t>
  </si>
  <si>
    <t xml:space="preserve">chapter in January</t>
  </si>
  <si>
    <t xml:space="preserve">notes</t>
  </si>
  <si>
    <t xml:space="preserve">new start</t>
  </si>
  <si>
    <t xml:space="preserve">program in October edition of km from the previous year</t>
  </si>
  <si>
    <t xml:space="preserve">Proverbs 1</t>
  </si>
  <si>
    <t xml:space="preserve">only until Lamentations in April 8</t>
  </si>
  <si>
    <t xml:space="preserve">April 15, 1973</t>
  </si>
  <si>
    <t xml:space="preserve">Numbers 22</t>
  </si>
  <si>
    <t xml:space="preserve">2Kings 1</t>
  </si>
  <si>
    <t xml:space="preserve">Matthew 1 on September 21, 1975</t>
  </si>
  <si>
    <t xml:space="preserve">Luke 13</t>
  </si>
  <si>
    <t xml:space="preserve">3,5y</t>
  </si>
  <si>
    <t xml:space="preserve">Genesis 1</t>
  </si>
  <si>
    <t xml:space="preserve">January 2, 1977</t>
  </si>
  <si>
    <t xml:space="preserve">Joshua 1 </t>
  </si>
  <si>
    <t xml:space="preserve">2 Chronicles 1</t>
  </si>
  <si>
    <t xml:space="preserve">Psalms 104</t>
  </si>
  <si>
    <t xml:space="preserve">Jeremia 39</t>
  </si>
  <si>
    <t xml:space="preserve">Matthew 1 on November 8, 1981</t>
  </si>
  <si>
    <t xml:space="preserve">Matthew 25</t>
  </si>
  <si>
    <t xml:space="preserve">6.5y</t>
  </si>
  <si>
    <t xml:space="preserve">Philippians 1</t>
  </si>
  <si>
    <t xml:space="preserve">June 19, 1983</t>
  </si>
  <si>
    <t xml:space="preserve">Exodus 28</t>
  </si>
  <si>
    <t xml:space="preserve">1 Samuel 1</t>
  </si>
  <si>
    <t xml:space="preserve">2 Chronicles 26</t>
  </si>
  <si>
    <t xml:space="preserve">earliest memories of bible reading highlights</t>
  </si>
  <si>
    <t xml:space="preserve">Psalms 70</t>
  </si>
  <si>
    <t xml:space="preserve">Isaiah 14</t>
  </si>
  <si>
    <t xml:space="preserve">Ezekiel 38</t>
  </si>
  <si>
    <t xml:space="preserve">Matthew 1 on June 10, 1989</t>
  </si>
  <si>
    <t xml:space="preserve">Luke 2</t>
  </si>
  <si>
    <t xml:space="preserve">8y</t>
  </si>
  <si>
    <t xml:space="preserve">Colossians 1</t>
  </si>
  <si>
    <t xml:space="preserve">June 24, 1991</t>
  </si>
  <si>
    <t xml:space="preserve">#1</t>
  </si>
  <si>
    <t xml:space="preserve">Leviticus 1</t>
  </si>
  <si>
    <t xml:space="preserve">1 Samuel 25</t>
  </si>
  <si>
    <t xml:space="preserve">Nehemia 9</t>
  </si>
  <si>
    <t xml:space="preserve">Psalm 119:113</t>
  </si>
  <si>
    <t xml:space="preserve">Jeremia 13</t>
  </si>
  <si>
    <t xml:space="preserve">Zechariah 1</t>
  </si>
  <si>
    <t xml:space="preserve">Acts 7</t>
  </si>
  <si>
    <t xml:space="preserve">1999: alternative reading schedule starts with Genesis 1-9</t>
  </si>
  <si>
    <t xml:space="preserve">7.5y</t>
  </si>
  <si>
    <t xml:space="preserve">Revelation 16</t>
  </si>
  <si>
    <t xml:space="preserve">Jan 18 starts with Genesis 1, from 1991 it took 7.5 years</t>
  </si>
  <si>
    <t xml:space="preserve">January 18, 1999</t>
  </si>
  <si>
    <t xml:space="preserve">#2</t>
  </si>
  <si>
    <t xml:space="preserve">Joshua 16</t>
  </si>
  <si>
    <t xml:space="preserve">part 3 of alternative bible reading finished end of 2000</t>
  </si>
  <si>
    <t xml:space="preserve">2 Chronicles 29</t>
  </si>
  <si>
    <t xml:space="preserve">Isaiah 24</t>
  </si>
  <si>
    <t xml:space="preserve">Matthew 1</t>
  </si>
  <si>
    <t xml:space="preserve">5y</t>
  </si>
  <si>
    <t xml:space="preserve">January 5, 2004</t>
  </si>
  <si>
    <t xml:space="preserve">#3</t>
  </si>
  <si>
    <t xml:space="preserve">program in each edition of km</t>
  </si>
  <si>
    <t xml:space="preserve">January 5, 2009</t>
  </si>
  <si>
    <t xml:space="preserve">#4</t>
  </si>
  <si>
    <t xml:space="preserve">January 6, 2014</t>
  </si>
  <si>
    <t xml:space="preserve">#5</t>
  </si>
  <si>
    <t xml:space="preserve">workbook instead of kingdom ministry</t>
  </si>
  <si>
    <t xml:space="preserve">Acts 21</t>
  </si>
  <si>
    <t xml:space="preserve">6y</t>
  </si>
  <si>
    <t xml:space="preserve">January 6, 2020</t>
  </si>
  <si>
    <t xml:space="preserve">#6</t>
  </si>
  <si>
    <t xml:space="preserve">Leviticus 18</t>
  </si>
  <si>
    <t xml:space="preserve">Judges 15</t>
  </si>
  <si>
    <t xml:space="preserve">2 Kings 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</si>
</sst>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#,##0"/>
    <numFmt numFmtId="168" formatCode="hh:mm"/>
    <numFmt numFmtId="169" formatCode="0.00000"/>
    <numFmt numFmtId="170" formatCode="0.00"/>
    <numFmt numFmtId="171" formatCode="0%"/>
    <numFmt numFmtId="172" formatCode="0.0%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B52" activeCellId="0" sqref="B5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15.9"/>
    <col collapsed="false" customWidth="true" hidden="false" outlineLevel="0" max="3" min="3" style="0" width="8.67"/>
    <col collapsed="false" customWidth="true" hidden="false" outlineLevel="0" max="4" min="4" style="0" width="8.95"/>
    <col collapsed="false" customWidth="true" hidden="false" outlineLevel="0" max="5" min="5" style="0" width="6.58"/>
    <col collapsed="false" customWidth="true" hidden="false" outlineLevel="0" max="6" min="6" style="0" width="8.67"/>
    <col collapsed="false" customWidth="true" hidden="false" outlineLevel="0" max="7" min="7" style="0" width="5.47"/>
    <col collapsed="false" customWidth="true" hidden="false" outlineLevel="0" max="8" min="8" style="0" width="7"/>
    <col collapsed="false" customWidth="true" hidden="false" outlineLevel="0" max="9" min="9" style="0" width="9.92"/>
    <col collapsed="false" customWidth="true" hidden="false" outlineLevel="0" max="10" min="10" style="0" width="7.5"/>
    <col collapsed="false" customWidth="true" hidden="false" outlineLevel="0" max="11" min="11" style="0" width="9.74"/>
    <col collapsed="false" customWidth="true" hidden="false" outlineLevel="0" max="12" min="12" style="0" width="7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4" t="n">
        <v>1</v>
      </c>
      <c r="B2" s="4" t="s">
        <v>12</v>
      </c>
      <c r="C2" s="4" t="s">
        <v>13</v>
      </c>
      <c r="D2" s="4" t="n">
        <v>50</v>
      </c>
      <c r="E2" s="4" t="n">
        <v>130.7</v>
      </c>
      <c r="F2" s="5" t="n">
        <v>268</v>
      </c>
      <c r="G2" s="6" t="n">
        <f aca="false">(E2*1024)/(F2*60)</f>
        <v>8.32318407960199</v>
      </c>
      <c r="H2" s="7" t="n">
        <v>1533</v>
      </c>
      <c r="I2" s="7" t="n">
        <v>2116</v>
      </c>
      <c r="J2" s="7" t="n">
        <v>38766</v>
      </c>
      <c r="K2" s="7" t="n">
        <v>163742</v>
      </c>
      <c r="L2" s="7" t="n">
        <f aca="false">J2/F2</f>
        <v>144.649253731343</v>
      </c>
    </row>
    <row r="3" customFormat="false" ht="13.8" hidden="false" customHeight="false" outlineLevel="0" collapsed="false">
      <c r="A3" s="4" t="n">
        <v>2</v>
      </c>
      <c r="B3" s="4" t="s">
        <v>14</v>
      </c>
      <c r="C3" s="4" t="s">
        <v>15</v>
      </c>
      <c r="D3" s="4" t="n">
        <v>40</v>
      </c>
      <c r="E3" s="4" t="n">
        <v>103.6</v>
      </c>
      <c r="F3" s="5" t="n">
        <v>213</v>
      </c>
      <c r="G3" s="6" t="n">
        <f aca="false">(E3*1024)/(F3*60)</f>
        <v>8.30097026604069</v>
      </c>
      <c r="H3" s="7" t="n">
        <v>1213</v>
      </c>
      <c r="I3" s="7" t="n">
        <v>1610</v>
      </c>
      <c r="J3" s="7" t="n">
        <v>31831</v>
      </c>
      <c r="K3" s="7" t="n">
        <v>133989</v>
      </c>
      <c r="L3" s="7" t="n">
        <f aca="false">J3/F3</f>
        <v>149.441314553991</v>
      </c>
    </row>
    <row r="4" customFormat="false" ht="13.8" hidden="false" customHeight="false" outlineLevel="0" collapsed="false">
      <c r="A4" s="4" t="n">
        <v>3</v>
      </c>
      <c r="B4" s="4" t="s">
        <v>16</v>
      </c>
      <c r="C4" s="4" t="s">
        <v>17</v>
      </c>
      <c r="D4" s="4" t="n">
        <v>27</v>
      </c>
      <c r="E4" s="4" t="n">
        <v>72.5</v>
      </c>
      <c r="F4" s="5" t="n">
        <v>149</v>
      </c>
      <c r="G4" s="6" t="n">
        <f aca="false">(E4*1024)/(F4*60)</f>
        <v>8.30425055928412</v>
      </c>
      <c r="H4" s="7" t="n">
        <v>859</v>
      </c>
      <c r="I4" s="7" t="n">
        <v>1164</v>
      </c>
      <c r="J4" s="7" t="n">
        <v>23797</v>
      </c>
      <c r="K4" s="7" t="n">
        <v>100203</v>
      </c>
      <c r="L4" s="7" t="n">
        <f aca="false">J4/F4</f>
        <v>159.711409395973</v>
      </c>
    </row>
    <row r="5" customFormat="false" ht="13.8" hidden="false" customHeight="false" outlineLevel="0" collapsed="false">
      <c r="A5" s="4" t="n">
        <v>4</v>
      </c>
      <c r="B5" s="4" t="s">
        <v>18</v>
      </c>
      <c r="C5" s="4" t="s">
        <v>19</v>
      </c>
      <c r="D5" s="4" t="n">
        <v>36</v>
      </c>
      <c r="E5" s="4" t="n">
        <v>103.3</v>
      </c>
      <c r="F5" s="5" t="n">
        <v>212</v>
      </c>
      <c r="G5" s="6" t="n">
        <f aca="false">(E5*1024)/(F5*60)</f>
        <v>8.3159748427673</v>
      </c>
      <c r="H5" s="7" t="n">
        <v>1288</v>
      </c>
      <c r="I5" s="7" t="n">
        <v>1647</v>
      </c>
      <c r="J5" s="7" t="n">
        <v>31167</v>
      </c>
      <c r="K5" s="7" t="n">
        <v>138153</v>
      </c>
      <c r="L5" s="7" t="n">
        <f aca="false">J5/F5</f>
        <v>147.014150943396</v>
      </c>
    </row>
    <row r="6" customFormat="false" ht="13.8" hidden="false" customHeight="false" outlineLevel="0" collapsed="false">
      <c r="A6" s="4" t="n">
        <v>5</v>
      </c>
      <c r="B6" s="4" t="s">
        <v>20</v>
      </c>
      <c r="C6" s="4" t="s">
        <v>21</v>
      </c>
      <c r="D6" s="4" t="n">
        <v>34</v>
      </c>
      <c r="E6" s="4" t="n">
        <v>87.4</v>
      </c>
      <c r="F6" s="5" t="n">
        <v>179</v>
      </c>
      <c r="G6" s="6" t="n">
        <f aca="false">(E6*1024)/(F6*60)</f>
        <v>8.33310986964618</v>
      </c>
      <c r="H6" s="7" t="n">
        <v>959</v>
      </c>
      <c r="I6" s="7" t="n">
        <v>1236</v>
      </c>
      <c r="J6" s="7" t="n">
        <v>27492</v>
      </c>
      <c r="K6" s="7" t="n">
        <v>116017</v>
      </c>
      <c r="L6" s="7" t="n">
        <f aca="false">J6/F6</f>
        <v>153.586592178771</v>
      </c>
    </row>
    <row r="7" customFormat="false" ht="13.8" hidden="false" customHeight="false" outlineLevel="0" collapsed="false">
      <c r="A7" s="4" t="n">
        <v>6</v>
      </c>
      <c r="B7" s="4" t="s">
        <v>22</v>
      </c>
      <c r="C7" s="4" t="s">
        <v>23</v>
      </c>
      <c r="D7" s="4" t="n">
        <v>24</v>
      </c>
      <c r="E7" s="4" t="n">
        <v>56.8</v>
      </c>
      <c r="F7" s="5" t="n">
        <v>116</v>
      </c>
      <c r="G7" s="6" t="n">
        <f aca="false">(E7*1024)/(F7*60)</f>
        <v>8.3567816091954</v>
      </c>
      <c r="H7" s="7" t="n">
        <v>658</v>
      </c>
      <c r="I7" s="7" t="n">
        <v>866</v>
      </c>
      <c r="J7" s="7" t="n">
        <v>17660</v>
      </c>
      <c r="K7" s="7" t="n">
        <v>79934</v>
      </c>
      <c r="L7" s="7" t="n">
        <f aca="false">J7/F7</f>
        <v>152.241379310345</v>
      </c>
    </row>
    <row r="8" customFormat="false" ht="13.8" hidden="false" customHeight="false" outlineLevel="0" collapsed="false">
      <c r="A8" s="4" t="n">
        <v>7</v>
      </c>
      <c r="B8" s="4" t="s">
        <v>24</v>
      </c>
      <c r="C8" s="4" t="s">
        <v>25</v>
      </c>
      <c r="D8" s="4" t="n">
        <v>21</v>
      </c>
      <c r="E8" s="4" t="n">
        <v>59.7</v>
      </c>
      <c r="F8" s="5" t="n">
        <v>123</v>
      </c>
      <c r="G8" s="6" t="n">
        <f aca="false">(E8*1024)/(F8*60)</f>
        <v>8.28357723577236</v>
      </c>
      <c r="H8" s="7" t="n">
        <v>618</v>
      </c>
      <c r="I8" s="7" t="n">
        <v>917</v>
      </c>
      <c r="J8" s="7" t="n">
        <v>17859</v>
      </c>
      <c r="K8" s="7" t="n">
        <v>78689</v>
      </c>
      <c r="L8" s="7" t="n">
        <f aca="false">J8/F8</f>
        <v>145.19512195122</v>
      </c>
    </row>
    <row r="9" customFormat="false" ht="13.8" hidden="false" customHeight="false" outlineLevel="0" collapsed="false">
      <c r="A9" s="4" t="n">
        <v>8</v>
      </c>
      <c r="B9" s="4" t="s">
        <v>26</v>
      </c>
      <c r="C9" s="4" t="s">
        <v>27</v>
      </c>
      <c r="D9" s="4" t="n">
        <v>4</v>
      </c>
      <c r="E9" s="4" t="n">
        <v>8.9</v>
      </c>
      <c r="F9" s="5" t="n">
        <v>18</v>
      </c>
      <c r="G9" s="6" t="n">
        <f aca="false">(E9*1024)/(F9*60)</f>
        <v>8.43851851851852</v>
      </c>
      <c r="H9" s="7" t="n">
        <v>85</v>
      </c>
      <c r="I9" s="7" t="n">
        <v>142</v>
      </c>
      <c r="J9" s="7" t="n">
        <v>2538</v>
      </c>
      <c r="K9" s="7" t="n">
        <v>10909</v>
      </c>
      <c r="L9" s="7" t="n">
        <f aca="false">J9/F9</f>
        <v>141</v>
      </c>
    </row>
    <row r="10" customFormat="false" ht="13.8" hidden="false" customHeight="false" outlineLevel="0" collapsed="false">
      <c r="A10" s="4" t="n">
        <v>9</v>
      </c>
      <c r="B10" s="4" t="s">
        <v>28</v>
      </c>
      <c r="C10" s="4" t="s">
        <v>29</v>
      </c>
      <c r="D10" s="4" t="n">
        <v>31</v>
      </c>
      <c r="E10" s="4" t="n">
        <v>78.9</v>
      </c>
      <c r="F10" s="5" t="n">
        <v>162</v>
      </c>
      <c r="G10" s="6" t="n">
        <f aca="false">(E10*1024)/(F10*60)</f>
        <v>8.3120987654321</v>
      </c>
      <c r="H10" s="7" t="n">
        <v>810</v>
      </c>
      <c r="I10" s="7" t="n">
        <v>1206</v>
      </c>
      <c r="J10" s="7" t="n">
        <v>24669</v>
      </c>
      <c r="K10" s="7" t="n">
        <v>104801</v>
      </c>
      <c r="L10" s="7" t="n">
        <f aca="false">J10/F10</f>
        <v>152.277777777778</v>
      </c>
    </row>
    <row r="11" customFormat="false" ht="13.8" hidden="false" customHeight="false" outlineLevel="0" collapsed="false">
      <c r="A11" s="4" t="n">
        <v>10</v>
      </c>
      <c r="B11" s="4" t="s">
        <v>30</v>
      </c>
      <c r="C11" s="4" t="s">
        <v>31</v>
      </c>
      <c r="D11" s="4" t="n">
        <v>24</v>
      </c>
      <c r="E11" s="4" t="n">
        <v>64.5</v>
      </c>
      <c r="F11" s="5" t="n">
        <v>132</v>
      </c>
      <c r="G11" s="6" t="n">
        <f aca="false">(E11*1024)/(F11*60)</f>
        <v>8.33939393939394</v>
      </c>
      <c r="H11" s="7" t="n">
        <v>695</v>
      </c>
      <c r="I11" s="7" t="n">
        <v>1009</v>
      </c>
      <c r="J11" s="7" t="n">
        <v>20162</v>
      </c>
      <c r="K11" s="7" t="n">
        <v>87254</v>
      </c>
      <c r="L11" s="7" t="n">
        <f aca="false">J11/F11</f>
        <v>152.742424242424</v>
      </c>
    </row>
    <row r="12" customFormat="false" ht="13.8" hidden="false" customHeight="false" outlineLevel="0" collapsed="false">
      <c r="A12" s="4" t="n">
        <v>11</v>
      </c>
      <c r="B12" s="4" t="s">
        <v>32</v>
      </c>
      <c r="C12" s="4" t="s">
        <v>33</v>
      </c>
      <c r="D12" s="4" t="n">
        <v>22</v>
      </c>
      <c r="E12" s="4" t="n">
        <v>78.8</v>
      </c>
      <c r="F12" s="5" t="n">
        <v>162</v>
      </c>
      <c r="G12" s="6" t="n">
        <f aca="false">(E12*1024)/(F12*60)</f>
        <v>8.30156378600823</v>
      </c>
      <c r="H12" s="7" t="n">
        <v>816</v>
      </c>
      <c r="I12" s="7" t="n">
        <v>1090</v>
      </c>
      <c r="J12" s="7" t="n">
        <v>24175</v>
      </c>
      <c r="K12" s="7" t="n">
        <v>104103</v>
      </c>
      <c r="L12" s="7" t="n">
        <f aca="false">J12/F12</f>
        <v>149.228395061728</v>
      </c>
    </row>
    <row r="13" customFormat="false" ht="13.8" hidden="false" customHeight="false" outlineLevel="0" collapsed="false">
      <c r="A13" s="4" t="n">
        <v>12</v>
      </c>
      <c r="B13" s="4" t="s">
        <v>34</v>
      </c>
      <c r="C13" s="4" t="s">
        <v>35</v>
      </c>
      <c r="D13" s="4" t="n">
        <v>25</v>
      </c>
      <c r="E13" s="4" t="n">
        <v>75.5</v>
      </c>
      <c r="F13" s="5" t="n">
        <v>155</v>
      </c>
      <c r="G13" s="6" t="n">
        <f aca="false">(E13*1024)/(F13*60)</f>
        <v>8.31311827956989</v>
      </c>
      <c r="H13" s="7" t="n">
        <v>719</v>
      </c>
      <c r="I13" s="7" t="n">
        <v>1046</v>
      </c>
      <c r="J13" s="7" t="n">
        <v>23443</v>
      </c>
      <c r="K13" s="7" t="n">
        <v>101629</v>
      </c>
      <c r="L13" s="7" t="n">
        <f aca="false">J13/F13</f>
        <v>151.245161290323</v>
      </c>
    </row>
    <row r="14" customFormat="false" ht="13.8" hidden="false" customHeight="false" outlineLevel="0" collapsed="false">
      <c r="A14" s="4" t="n">
        <v>13</v>
      </c>
      <c r="B14" s="4" t="s">
        <v>36</v>
      </c>
      <c r="C14" s="4" t="s">
        <v>37</v>
      </c>
      <c r="D14" s="4" t="n">
        <v>29</v>
      </c>
      <c r="E14" s="4" t="n">
        <v>71.5</v>
      </c>
      <c r="F14" s="5" t="n">
        <v>146</v>
      </c>
      <c r="G14" s="6" t="n">
        <f aca="false">(E14*1024)/(F14*60)</f>
        <v>8.35799086757991</v>
      </c>
      <c r="H14" s="7" t="n">
        <v>941</v>
      </c>
      <c r="I14" s="7" t="n">
        <v>1156</v>
      </c>
      <c r="J14" s="7" t="n">
        <v>19447</v>
      </c>
      <c r="K14" s="7" t="n">
        <v>94344</v>
      </c>
      <c r="L14" s="7" t="n">
        <f aca="false">J14/F14</f>
        <v>133.198630136986</v>
      </c>
    </row>
    <row r="15" customFormat="false" ht="13.8" hidden="false" customHeight="false" outlineLevel="0" collapsed="false">
      <c r="A15" s="4" t="n">
        <v>14</v>
      </c>
      <c r="B15" s="4" t="s">
        <v>38</v>
      </c>
      <c r="C15" s="4" t="s">
        <v>39</v>
      </c>
      <c r="D15" s="4" t="n">
        <v>36</v>
      </c>
      <c r="E15" s="4" t="n">
        <v>84</v>
      </c>
      <c r="F15" s="5" t="n">
        <v>172</v>
      </c>
      <c r="G15" s="6" t="n">
        <f aca="false">(E15*1024)/(F15*60)</f>
        <v>8.33488372093023</v>
      </c>
      <c r="H15" s="7" t="n">
        <v>822</v>
      </c>
      <c r="I15" s="7" t="n">
        <v>1068</v>
      </c>
      <c r="J15" s="7" t="n">
        <v>25433</v>
      </c>
      <c r="K15" s="7" t="n">
        <v>115083</v>
      </c>
      <c r="L15" s="7" t="n">
        <f aca="false">J15/F15</f>
        <v>147.866279069767</v>
      </c>
    </row>
    <row r="16" customFormat="false" ht="13.8" hidden="false" customHeight="false" outlineLevel="0" collapsed="false">
      <c r="A16" s="4" t="n">
        <v>15</v>
      </c>
      <c r="B16" s="4" t="s">
        <v>40</v>
      </c>
      <c r="C16" s="4" t="s">
        <v>41</v>
      </c>
      <c r="D16" s="4" t="n">
        <v>10</v>
      </c>
      <c r="E16" s="4" t="n">
        <v>24.2</v>
      </c>
      <c r="F16" s="5" t="n">
        <v>50</v>
      </c>
      <c r="G16" s="6" t="n">
        <f aca="false">(E16*1024)/(F16*60)</f>
        <v>8.26026666666667</v>
      </c>
      <c r="H16" s="7" t="n">
        <v>280</v>
      </c>
      <c r="I16" s="7" t="n">
        <v>313</v>
      </c>
      <c r="J16" s="7" t="n">
        <v>7066</v>
      </c>
      <c r="K16" s="7" t="n">
        <v>32141</v>
      </c>
      <c r="L16" s="7" t="n">
        <f aca="false">J16/F16</f>
        <v>141.32</v>
      </c>
    </row>
    <row r="17" customFormat="false" ht="13.8" hidden="false" customHeight="false" outlineLevel="0" collapsed="false">
      <c r="A17" s="4" t="n">
        <v>16</v>
      </c>
      <c r="B17" s="4" t="s">
        <v>42</v>
      </c>
      <c r="C17" s="4" t="s">
        <v>43</v>
      </c>
      <c r="D17" s="4" t="n">
        <v>13</v>
      </c>
      <c r="E17" s="4" t="n">
        <v>24.8</v>
      </c>
      <c r="F17" s="5" t="n">
        <v>67</v>
      </c>
      <c r="G17" s="6" t="n">
        <f aca="false">(E17*1024)/(F17*60)</f>
        <v>6.31721393034826</v>
      </c>
      <c r="H17" s="7" t="n">
        <v>406</v>
      </c>
      <c r="I17" s="7" t="n">
        <v>493</v>
      </c>
      <c r="J17" s="7" t="n">
        <v>10373</v>
      </c>
      <c r="K17" s="7" t="n">
        <v>46865</v>
      </c>
      <c r="L17" s="7" t="n">
        <f aca="false">J17/F17</f>
        <v>154.820895522388</v>
      </c>
    </row>
    <row r="18" customFormat="false" ht="13.8" hidden="false" customHeight="false" outlineLevel="0" collapsed="false">
      <c r="A18" s="4" t="n">
        <v>17</v>
      </c>
      <c r="B18" s="4" t="s">
        <v>44</v>
      </c>
      <c r="C18" s="4" t="s">
        <v>45</v>
      </c>
      <c r="D18" s="4" t="n">
        <v>10</v>
      </c>
      <c r="E18" s="4" t="n">
        <v>13.1</v>
      </c>
      <c r="F18" s="5" t="n">
        <v>35</v>
      </c>
      <c r="G18" s="6" t="n">
        <f aca="false">(E18*1024)/(F18*60)</f>
        <v>6.38780952380952</v>
      </c>
      <c r="H18" s="7" t="n">
        <v>167</v>
      </c>
      <c r="I18" s="7" t="n">
        <v>233</v>
      </c>
      <c r="J18" s="7" t="n">
        <v>5519</v>
      </c>
      <c r="K18" s="7" t="n">
        <v>24511</v>
      </c>
      <c r="L18" s="7" t="n">
        <f aca="false">J18/F18</f>
        <v>157.685714285714</v>
      </c>
    </row>
    <row r="19" customFormat="false" ht="13.8" hidden="false" customHeight="false" outlineLevel="0" collapsed="false">
      <c r="A19" s="4" t="n">
        <v>18</v>
      </c>
      <c r="B19" s="4" t="s">
        <v>46</v>
      </c>
      <c r="C19" s="4" t="s">
        <v>47</v>
      </c>
      <c r="D19" s="4" t="n">
        <v>42</v>
      </c>
      <c r="E19" s="4" t="n">
        <v>51.9</v>
      </c>
      <c r="F19" s="5" t="n">
        <v>140</v>
      </c>
      <c r="G19" s="6" t="n">
        <f aca="false">(E19*1024)/(F19*60)</f>
        <v>6.32685714285714</v>
      </c>
      <c r="H19" s="7" t="n">
        <v>1070</v>
      </c>
      <c r="I19" s="7" t="n">
        <v>1277</v>
      </c>
      <c r="J19" s="7" t="n">
        <v>18074</v>
      </c>
      <c r="K19" s="7" t="n">
        <v>74058</v>
      </c>
      <c r="L19" s="7" t="n">
        <f aca="false">J19/F19</f>
        <v>129.1</v>
      </c>
    </row>
    <row r="20" customFormat="false" ht="13.8" hidden="false" customHeight="false" outlineLevel="0" collapsed="false">
      <c r="A20" s="4" t="n">
        <v>19</v>
      </c>
      <c r="B20" s="4" t="s">
        <v>48</v>
      </c>
      <c r="C20" s="4" t="s">
        <v>49</v>
      </c>
      <c r="D20" s="4" t="n">
        <v>150</v>
      </c>
      <c r="E20" s="4" t="n">
        <v>139.6</v>
      </c>
      <c r="F20" s="5" t="n">
        <v>371</v>
      </c>
      <c r="G20" s="6" t="n">
        <f aca="false">(E20*1024)/(F20*60)</f>
        <v>6.42185085354897</v>
      </c>
      <c r="H20" s="7" t="n">
        <v>2461</v>
      </c>
      <c r="I20" s="7" t="n">
        <v>3245</v>
      </c>
      <c r="J20" s="7" t="n">
        <v>42286</v>
      </c>
      <c r="K20" s="7" t="n">
        <v>176210</v>
      </c>
      <c r="L20" s="7" t="n">
        <f aca="false">J20/F20</f>
        <v>113.978436657682</v>
      </c>
    </row>
    <row r="21" customFormat="false" ht="13.8" hidden="false" customHeight="false" outlineLevel="0" collapsed="false">
      <c r="A21" s="4" t="n">
        <v>20</v>
      </c>
      <c r="B21" s="4" t="s">
        <v>50</v>
      </c>
      <c r="C21" s="4" t="s">
        <v>51</v>
      </c>
      <c r="D21" s="4" t="n">
        <v>31</v>
      </c>
      <c r="E21" s="4" t="n">
        <v>48.4</v>
      </c>
      <c r="F21" s="5" t="n">
        <v>131</v>
      </c>
      <c r="G21" s="6" t="n">
        <f aca="false">(E21*1024)/(F21*60)</f>
        <v>6.30554707379135</v>
      </c>
      <c r="H21" s="7" t="n">
        <v>915</v>
      </c>
      <c r="I21" s="7" t="n">
        <v>1009</v>
      </c>
      <c r="J21" s="7" t="n">
        <v>15142</v>
      </c>
      <c r="K21" s="7" t="n">
        <v>64690</v>
      </c>
      <c r="L21" s="7" t="n">
        <f aca="false">J21/F21</f>
        <v>115.587786259542</v>
      </c>
    </row>
    <row r="22" customFormat="false" ht="13.8" hidden="false" customHeight="false" outlineLevel="0" collapsed="false">
      <c r="A22" s="4" t="n">
        <v>21</v>
      </c>
      <c r="B22" s="4" t="s">
        <v>52</v>
      </c>
      <c r="C22" s="4" t="s">
        <v>53</v>
      </c>
      <c r="D22" s="4" t="n">
        <v>12</v>
      </c>
      <c r="E22" s="4" t="n">
        <v>15.8</v>
      </c>
      <c r="F22" s="5" t="n">
        <v>42</v>
      </c>
      <c r="G22" s="6" t="n">
        <f aca="false">(E22*1024)/(F22*60)</f>
        <v>6.42031746031746</v>
      </c>
      <c r="H22" s="7" t="n">
        <v>222</v>
      </c>
      <c r="I22" s="7" t="n">
        <v>300</v>
      </c>
      <c r="J22" s="7" t="n">
        <v>5701</v>
      </c>
      <c r="K22" s="7" t="n">
        <v>22900</v>
      </c>
      <c r="L22" s="7" t="n">
        <f aca="false">J22/F22</f>
        <v>135.738095238095</v>
      </c>
    </row>
    <row r="23" customFormat="false" ht="13.8" hidden="false" customHeight="false" outlineLevel="0" collapsed="false">
      <c r="A23" s="4" t="n">
        <v>22</v>
      </c>
      <c r="B23" s="4" t="s">
        <v>54</v>
      </c>
      <c r="C23" s="4" t="s">
        <v>55</v>
      </c>
      <c r="D23" s="4" t="n">
        <v>8</v>
      </c>
      <c r="E23" s="4" t="n">
        <v>8.1</v>
      </c>
      <c r="F23" s="5" t="n">
        <v>22</v>
      </c>
      <c r="G23" s="6" t="n">
        <f aca="false">(E23*1024)/(F23*60)</f>
        <v>6.28363636363636</v>
      </c>
      <c r="H23" s="7" t="n">
        <v>117</v>
      </c>
      <c r="I23" s="7" t="n">
        <v>206</v>
      </c>
      <c r="J23" s="7" t="n">
        <v>2754</v>
      </c>
      <c r="K23" s="7" t="n">
        <v>11519</v>
      </c>
      <c r="L23" s="7" t="n">
        <f aca="false">J23/F23</f>
        <v>125.181818181818</v>
      </c>
    </row>
    <row r="24" customFormat="false" ht="13.8" hidden="false" customHeight="false" outlineLevel="0" collapsed="false">
      <c r="A24" s="4" t="n">
        <v>23</v>
      </c>
      <c r="B24" s="4" t="s">
        <v>56</v>
      </c>
      <c r="C24" s="4" t="s">
        <v>57</v>
      </c>
      <c r="D24" s="4" t="n">
        <v>66</v>
      </c>
      <c r="E24" s="4" t="n">
        <v>99.8</v>
      </c>
      <c r="F24" s="5" t="n">
        <v>270</v>
      </c>
      <c r="G24" s="6" t="n">
        <f aca="false">(E24*1024)/(F24*60)</f>
        <v>6.30834567901235</v>
      </c>
      <c r="H24" s="7" t="n">
        <v>1292</v>
      </c>
      <c r="I24" s="7" t="n">
        <v>2228</v>
      </c>
      <c r="J24" s="7" t="n">
        <v>37132</v>
      </c>
      <c r="K24" s="7" t="n">
        <v>156987</v>
      </c>
      <c r="L24" s="7" t="n">
        <f aca="false">J24/F24</f>
        <v>137.525925925926</v>
      </c>
    </row>
    <row r="25" customFormat="false" ht="13.8" hidden="false" customHeight="false" outlineLevel="0" collapsed="false">
      <c r="A25" s="4" t="n">
        <v>24</v>
      </c>
      <c r="B25" s="4" t="s">
        <v>58</v>
      </c>
      <c r="C25" s="4" t="s">
        <v>59</v>
      </c>
      <c r="D25" s="4" t="n">
        <v>52</v>
      </c>
      <c r="E25" s="4" t="n">
        <v>106.2</v>
      </c>
      <c r="F25" s="5" t="n">
        <v>289</v>
      </c>
      <c r="G25" s="6" t="n">
        <f aca="false">(E25*1024)/(F25*60)</f>
        <v>6.27155709342561</v>
      </c>
      <c r="H25" s="7" t="n">
        <v>1364</v>
      </c>
      <c r="I25" s="7" t="n">
        <v>2228</v>
      </c>
      <c r="J25" s="7" t="n">
        <v>42323</v>
      </c>
      <c r="K25" s="7" t="n">
        <v>183839</v>
      </c>
      <c r="L25" s="7" t="n">
        <f aca="false">J25/F25</f>
        <v>146.446366782007</v>
      </c>
    </row>
    <row r="26" customFormat="false" ht="13.8" hidden="false" customHeight="false" outlineLevel="0" collapsed="false">
      <c r="A26" s="4" t="n">
        <v>25</v>
      </c>
      <c r="B26" s="4" t="s">
        <v>60</v>
      </c>
      <c r="C26" s="4" t="s">
        <v>61</v>
      </c>
      <c r="D26" s="4" t="n">
        <v>5</v>
      </c>
      <c r="E26" s="4" t="n">
        <v>9.8</v>
      </c>
      <c r="F26" s="5" t="n">
        <v>27</v>
      </c>
      <c r="G26" s="6" t="n">
        <f aca="false">(E26*1024)/(F26*60)</f>
        <v>6.19456790123457</v>
      </c>
      <c r="H26" s="7" t="n">
        <v>154</v>
      </c>
      <c r="I26" s="7" t="n">
        <v>266</v>
      </c>
      <c r="J26" s="7" t="n">
        <v>3467</v>
      </c>
      <c r="K26" s="7" t="n">
        <v>14538</v>
      </c>
      <c r="L26" s="7" t="n">
        <f aca="false">J26/F26</f>
        <v>128.407407407407</v>
      </c>
    </row>
    <row r="27" customFormat="false" ht="13.8" hidden="false" customHeight="false" outlineLevel="0" collapsed="false">
      <c r="A27" s="4" t="n">
        <v>26</v>
      </c>
      <c r="B27" s="4" t="s">
        <v>62</v>
      </c>
      <c r="C27" s="4" t="s">
        <v>63</v>
      </c>
      <c r="D27" s="4" t="n">
        <v>48</v>
      </c>
      <c r="E27" s="4" t="n">
        <v>92.4</v>
      </c>
      <c r="F27" s="5" t="n">
        <v>251</v>
      </c>
      <c r="G27" s="6" t="n">
        <f aca="false">(E27*1024)/(F27*60)</f>
        <v>6.28270916334661</v>
      </c>
      <c r="H27" s="7" t="n">
        <v>1273</v>
      </c>
      <c r="I27" s="7" t="n">
        <v>1883</v>
      </c>
      <c r="J27" s="7" t="n">
        <v>38703</v>
      </c>
      <c r="K27" s="7" t="n">
        <v>166014</v>
      </c>
      <c r="L27" s="7" t="n">
        <f aca="false">J27/F27</f>
        <v>154.195219123506</v>
      </c>
    </row>
    <row r="28" customFormat="false" ht="13.8" hidden="false" customHeight="false" outlineLevel="0" collapsed="false">
      <c r="A28" s="4" t="n">
        <v>27</v>
      </c>
      <c r="B28" s="4" t="s">
        <v>64</v>
      </c>
      <c r="C28" s="4" t="s">
        <v>65</v>
      </c>
      <c r="D28" s="4" t="n">
        <v>12</v>
      </c>
      <c r="E28" s="4" t="n">
        <v>31.3</v>
      </c>
      <c r="F28" s="5" t="n">
        <v>86</v>
      </c>
      <c r="G28" s="6" t="n">
        <f aca="false">(E28*1024)/(F28*60)</f>
        <v>6.21147286821705</v>
      </c>
      <c r="H28" s="7" t="n">
        <v>357</v>
      </c>
      <c r="I28" s="7" t="n">
        <v>517</v>
      </c>
      <c r="J28" s="7" t="n">
        <v>11832</v>
      </c>
      <c r="K28" s="7" t="n">
        <v>50500</v>
      </c>
      <c r="L28" s="7" t="n">
        <f aca="false">J28/F28</f>
        <v>137.581395348837</v>
      </c>
    </row>
    <row r="29" customFormat="false" ht="13.8" hidden="false" customHeight="false" outlineLevel="0" collapsed="false">
      <c r="A29" s="4" t="n">
        <v>28</v>
      </c>
      <c r="B29" s="4" t="s">
        <v>66</v>
      </c>
      <c r="C29" s="4" t="s">
        <v>67</v>
      </c>
      <c r="D29" s="4" t="n">
        <v>14</v>
      </c>
      <c r="E29" s="4" t="n">
        <v>14.7</v>
      </c>
      <c r="F29" s="5" t="n">
        <v>39</v>
      </c>
      <c r="G29" s="6" t="n">
        <f aca="false">(E29*1024)/(F29*60)</f>
        <v>6.43282051282051</v>
      </c>
      <c r="H29" s="7" t="n">
        <v>197</v>
      </c>
      <c r="I29" s="7" t="n">
        <v>326</v>
      </c>
      <c r="J29" s="7" t="n">
        <v>5242</v>
      </c>
      <c r="K29" s="7" t="n">
        <v>22392</v>
      </c>
      <c r="L29" s="7" t="n">
        <f aca="false">J29/F29</f>
        <v>134.410256410256</v>
      </c>
    </row>
    <row r="30" customFormat="false" ht="13.8" hidden="false" customHeight="false" outlineLevel="0" collapsed="false">
      <c r="A30" s="4" t="n">
        <v>29</v>
      </c>
      <c r="B30" s="4" t="s">
        <v>68</v>
      </c>
      <c r="C30" s="4" t="s">
        <v>69</v>
      </c>
      <c r="D30" s="4" t="n">
        <v>3</v>
      </c>
      <c r="E30" s="4" t="n">
        <v>5.4</v>
      </c>
      <c r="F30" s="5" t="n">
        <v>15</v>
      </c>
      <c r="G30" s="6" t="n">
        <f aca="false">(E30*1024)/(F30*60)</f>
        <v>6.144</v>
      </c>
      <c r="H30" s="7" t="n">
        <v>73</v>
      </c>
      <c r="I30" s="7" t="n">
        <v>115</v>
      </c>
      <c r="J30" s="7" t="n">
        <v>1973</v>
      </c>
      <c r="K30" s="7" t="n">
        <v>8465</v>
      </c>
      <c r="L30" s="7" t="n">
        <f aca="false">J30/F30</f>
        <v>131.533333333333</v>
      </c>
    </row>
    <row r="31" customFormat="false" ht="13.8" hidden="false" customHeight="false" outlineLevel="0" collapsed="false">
      <c r="A31" s="4" t="n">
        <v>30</v>
      </c>
      <c r="B31" s="4" t="s">
        <v>70</v>
      </c>
      <c r="C31" s="4" t="s">
        <v>71</v>
      </c>
      <c r="D31" s="4" t="n">
        <v>9</v>
      </c>
      <c r="E31" s="4" t="n">
        <v>11.1</v>
      </c>
      <c r="F31" s="5" t="n">
        <v>30</v>
      </c>
      <c r="G31" s="6" t="n">
        <f aca="false">(E31*1024)/(F31*60)</f>
        <v>6.31466666666667</v>
      </c>
      <c r="H31" s="7" t="n">
        <v>146</v>
      </c>
      <c r="I31" s="7" t="n">
        <v>208</v>
      </c>
      <c r="J31" s="7" t="n">
        <v>4255</v>
      </c>
      <c r="K31" s="7" t="n">
        <v>18104</v>
      </c>
      <c r="L31" s="7" t="n">
        <f aca="false">J31/F31</f>
        <v>141.833333333333</v>
      </c>
    </row>
    <row r="32" customFormat="false" ht="13.8" hidden="false" customHeight="false" outlineLevel="0" collapsed="false">
      <c r="A32" s="4" t="n">
        <v>31</v>
      </c>
      <c r="B32" s="4" t="s">
        <v>72</v>
      </c>
      <c r="C32" s="4" t="s">
        <v>73</v>
      </c>
      <c r="D32" s="4" t="n">
        <v>1</v>
      </c>
      <c r="E32" s="4" t="n">
        <v>1.8</v>
      </c>
      <c r="F32" s="5" t="n">
        <v>5</v>
      </c>
      <c r="G32" s="6" t="n">
        <f aca="false">(E32*1024)/(F32*60)</f>
        <v>6.144</v>
      </c>
      <c r="H32" s="7" t="n">
        <v>21</v>
      </c>
      <c r="I32" s="7" t="n">
        <v>33</v>
      </c>
      <c r="J32" s="7" t="n">
        <v>671</v>
      </c>
      <c r="K32" s="7" t="n">
        <v>2930</v>
      </c>
      <c r="L32" s="7" t="n">
        <f aca="false">J32/F32</f>
        <v>134.2</v>
      </c>
    </row>
    <row r="33" customFormat="false" ht="13.8" hidden="false" customHeight="false" outlineLevel="0" collapsed="false">
      <c r="A33" s="4" t="n">
        <v>32</v>
      </c>
      <c r="B33" s="4" t="s">
        <v>74</v>
      </c>
      <c r="C33" s="4" t="s">
        <v>75</v>
      </c>
      <c r="D33" s="4" t="n">
        <v>4</v>
      </c>
      <c r="E33" s="4" t="n">
        <v>4.5</v>
      </c>
      <c r="F33" s="5" t="n">
        <v>9</v>
      </c>
      <c r="G33" s="6" t="n">
        <f aca="false">(E33*1024)/(F33*60)</f>
        <v>8.53333333333333</v>
      </c>
      <c r="H33" s="7" t="n">
        <v>48</v>
      </c>
      <c r="I33" s="7" t="n">
        <v>72</v>
      </c>
      <c r="J33" s="7" t="n">
        <v>1344</v>
      </c>
      <c r="K33" s="7" t="n">
        <v>5424</v>
      </c>
      <c r="L33" s="7" t="n">
        <f aca="false">J33/F33</f>
        <v>149.333333333333</v>
      </c>
    </row>
    <row r="34" customFormat="false" ht="13.8" hidden="false" customHeight="false" outlineLevel="0" collapsed="false">
      <c r="A34" s="4" t="n">
        <v>33</v>
      </c>
      <c r="B34" s="4" t="s">
        <v>76</v>
      </c>
      <c r="C34" s="4" t="s">
        <v>77</v>
      </c>
      <c r="D34" s="4" t="n">
        <v>7</v>
      </c>
      <c r="E34" s="4" t="n">
        <v>10.2</v>
      </c>
      <c r="F34" s="5" t="n">
        <v>28</v>
      </c>
      <c r="G34" s="6" t="n">
        <f aca="false">(E34*1024)/(F34*60)</f>
        <v>6.21714285714286</v>
      </c>
      <c r="H34" s="7" t="n">
        <v>105</v>
      </c>
      <c r="I34" s="7" t="n">
        <v>177</v>
      </c>
      <c r="J34" s="7" t="n">
        <v>3092</v>
      </c>
      <c r="K34" s="7" t="n">
        <v>13028</v>
      </c>
      <c r="L34" s="7" t="n">
        <f aca="false">J34/F34</f>
        <v>110.428571428571</v>
      </c>
    </row>
    <row r="35" customFormat="false" ht="13.8" hidden="false" customHeight="false" outlineLevel="0" collapsed="false">
      <c r="A35" s="4" t="n">
        <v>34</v>
      </c>
      <c r="B35" s="4" t="s">
        <v>78</v>
      </c>
      <c r="C35" s="4" t="s">
        <v>79</v>
      </c>
      <c r="D35" s="4" t="n">
        <v>3</v>
      </c>
      <c r="E35" s="4" t="n">
        <v>4.3</v>
      </c>
      <c r="F35" s="5" t="n">
        <v>12</v>
      </c>
      <c r="G35" s="6" t="n">
        <f aca="false">(E35*1024)/(F35*60)</f>
        <v>6.11555555555556</v>
      </c>
      <c r="H35" s="7" t="n">
        <v>47</v>
      </c>
      <c r="I35" s="7" t="n">
        <v>102</v>
      </c>
      <c r="J35" s="7" t="n">
        <v>1261</v>
      </c>
      <c r="K35" s="7" t="n">
        <v>5550</v>
      </c>
      <c r="L35" s="7" t="n">
        <f aca="false">J35/F35</f>
        <v>105.083333333333</v>
      </c>
    </row>
    <row r="36" customFormat="false" ht="13.8" hidden="false" customHeight="false" outlineLevel="0" collapsed="false">
      <c r="A36" s="4" t="n">
        <v>35</v>
      </c>
      <c r="B36" s="4" t="s">
        <v>80</v>
      </c>
      <c r="C36" s="4" t="s">
        <v>81</v>
      </c>
      <c r="D36" s="4" t="n">
        <v>3</v>
      </c>
      <c r="E36" s="4" t="n">
        <v>4.1</v>
      </c>
      <c r="F36" s="5" t="n">
        <v>11</v>
      </c>
      <c r="G36" s="6" t="n">
        <f aca="false">(E36*1024)/(F36*60)</f>
        <v>6.36121212121212</v>
      </c>
      <c r="H36" s="7" t="n">
        <v>56</v>
      </c>
      <c r="I36" s="7" t="n">
        <v>117</v>
      </c>
      <c r="J36" s="7" t="n">
        <v>1501</v>
      </c>
      <c r="K36" s="7" t="n">
        <v>6354</v>
      </c>
      <c r="L36" s="7" t="n">
        <f aca="false">J36/F36</f>
        <v>136.454545454545</v>
      </c>
    </row>
    <row r="37" customFormat="false" ht="13.8" hidden="false" customHeight="false" outlineLevel="0" collapsed="false">
      <c r="A37" s="4" t="n">
        <v>36</v>
      </c>
      <c r="B37" s="4" t="s">
        <v>82</v>
      </c>
      <c r="C37" s="4" t="s">
        <v>83</v>
      </c>
      <c r="D37" s="4" t="n">
        <v>3</v>
      </c>
      <c r="E37" s="4" t="n">
        <v>4.4</v>
      </c>
      <c r="F37" s="5" t="n">
        <v>12</v>
      </c>
      <c r="G37" s="6" t="n">
        <f aca="false">(E37*1024)/(F37*60)</f>
        <v>6.25777777777778</v>
      </c>
      <c r="H37" s="7" t="n">
        <v>53</v>
      </c>
      <c r="I37" s="7" t="n">
        <v>93</v>
      </c>
      <c r="J37" s="7" t="n">
        <v>1617</v>
      </c>
      <c r="K37" s="7" t="n">
        <v>7085</v>
      </c>
      <c r="L37" s="7" t="n">
        <f aca="false">J37/F37</f>
        <v>134.75</v>
      </c>
    </row>
    <row r="38" customFormat="false" ht="13.8" hidden="false" customHeight="false" outlineLevel="0" collapsed="false">
      <c r="A38" s="4" t="n">
        <v>37</v>
      </c>
      <c r="B38" s="4" t="s">
        <v>84</v>
      </c>
      <c r="C38" s="4" t="s">
        <v>85</v>
      </c>
      <c r="D38" s="4" t="n">
        <v>2</v>
      </c>
      <c r="E38" s="4" t="n">
        <v>2.9</v>
      </c>
      <c r="F38" s="5" t="n">
        <v>8</v>
      </c>
      <c r="G38" s="6" t="n">
        <f aca="false">(E38*1024)/(F38*60)</f>
        <v>6.18666666666667</v>
      </c>
      <c r="H38" s="7" t="n">
        <v>38</v>
      </c>
      <c r="I38" s="7" t="n">
        <v>52</v>
      </c>
      <c r="J38" s="7" t="n">
        <v>1130</v>
      </c>
      <c r="K38" s="7" t="n">
        <v>4967</v>
      </c>
      <c r="L38" s="7" t="n">
        <f aca="false">J38/F38</f>
        <v>141.25</v>
      </c>
    </row>
    <row r="39" customFormat="false" ht="13.8" hidden="false" customHeight="false" outlineLevel="0" collapsed="false">
      <c r="A39" s="4" t="n">
        <v>38</v>
      </c>
      <c r="B39" s="4" t="s">
        <v>86</v>
      </c>
      <c r="C39" s="4" t="s">
        <v>87</v>
      </c>
      <c r="D39" s="4" t="n">
        <v>14</v>
      </c>
      <c r="E39" s="4" t="n">
        <v>16.2</v>
      </c>
      <c r="F39" s="5" t="n">
        <v>43</v>
      </c>
      <c r="G39" s="6" t="n">
        <f aca="false">(E39*1024)/(F39*60)</f>
        <v>6.42976744186047</v>
      </c>
      <c r="H39" s="7" t="n">
        <v>211</v>
      </c>
      <c r="I39" s="7" t="n">
        <v>293</v>
      </c>
      <c r="J39" s="7" t="n">
        <v>6299</v>
      </c>
      <c r="K39" s="7" t="n">
        <v>26758</v>
      </c>
      <c r="L39" s="7" t="n">
        <f aca="false">J39/F39</f>
        <v>146.488372093023</v>
      </c>
    </row>
    <row r="40" customFormat="false" ht="13.8" hidden="false" customHeight="false" outlineLevel="0" collapsed="false">
      <c r="A40" s="4" t="n">
        <v>39</v>
      </c>
      <c r="B40" s="4" t="s">
        <v>88</v>
      </c>
      <c r="C40" s="4" t="s">
        <v>89</v>
      </c>
      <c r="D40" s="4" t="n">
        <v>4</v>
      </c>
      <c r="E40" s="4" t="n">
        <v>4.9</v>
      </c>
      <c r="F40" s="5" t="n">
        <v>13</v>
      </c>
      <c r="G40" s="6" t="n">
        <f aca="false">(E40*1024)/(F40*60)</f>
        <v>6.43282051282051</v>
      </c>
      <c r="H40" s="7" t="n">
        <v>55</v>
      </c>
      <c r="I40" s="7" t="n">
        <v>102</v>
      </c>
      <c r="J40" s="7" t="n">
        <v>1876</v>
      </c>
      <c r="K40" s="7" t="n">
        <v>8060</v>
      </c>
      <c r="L40" s="7" t="n">
        <f aca="false">J40/F40</f>
        <v>144.307692307692</v>
      </c>
    </row>
    <row r="41" customFormat="false" ht="13.8" hidden="false" customHeight="false" outlineLevel="0" collapsed="false">
      <c r="A41" s="4" t="n">
        <v>40</v>
      </c>
      <c r="B41" s="4" t="s">
        <v>90</v>
      </c>
      <c r="C41" s="4" t="s">
        <v>91</v>
      </c>
      <c r="D41" s="4" t="n">
        <v>28</v>
      </c>
      <c r="E41" s="4" t="n">
        <v>62.6</v>
      </c>
      <c r="F41" s="5" t="n">
        <v>171</v>
      </c>
      <c r="G41" s="6" t="n">
        <f aca="false">(E41*1024)/(F41*60)</f>
        <v>6.24779727095517</v>
      </c>
      <c r="H41" s="7" t="n">
        <v>1071</v>
      </c>
      <c r="I41" s="7" t="n">
        <v>1346</v>
      </c>
      <c r="J41" s="7" t="n">
        <v>24224</v>
      </c>
      <c r="K41" s="7" t="n">
        <v>101747</v>
      </c>
      <c r="L41" s="7" t="n">
        <f aca="false">J41/F41</f>
        <v>141.66081871345</v>
      </c>
    </row>
    <row r="42" customFormat="false" ht="13.8" hidden="false" customHeight="false" outlineLevel="0" collapsed="false">
      <c r="A42" s="4" t="n">
        <v>41</v>
      </c>
      <c r="B42" s="4" t="s">
        <v>92</v>
      </c>
      <c r="C42" s="4" t="s">
        <v>93</v>
      </c>
      <c r="D42" s="4" t="n">
        <v>16</v>
      </c>
      <c r="E42" s="4" t="n">
        <v>42.6</v>
      </c>
      <c r="F42" s="5" t="n">
        <v>117</v>
      </c>
      <c r="G42" s="6" t="n">
        <f aca="false">(E42*1024)/(F42*60)</f>
        <v>6.21401709401709</v>
      </c>
      <c r="H42" s="7" t="n">
        <v>666</v>
      </c>
      <c r="I42" s="7" t="n">
        <v>834</v>
      </c>
      <c r="J42" s="7" t="n">
        <v>15064</v>
      </c>
      <c r="K42" s="7" t="n">
        <v>62679</v>
      </c>
      <c r="L42" s="7" t="n">
        <f aca="false">J42/F42</f>
        <v>128.752136752137</v>
      </c>
    </row>
    <row r="43" customFormat="false" ht="13.8" hidden="false" customHeight="false" outlineLevel="0" collapsed="false">
      <c r="A43" s="4" t="n">
        <v>42</v>
      </c>
      <c r="B43" s="4" t="s">
        <v>94</v>
      </c>
      <c r="C43" s="4" t="s">
        <v>95</v>
      </c>
      <c r="D43" s="4" t="n">
        <v>24</v>
      </c>
      <c r="E43" s="4" t="n">
        <v>68.4</v>
      </c>
      <c r="F43" s="5" t="n">
        <v>187</v>
      </c>
      <c r="G43" s="6" t="n">
        <f aca="false">(E43*1024)/(F43*60)</f>
        <v>6.24256684491979</v>
      </c>
      <c r="H43" s="7" t="n">
        <v>1151</v>
      </c>
      <c r="I43" s="7" t="n">
        <v>1432</v>
      </c>
      <c r="J43" s="7" t="n">
        <v>26249</v>
      </c>
      <c r="K43" s="7" t="n">
        <v>109644</v>
      </c>
      <c r="L43" s="7" t="n">
        <f aca="false">J43/F43</f>
        <v>140.368983957219</v>
      </c>
    </row>
    <row r="44" customFormat="false" ht="13.8" hidden="false" customHeight="false" outlineLevel="0" collapsed="false">
      <c r="A44" s="4" t="n">
        <v>43</v>
      </c>
      <c r="B44" s="4" t="s">
        <v>96</v>
      </c>
      <c r="C44" s="4" t="s">
        <v>97</v>
      </c>
      <c r="D44" s="4" t="n">
        <v>21</v>
      </c>
      <c r="E44" s="4" t="n">
        <v>52.3</v>
      </c>
      <c r="F44" s="5" t="n">
        <v>143</v>
      </c>
      <c r="G44" s="6" t="n">
        <f aca="false">(E44*1024)/(F44*60)</f>
        <v>6.2418648018648</v>
      </c>
      <c r="H44" s="7" t="n">
        <v>867</v>
      </c>
      <c r="I44" s="7" t="n">
        <v>1105</v>
      </c>
      <c r="J44" s="7" t="n">
        <v>20137</v>
      </c>
      <c r="K44" s="7" t="n">
        <v>80701</v>
      </c>
      <c r="L44" s="7" t="n">
        <f aca="false">J44/F44</f>
        <v>140.818181818182</v>
      </c>
    </row>
    <row r="45" customFormat="false" ht="13.8" hidden="false" customHeight="false" outlineLevel="0" collapsed="false">
      <c r="A45" s="4" t="n">
        <v>44</v>
      </c>
      <c r="B45" s="4" t="s">
        <v>98</v>
      </c>
      <c r="C45" s="4" t="s">
        <v>99</v>
      </c>
      <c r="D45" s="4" t="n">
        <v>28</v>
      </c>
      <c r="E45" s="4" t="n">
        <v>62</v>
      </c>
      <c r="F45" s="5" t="n">
        <v>169</v>
      </c>
      <c r="G45" s="6" t="n">
        <f aca="false">(E45*1024)/(F45*60)</f>
        <v>6.26114398422091</v>
      </c>
      <c r="H45" s="7" t="n">
        <v>1007</v>
      </c>
      <c r="I45" s="7" t="n">
        <v>1197</v>
      </c>
      <c r="J45" s="7" t="n">
        <v>25130</v>
      </c>
      <c r="K45" s="7" t="n">
        <v>109462</v>
      </c>
      <c r="L45" s="7" t="n">
        <f aca="false">J45/F45</f>
        <v>148.698224852071</v>
      </c>
    </row>
    <row r="46" customFormat="false" ht="13.8" hidden="false" customHeight="false" outlineLevel="0" collapsed="false">
      <c r="A46" s="4" t="n">
        <v>45</v>
      </c>
      <c r="B46" s="4" t="s">
        <v>100</v>
      </c>
      <c r="C46" s="4" t="s">
        <v>101</v>
      </c>
      <c r="D46" s="4" t="n">
        <v>16</v>
      </c>
      <c r="E46" s="4" t="n">
        <v>25.9</v>
      </c>
      <c r="F46" s="5" t="n">
        <v>70</v>
      </c>
      <c r="G46" s="6" t="n">
        <f aca="false">(E46*1024)/(F46*60)</f>
        <v>6.31466666666667</v>
      </c>
      <c r="H46" s="7" t="n">
        <v>433</v>
      </c>
      <c r="I46" s="7" t="n">
        <v>563</v>
      </c>
      <c r="J46" s="7" t="n">
        <v>10399</v>
      </c>
      <c r="K46" s="7" t="n">
        <v>43964</v>
      </c>
      <c r="L46" s="7" t="n">
        <f aca="false">J46/F46</f>
        <v>148.557142857143</v>
      </c>
    </row>
    <row r="47" customFormat="false" ht="13.8" hidden="false" customHeight="false" outlineLevel="0" collapsed="false">
      <c r="A47" s="4" t="n">
        <v>46</v>
      </c>
      <c r="B47" s="4" t="s">
        <v>102</v>
      </c>
      <c r="C47" s="4" t="s">
        <v>103</v>
      </c>
      <c r="D47" s="4" t="n">
        <v>16</v>
      </c>
      <c r="E47" s="4" t="n">
        <v>25.5</v>
      </c>
      <c r="F47" s="5" t="n">
        <v>69</v>
      </c>
      <c r="G47" s="6" t="n">
        <f aca="false">(E47*1024)/(F47*60)</f>
        <v>6.30724637681159</v>
      </c>
      <c r="H47" s="7" t="n">
        <v>437</v>
      </c>
      <c r="I47" s="7" t="n">
        <v>578</v>
      </c>
      <c r="J47" s="7" t="n">
        <v>10206</v>
      </c>
      <c r="K47" s="7" t="n">
        <v>41432</v>
      </c>
      <c r="L47" s="7" t="n">
        <f aca="false">J47/F47</f>
        <v>147.913043478261</v>
      </c>
    </row>
    <row r="48" customFormat="false" ht="13.8" hidden="false" customHeight="false" outlineLevel="0" collapsed="false">
      <c r="A48" s="4" t="n">
        <v>47</v>
      </c>
      <c r="B48" s="4" t="s">
        <v>104</v>
      </c>
      <c r="C48" s="4" t="s">
        <v>105</v>
      </c>
      <c r="D48" s="4" t="n">
        <v>13</v>
      </c>
      <c r="E48" s="4" t="n">
        <v>16.5</v>
      </c>
      <c r="F48" s="5" t="n">
        <v>44</v>
      </c>
      <c r="G48" s="6" t="n">
        <f aca="false">(E48*1024)/(F48*60)</f>
        <v>6.4</v>
      </c>
      <c r="H48" s="7" t="n">
        <v>257</v>
      </c>
      <c r="I48" s="7" t="n">
        <v>327</v>
      </c>
      <c r="J48" s="7" t="n">
        <v>6659</v>
      </c>
      <c r="K48" s="7" t="n">
        <v>27751</v>
      </c>
      <c r="L48" s="7" t="n">
        <f aca="false">J48/F48</f>
        <v>151.340909090909</v>
      </c>
    </row>
    <row r="49" customFormat="false" ht="13.8" hidden="false" customHeight="false" outlineLevel="0" collapsed="false">
      <c r="A49" s="4" t="n">
        <v>48</v>
      </c>
      <c r="B49" s="4" t="s">
        <v>106</v>
      </c>
      <c r="C49" s="4" t="s">
        <v>107</v>
      </c>
      <c r="D49" s="4" t="n">
        <v>6</v>
      </c>
      <c r="E49" s="4" t="n">
        <v>9.2</v>
      </c>
      <c r="F49" s="5" t="n">
        <v>25</v>
      </c>
      <c r="G49" s="6" t="n">
        <f aca="false">(E49*1024)/(F49*60)</f>
        <v>6.28053333333333</v>
      </c>
      <c r="H49" s="7" t="n">
        <v>149</v>
      </c>
      <c r="I49" s="7" t="n">
        <v>178</v>
      </c>
      <c r="J49" s="7" t="n">
        <v>3477</v>
      </c>
      <c r="K49" s="7" t="n">
        <v>14597</v>
      </c>
      <c r="L49" s="7" t="n">
        <f aca="false">J49/F49</f>
        <v>139.08</v>
      </c>
    </row>
    <row r="50" customFormat="false" ht="13.8" hidden="false" customHeight="false" outlineLevel="0" collapsed="false">
      <c r="A50" s="4" t="n">
        <v>49</v>
      </c>
      <c r="B50" s="4" t="s">
        <v>108</v>
      </c>
      <c r="C50" s="4" t="s">
        <v>109</v>
      </c>
      <c r="D50" s="4" t="n">
        <v>6</v>
      </c>
      <c r="E50" s="4" t="n">
        <v>8.6</v>
      </c>
      <c r="F50" s="5" t="n">
        <v>23</v>
      </c>
      <c r="G50" s="6" t="n">
        <f aca="false">(E50*1024)/(F50*60)</f>
        <v>6.38144927536232</v>
      </c>
      <c r="H50" s="7" t="n">
        <v>155</v>
      </c>
      <c r="I50" s="7" t="n">
        <v>167</v>
      </c>
      <c r="J50" s="7" t="n">
        <v>3429</v>
      </c>
      <c r="K50" s="7" t="n">
        <v>14740</v>
      </c>
      <c r="L50" s="7" t="n">
        <f aca="false">J50/F50</f>
        <v>149.086956521739</v>
      </c>
    </row>
    <row r="51" customFormat="false" ht="13.8" hidden="false" customHeight="false" outlineLevel="0" collapsed="false">
      <c r="A51" s="4" t="n">
        <v>50</v>
      </c>
      <c r="B51" s="4" t="s">
        <v>110</v>
      </c>
      <c r="C51" s="4" t="s">
        <v>111</v>
      </c>
      <c r="D51" s="4" t="n">
        <v>4</v>
      </c>
      <c r="E51" s="4" t="n">
        <v>6.1</v>
      </c>
      <c r="F51" s="5" t="n">
        <v>16</v>
      </c>
      <c r="G51" s="6" t="n">
        <f aca="false">(E51*1024)/(F51*60)</f>
        <v>6.50666666666667</v>
      </c>
      <c r="H51" s="7" t="n">
        <v>104</v>
      </c>
      <c r="I51" s="7" t="n">
        <v>119</v>
      </c>
      <c r="J51" s="7" t="n">
        <v>2519</v>
      </c>
      <c r="K51" s="7" t="n">
        <v>10559</v>
      </c>
      <c r="L51" s="7" t="n">
        <f aca="false">J51/F51</f>
        <v>157.4375</v>
      </c>
    </row>
    <row r="52" customFormat="false" ht="13.8" hidden="false" customHeight="false" outlineLevel="0" collapsed="false">
      <c r="A52" s="4" t="n">
        <v>51</v>
      </c>
      <c r="B52" s="4" t="s">
        <v>112</v>
      </c>
      <c r="C52" s="4" t="s">
        <v>113</v>
      </c>
      <c r="D52" s="4" t="n">
        <v>4</v>
      </c>
      <c r="E52" s="4" t="n">
        <v>5.7</v>
      </c>
      <c r="F52" s="5" t="n">
        <v>15</v>
      </c>
      <c r="G52" s="6" t="n">
        <f aca="false">(E52*1024)/(F52*60)</f>
        <v>6.48533333333333</v>
      </c>
      <c r="H52" s="7" t="n">
        <v>95</v>
      </c>
      <c r="I52" s="7" t="n">
        <v>113</v>
      </c>
      <c r="J52" s="7" t="n">
        <v>2294</v>
      </c>
      <c r="K52" s="7" t="n">
        <v>10032</v>
      </c>
      <c r="L52" s="7" t="n">
        <f aca="false">J52/F52</f>
        <v>152.933333333333</v>
      </c>
    </row>
    <row r="53" customFormat="false" ht="13.8" hidden="false" customHeight="false" outlineLevel="0" collapsed="false">
      <c r="A53" s="4" t="n">
        <v>52</v>
      </c>
      <c r="B53" s="4" t="s">
        <v>114</v>
      </c>
      <c r="C53" s="4" t="s">
        <v>115</v>
      </c>
      <c r="D53" s="4" t="n">
        <v>5</v>
      </c>
      <c r="E53" s="4" t="n">
        <v>5.2</v>
      </c>
      <c r="F53" s="5" t="n">
        <v>14</v>
      </c>
      <c r="G53" s="6" t="n">
        <f aca="false">(E53*1024)/(F53*60)</f>
        <v>6.33904761904762</v>
      </c>
      <c r="H53" s="7" t="n">
        <v>89</v>
      </c>
      <c r="I53" s="7" t="n">
        <v>100</v>
      </c>
      <c r="J53" s="7" t="n">
        <v>2022</v>
      </c>
      <c r="K53" s="7" t="n">
        <v>8410</v>
      </c>
      <c r="L53" s="7" t="n">
        <f aca="false">J53/F53</f>
        <v>144.428571428571</v>
      </c>
    </row>
    <row r="54" customFormat="false" ht="13.8" hidden="false" customHeight="false" outlineLevel="0" collapsed="false">
      <c r="A54" s="4" t="n">
        <v>53</v>
      </c>
      <c r="B54" s="4" t="s">
        <v>116</v>
      </c>
      <c r="C54" s="4" t="s">
        <v>117</v>
      </c>
      <c r="D54" s="4" t="n">
        <v>3</v>
      </c>
      <c r="E54" s="4" t="n">
        <v>3</v>
      </c>
      <c r="F54" s="5" t="n">
        <v>8</v>
      </c>
      <c r="G54" s="6" t="n">
        <f aca="false">(E54*1024)/(F54*60)</f>
        <v>6.4</v>
      </c>
      <c r="H54" s="7" t="n">
        <v>47</v>
      </c>
      <c r="I54" s="7" t="n">
        <v>50</v>
      </c>
      <c r="J54" s="7" t="n">
        <v>1170</v>
      </c>
      <c r="K54" s="7" t="n">
        <v>4989</v>
      </c>
      <c r="L54" s="7" t="n">
        <f aca="false">J54/F54</f>
        <v>146.25</v>
      </c>
    </row>
    <row r="55" customFormat="false" ht="13.8" hidden="false" customHeight="false" outlineLevel="0" collapsed="false">
      <c r="A55" s="4" t="n">
        <v>54</v>
      </c>
      <c r="B55" s="4" t="s">
        <v>118</v>
      </c>
      <c r="C55" s="4" t="s">
        <v>119</v>
      </c>
      <c r="D55" s="4" t="n">
        <v>6</v>
      </c>
      <c r="E55" s="4" t="n">
        <v>6.9</v>
      </c>
      <c r="F55" s="5" t="n">
        <v>19</v>
      </c>
      <c r="G55" s="6" t="n">
        <f aca="false">(E55*1024)/(F55*60)</f>
        <v>6.19789473684211</v>
      </c>
      <c r="H55" s="7" t="n">
        <v>113</v>
      </c>
      <c r="I55" s="7" t="n">
        <v>132</v>
      </c>
      <c r="J55" s="7" t="n">
        <v>2588</v>
      </c>
      <c r="K55" s="7" t="n">
        <v>11687</v>
      </c>
      <c r="L55" s="7" t="n">
        <f aca="false">J55/F55</f>
        <v>136.210526315789</v>
      </c>
    </row>
    <row r="56" customFormat="false" ht="13.8" hidden="false" customHeight="false" outlineLevel="0" collapsed="false">
      <c r="A56" s="4" t="n">
        <v>55</v>
      </c>
      <c r="B56" s="4" t="s">
        <v>120</v>
      </c>
      <c r="C56" s="4" t="s">
        <v>121</v>
      </c>
      <c r="D56" s="4" t="n">
        <v>4</v>
      </c>
      <c r="E56" s="4" t="n">
        <v>4.9</v>
      </c>
      <c r="F56" s="5" t="n">
        <v>13</v>
      </c>
      <c r="G56" s="6" t="n">
        <f aca="false">(E56*1024)/(F56*60)</f>
        <v>6.43282051282051</v>
      </c>
      <c r="H56" s="7" t="n">
        <v>83</v>
      </c>
      <c r="I56" s="7" t="n">
        <v>97</v>
      </c>
      <c r="J56" s="7" t="n">
        <v>1812</v>
      </c>
      <c r="K56" s="7" t="n">
        <v>8136</v>
      </c>
      <c r="L56" s="7" t="n">
        <f aca="false">J56/F56</f>
        <v>139.384615384615</v>
      </c>
    </row>
    <row r="57" customFormat="false" ht="13.8" hidden="false" customHeight="false" outlineLevel="0" collapsed="false">
      <c r="A57" s="4" t="n">
        <v>56</v>
      </c>
      <c r="B57" s="4" t="s">
        <v>122</v>
      </c>
      <c r="C57" s="4" t="s">
        <v>123</v>
      </c>
      <c r="D57" s="4" t="n">
        <v>3</v>
      </c>
      <c r="E57" s="4" t="n">
        <v>2.9</v>
      </c>
      <c r="F57" s="5" t="n">
        <v>8</v>
      </c>
      <c r="G57" s="6" t="n">
        <f aca="false">(E57*1024)/(F57*60)</f>
        <v>6.18666666666667</v>
      </c>
      <c r="H57" s="7" t="n">
        <v>46</v>
      </c>
      <c r="I57" s="7" t="n">
        <v>52</v>
      </c>
      <c r="J57" s="7" t="n">
        <v>1045</v>
      </c>
      <c r="K57" s="7" t="n">
        <v>4743</v>
      </c>
      <c r="L57" s="7" t="n">
        <f aca="false">J57/F57</f>
        <v>130.625</v>
      </c>
    </row>
    <row r="58" customFormat="false" ht="13.8" hidden="false" customHeight="false" outlineLevel="0" collapsed="false">
      <c r="A58" s="4" t="n">
        <v>57</v>
      </c>
      <c r="B58" s="4" t="s">
        <v>124</v>
      </c>
      <c r="C58" s="4" t="s">
        <v>125</v>
      </c>
      <c r="D58" s="4" t="n">
        <v>1</v>
      </c>
      <c r="E58" s="4" t="n">
        <v>1.2</v>
      </c>
      <c r="F58" s="5" t="n">
        <v>3</v>
      </c>
      <c r="G58" s="6" t="n">
        <f aca="false">(E58*1024)/(F58*60)</f>
        <v>6.82666666666667</v>
      </c>
      <c r="H58" s="7" t="n">
        <v>25</v>
      </c>
      <c r="I58" s="7" t="n">
        <v>25</v>
      </c>
      <c r="J58" s="7" t="n">
        <v>512</v>
      </c>
      <c r="K58" s="7" t="n">
        <v>2056</v>
      </c>
      <c r="L58" s="7" t="n">
        <f aca="false">J58/F58</f>
        <v>170.666666666667</v>
      </c>
    </row>
    <row r="59" customFormat="false" ht="13.8" hidden="false" customHeight="false" outlineLevel="0" collapsed="false">
      <c r="A59" s="4" t="n">
        <v>58</v>
      </c>
      <c r="B59" s="4" t="s">
        <v>126</v>
      </c>
      <c r="C59" s="4" t="s">
        <v>127</v>
      </c>
      <c r="D59" s="4" t="n">
        <v>13</v>
      </c>
      <c r="E59" s="4" t="n">
        <v>18.7</v>
      </c>
      <c r="F59" s="5" t="n">
        <v>50</v>
      </c>
      <c r="G59" s="6" t="n">
        <f aca="false">(E59*1024)/(F59*60)</f>
        <v>6.38293333333333</v>
      </c>
      <c r="H59" s="7" t="n">
        <v>303</v>
      </c>
      <c r="I59" s="7" t="n">
        <v>339</v>
      </c>
      <c r="J59" s="7" t="n">
        <v>7573</v>
      </c>
      <c r="K59" s="7" t="n">
        <v>32699</v>
      </c>
      <c r="L59" s="7" t="n">
        <f aca="false">J59/F59</f>
        <v>151.46</v>
      </c>
    </row>
    <row r="60" customFormat="false" ht="13.8" hidden="false" customHeight="false" outlineLevel="0" collapsed="false">
      <c r="A60" s="4" t="n">
        <v>59</v>
      </c>
      <c r="B60" s="4" t="s">
        <v>128</v>
      </c>
      <c r="C60" s="4" t="s">
        <v>129</v>
      </c>
      <c r="D60" s="4" t="n">
        <v>5</v>
      </c>
      <c r="E60" s="4" t="n">
        <v>7</v>
      </c>
      <c r="F60" s="5" t="n">
        <v>19</v>
      </c>
      <c r="G60" s="6" t="n">
        <f aca="false">(E60*1024)/(F60*60)</f>
        <v>6.28771929824561</v>
      </c>
      <c r="H60" s="7" t="n">
        <v>108</v>
      </c>
      <c r="I60" s="7" t="n">
        <v>152</v>
      </c>
      <c r="J60" s="7" t="n">
        <v>2496</v>
      </c>
      <c r="K60" s="7" t="n">
        <v>10479</v>
      </c>
      <c r="L60" s="7" t="n">
        <f aca="false">J60/F60</f>
        <v>131.368421052632</v>
      </c>
    </row>
    <row r="61" customFormat="false" ht="13.8" hidden="false" customHeight="false" outlineLevel="0" collapsed="false">
      <c r="A61" s="4" t="n">
        <v>60</v>
      </c>
      <c r="B61" s="4" t="s">
        <v>130</v>
      </c>
      <c r="C61" s="4" t="s">
        <v>131</v>
      </c>
      <c r="D61" s="4" t="n">
        <v>5</v>
      </c>
      <c r="E61" s="4" t="n">
        <v>7</v>
      </c>
      <c r="F61" s="5" t="n">
        <v>19</v>
      </c>
      <c r="G61" s="6" t="n">
        <f aca="false">(E61*1024)/(F61*60)</f>
        <v>6.28771929824561</v>
      </c>
      <c r="H61" s="7" t="n">
        <v>105</v>
      </c>
      <c r="I61" s="7" t="n">
        <v>128</v>
      </c>
      <c r="J61" s="7" t="n">
        <v>2661</v>
      </c>
      <c r="K61" s="7" t="n">
        <v>11675</v>
      </c>
      <c r="L61" s="7" t="n">
        <f aca="false">J61/F61</f>
        <v>140.052631578947</v>
      </c>
    </row>
    <row r="62" customFormat="false" ht="13.8" hidden="false" customHeight="false" outlineLevel="0" collapsed="false">
      <c r="A62" s="4" t="n">
        <v>61</v>
      </c>
      <c r="B62" s="4" t="s">
        <v>132</v>
      </c>
      <c r="C62" s="4" t="s">
        <v>133</v>
      </c>
      <c r="D62" s="4" t="n">
        <v>3</v>
      </c>
      <c r="E62" s="4" t="n">
        <v>4.4</v>
      </c>
      <c r="F62" s="5" t="n">
        <v>12</v>
      </c>
      <c r="G62" s="6" t="n">
        <f aca="false">(E62*1024)/(F62*60)</f>
        <v>6.25777777777778</v>
      </c>
      <c r="H62" s="7" t="n">
        <v>61</v>
      </c>
      <c r="I62" s="7" t="n">
        <v>76</v>
      </c>
      <c r="J62" s="7" t="n">
        <v>1681</v>
      </c>
      <c r="K62" s="7" t="n">
        <v>7657</v>
      </c>
      <c r="L62" s="7" t="n">
        <f aca="false">J62/F62</f>
        <v>140.083333333333</v>
      </c>
    </row>
    <row r="63" customFormat="false" ht="13.8" hidden="false" customHeight="false" outlineLevel="0" collapsed="false">
      <c r="A63" s="4" t="n">
        <v>62</v>
      </c>
      <c r="B63" s="4" t="s">
        <v>134</v>
      </c>
      <c r="C63" s="4" t="s">
        <v>135</v>
      </c>
      <c r="D63" s="4" t="n">
        <v>5</v>
      </c>
      <c r="E63" s="4" t="n">
        <v>7.8</v>
      </c>
      <c r="F63" s="5" t="n">
        <v>21</v>
      </c>
      <c r="G63" s="6" t="n">
        <f aca="false">(E63*1024)/(F63*60)</f>
        <v>6.33904761904762</v>
      </c>
      <c r="H63" s="7" t="n">
        <v>105</v>
      </c>
      <c r="I63" s="7" t="n">
        <v>142</v>
      </c>
      <c r="J63" s="7" t="n">
        <v>2802</v>
      </c>
      <c r="K63" s="7" t="n">
        <v>11293</v>
      </c>
      <c r="L63" s="7" t="n">
        <f aca="false">J63/F63</f>
        <v>133.428571428571</v>
      </c>
    </row>
    <row r="64" customFormat="false" ht="13.8" hidden="false" customHeight="false" outlineLevel="0" collapsed="false">
      <c r="A64" s="4" t="n">
        <v>63</v>
      </c>
      <c r="B64" s="4" t="s">
        <v>136</v>
      </c>
      <c r="C64" s="4" t="s">
        <v>137</v>
      </c>
      <c r="D64" s="4" t="n">
        <v>1</v>
      </c>
      <c r="E64" s="4" t="n">
        <v>0.924</v>
      </c>
      <c r="F64" s="5" t="n">
        <v>2</v>
      </c>
      <c r="G64" s="6" t="n">
        <f aca="false">(E64*1024)/(F64*60)</f>
        <v>7.8848</v>
      </c>
      <c r="H64" s="7" t="n">
        <v>13</v>
      </c>
      <c r="I64" s="7" t="n">
        <v>17</v>
      </c>
      <c r="J64" s="7" t="n">
        <v>342</v>
      </c>
      <c r="K64" s="7" t="n">
        <v>1352</v>
      </c>
      <c r="L64" s="7" t="n">
        <f aca="false">J64/F64</f>
        <v>171</v>
      </c>
    </row>
    <row r="65" customFormat="false" ht="13.8" hidden="false" customHeight="false" outlineLevel="0" collapsed="false">
      <c r="A65" s="4" t="n">
        <v>64</v>
      </c>
      <c r="B65" s="4" t="s">
        <v>138</v>
      </c>
      <c r="C65" s="4" t="s">
        <v>139</v>
      </c>
      <c r="D65" s="4" t="n">
        <v>1</v>
      </c>
      <c r="E65" s="4" t="n">
        <v>1.1</v>
      </c>
      <c r="F65" s="5" t="n">
        <v>3</v>
      </c>
      <c r="G65" s="6" t="n">
        <f aca="false">(E65*1024)/(F65*60)</f>
        <v>6.25777777777778</v>
      </c>
      <c r="H65" s="7" t="n">
        <v>14</v>
      </c>
      <c r="I65" s="7" t="n">
        <v>22</v>
      </c>
      <c r="J65" s="7" t="n">
        <v>354</v>
      </c>
      <c r="K65" s="7" t="n">
        <v>1465</v>
      </c>
      <c r="L65" s="7" t="n">
        <f aca="false">J65/F65</f>
        <v>118</v>
      </c>
    </row>
    <row r="66" customFormat="false" ht="13.8" hidden="false" customHeight="false" outlineLevel="0" collapsed="false">
      <c r="A66" s="4" t="n">
        <v>65</v>
      </c>
      <c r="B66" s="4" t="s">
        <v>140</v>
      </c>
      <c r="C66" s="4" t="s">
        <v>141</v>
      </c>
      <c r="D66" s="4" t="n">
        <v>1</v>
      </c>
      <c r="E66" s="4" t="n">
        <v>2</v>
      </c>
      <c r="F66" s="5" t="n">
        <v>5</v>
      </c>
      <c r="G66" s="6" t="n">
        <f aca="false">(E66*1024)/(F66*60)</f>
        <v>6.82666666666667</v>
      </c>
      <c r="H66" s="7" t="n">
        <v>25</v>
      </c>
      <c r="I66" s="7" t="n">
        <v>29</v>
      </c>
      <c r="J66" s="7" t="n">
        <v>719</v>
      </c>
      <c r="K66" s="7" t="n">
        <v>3290</v>
      </c>
      <c r="L66" s="7" t="n">
        <f aca="false">J66/F66</f>
        <v>143.8</v>
      </c>
    </row>
    <row r="67" customFormat="false" ht="13.8" hidden="false" customHeight="false" outlineLevel="0" collapsed="false">
      <c r="A67" s="4" t="n">
        <v>66</v>
      </c>
      <c r="B67" s="4" t="s">
        <v>142</v>
      </c>
      <c r="C67" s="4" t="s">
        <v>143</v>
      </c>
      <c r="D67" s="4" t="n">
        <v>22</v>
      </c>
      <c r="E67" s="4" t="n">
        <v>35.1</v>
      </c>
      <c r="F67" s="5" t="n">
        <v>95</v>
      </c>
      <c r="G67" s="8" t="n">
        <f aca="false">(E67*1024)/(F67*60)</f>
        <v>6.30568421052632</v>
      </c>
      <c r="H67" s="7" t="n">
        <v>404</v>
      </c>
      <c r="I67" s="7" t="n">
        <v>551</v>
      </c>
      <c r="J67" s="7" t="n">
        <v>12435</v>
      </c>
      <c r="K67" s="7" t="n">
        <v>50768</v>
      </c>
      <c r="L67" s="9" t="n">
        <f aca="false">J67/F67</f>
        <v>130.894736842105</v>
      </c>
    </row>
    <row r="68" customFormat="false" ht="13.8" hidden="false" customHeight="false" outlineLevel="0" collapsed="false">
      <c r="A68" s="10"/>
      <c r="B68" s="10"/>
      <c r="C68" s="10"/>
      <c r="D68" s="10" t="n">
        <f aca="false">SUM(D2:D67)</f>
        <v>1189</v>
      </c>
      <c r="E68" s="11" t="n">
        <f aca="false">SUM(E2:E67)</f>
        <v>2319.524</v>
      </c>
      <c r="F68" s="10" t="n">
        <f aca="false">SUM(F2:F67)</f>
        <v>5553</v>
      </c>
      <c r="G68" s="6" t="n">
        <f aca="false">(E68*1024)/(F68*60)</f>
        <v>7.12885700222102</v>
      </c>
      <c r="H68" s="12" t="n">
        <f aca="false">SUM(H2:H67)</f>
        <v>31077</v>
      </c>
      <c r="I68" s="12" t="n">
        <f aca="false">SUM(I2:I67)</f>
        <v>42032</v>
      </c>
      <c r="J68" s="12" t="n">
        <f aca="false">SUM(J2:J67)</f>
        <v>789071</v>
      </c>
      <c r="K68" s="12" t="n">
        <f aca="false">SUM(K2:K67)</f>
        <v>3380746</v>
      </c>
      <c r="L68" s="7" t="n">
        <f aca="false">J68/F68</f>
        <v>142.098145146768</v>
      </c>
    </row>
    <row r="69" customFormat="false" ht="13.8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customFormat="false" ht="13.8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customFormat="false" ht="13.8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customFormat="false" ht="13.8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customFormat="false" ht="13.8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customFormat="false" ht="13.8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customFormat="false" ht="13.8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customFormat="false" ht="13.8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customFormat="false" ht="13.8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customFormat="false" ht="13.8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customFormat="false" ht="13.8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customFormat="false" ht="13.8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customFormat="false" ht="13.8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customFormat="false" ht="13.8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67" activeCellId="0" sqref="G67"/>
    </sheetView>
  </sheetViews>
  <sheetFormatPr defaultColWidth="8.82421875" defaultRowHeight="14.25" customHeight="true" zeroHeight="false" outlineLevelRow="0" outlineLevelCol="0"/>
  <cols>
    <col collapsed="false" customWidth="true" hidden="false" outlineLevel="0" max="1" min="1" style="14" width="3"/>
    <col collapsed="false" customWidth="true" hidden="false" outlineLevel="0" max="2" min="2" style="14" width="16"/>
    <col collapsed="false" customWidth="true" hidden="false" outlineLevel="0" max="3" min="3" style="14" width="7.36"/>
    <col collapsed="false" customWidth="true" hidden="false" outlineLevel="0" max="4" min="4" style="14" width="8.45"/>
    <col collapsed="false" customWidth="true" hidden="false" outlineLevel="0" max="6" min="5" style="14" width="6"/>
    <col collapsed="false" customWidth="true" hidden="false" outlineLevel="0" max="13" min="13" style="14" width="4.18"/>
    <col collapsed="false" customWidth="true" hidden="false" outlineLevel="0" max="14" min="14" style="14" width="20.82"/>
    <col collapsed="false" customWidth="true" hidden="false" outlineLevel="0" max="16" min="16" style="14" width="7.82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  <c r="G1" s="1" t="s">
        <v>5</v>
      </c>
      <c r="H1" s="1" t="s">
        <v>145</v>
      </c>
      <c r="I1" s="1" t="s">
        <v>146</v>
      </c>
      <c r="J1" s="1" t="s">
        <v>5</v>
      </c>
      <c r="K1" s="1" t="s">
        <v>147</v>
      </c>
      <c r="L1" s="1" t="s">
        <v>148</v>
      </c>
      <c r="N1" s="1" t="s">
        <v>149</v>
      </c>
      <c r="O1" s="1" t="s">
        <v>5</v>
      </c>
      <c r="P1" s="1" t="s">
        <v>147</v>
      </c>
      <c r="Q1" s="1" t="s">
        <v>150</v>
      </c>
      <c r="R1" s="1" t="s">
        <v>151</v>
      </c>
    </row>
    <row r="2" customFormat="false" ht="14.25" hidden="false" customHeight="false" outlineLevel="0" collapsed="false">
      <c r="A2" s="14" t="n">
        <v>1</v>
      </c>
      <c r="B2" s="14" t="s">
        <v>12</v>
      </c>
      <c r="C2" s="14" t="s">
        <v>13</v>
      </c>
      <c r="D2" s="14" t="n">
        <v>50</v>
      </c>
      <c r="E2" s="14" t="n">
        <v>130.7</v>
      </c>
      <c r="F2" s="15" t="n">
        <v>0.186111111111111</v>
      </c>
      <c r="G2" s="16" t="n">
        <f aca="false">MINUTE(F2)+HOUR(F2)*60</f>
        <v>268</v>
      </c>
      <c r="H2" s="17" t="n">
        <f aca="false">G2/E2</f>
        <v>2.05049732211171</v>
      </c>
      <c r="I2" s="14" t="n">
        <v>2200</v>
      </c>
      <c r="J2" s="18" t="n">
        <f aca="false">I2*H2</f>
        <v>4511.09410864575</v>
      </c>
      <c r="K2" s="18" t="n">
        <f aca="false">J2/60</f>
        <v>75.1849018107626</v>
      </c>
      <c r="L2" s="18" t="n">
        <f aca="false">K2/24</f>
        <v>3.13270424211511</v>
      </c>
      <c r="N2" s="14" t="n">
        <f aca="false">D2</f>
        <v>50</v>
      </c>
      <c r="O2" s="16" t="n">
        <f aca="false">G2</f>
        <v>268</v>
      </c>
      <c r="P2" s="18" t="n">
        <f aca="false">O2/60</f>
        <v>4.46666666666667</v>
      </c>
      <c r="Q2" s="19" t="str">
        <f aca="false">CONCATENATE(INT(O2/5.553)/10,"%")</f>
        <v>4.8%</v>
      </c>
      <c r="R2" s="20" t="n">
        <f aca="false">E2*60/G2</f>
        <v>29.2611940298507</v>
      </c>
    </row>
    <row r="3" customFormat="false" ht="14.25" hidden="false" customHeight="false" outlineLevel="0" collapsed="false">
      <c r="A3" s="14" t="n">
        <v>2</v>
      </c>
      <c r="B3" s="14" t="s">
        <v>14</v>
      </c>
      <c r="C3" s="14" t="s">
        <v>15</v>
      </c>
      <c r="D3" s="14" t="n">
        <v>40</v>
      </c>
      <c r="E3" s="14" t="n">
        <v>103.6</v>
      </c>
      <c r="F3" s="15" t="n">
        <v>0.147916666666667</v>
      </c>
      <c r="G3" s="16" t="n">
        <f aca="false">MINUTE(F3)+HOUR(F3)*60</f>
        <v>213</v>
      </c>
      <c r="H3" s="17" t="n">
        <f aca="false">G3/E3</f>
        <v>2.05598455598456</v>
      </c>
      <c r="N3" s="14" t="n">
        <f aca="false">D3+N2</f>
        <v>90</v>
      </c>
      <c r="O3" s="16" t="n">
        <f aca="false">O2+G3</f>
        <v>481</v>
      </c>
      <c r="P3" s="18" t="n">
        <f aca="false">O3/60</f>
        <v>8.01666666666667</v>
      </c>
      <c r="Q3" s="19" t="str">
        <f aca="false">CONCATENATE(INT(O3/5.553)/10,"%")</f>
        <v>8.6%</v>
      </c>
      <c r="R3" s="20" t="n">
        <f aca="false">E3*60/G3</f>
        <v>29.1830985915493</v>
      </c>
    </row>
    <row r="4" customFormat="false" ht="14.25" hidden="false" customHeight="false" outlineLevel="0" collapsed="false">
      <c r="A4" s="14" t="n">
        <v>3</v>
      </c>
      <c r="B4" s="14" t="s">
        <v>16</v>
      </c>
      <c r="C4" s="14" t="s">
        <v>17</v>
      </c>
      <c r="D4" s="14" t="n">
        <v>27</v>
      </c>
      <c r="E4" s="14" t="n">
        <v>72.5</v>
      </c>
      <c r="F4" s="15" t="n">
        <v>0.103472222222222</v>
      </c>
      <c r="G4" s="16" t="n">
        <f aca="false">MINUTE(F4)+HOUR(F4)*60</f>
        <v>149</v>
      </c>
      <c r="H4" s="17" t="n">
        <f aca="false">G4/E4</f>
        <v>2.0551724137931</v>
      </c>
      <c r="N4" s="14" t="n">
        <f aca="false">D4+N3</f>
        <v>117</v>
      </c>
      <c r="O4" s="16" t="n">
        <f aca="false">O3+G4</f>
        <v>630</v>
      </c>
      <c r="P4" s="18" t="n">
        <f aca="false">O4/60</f>
        <v>10.5</v>
      </c>
      <c r="Q4" s="19" t="str">
        <f aca="false">CONCATENATE(INT(O4/5.553)/10,"%")</f>
        <v>11.3%</v>
      </c>
      <c r="R4" s="20" t="n">
        <f aca="false">E4*60/G4</f>
        <v>29.1946308724832</v>
      </c>
    </row>
    <row r="5" customFormat="false" ht="14.25" hidden="false" customHeight="false" outlineLevel="0" collapsed="false">
      <c r="A5" s="14" t="n">
        <v>4</v>
      </c>
      <c r="B5" s="14" t="s">
        <v>18</v>
      </c>
      <c r="C5" s="14" t="s">
        <v>19</v>
      </c>
      <c r="D5" s="14" t="n">
        <v>36</v>
      </c>
      <c r="E5" s="14" t="n">
        <v>103.3</v>
      </c>
      <c r="F5" s="15" t="n">
        <v>0.147222222222222</v>
      </c>
      <c r="G5" s="16" t="n">
        <f aca="false">MINUTE(F5)+HOUR(F5)*60</f>
        <v>212</v>
      </c>
      <c r="H5" s="17" t="n">
        <f aca="false">G5/E5</f>
        <v>2.05227492739593</v>
      </c>
      <c r="N5" s="14" t="n">
        <f aca="false">D5+N4</f>
        <v>153</v>
      </c>
      <c r="O5" s="16" t="n">
        <f aca="false">O4+G5</f>
        <v>842</v>
      </c>
      <c r="P5" s="18" t="n">
        <f aca="false">O5/60</f>
        <v>14.0333333333333</v>
      </c>
      <c r="Q5" s="19" t="str">
        <f aca="false">CONCATENATE(INT(O5/5.553)/10,"%")</f>
        <v>15.1%</v>
      </c>
      <c r="R5" s="20" t="n">
        <f aca="false">E5*60/G5</f>
        <v>29.2358490566038</v>
      </c>
    </row>
    <row r="6" customFormat="false" ht="14.25" hidden="false" customHeight="false" outlineLevel="0" collapsed="false">
      <c r="A6" s="14" t="n">
        <v>5</v>
      </c>
      <c r="B6" s="14" t="s">
        <v>20</v>
      </c>
      <c r="C6" s="14" t="s">
        <v>21</v>
      </c>
      <c r="D6" s="14" t="n">
        <v>34</v>
      </c>
      <c r="E6" s="14" t="n">
        <v>87.4</v>
      </c>
      <c r="F6" s="15" t="n">
        <v>0.124305555555556</v>
      </c>
      <c r="G6" s="16" t="n">
        <f aca="false">MINUTE(F6)+HOUR(F6)*60</f>
        <v>179</v>
      </c>
      <c r="H6" s="17" t="n">
        <f aca="false">G6/E6</f>
        <v>2.04805491990847</v>
      </c>
      <c r="J6" s="14" t="s">
        <v>152</v>
      </c>
      <c r="N6" s="14" t="n">
        <f aca="false">D6+N5</f>
        <v>187</v>
      </c>
      <c r="O6" s="16" t="n">
        <f aca="false">O5+G6</f>
        <v>1021</v>
      </c>
      <c r="P6" s="18" t="n">
        <f aca="false">O6/60</f>
        <v>17.0166666666667</v>
      </c>
      <c r="Q6" s="19" t="str">
        <f aca="false">CONCATENATE(INT(O6/5.553)/10,"%")</f>
        <v>18.3%</v>
      </c>
      <c r="R6" s="20" t="n">
        <f aca="false">E6*60/G6</f>
        <v>29.2960893854749</v>
      </c>
    </row>
    <row r="7" customFormat="false" ht="14.25" hidden="false" customHeight="false" outlineLevel="0" collapsed="false">
      <c r="A7" s="14" t="n">
        <v>6</v>
      </c>
      <c r="B7" s="14" t="s">
        <v>22</v>
      </c>
      <c r="C7" s="14" t="s">
        <v>23</v>
      </c>
      <c r="D7" s="14" t="n">
        <v>24</v>
      </c>
      <c r="E7" s="14" t="n">
        <v>56.8</v>
      </c>
      <c r="F7" s="15" t="n">
        <v>0.0805555555555556</v>
      </c>
      <c r="G7" s="16" t="n">
        <f aca="false">MINUTE(F7)+HOUR(F7)*60</f>
        <v>116</v>
      </c>
      <c r="H7" s="17" t="n">
        <f aca="false">G7/E7</f>
        <v>2.04225352112676</v>
      </c>
      <c r="N7" s="14" t="n">
        <f aca="false">D7+N6</f>
        <v>211</v>
      </c>
      <c r="O7" s="16" t="n">
        <f aca="false">O6+G7</f>
        <v>1137</v>
      </c>
      <c r="P7" s="18" t="n">
        <f aca="false">O7/60</f>
        <v>18.95</v>
      </c>
      <c r="Q7" s="19" t="str">
        <f aca="false">CONCATENATE(INT(O7/5.553)/10,"%")</f>
        <v>20.4%</v>
      </c>
      <c r="R7" s="20" t="n">
        <f aca="false">E7*60/G7</f>
        <v>29.3793103448276</v>
      </c>
    </row>
    <row r="8" customFormat="false" ht="14.25" hidden="false" customHeight="false" outlineLevel="0" collapsed="false">
      <c r="A8" s="14" t="n">
        <v>7</v>
      </c>
      <c r="B8" s="14" t="s">
        <v>24</v>
      </c>
      <c r="C8" s="14" t="s">
        <v>25</v>
      </c>
      <c r="D8" s="14" t="n">
        <v>21</v>
      </c>
      <c r="E8" s="14" t="n">
        <v>59.7</v>
      </c>
      <c r="F8" s="15" t="n">
        <v>0.0854166666666667</v>
      </c>
      <c r="G8" s="16" t="n">
        <f aca="false">MINUTE(F8)+HOUR(F8)*60</f>
        <v>123</v>
      </c>
      <c r="H8" s="17" t="n">
        <f aca="false">G8/E8</f>
        <v>2.06030150753769</v>
      </c>
      <c r="N8" s="14" t="n">
        <f aca="false">D8+N7</f>
        <v>232</v>
      </c>
      <c r="O8" s="16" t="n">
        <f aca="false">O7+G8</f>
        <v>1260</v>
      </c>
      <c r="P8" s="18" t="n">
        <f aca="false">O8/60</f>
        <v>21</v>
      </c>
      <c r="Q8" s="19" t="str">
        <f aca="false">CONCATENATE(INT(O8/5.553)/10,"%")</f>
        <v>22.6%</v>
      </c>
      <c r="R8" s="20" t="n">
        <f aca="false">E8*60/G8</f>
        <v>29.1219512195122</v>
      </c>
    </row>
    <row r="9" customFormat="false" ht="14.25" hidden="false" customHeight="false" outlineLevel="0" collapsed="false">
      <c r="A9" s="14" t="n">
        <v>8</v>
      </c>
      <c r="B9" s="14" t="s">
        <v>26</v>
      </c>
      <c r="C9" s="14" t="s">
        <v>27</v>
      </c>
      <c r="D9" s="14" t="n">
        <v>4</v>
      </c>
      <c r="E9" s="14" t="n">
        <v>8.9</v>
      </c>
      <c r="F9" s="15" t="n">
        <v>0.0125</v>
      </c>
      <c r="G9" s="16" t="n">
        <f aca="false">MINUTE(F9)+HOUR(F9)*60</f>
        <v>18</v>
      </c>
      <c r="H9" s="17" t="n">
        <f aca="false">G9/E9</f>
        <v>2.02247191011236</v>
      </c>
      <c r="N9" s="14" t="n">
        <f aca="false">D9+N8</f>
        <v>236</v>
      </c>
      <c r="O9" s="16" t="n">
        <f aca="false">O8+G9</f>
        <v>1278</v>
      </c>
      <c r="P9" s="18" t="n">
        <f aca="false">O9/60</f>
        <v>21.3</v>
      </c>
      <c r="Q9" s="19" t="str">
        <f aca="false">CONCATENATE(INT(O9/5.553)/10,"%")</f>
        <v>23%</v>
      </c>
      <c r="R9" s="20" t="n">
        <f aca="false">E9*60/G9</f>
        <v>29.6666666666667</v>
      </c>
    </row>
    <row r="10" customFormat="false" ht="14.25" hidden="false" customHeight="false" outlineLevel="0" collapsed="false">
      <c r="A10" s="14" t="n">
        <v>9</v>
      </c>
      <c r="B10" s="14" t="s">
        <v>28</v>
      </c>
      <c r="C10" s="14" t="s">
        <v>29</v>
      </c>
      <c r="D10" s="14" t="n">
        <v>31</v>
      </c>
      <c r="E10" s="14" t="n">
        <v>78.9</v>
      </c>
      <c r="F10" s="15" t="n">
        <v>0.1125</v>
      </c>
      <c r="G10" s="16" t="n">
        <f aca="false">MINUTE(F10)+HOUR(F10)*60</f>
        <v>162</v>
      </c>
      <c r="H10" s="17" t="n">
        <f aca="false">G10/E10</f>
        <v>2.0532319391635</v>
      </c>
      <c r="N10" s="14" t="n">
        <f aca="false">D10+N9</f>
        <v>267</v>
      </c>
      <c r="O10" s="16" t="n">
        <f aca="false">O9+G10</f>
        <v>1440</v>
      </c>
      <c r="P10" s="18" t="n">
        <f aca="false">O10/60</f>
        <v>24</v>
      </c>
      <c r="Q10" s="19" t="str">
        <f aca="false">CONCATENATE(INT(O10/5.553)/10,"%")</f>
        <v>25.9%</v>
      </c>
      <c r="R10" s="20" t="n">
        <f aca="false">E10*60/G10</f>
        <v>29.2222222222222</v>
      </c>
    </row>
    <row r="11" customFormat="false" ht="14.25" hidden="false" customHeight="false" outlineLevel="0" collapsed="false">
      <c r="A11" s="14" t="n">
        <v>10</v>
      </c>
      <c r="B11" s="14" t="s">
        <v>30</v>
      </c>
      <c r="C11" s="14" t="s">
        <v>31</v>
      </c>
      <c r="D11" s="14" t="n">
        <v>24</v>
      </c>
      <c r="E11" s="14" t="n">
        <v>64.5</v>
      </c>
      <c r="F11" s="15" t="n">
        <v>0.0916666666666667</v>
      </c>
      <c r="G11" s="16" t="n">
        <f aca="false">MINUTE(F11)+HOUR(F11)*60</f>
        <v>132</v>
      </c>
      <c r="H11" s="17" t="n">
        <f aca="false">G11/E11</f>
        <v>2.04651162790698</v>
      </c>
      <c r="N11" s="14" t="n">
        <f aca="false">D11+N10</f>
        <v>291</v>
      </c>
      <c r="O11" s="16" t="n">
        <f aca="false">O10+G11</f>
        <v>1572</v>
      </c>
      <c r="P11" s="18" t="n">
        <f aca="false">O11/60</f>
        <v>26.2</v>
      </c>
      <c r="Q11" s="19" t="str">
        <f aca="false">CONCATENATE(INT(O11/5.553)/10,"%")</f>
        <v>28.3%</v>
      </c>
      <c r="R11" s="20" t="n">
        <f aca="false">E11*60/G11</f>
        <v>29.3181818181818</v>
      </c>
    </row>
    <row r="12" customFormat="false" ht="14.25" hidden="false" customHeight="false" outlineLevel="0" collapsed="false">
      <c r="A12" s="14" t="n">
        <v>11</v>
      </c>
      <c r="B12" s="14" t="s">
        <v>32</v>
      </c>
      <c r="C12" s="14" t="s">
        <v>33</v>
      </c>
      <c r="D12" s="14" t="n">
        <v>22</v>
      </c>
      <c r="E12" s="14" t="n">
        <v>78.8</v>
      </c>
      <c r="F12" s="15" t="n">
        <v>0.1125</v>
      </c>
      <c r="G12" s="16" t="n">
        <f aca="false">MINUTE(F12)+HOUR(F12)*60</f>
        <v>162</v>
      </c>
      <c r="H12" s="17" t="n">
        <f aca="false">G12/E12</f>
        <v>2.05583756345178</v>
      </c>
      <c r="N12" s="14" t="n">
        <f aca="false">D12+N11</f>
        <v>313</v>
      </c>
      <c r="O12" s="16" t="n">
        <f aca="false">O11+G12</f>
        <v>1734</v>
      </c>
      <c r="P12" s="18" t="n">
        <f aca="false">O12/60</f>
        <v>28.9</v>
      </c>
      <c r="Q12" s="19" t="str">
        <f aca="false">CONCATENATE(INT(O12/5.553)/10,"%")</f>
        <v>31.2%</v>
      </c>
      <c r="R12" s="20" t="n">
        <f aca="false">E12*60/G12</f>
        <v>29.1851851851852</v>
      </c>
    </row>
    <row r="13" customFormat="false" ht="14.25" hidden="false" customHeight="false" outlineLevel="0" collapsed="false">
      <c r="A13" s="14" t="n">
        <v>12</v>
      </c>
      <c r="B13" s="14" t="s">
        <v>34</v>
      </c>
      <c r="C13" s="14" t="s">
        <v>35</v>
      </c>
      <c r="D13" s="14" t="n">
        <v>25</v>
      </c>
      <c r="E13" s="14" t="n">
        <v>75.5</v>
      </c>
      <c r="F13" s="15" t="n">
        <v>0.107638888888889</v>
      </c>
      <c r="G13" s="16" t="n">
        <f aca="false">MINUTE(F13)+HOUR(F13)*60</f>
        <v>155</v>
      </c>
      <c r="H13" s="17" t="n">
        <f aca="false">G13/E13</f>
        <v>2.05298013245033</v>
      </c>
      <c r="N13" s="14" t="n">
        <f aca="false">D13+N12</f>
        <v>338</v>
      </c>
      <c r="O13" s="16" t="n">
        <f aca="false">O12+G13</f>
        <v>1889</v>
      </c>
      <c r="P13" s="18" t="n">
        <f aca="false">O13/60</f>
        <v>31.4833333333333</v>
      </c>
      <c r="Q13" s="19" t="str">
        <f aca="false">CONCATENATE(INT(O13/5.553)/10,"%")</f>
        <v>34%</v>
      </c>
      <c r="R13" s="20" t="n">
        <f aca="false">E13*60/G13</f>
        <v>29.2258064516129</v>
      </c>
    </row>
    <row r="14" customFormat="false" ht="14.25" hidden="false" customHeight="false" outlineLevel="0" collapsed="false">
      <c r="A14" s="14" t="n">
        <v>13</v>
      </c>
      <c r="B14" s="14" t="s">
        <v>36</v>
      </c>
      <c r="C14" s="14" t="s">
        <v>37</v>
      </c>
      <c r="D14" s="14" t="n">
        <v>29</v>
      </c>
      <c r="E14" s="14" t="n">
        <v>71.5</v>
      </c>
      <c r="F14" s="15" t="n">
        <v>0.101388888888889</v>
      </c>
      <c r="G14" s="16" t="n">
        <f aca="false">MINUTE(F14)+HOUR(F14)*60</f>
        <v>146</v>
      </c>
      <c r="H14" s="17" t="n">
        <f aca="false">G14/E14</f>
        <v>2.04195804195804</v>
      </c>
      <c r="N14" s="14" t="n">
        <f aca="false">D14+N13</f>
        <v>367</v>
      </c>
      <c r="O14" s="16" t="n">
        <f aca="false">O13+G14</f>
        <v>2035</v>
      </c>
      <c r="P14" s="18" t="n">
        <f aca="false">O14/60</f>
        <v>33.9166666666667</v>
      </c>
      <c r="Q14" s="19" t="str">
        <f aca="false">CONCATENATE(INT(O14/5.553)/10,"%")</f>
        <v>36.6%</v>
      </c>
      <c r="R14" s="20" t="n">
        <f aca="false">E14*60/G14</f>
        <v>29.3835616438356</v>
      </c>
    </row>
    <row r="15" customFormat="false" ht="14.25" hidden="false" customHeight="false" outlineLevel="0" collapsed="false">
      <c r="A15" s="14" t="n">
        <v>14</v>
      </c>
      <c r="B15" s="14" t="s">
        <v>38</v>
      </c>
      <c r="C15" s="14" t="s">
        <v>39</v>
      </c>
      <c r="D15" s="14" t="n">
        <v>36</v>
      </c>
      <c r="E15" s="14" t="n">
        <v>84</v>
      </c>
      <c r="F15" s="15" t="n">
        <v>0.119444444444444</v>
      </c>
      <c r="G15" s="16" t="n">
        <f aca="false">MINUTE(F15)+HOUR(F15)*60</f>
        <v>172</v>
      </c>
      <c r="H15" s="17" t="n">
        <f aca="false">G15/E15</f>
        <v>2.04761904761905</v>
      </c>
      <c r="N15" s="14" t="n">
        <f aca="false">D15+N14</f>
        <v>403</v>
      </c>
      <c r="O15" s="16" t="n">
        <f aca="false">O14+G15</f>
        <v>2207</v>
      </c>
      <c r="P15" s="18" t="n">
        <f aca="false">O15/60</f>
        <v>36.7833333333333</v>
      </c>
      <c r="Q15" s="19" t="str">
        <f aca="false">CONCATENATE(INT(O15/5.553)/10,"%")</f>
        <v>39.7%</v>
      </c>
      <c r="R15" s="20" t="n">
        <f aca="false">E15*60/G15</f>
        <v>29.3023255813953</v>
      </c>
    </row>
    <row r="16" customFormat="false" ht="14.25" hidden="false" customHeight="false" outlineLevel="0" collapsed="false">
      <c r="A16" s="14" t="n">
        <v>15</v>
      </c>
      <c r="B16" s="14" t="s">
        <v>40</v>
      </c>
      <c r="C16" s="14" t="s">
        <v>41</v>
      </c>
      <c r="D16" s="14" t="n">
        <v>10</v>
      </c>
      <c r="E16" s="14" t="n">
        <v>24.2</v>
      </c>
      <c r="F16" s="15" t="n">
        <v>0.0347222222222222</v>
      </c>
      <c r="G16" s="16" t="n">
        <f aca="false">MINUTE(F16)+HOUR(F16)*60</f>
        <v>50</v>
      </c>
      <c r="H16" s="17" t="n">
        <f aca="false">G16/E16</f>
        <v>2.06611570247934</v>
      </c>
      <c r="N16" s="14" t="n">
        <f aca="false">D16+N15</f>
        <v>413</v>
      </c>
      <c r="O16" s="16" t="n">
        <f aca="false">O15+G16</f>
        <v>2257</v>
      </c>
      <c r="P16" s="18" t="n">
        <f aca="false">O16/60</f>
        <v>37.6166666666667</v>
      </c>
      <c r="Q16" s="19" t="str">
        <f aca="false">CONCATENATE(INT(O16/5.553)/10,"%")</f>
        <v>40.6%</v>
      </c>
      <c r="R16" s="20" t="n">
        <f aca="false">E16*60/G16</f>
        <v>29.04</v>
      </c>
    </row>
    <row r="17" customFormat="false" ht="14.25" hidden="false" customHeight="false" outlineLevel="0" collapsed="false">
      <c r="A17" s="14" t="n">
        <v>16</v>
      </c>
      <c r="B17" s="14" t="s">
        <v>42</v>
      </c>
      <c r="C17" s="14" t="s">
        <v>43</v>
      </c>
      <c r="D17" s="14" t="n">
        <v>13</v>
      </c>
      <c r="E17" s="14" t="n">
        <v>24.8</v>
      </c>
      <c r="F17" s="15" t="n">
        <v>0.0465277777777778</v>
      </c>
      <c r="G17" s="16" t="n">
        <f aca="false">MINUTE(F17)+HOUR(F17)*60</f>
        <v>67</v>
      </c>
      <c r="H17" s="17" t="n">
        <f aca="false">G17/E17</f>
        <v>2.70161290322581</v>
      </c>
      <c r="N17" s="14" t="n">
        <f aca="false">D17+N16</f>
        <v>426</v>
      </c>
      <c r="O17" s="16" t="n">
        <f aca="false">O16+G17</f>
        <v>2324</v>
      </c>
      <c r="P17" s="18" t="n">
        <f aca="false">O17/60</f>
        <v>38.7333333333333</v>
      </c>
      <c r="Q17" s="19" t="str">
        <f aca="false">CONCATENATE(INT(O17/5.553)/10,"%")</f>
        <v>41.8%</v>
      </c>
      <c r="R17" s="20" t="n">
        <f aca="false">E17*60/G17</f>
        <v>22.2089552238806</v>
      </c>
    </row>
    <row r="18" customFormat="false" ht="14.25" hidden="false" customHeight="false" outlineLevel="0" collapsed="false">
      <c r="A18" s="14" t="n">
        <v>17</v>
      </c>
      <c r="B18" s="14" t="s">
        <v>44</v>
      </c>
      <c r="C18" s="14" t="s">
        <v>45</v>
      </c>
      <c r="D18" s="14" t="n">
        <v>10</v>
      </c>
      <c r="E18" s="14" t="n">
        <v>13.1</v>
      </c>
      <c r="F18" s="15" t="n">
        <v>0.0243055555555556</v>
      </c>
      <c r="G18" s="16" t="n">
        <f aca="false">MINUTE(F18)+HOUR(F18)*60</f>
        <v>35</v>
      </c>
      <c r="H18" s="17" t="n">
        <f aca="false">G18/E18</f>
        <v>2.67175572519084</v>
      </c>
      <c r="N18" s="14" t="n">
        <f aca="false">D18+N17</f>
        <v>436</v>
      </c>
      <c r="O18" s="16" t="n">
        <f aca="false">O17+G18</f>
        <v>2359</v>
      </c>
      <c r="P18" s="18" t="n">
        <f aca="false">O18/60</f>
        <v>39.3166666666667</v>
      </c>
      <c r="Q18" s="19" t="str">
        <f aca="false">CONCATENATE(INT(O18/5.553)/10,"%")</f>
        <v>42.4%</v>
      </c>
      <c r="R18" s="20" t="n">
        <f aca="false">E18*60/G18</f>
        <v>22.4571428571429</v>
      </c>
    </row>
    <row r="19" customFormat="false" ht="14.25" hidden="false" customHeight="false" outlineLevel="0" collapsed="false">
      <c r="A19" s="14" t="n">
        <v>18</v>
      </c>
      <c r="B19" s="14" t="s">
        <v>46</v>
      </c>
      <c r="C19" s="14" t="s">
        <v>47</v>
      </c>
      <c r="D19" s="14" t="n">
        <v>42</v>
      </c>
      <c r="E19" s="14" t="n">
        <v>51.9</v>
      </c>
      <c r="F19" s="15" t="n">
        <v>0.0972222222222222</v>
      </c>
      <c r="G19" s="16" t="n">
        <f aca="false">MINUTE(F19)+HOUR(F19)*60</f>
        <v>140</v>
      </c>
      <c r="H19" s="17" t="n">
        <f aca="false">G19/E19</f>
        <v>2.69749518304432</v>
      </c>
      <c r="N19" s="14" t="n">
        <f aca="false">D19+N18</f>
        <v>478</v>
      </c>
      <c r="O19" s="16" t="n">
        <f aca="false">O18+G19</f>
        <v>2499</v>
      </c>
      <c r="P19" s="18" t="n">
        <f aca="false">O19/60</f>
        <v>41.65</v>
      </c>
      <c r="Q19" s="19" t="str">
        <f aca="false">CONCATENATE(INT(O19/5.553)/10,"%")</f>
        <v>45%</v>
      </c>
      <c r="R19" s="20" t="n">
        <f aca="false">E19*60/G19</f>
        <v>22.2428571428571</v>
      </c>
    </row>
    <row r="20" customFormat="false" ht="14.25" hidden="false" customHeight="false" outlineLevel="0" collapsed="false">
      <c r="A20" s="14" t="n">
        <v>19</v>
      </c>
      <c r="B20" s="14" t="s">
        <v>48</v>
      </c>
      <c r="C20" s="14" t="s">
        <v>49</v>
      </c>
      <c r="D20" s="14" t="n">
        <v>150</v>
      </c>
      <c r="E20" s="14" t="n">
        <v>139.6</v>
      </c>
      <c r="F20" s="15" t="n">
        <v>0.257638888888889</v>
      </c>
      <c r="G20" s="16" t="n">
        <f aca="false">MINUTE(F20)+HOUR(F20)*60</f>
        <v>371</v>
      </c>
      <c r="H20" s="17" t="n">
        <f aca="false">G20/E20</f>
        <v>2.65759312320917</v>
      </c>
      <c r="N20" s="14" t="n">
        <f aca="false">D20+N19</f>
        <v>628</v>
      </c>
      <c r="O20" s="16" t="n">
        <f aca="false">O19+G20</f>
        <v>2870</v>
      </c>
      <c r="P20" s="18" t="n">
        <f aca="false">O20/60</f>
        <v>47.8333333333333</v>
      </c>
      <c r="Q20" s="19" t="str">
        <f aca="false">CONCATENATE(INT(O20/5.553)/10,"%")</f>
        <v>51.6%</v>
      </c>
      <c r="R20" s="20" t="n">
        <f aca="false">E20*60/G20</f>
        <v>22.5768194070081</v>
      </c>
    </row>
    <row r="21" customFormat="false" ht="14.25" hidden="false" customHeight="false" outlineLevel="0" collapsed="false">
      <c r="A21" s="14" t="n">
        <v>20</v>
      </c>
      <c r="B21" s="14" t="s">
        <v>50</v>
      </c>
      <c r="C21" s="14" t="s">
        <v>51</v>
      </c>
      <c r="D21" s="14" t="n">
        <v>31</v>
      </c>
      <c r="E21" s="14" t="n">
        <v>48.4</v>
      </c>
      <c r="F21" s="15" t="n">
        <v>0.0909722222222222</v>
      </c>
      <c r="G21" s="16" t="n">
        <f aca="false">MINUTE(F21)+HOUR(F21)*60</f>
        <v>131</v>
      </c>
      <c r="H21" s="17" t="n">
        <f aca="false">G21/E21</f>
        <v>2.70661157024793</v>
      </c>
      <c r="N21" s="14" t="n">
        <f aca="false">D21+N20</f>
        <v>659</v>
      </c>
      <c r="O21" s="16" t="n">
        <f aca="false">O20+G21</f>
        <v>3001</v>
      </c>
      <c r="P21" s="18" t="n">
        <f aca="false">O21/60</f>
        <v>50.0166666666667</v>
      </c>
      <c r="Q21" s="19" t="str">
        <f aca="false">CONCATENATE(INT(O21/5.553)/10,"%")</f>
        <v>54%</v>
      </c>
      <c r="R21" s="20" t="n">
        <f aca="false">E21*60/G21</f>
        <v>22.1679389312977</v>
      </c>
    </row>
    <row r="22" customFormat="false" ht="14.25" hidden="false" customHeight="false" outlineLevel="0" collapsed="false">
      <c r="A22" s="14" t="n">
        <v>21</v>
      </c>
      <c r="B22" s="14" t="s">
        <v>52</v>
      </c>
      <c r="C22" s="14" t="s">
        <v>53</v>
      </c>
      <c r="D22" s="14" t="n">
        <v>12</v>
      </c>
      <c r="E22" s="14" t="n">
        <v>15.8</v>
      </c>
      <c r="F22" s="15" t="n">
        <v>0.0291666666666667</v>
      </c>
      <c r="G22" s="16" t="n">
        <f aca="false">MINUTE(F22)+HOUR(F22)*60</f>
        <v>42</v>
      </c>
      <c r="H22" s="17" t="n">
        <f aca="false">G22/E22</f>
        <v>2.65822784810127</v>
      </c>
      <c r="N22" s="14" t="n">
        <f aca="false">D22+N21</f>
        <v>671</v>
      </c>
      <c r="O22" s="16" t="n">
        <f aca="false">O21+G22</f>
        <v>3043</v>
      </c>
      <c r="P22" s="18" t="n">
        <f aca="false">O22/60</f>
        <v>50.7166666666667</v>
      </c>
      <c r="Q22" s="19" t="str">
        <f aca="false">CONCATENATE(INT(O22/5.553)/10,"%")</f>
        <v>54.7%</v>
      </c>
      <c r="R22" s="20" t="n">
        <f aca="false">E22*60/G22</f>
        <v>22.5714285714286</v>
      </c>
    </row>
    <row r="23" customFormat="false" ht="14.25" hidden="false" customHeight="false" outlineLevel="0" collapsed="false">
      <c r="A23" s="14" t="n">
        <v>22</v>
      </c>
      <c r="B23" s="14" t="s">
        <v>54</v>
      </c>
      <c r="C23" s="14" t="s">
        <v>55</v>
      </c>
      <c r="D23" s="14" t="n">
        <v>8</v>
      </c>
      <c r="E23" s="14" t="n">
        <v>8.1</v>
      </c>
      <c r="F23" s="15" t="n">
        <v>0.0152777777777778</v>
      </c>
      <c r="G23" s="16" t="n">
        <f aca="false">MINUTE(F23)+HOUR(F23)*60</f>
        <v>22</v>
      </c>
      <c r="H23" s="17" t="n">
        <f aca="false">G23/E23</f>
        <v>2.71604938271605</v>
      </c>
      <c r="N23" s="14" t="n">
        <f aca="false">D23+N22</f>
        <v>679</v>
      </c>
      <c r="O23" s="16" t="n">
        <f aca="false">O22+G23</f>
        <v>3065</v>
      </c>
      <c r="P23" s="18" t="n">
        <f aca="false">O23/60</f>
        <v>51.0833333333333</v>
      </c>
      <c r="Q23" s="19" t="str">
        <f aca="false">CONCATENATE(INT(O23/5.553)/10,"%")</f>
        <v>55.1%</v>
      </c>
      <c r="R23" s="20" t="n">
        <f aca="false">E23*60/G23</f>
        <v>22.0909090909091</v>
      </c>
    </row>
    <row r="24" customFormat="false" ht="14.25" hidden="false" customHeight="false" outlineLevel="0" collapsed="false">
      <c r="A24" s="14" t="n">
        <v>23</v>
      </c>
      <c r="B24" s="14" t="s">
        <v>56</v>
      </c>
      <c r="C24" s="14" t="s">
        <v>57</v>
      </c>
      <c r="D24" s="14" t="n">
        <v>66</v>
      </c>
      <c r="E24" s="14" t="n">
        <v>99.8</v>
      </c>
      <c r="F24" s="15" t="n">
        <v>0.1875</v>
      </c>
      <c r="G24" s="16" t="n">
        <f aca="false">MINUTE(F24)+HOUR(F24)*60</f>
        <v>270</v>
      </c>
      <c r="H24" s="17" t="n">
        <f aca="false">G24/E24</f>
        <v>2.70541082164329</v>
      </c>
      <c r="N24" s="14" t="n">
        <f aca="false">D24+N23</f>
        <v>745</v>
      </c>
      <c r="O24" s="16" t="n">
        <f aca="false">O23+G24</f>
        <v>3335</v>
      </c>
      <c r="P24" s="18" t="n">
        <f aca="false">O24/60</f>
        <v>55.5833333333333</v>
      </c>
      <c r="Q24" s="19" t="str">
        <f aca="false">CONCATENATE(INT(O24/5.553)/10,"%")</f>
        <v>60%</v>
      </c>
      <c r="R24" s="20" t="n">
        <f aca="false">E24*60/G24</f>
        <v>22.1777777777778</v>
      </c>
    </row>
    <row r="25" customFormat="false" ht="14.25" hidden="false" customHeight="false" outlineLevel="0" collapsed="false">
      <c r="A25" s="14" t="n">
        <v>24</v>
      </c>
      <c r="B25" s="14" t="s">
        <v>58</v>
      </c>
      <c r="C25" s="14" t="s">
        <v>59</v>
      </c>
      <c r="D25" s="14" t="n">
        <v>52</v>
      </c>
      <c r="E25" s="14" t="n">
        <v>106.2</v>
      </c>
      <c r="F25" s="15" t="n">
        <v>0.200694444444444</v>
      </c>
      <c r="G25" s="16" t="n">
        <f aca="false">MINUTE(F25)+HOUR(F25)*60</f>
        <v>289</v>
      </c>
      <c r="H25" s="17" t="n">
        <f aca="false">G25/E25</f>
        <v>2.72128060263653</v>
      </c>
      <c r="N25" s="14" t="n">
        <f aca="false">D25+N24</f>
        <v>797</v>
      </c>
      <c r="O25" s="16" t="n">
        <f aca="false">O24+G25</f>
        <v>3624</v>
      </c>
      <c r="P25" s="18" t="n">
        <f aca="false">O25/60</f>
        <v>60.4</v>
      </c>
      <c r="Q25" s="19" t="str">
        <f aca="false">CONCATENATE(INT(O25/5.553)/10,"%")</f>
        <v>65.2%</v>
      </c>
      <c r="R25" s="20" t="n">
        <f aca="false">E25*60/G25</f>
        <v>22.0484429065744</v>
      </c>
    </row>
    <row r="26" customFormat="false" ht="14.25" hidden="false" customHeight="false" outlineLevel="0" collapsed="false">
      <c r="A26" s="14" t="n">
        <v>25</v>
      </c>
      <c r="B26" s="14" t="s">
        <v>60</v>
      </c>
      <c r="C26" s="14" t="s">
        <v>61</v>
      </c>
      <c r="D26" s="14" t="n">
        <v>5</v>
      </c>
      <c r="E26" s="14" t="n">
        <v>9.8</v>
      </c>
      <c r="F26" s="15" t="n">
        <v>0.01875</v>
      </c>
      <c r="G26" s="16" t="n">
        <f aca="false">MINUTE(F26)+HOUR(F26)*60</f>
        <v>27</v>
      </c>
      <c r="H26" s="17" t="n">
        <f aca="false">G26/E26</f>
        <v>2.75510204081633</v>
      </c>
      <c r="N26" s="14" t="n">
        <f aca="false">D26+N25</f>
        <v>802</v>
      </c>
      <c r="O26" s="16" t="n">
        <f aca="false">O25+G26</f>
        <v>3651</v>
      </c>
      <c r="P26" s="18" t="n">
        <f aca="false">O26/60</f>
        <v>60.85</v>
      </c>
      <c r="Q26" s="19" t="str">
        <f aca="false">CONCATENATE(INT(O26/5.553)/10,"%")</f>
        <v>65.7%</v>
      </c>
      <c r="R26" s="20" t="n">
        <f aca="false">E26*60/G26</f>
        <v>21.7777777777778</v>
      </c>
    </row>
    <row r="27" customFormat="false" ht="14.25" hidden="false" customHeight="false" outlineLevel="0" collapsed="false">
      <c r="A27" s="14" t="n">
        <v>26</v>
      </c>
      <c r="B27" s="14" t="s">
        <v>62</v>
      </c>
      <c r="C27" s="14" t="s">
        <v>63</v>
      </c>
      <c r="D27" s="14" t="n">
        <v>48</v>
      </c>
      <c r="E27" s="14" t="n">
        <v>92.4</v>
      </c>
      <c r="F27" s="15" t="n">
        <v>0.174305555555556</v>
      </c>
      <c r="G27" s="16" t="n">
        <f aca="false">MINUTE(F27)+HOUR(F27)*60</f>
        <v>251</v>
      </c>
      <c r="H27" s="17" t="n">
        <f aca="false">G27/E27</f>
        <v>2.71645021645022</v>
      </c>
      <c r="N27" s="14" t="n">
        <f aca="false">D27+N26</f>
        <v>850</v>
      </c>
      <c r="O27" s="16" t="n">
        <f aca="false">O26+G27</f>
        <v>3902</v>
      </c>
      <c r="P27" s="18" t="n">
        <f aca="false">O27/60</f>
        <v>65.0333333333333</v>
      </c>
      <c r="Q27" s="19" t="str">
        <f aca="false">CONCATENATE(INT(O27/5.553)/10,"%")</f>
        <v>70.2%</v>
      </c>
      <c r="R27" s="20" t="n">
        <f aca="false">E27*60/G27</f>
        <v>22.0876494023904</v>
      </c>
    </row>
    <row r="28" customFormat="false" ht="14.25" hidden="false" customHeight="false" outlineLevel="0" collapsed="false">
      <c r="A28" s="14" t="n">
        <v>27</v>
      </c>
      <c r="B28" s="14" t="s">
        <v>64</v>
      </c>
      <c r="C28" s="14" t="s">
        <v>65</v>
      </c>
      <c r="D28" s="14" t="n">
        <v>12</v>
      </c>
      <c r="E28" s="14" t="n">
        <v>31.3</v>
      </c>
      <c r="F28" s="15" t="n">
        <v>0.0597222222222222</v>
      </c>
      <c r="G28" s="16" t="n">
        <f aca="false">MINUTE(F28)+HOUR(F28)*60</f>
        <v>86</v>
      </c>
      <c r="H28" s="17" t="n">
        <f aca="false">G28/E28</f>
        <v>2.74760383386581</v>
      </c>
      <c r="N28" s="14" t="n">
        <f aca="false">D28+N27</f>
        <v>862</v>
      </c>
      <c r="O28" s="16" t="n">
        <f aca="false">O27+G28</f>
        <v>3988</v>
      </c>
      <c r="P28" s="18" t="n">
        <f aca="false">O28/60</f>
        <v>66.4666666666667</v>
      </c>
      <c r="Q28" s="19" t="str">
        <f aca="false">CONCATENATE(INT(O28/5.553)/10,"%")</f>
        <v>71.8%</v>
      </c>
      <c r="R28" s="20" t="n">
        <f aca="false">E28*60/G28</f>
        <v>21.8372093023256</v>
      </c>
    </row>
    <row r="29" customFormat="false" ht="14.25" hidden="false" customHeight="false" outlineLevel="0" collapsed="false">
      <c r="A29" s="14" t="n">
        <v>28</v>
      </c>
      <c r="B29" s="14" t="s">
        <v>66</v>
      </c>
      <c r="C29" s="14" t="s">
        <v>67</v>
      </c>
      <c r="D29" s="14" t="n">
        <v>14</v>
      </c>
      <c r="E29" s="14" t="n">
        <v>14.7</v>
      </c>
      <c r="F29" s="15" t="n">
        <v>0.0270833333333333</v>
      </c>
      <c r="G29" s="16" t="n">
        <f aca="false">MINUTE(F29)+HOUR(F29)*60</f>
        <v>39</v>
      </c>
      <c r="H29" s="17" t="n">
        <f aca="false">G29/E29</f>
        <v>2.6530612244898</v>
      </c>
      <c r="N29" s="14" t="n">
        <f aca="false">D29+N28</f>
        <v>876</v>
      </c>
      <c r="O29" s="16" t="n">
        <f aca="false">O28+G29</f>
        <v>4027</v>
      </c>
      <c r="P29" s="18" t="n">
        <f aca="false">O29/60</f>
        <v>67.1166666666667</v>
      </c>
      <c r="Q29" s="19" t="str">
        <f aca="false">CONCATENATE(INT(O29/5.553)/10,"%")</f>
        <v>72.5%</v>
      </c>
      <c r="R29" s="20" t="n">
        <f aca="false">E29*60/G29</f>
        <v>22.6153846153846</v>
      </c>
    </row>
    <row r="30" customFormat="false" ht="14.25" hidden="false" customHeight="false" outlineLevel="0" collapsed="false">
      <c r="A30" s="14" t="n">
        <v>29</v>
      </c>
      <c r="B30" s="14" t="s">
        <v>68</v>
      </c>
      <c r="C30" s="14" t="s">
        <v>69</v>
      </c>
      <c r="D30" s="14" t="n">
        <v>3</v>
      </c>
      <c r="E30" s="14" t="n">
        <v>5.4</v>
      </c>
      <c r="F30" s="15" t="n">
        <v>0.0104166666666667</v>
      </c>
      <c r="G30" s="16" t="n">
        <f aca="false">MINUTE(F30)+HOUR(F30)*60</f>
        <v>15</v>
      </c>
      <c r="H30" s="17" t="n">
        <f aca="false">G30/E30</f>
        <v>2.77777777777778</v>
      </c>
      <c r="N30" s="14" t="n">
        <f aca="false">D30+N29</f>
        <v>879</v>
      </c>
      <c r="O30" s="16" t="n">
        <f aca="false">O29+G30</f>
        <v>4042</v>
      </c>
      <c r="P30" s="18" t="n">
        <f aca="false">O30/60</f>
        <v>67.3666666666667</v>
      </c>
      <c r="Q30" s="19" t="str">
        <f aca="false">CONCATENATE(INT(O30/5.553)/10,"%")</f>
        <v>72.7%</v>
      </c>
      <c r="R30" s="20" t="n">
        <f aca="false">E30*60/G30</f>
        <v>21.6</v>
      </c>
    </row>
    <row r="31" customFormat="false" ht="14.25" hidden="false" customHeight="false" outlineLevel="0" collapsed="false">
      <c r="A31" s="14" t="n">
        <v>30</v>
      </c>
      <c r="B31" s="14" t="s">
        <v>70</v>
      </c>
      <c r="C31" s="14" t="s">
        <v>71</v>
      </c>
      <c r="D31" s="14" t="n">
        <v>9</v>
      </c>
      <c r="E31" s="14" t="n">
        <v>11.1</v>
      </c>
      <c r="F31" s="15" t="n">
        <v>0.0208333333333333</v>
      </c>
      <c r="G31" s="16" t="n">
        <f aca="false">MINUTE(F31)+HOUR(F31)*60</f>
        <v>30</v>
      </c>
      <c r="H31" s="17" t="n">
        <f aca="false">G31/E31</f>
        <v>2.7027027027027</v>
      </c>
      <c r="N31" s="14" t="n">
        <f aca="false">D31+N30</f>
        <v>888</v>
      </c>
      <c r="O31" s="16" t="n">
        <f aca="false">O30+G31</f>
        <v>4072</v>
      </c>
      <c r="P31" s="18" t="n">
        <f aca="false">O31/60</f>
        <v>67.8666666666667</v>
      </c>
      <c r="Q31" s="19" t="str">
        <f aca="false">CONCATENATE(INT(O31/5.553)/10,"%")</f>
        <v>73.3%</v>
      </c>
      <c r="R31" s="20" t="n">
        <f aca="false">E31*60/G31</f>
        <v>22.2</v>
      </c>
    </row>
    <row r="32" customFormat="false" ht="14.25" hidden="false" customHeight="false" outlineLevel="0" collapsed="false">
      <c r="A32" s="14" t="n">
        <v>31</v>
      </c>
      <c r="B32" s="14" t="s">
        <v>72</v>
      </c>
      <c r="C32" s="14" t="s">
        <v>73</v>
      </c>
      <c r="D32" s="14" t="n">
        <v>1</v>
      </c>
      <c r="E32" s="14" t="n">
        <v>1.8</v>
      </c>
      <c r="F32" s="15" t="n">
        <v>0.00347222222222222</v>
      </c>
      <c r="G32" s="16" t="n">
        <f aca="false">MINUTE(F32)+HOUR(F32)*60</f>
        <v>5</v>
      </c>
      <c r="H32" s="17" t="n">
        <f aca="false">G32/E32</f>
        <v>2.77777777777778</v>
      </c>
      <c r="N32" s="14" t="n">
        <f aca="false">D32+N31</f>
        <v>889</v>
      </c>
      <c r="O32" s="16" t="n">
        <f aca="false">O31+G32</f>
        <v>4077</v>
      </c>
      <c r="P32" s="18" t="n">
        <f aca="false">O32/60</f>
        <v>67.95</v>
      </c>
      <c r="Q32" s="19" t="str">
        <f aca="false">CONCATENATE(INT(O32/5.553)/10,"%")</f>
        <v>73.4%</v>
      </c>
      <c r="R32" s="20" t="n">
        <f aca="false">E32*60/G32</f>
        <v>21.6</v>
      </c>
    </row>
    <row r="33" customFormat="false" ht="14.25" hidden="false" customHeight="false" outlineLevel="0" collapsed="false">
      <c r="A33" s="14" t="n">
        <v>32</v>
      </c>
      <c r="B33" s="14" t="s">
        <v>74</v>
      </c>
      <c r="C33" s="14" t="s">
        <v>75</v>
      </c>
      <c r="D33" s="14" t="n">
        <v>4</v>
      </c>
      <c r="E33" s="14" t="n">
        <v>4.5</v>
      </c>
      <c r="F33" s="15" t="n">
        <v>0.00625</v>
      </c>
      <c r="G33" s="16" t="n">
        <f aca="false">MINUTE(F33)+HOUR(F33)*60</f>
        <v>9</v>
      </c>
      <c r="H33" s="17" t="n">
        <f aca="false">G33/E33</f>
        <v>2</v>
      </c>
      <c r="N33" s="14" t="n">
        <f aca="false">D33+N32</f>
        <v>893</v>
      </c>
      <c r="O33" s="16" t="n">
        <f aca="false">O32+G33</f>
        <v>4086</v>
      </c>
      <c r="P33" s="18" t="n">
        <f aca="false">O33/60</f>
        <v>68.1</v>
      </c>
      <c r="Q33" s="19" t="str">
        <f aca="false">CONCATENATE(INT(O33/5.553)/10,"%")</f>
        <v>73.5%</v>
      </c>
      <c r="R33" s="20" t="n">
        <f aca="false">E33*60/G33</f>
        <v>30</v>
      </c>
    </row>
    <row r="34" customFormat="false" ht="14.25" hidden="false" customHeight="false" outlineLevel="0" collapsed="false">
      <c r="A34" s="14" t="n">
        <v>33</v>
      </c>
      <c r="B34" s="14" t="s">
        <v>76</v>
      </c>
      <c r="C34" s="14" t="s">
        <v>77</v>
      </c>
      <c r="D34" s="14" t="n">
        <v>7</v>
      </c>
      <c r="E34" s="14" t="n">
        <v>10.2</v>
      </c>
      <c r="F34" s="15" t="n">
        <v>0.0194444444444444</v>
      </c>
      <c r="G34" s="16" t="n">
        <f aca="false">MINUTE(F34)+HOUR(F34)*60</f>
        <v>28</v>
      </c>
      <c r="H34" s="17" t="n">
        <f aca="false">G34/E34</f>
        <v>2.74509803921569</v>
      </c>
      <c r="N34" s="14" t="n">
        <f aca="false">D34+N33</f>
        <v>900</v>
      </c>
      <c r="O34" s="16" t="n">
        <f aca="false">O33+G34</f>
        <v>4114</v>
      </c>
      <c r="P34" s="18" t="n">
        <f aca="false">O34/60</f>
        <v>68.5666666666667</v>
      </c>
      <c r="Q34" s="19" t="str">
        <f aca="false">CONCATENATE(INT(O34/5.553)/10,"%")</f>
        <v>74%</v>
      </c>
      <c r="R34" s="20" t="n">
        <f aca="false">E34*60/G34</f>
        <v>21.8571428571429</v>
      </c>
    </row>
    <row r="35" customFormat="false" ht="14.25" hidden="false" customHeight="false" outlineLevel="0" collapsed="false">
      <c r="A35" s="14" t="n">
        <v>34</v>
      </c>
      <c r="B35" s="14" t="s">
        <v>78</v>
      </c>
      <c r="C35" s="14" t="s">
        <v>79</v>
      </c>
      <c r="D35" s="14" t="n">
        <v>3</v>
      </c>
      <c r="E35" s="14" t="n">
        <v>4.3</v>
      </c>
      <c r="F35" s="15" t="n">
        <v>0.00833333333333333</v>
      </c>
      <c r="G35" s="16" t="n">
        <f aca="false">MINUTE(F35)+HOUR(F35)*60</f>
        <v>12</v>
      </c>
      <c r="H35" s="17" t="n">
        <f aca="false">G35/E35</f>
        <v>2.7906976744186</v>
      </c>
      <c r="N35" s="14" t="n">
        <f aca="false">D35+N34</f>
        <v>903</v>
      </c>
      <c r="O35" s="16" t="n">
        <f aca="false">O34+G35</f>
        <v>4126</v>
      </c>
      <c r="P35" s="18" t="n">
        <f aca="false">O35/60</f>
        <v>68.7666666666667</v>
      </c>
      <c r="Q35" s="19" t="str">
        <f aca="false">CONCATENATE(INT(O35/5.553)/10,"%")</f>
        <v>74.3%</v>
      </c>
      <c r="R35" s="20" t="n">
        <f aca="false">E35*60/G35</f>
        <v>21.5</v>
      </c>
    </row>
    <row r="36" customFormat="false" ht="14.25" hidden="false" customHeight="false" outlineLevel="0" collapsed="false">
      <c r="A36" s="14" t="n">
        <v>35</v>
      </c>
      <c r="B36" s="14" t="s">
        <v>80</v>
      </c>
      <c r="C36" s="14" t="s">
        <v>81</v>
      </c>
      <c r="D36" s="14" t="n">
        <v>3</v>
      </c>
      <c r="E36" s="14" t="n">
        <v>4.1</v>
      </c>
      <c r="F36" s="15" t="n">
        <v>0.00763888888888889</v>
      </c>
      <c r="G36" s="16" t="n">
        <f aca="false">MINUTE(F36)+HOUR(F36)*60</f>
        <v>11</v>
      </c>
      <c r="H36" s="17" t="n">
        <f aca="false">G36/E36</f>
        <v>2.68292682926829</v>
      </c>
      <c r="N36" s="14" t="n">
        <f aca="false">D36+N35</f>
        <v>906</v>
      </c>
      <c r="O36" s="16" t="n">
        <f aca="false">O35+G36</f>
        <v>4137</v>
      </c>
      <c r="P36" s="18" t="n">
        <f aca="false">O36/60</f>
        <v>68.95</v>
      </c>
      <c r="Q36" s="19" t="str">
        <f aca="false">CONCATENATE(INT(O36/5.553)/10,"%")</f>
        <v>74.5%</v>
      </c>
      <c r="R36" s="20" t="n">
        <f aca="false">E36*60/G36</f>
        <v>22.3636363636364</v>
      </c>
    </row>
    <row r="37" customFormat="false" ht="14.25" hidden="false" customHeight="false" outlineLevel="0" collapsed="false">
      <c r="A37" s="14" t="n">
        <v>36</v>
      </c>
      <c r="B37" s="14" t="s">
        <v>82</v>
      </c>
      <c r="C37" s="14" t="s">
        <v>83</v>
      </c>
      <c r="D37" s="14" t="n">
        <v>3</v>
      </c>
      <c r="E37" s="14" t="n">
        <v>4.4</v>
      </c>
      <c r="F37" s="15" t="n">
        <v>0.00833333333333333</v>
      </c>
      <c r="G37" s="16" t="n">
        <f aca="false">MINUTE(F37)+HOUR(F37)*60</f>
        <v>12</v>
      </c>
      <c r="H37" s="17" t="n">
        <f aca="false">G37/E37</f>
        <v>2.72727272727273</v>
      </c>
      <c r="N37" s="14" t="n">
        <f aca="false">D37+N36</f>
        <v>909</v>
      </c>
      <c r="O37" s="16" t="n">
        <f aca="false">O36+G37</f>
        <v>4149</v>
      </c>
      <c r="P37" s="18" t="n">
        <f aca="false">O37/60</f>
        <v>69.15</v>
      </c>
      <c r="Q37" s="19" t="str">
        <f aca="false">CONCATENATE(INT(O37/5.553)/10,"%")</f>
        <v>74.7%</v>
      </c>
      <c r="R37" s="20" t="n">
        <f aca="false">E37*60/G37</f>
        <v>22</v>
      </c>
    </row>
    <row r="38" customFormat="false" ht="14.25" hidden="false" customHeight="false" outlineLevel="0" collapsed="false">
      <c r="A38" s="14" t="n">
        <v>37</v>
      </c>
      <c r="B38" s="14" t="s">
        <v>84</v>
      </c>
      <c r="C38" s="14" t="s">
        <v>85</v>
      </c>
      <c r="D38" s="14" t="n">
        <v>2</v>
      </c>
      <c r="E38" s="14" t="n">
        <v>2.9</v>
      </c>
      <c r="F38" s="15" t="n">
        <v>0.00555555555555556</v>
      </c>
      <c r="G38" s="16" t="n">
        <f aca="false">MINUTE(F38)+HOUR(F38)*60</f>
        <v>8</v>
      </c>
      <c r="H38" s="17" t="n">
        <f aca="false">G38/E38</f>
        <v>2.75862068965517</v>
      </c>
      <c r="N38" s="14" t="n">
        <f aca="false">D38+N37</f>
        <v>911</v>
      </c>
      <c r="O38" s="16" t="n">
        <f aca="false">O37+G38</f>
        <v>4157</v>
      </c>
      <c r="P38" s="18" t="n">
        <f aca="false">O38/60</f>
        <v>69.2833333333333</v>
      </c>
      <c r="Q38" s="19" t="str">
        <f aca="false">CONCATENATE(INT(O38/5.553)/10,"%")</f>
        <v>74.8%</v>
      </c>
      <c r="R38" s="20" t="n">
        <f aca="false">E38*60/G38</f>
        <v>21.75</v>
      </c>
    </row>
    <row r="39" customFormat="false" ht="14.25" hidden="false" customHeight="false" outlineLevel="0" collapsed="false">
      <c r="A39" s="14" t="n">
        <v>38</v>
      </c>
      <c r="B39" s="14" t="s">
        <v>86</v>
      </c>
      <c r="C39" s="14" t="s">
        <v>87</v>
      </c>
      <c r="D39" s="14" t="n">
        <v>14</v>
      </c>
      <c r="E39" s="14" t="n">
        <v>16.2</v>
      </c>
      <c r="F39" s="15" t="n">
        <v>0.0298611111111111</v>
      </c>
      <c r="G39" s="16" t="n">
        <f aca="false">MINUTE(F39)+HOUR(F39)*60</f>
        <v>43</v>
      </c>
      <c r="H39" s="17" t="n">
        <f aca="false">G39/E39</f>
        <v>2.65432098765432</v>
      </c>
      <c r="N39" s="14" t="n">
        <f aca="false">D39+N38</f>
        <v>925</v>
      </c>
      <c r="O39" s="16" t="n">
        <f aca="false">O38+G39</f>
        <v>4200</v>
      </c>
      <c r="P39" s="18" t="n">
        <f aca="false">O39/60</f>
        <v>70</v>
      </c>
      <c r="Q39" s="19" t="str">
        <f aca="false">CONCATENATE(INT(O39/5.553)/10,"%")</f>
        <v>75.6%</v>
      </c>
      <c r="R39" s="20" t="n">
        <f aca="false">E39*60/G39</f>
        <v>22.6046511627907</v>
      </c>
    </row>
    <row r="40" customFormat="false" ht="14.25" hidden="false" customHeight="false" outlineLevel="0" collapsed="false">
      <c r="A40" s="14" t="n">
        <v>39</v>
      </c>
      <c r="B40" s="14" t="s">
        <v>88</v>
      </c>
      <c r="C40" s="14" t="s">
        <v>89</v>
      </c>
      <c r="D40" s="14" t="n">
        <v>4</v>
      </c>
      <c r="E40" s="14" t="n">
        <v>4.9</v>
      </c>
      <c r="F40" s="15" t="n">
        <v>0.00902777777777778</v>
      </c>
      <c r="G40" s="16" t="n">
        <f aca="false">MINUTE(F40)+HOUR(F40)*60</f>
        <v>13</v>
      </c>
      <c r="H40" s="17" t="n">
        <f aca="false">G40/E40</f>
        <v>2.6530612244898</v>
      </c>
      <c r="N40" s="14" t="n">
        <f aca="false">D40+N39</f>
        <v>929</v>
      </c>
      <c r="O40" s="16" t="n">
        <f aca="false">O39+G40</f>
        <v>4213</v>
      </c>
      <c r="P40" s="18" t="n">
        <f aca="false">O40/60</f>
        <v>70.2166666666667</v>
      </c>
      <c r="Q40" s="19" t="str">
        <f aca="false">CONCATENATE(INT(O40/5.553)/10,"%")</f>
        <v>75.8%</v>
      </c>
      <c r="R40" s="20" t="n">
        <f aca="false">E40*60/G40</f>
        <v>22.6153846153846</v>
      </c>
    </row>
    <row r="41" customFormat="false" ht="14.25" hidden="false" customHeight="false" outlineLevel="0" collapsed="false">
      <c r="A41" s="14" t="n">
        <v>40</v>
      </c>
      <c r="B41" s="14" t="s">
        <v>90</v>
      </c>
      <c r="C41" s="14" t="s">
        <v>91</v>
      </c>
      <c r="D41" s="14" t="n">
        <v>28</v>
      </c>
      <c r="E41" s="14" t="n">
        <v>62.6</v>
      </c>
      <c r="F41" s="15" t="n">
        <v>0.11875</v>
      </c>
      <c r="G41" s="16" t="n">
        <f aca="false">MINUTE(F41)+HOUR(F41)*60</f>
        <v>171</v>
      </c>
      <c r="H41" s="17" t="n">
        <f aca="false">G41/E41</f>
        <v>2.73162939297125</v>
      </c>
      <c r="N41" s="14" t="n">
        <f aca="false">D41+N40</f>
        <v>957</v>
      </c>
      <c r="O41" s="16" t="n">
        <f aca="false">O40+G41</f>
        <v>4384</v>
      </c>
      <c r="P41" s="18" t="n">
        <f aca="false">O41/60</f>
        <v>73.0666666666667</v>
      </c>
      <c r="Q41" s="19" t="str">
        <f aca="false">CONCATENATE(INT(O41/5.553)/10,"%")</f>
        <v>78.9%</v>
      </c>
      <c r="R41" s="20" t="n">
        <f aca="false">E41*60/G41</f>
        <v>21.9649122807018</v>
      </c>
      <c r="S41" s="14" t="str">
        <f aca="false">CONCATENATE(B41, "   minutes +", G41, " = ", O41, "/5553 or ", Q41)</f>
        <v>Matthew   minutes +171 = 4384/5553 or 78.9%</v>
      </c>
    </row>
    <row r="42" customFormat="false" ht="14.25" hidden="false" customHeight="false" outlineLevel="0" collapsed="false">
      <c r="A42" s="14" t="n">
        <v>41</v>
      </c>
      <c r="B42" s="14" t="s">
        <v>92</v>
      </c>
      <c r="C42" s="14" t="s">
        <v>93</v>
      </c>
      <c r="D42" s="14" t="n">
        <v>16</v>
      </c>
      <c r="E42" s="14" t="n">
        <v>42.6</v>
      </c>
      <c r="F42" s="15" t="n">
        <v>0.08125</v>
      </c>
      <c r="G42" s="16" t="n">
        <f aca="false">MINUTE(F42)+HOUR(F42)*60</f>
        <v>117</v>
      </c>
      <c r="H42" s="17" t="n">
        <f aca="false">G42/E42</f>
        <v>2.74647887323944</v>
      </c>
      <c r="N42" s="14" t="n">
        <f aca="false">D42+N41</f>
        <v>973</v>
      </c>
      <c r="O42" s="16" t="n">
        <f aca="false">O41+G42</f>
        <v>4501</v>
      </c>
      <c r="P42" s="18" t="n">
        <f aca="false">O42/60</f>
        <v>75.0166666666667</v>
      </c>
      <c r="Q42" s="19" t="str">
        <f aca="false">CONCATENATE(INT(O42/5.553)/10,"%")</f>
        <v>81%</v>
      </c>
      <c r="R42" s="20" t="n">
        <f aca="false">E42*60/G42</f>
        <v>21.8461538461538</v>
      </c>
      <c r="S42" s="14" t="str">
        <f aca="false">CONCATENATE(B42, "   minutes +", G42, " = ", O42, "/5553 or ", Q42)</f>
        <v>Mark   minutes +117 = 4501/5553 or 81%</v>
      </c>
    </row>
    <row r="43" customFormat="false" ht="14.25" hidden="false" customHeight="false" outlineLevel="0" collapsed="false">
      <c r="A43" s="14" t="n">
        <v>42</v>
      </c>
      <c r="B43" s="14" t="s">
        <v>94</v>
      </c>
      <c r="C43" s="14" t="s">
        <v>95</v>
      </c>
      <c r="D43" s="14" t="n">
        <v>24</v>
      </c>
      <c r="E43" s="14" t="n">
        <v>68.4</v>
      </c>
      <c r="F43" s="15" t="n">
        <v>0.129861111111111</v>
      </c>
      <c r="G43" s="16" t="n">
        <f aca="false">MINUTE(F43)+HOUR(F43)*60</f>
        <v>187</v>
      </c>
      <c r="H43" s="17" t="n">
        <f aca="false">G43/E43</f>
        <v>2.73391812865497</v>
      </c>
      <c r="N43" s="14" t="n">
        <f aca="false">D43+N42</f>
        <v>997</v>
      </c>
      <c r="O43" s="16" t="n">
        <f aca="false">O42+G43</f>
        <v>4688</v>
      </c>
      <c r="P43" s="18" t="n">
        <f aca="false">O43/60</f>
        <v>78.1333333333333</v>
      </c>
      <c r="Q43" s="19" t="str">
        <f aca="false">CONCATENATE(INT(O43/5.553)/10,"%")</f>
        <v>84.4%</v>
      </c>
      <c r="R43" s="20" t="n">
        <f aca="false">E43*60/G43</f>
        <v>21.9465240641711</v>
      </c>
      <c r="S43" s="14" t="str">
        <f aca="false">CONCATENATE(B43, "   minutes +", G43, " = ", O43, "/5553 or ", Q43)</f>
        <v>Luke   minutes +187 = 4688/5553 or 84.4%</v>
      </c>
    </row>
    <row r="44" customFormat="false" ht="14.25" hidden="false" customHeight="false" outlineLevel="0" collapsed="false">
      <c r="A44" s="14" t="n">
        <v>43</v>
      </c>
      <c r="B44" s="14" t="s">
        <v>96</v>
      </c>
      <c r="C44" s="14" t="s">
        <v>97</v>
      </c>
      <c r="D44" s="14" t="n">
        <v>21</v>
      </c>
      <c r="E44" s="14" t="n">
        <v>52.3</v>
      </c>
      <c r="F44" s="15" t="n">
        <v>0.0993055555555556</v>
      </c>
      <c r="G44" s="16" t="n">
        <f aca="false">MINUTE(F44)+HOUR(F44)*60</f>
        <v>143</v>
      </c>
      <c r="H44" s="17" t="n">
        <f aca="false">G44/E44</f>
        <v>2.73422562141491</v>
      </c>
      <c r="N44" s="14" t="n">
        <f aca="false">D44+N43</f>
        <v>1018</v>
      </c>
      <c r="O44" s="16" t="n">
        <f aca="false">O43+G44</f>
        <v>4831</v>
      </c>
      <c r="P44" s="18" t="n">
        <f aca="false">O44/60</f>
        <v>80.5166666666667</v>
      </c>
      <c r="Q44" s="19" t="str">
        <f aca="false">CONCATENATE(INT(O44/5.553)/10,"%")</f>
        <v>86.9%</v>
      </c>
      <c r="R44" s="20" t="n">
        <f aca="false">E44*60/G44</f>
        <v>21.9440559440559</v>
      </c>
      <c r="S44" s="14" t="str">
        <f aca="false">CONCATENATE(B44, "   minutes +", G44, " = ", O44, "/5553 or ", Q44)</f>
        <v>John   minutes +143 = 4831/5553 or 86.9%</v>
      </c>
    </row>
    <row r="45" customFormat="false" ht="14.25" hidden="false" customHeight="false" outlineLevel="0" collapsed="false">
      <c r="A45" s="14" t="n">
        <v>44</v>
      </c>
      <c r="B45" s="14" t="s">
        <v>98</v>
      </c>
      <c r="C45" s="14" t="s">
        <v>99</v>
      </c>
      <c r="D45" s="14" t="n">
        <v>28</v>
      </c>
      <c r="E45" s="14" t="n">
        <v>62</v>
      </c>
      <c r="F45" s="15" t="n">
        <v>0.117361111111111</v>
      </c>
      <c r="G45" s="16" t="n">
        <f aca="false">MINUTE(F45)+HOUR(F45)*60</f>
        <v>169</v>
      </c>
      <c r="H45" s="17" t="n">
        <f aca="false">G45/E45</f>
        <v>2.7258064516129</v>
      </c>
      <c r="N45" s="14" t="n">
        <f aca="false">D45+N44</f>
        <v>1046</v>
      </c>
      <c r="O45" s="16" t="n">
        <f aca="false">O44+G45</f>
        <v>5000</v>
      </c>
      <c r="P45" s="18" t="n">
        <f aca="false">O45/60</f>
        <v>83.3333333333333</v>
      </c>
      <c r="Q45" s="19" t="str">
        <f aca="false">CONCATENATE(INT(O45/5.553)/10,"%")</f>
        <v>90%</v>
      </c>
      <c r="R45" s="20" t="n">
        <f aca="false">E45*60/G45</f>
        <v>22.0118343195266</v>
      </c>
      <c r="S45" s="14" t="str">
        <f aca="false">CONCATENATE(B45, "   minutes +", G45, " = ", O45, "/5553 or ", Q45)</f>
        <v>Acts   minutes +169 = 5000/5553 or 90%</v>
      </c>
    </row>
    <row r="46" customFormat="false" ht="14.25" hidden="false" customHeight="false" outlineLevel="0" collapsed="false">
      <c r="A46" s="14" t="n">
        <v>45</v>
      </c>
      <c r="B46" s="14" t="s">
        <v>100</v>
      </c>
      <c r="C46" s="14" t="s">
        <v>101</v>
      </c>
      <c r="D46" s="14" t="n">
        <v>16</v>
      </c>
      <c r="E46" s="14" t="n">
        <v>25.9</v>
      </c>
      <c r="F46" s="15" t="n">
        <v>0.0486111111111111</v>
      </c>
      <c r="G46" s="16" t="n">
        <f aca="false">MINUTE(F46)+HOUR(F46)*60</f>
        <v>70</v>
      </c>
      <c r="H46" s="17" t="n">
        <f aca="false">G46/E46</f>
        <v>2.7027027027027</v>
      </c>
      <c r="N46" s="14" t="n">
        <f aca="false">D46+N45</f>
        <v>1062</v>
      </c>
      <c r="O46" s="16" t="n">
        <f aca="false">O45+G46</f>
        <v>5070</v>
      </c>
      <c r="P46" s="18" t="n">
        <f aca="false">O46/60</f>
        <v>84.5</v>
      </c>
      <c r="Q46" s="19" t="str">
        <f aca="false">CONCATENATE(INT(O46/5.553)/10,"%")</f>
        <v>91.3%</v>
      </c>
      <c r="R46" s="20" t="n">
        <f aca="false">E46*60/G46</f>
        <v>22.2</v>
      </c>
      <c r="S46" s="14" t="str">
        <f aca="false">CONCATENATE(B46, "   minutes +", G46, " = ", O46, "/5553 or ", Q46)</f>
        <v>Romans   minutes +70 = 5070/5553 or 91.3%</v>
      </c>
    </row>
    <row r="47" customFormat="false" ht="14.25" hidden="false" customHeight="false" outlineLevel="0" collapsed="false">
      <c r="A47" s="14" t="n">
        <v>46</v>
      </c>
      <c r="B47" s="14" t="s">
        <v>102</v>
      </c>
      <c r="C47" s="14" t="s">
        <v>103</v>
      </c>
      <c r="D47" s="14" t="n">
        <v>16</v>
      </c>
      <c r="E47" s="14" t="n">
        <v>25.5</v>
      </c>
      <c r="F47" s="15" t="n">
        <v>0.0479166666666667</v>
      </c>
      <c r="G47" s="16" t="n">
        <f aca="false">MINUTE(F47)+HOUR(F47)*60</f>
        <v>69</v>
      </c>
      <c r="H47" s="17" t="n">
        <f aca="false">G47/E47</f>
        <v>2.70588235294118</v>
      </c>
      <c r="N47" s="14" t="n">
        <f aca="false">D47+N46</f>
        <v>1078</v>
      </c>
      <c r="O47" s="16" t="n">
        <f aca="false">O46+G47</f>
        <v>5139</v>
      </c>
      <c r="P47" s="18" t="n">
        <f aca="false">O47/60</f>
        <v>85.65</v>
      </c>
      <c r="Q47" s="19" t="str">
        <f aca="false">CONCATENATE(INT(O47/5.553)/10,"%")</f>
        <v>92.5%</v>
      </c>
      <c r="R47" s="20" t="n">
        <f aca="false">E47*60/G47</f>
        <v>22.1739130434783</v>
      </c>
      <c r="S47" s="14" t="str">
        <f aca="false">CONCATENATE(B47, "   minutes +", G47, " = ", O47, "/5553 or ", Q47)</f>
        <v>1 Corinthians   minutes +69 = 5139/5553 or 92.5%</v>
      </c>
    </row>
    <row r="48" customFormat="false" ht="14.25" hidden="false" customHeight="false" outlineLevel="0" collapsed="false">
      <c r="A48" s="14" t="n">
        <v>47</v>
      </c>
      <c r="B48" s="14" t="s">
        <v>104</v>
      </c>
      <c r="C48" s="14" t="s">
        <v>105</v>
      </c>
      <c r="D48" s="14" t="n">
        <v>13</v>
      </c>
      <c r="E48" s="14" t="n">
        <v>16.5</v>
      </c>
      <c r="F48" s="15" t="n">
        <v>0.0305555555555556</v>
      </c>
      <c r="G48" s="16" t="n">
        <f aca="false">MINUTE(F48)+HOUR(F48)*60</f>
        <v>44</v>
      </c>
      <c r="H48" s="17" t="n">
        <f aca="false">G48/E48</f>
        <v>2.66666666666667</v>
      </c>
      <c r="N48" s="14" t="n">
        <f aca="false">D48+N47</f>
        <v>1091</v>
      </c>
      <c r="O48" s="16" t="n">
        <f aca="false">O47+G48</f>
        <v>5183</v>
      </c>
      <c r="P48" s="18" t="n">
        <f aca="false">O48/60</f>
        <v>86.3833333333333</v>
      </c>
      <c r="Q48" s="19" t="str">
        <f aca="false">CONCATENATE(INT(O48/5.553)/10,"%")</f>
        <v>93.3%</v>
      </c>
      <c r="R48" s="20" t="n">
        <f aca="false">E48*60/G48</f>
        <v>22.5</v>
      </c>
      <c r="S48" s="14" t="str">
        <f aca="false">CONCATENATE(B48, "   minutes +", G48, " = ", O48, "/5553 or ", Q48)</f>
        <v>2 Corinthians   minutes +44 = 5183/5553 or 93.3%</v>
      </c>
    </row>
    <row r="49" customFormat="false" ht="14.25" hidden="false" customHeight="false" outlineLevel="0" collapsed="false">
      <c r="A49" s="14" t="n">
        <v>48</v>
      </c>
      <c r="B49" s="14" t="s">
        <v>106</v>
      </c>
      <c r="C49" s="14" t="s">
        <v>107</v>
      </c>
      <c r="D49" s="14" t="n">
        <v>6</v>
      </c>
      <c r="E49" s="14" t="n">
        <v>9.2</v>
      </c>
      <c r="F49" s="15" t="n">
        <v>0.0173611111111111</v>
      </c>
      <c r="G49" s="16" t="n">
        <f aca="false">MINUTE(F49)+HOUR(F49)*60</f>
        <v>25</v>
      </c>
      <c r="H49" s="17" t="n">
        <f aca="false">G49/E49</f>
        <v>2.71739130434783</v>
      </c>
      <c r="N49" s="14" t="n">
        <f aca="false">D49+N48</f>
        <v>1097</v>
      </c>
      <c r="O49" s="16" t="n">
        <f aca="false">O48+G49</f>
        <v>5208</v>
      </c>
      <c r="P49" s="18" t="n">
        <f aca="false">O49/60</f>
        <v>86.8</v>
      </c>
      <c r="Q49" s="19" t="str">
        <f aca="false">CONCATENATE(INT(O49/5.553)/10,"%")</f>
        <v>93.7%</v>
      </c>
      <c r="R49" s="20" t="n">
        <f aca="false">E49*60/G49</f>
        <v>22.08</v>
      </c>
      <c r="S49" s="14" t="str">
        <f aca="false">CONCATENATE(B49, "   minutes +", G49, " = ", O49, "/5553 or ", Q49)</f>
        <v>Galatians   minutes +25 = 5208/5553 or 93.7%</v>
      </c>
    </row>
    <row r="50" customFormat="false" ht="14.25" hidden="false" customHeight="false" outlineLevel="0" collapsed="false">
      <c r="A50" s="14" t="n">
        <v>49</v>
      </c>
      <c r="B50" s="14" t="s">
        <v>108</v>
      </c>
      <c r="C50" s="14" t="s">
        <v>109</v>
      </c>
      <c r="D50" s="14" t="n">
        <v>6</v>
      </c>
      <c r="E50" s="14" t="n">
        <v>8.6</v>
      </c>
      <c r="F50" s="15" t="n">
        <v>0.0159722222222222</v>
      </c>
      <c r="G50" s="16" t="n">
        <f aca="false">MINUTE(F50)+HOUR(F50)*60</f>
        <v>23</v>
      </c>
      <c r="H50" s="17" t="n">
        <f aca="false">G50/E50</f>
        <v>2.67441860465116</v>
      </c>
      <c r="N50" s="14" t="n">
        <f aca="false">D50+N49</f>
        <v>1103</v>
      </c>
      <c r="O50" s="16" t="n">
        <f aca="false">O49+G50</f>
        <v>5231</v>
      </c>
      <c r="P50" s="18" t="n">
        <f aca="false">O50/60</f>
        <v>87.1833333333333</v>
      </c>
      <c r="Q50" s="19" t="str">
        <f aca="false">CONCATENATE(INT(O50/5.553)/10,"%")</f>
        <v>94.2%</v>
      </c>
      <c r="R50" s="20" t="n">
        <f aca="false">E50*60/G50</f>
        <v>22.4347826086957</v>
      </c>
      <c r="S50" s="14" t="str">
        <f aca="false">CONCATENATE(B50, "   minutes +", G50, " = ", O50, "/5553 or ", Q50)</f>
        <v>Ephesians   minutes +23 = 5231/5553 or 94.2%</v>
      </c>
    </row>
    <row r="51" customFormat="false" ht="14.25" hidden="false" customHeight="false" outlineLevel="0" collapsed="false">
      <c r="A51" s="14" t="n">
        <v>50</v>
      </c>
      <c r="B51" s="14" t="s">
        <v>110</v>
      </c>
      <c r="C51" s="14" t="s">
        <v>111</v>
      </c>
      <c r="D51" s="14" t="n">
        <v>4</v>
      </c>
      <c r="E51" s="14" t="n">
        <v>6.1</v>
      </c>
      <c r="F51" s="15" t="n">
        <v>0.0111111111111111</v>
      </c>
      <c r="G51" s="16" t="n">
        <f aca="false">MINUTE(F51)+HOUR(F51)*60</f>
        <v>16</v>
      </c>
      <c r="H51" s="17" t="n">
        <f aca="false">G51/E51</f>
        <v>2.62295081967213</v>
      </c>
      <c r="N51" s="14" t="n">
        <f aca="false">D51+N50</f>
        <v>1107</v>
      </c>
      <c r="O51" s="16" t="n">
        <f aca="false">O50+G51</f>
        <v>5247</v>
      </c>
      <c r="P51" s="18" t="n">
        <f aca="false">O51/60</f>
        <v>87.45</v>
      </c>
      <c r="Q51" s="19" t="str">
        <f aca="false">CONCATENATE(INT(O51/5.553)/10,"%")</f>
        <v>94.4%</v>
      </c>
      <c r="R51" s="20" t="n">
        <f aca="false">E51*60/G51</f>
        <v>22.875</v>
      </c>
      <c r="S51" s="14" t="str">
        <f aca="false">CONCATENATE(B51, "   minutes +", G51, " = ", O51, "/5553 or ", Q51)</f>
        <v>Philippians   minutes +16 = 5247/5553 or 94.4%</v>
      </c>
    </row>
    <row r="52" customFormat="false" ht="14.25" hidden="false" customHeight="false" outlineLevel="0" collapsed="false">
      <c r="A52" s="14" t="n">
        <v>51</v>
      </c>
      <c r="B52" s="14" t="s">
        <v>112</v>
      </c>
      <c r="C52" s="14" t="s">
        <v>113</v>
      </c>
      <c r="D52" s="14" t="n">
        <v>4</v>
      </c>
      <c r="E52" s="14" t="n">
        <v>5.7</v>
      </c>
      <c r="F52" s="15" t="n">
        <v>0.0104166666666667</v>
      </c>
      <c r="G52" s="16" t="n">
        <f aca="false">MINUTE(F52)+HOUR(F52)*60</f>
        <v>15</v>
      </c>
      <c r="H52" s="17" t="n">
        <f aca="false">G52/E52</f>
        <v>2.63157894736842</v>
      </c>
      <c r="N52" s="14" t="n">
        <f aca="false">D52+N51</f>
        <v>1111</v>
      </c>
      <c r="O52" s="16" t="n">
        <f aca="false">O51+G52</f>
        <v>5262</v>
      </c>
      <c r="P52" s="18" t="n">
        <f aca="false">O52/60</f>
        <v>87.7</v>
      </c>
      <c r="Q52" s="19" t="str">
        <f aca="false">CONCATENATE(INT(O52/5.553)/10,"%")</f>
        <v>94.7%</v>
      </c>
      <c r="R52" s="20" t="n">
        <f aca="false">E52*60/G52</f>
        <v>22.8</v>
      </c>
      <c r="S52" s="14" t="str">
        <f aca="false">CONCATENATE(B52, "   minutes +", G52, " = ", O52, "/5553 or ", Q52)</f>
        <v>Colossians   minutes +15 = 5262/5553 or 94.7%</v>
      </c>
    </row>
    <row r="53" customFormat="false" ht="14.25" hidden="false" customHeight="false" outlineLevel="0" collapsed="false">
      <c r="A53" s="14" t="n">
        <v>52</v>
      </c>
      <c r="B53" s="14" t="s">
        <v>114</v>
      </c>
      <c r="C53" s="14" t="s">
        <v>115</v>
      </c>
      <c r="D53" s="14" t="n">
        <v>5</v>
      </c>
      <c r="E53" s="14" t="n">
        <v>5.2</v>
      </c>
      <c r="F53" s="15" t="n">
        <v>0.00972222222222222</v>
      </c>
      <c r="G53" s="16" t="n">
        <f aca="false">MINUTE(F53)+HOUR(F53)*60</f>
        <v>14</v>
      </c>
      <c r="H53" s="17" t="n">
        <f aca="false">G53/E53</f>
        <v>2.69230769230769</v>
      </c>
      <c r="N53" s="14" t="n">
        <f aca="false">D53+N52</f>
        <v>1116</v>
      </c>
      <c r="O53" s="16" t="n">
        <f aca="false">O52+G53</f>
        <v>5276</v>
      </c>
      <c r="P53" s="18" t="n">
        <f aca="false">O53/60</f>
        <v>87.9333333333333</v>
      </c>
      <c r="Q53" s="19" t="str">
        <f aca="false">CONCATENATE(INT(O53/5.553)/10,"%")</f>
        <v>95%</v>
      </c>
      <c r="R53" s="20" t="n">
        <f aca="false">E53*60/G53</f>
        <v>22.2857142857143</v>
      </c>
      <c r="S53" s="14" t="str">
        <f aca="false">CONCATENATE(B53, "   minutes +", G53, " = ", O53, "/5553 or ", Q53)</f>
        <v>1 Thessalonians   minutes +14 = 5276/5553 or 95%</v>
      </c>
    </row>
    <row r="54" customFormat="false" ht="14.25" hidden="false" customHeight="false" outlineLevel="0" collapsed="false">
      <c r="A54" s="14" t="n">
        <v>53</v>
      </c>
      <c r="B54" s="14" t="s">
        <v>116</v>
      </c>
      <c r="C54" s="14" t="s">
        <v>117</v>
      </c>
      <c r="D54" s="14" t="n">
        <v>3</v>
      </c>
      <c r="E54" s="14" t="n">
        <v>3</v>
      </c>
      <c r="F54" s="15" t="n">
        <v>0.00555555555555556</v>
      </c>
      <c r="G54" s="16" t="n">
        <f aca="false">MINUTE(F54)+HOUR(F54)*60</f>
        <v>8</v>
      </c>
      <c r="H54" s="17" t="n">
        <f aca="false">G54/E54</f>
        <v>2.66666666666667</v>
      </c>
      <c r="N54" s="14" t="n">
        <f aca="false">D54+N53</f>
        <v>1119</v>
      </c>
      <c r="O54" s="16" t="n">
        <f aca="false">O53+G54</f>
        <v>5284</v>
      </c>
      <c r="P54" s="18" t="n">
        <f aca="false">O54/60</f>
        <v>88.0666666666667</v>
      </c>
      <c r="Q54" s="19" t="str">
        <f aca="false">CONCATENATE(INT(O54/5.553)/10,"%")</f>
        <v>95.1%</v>
      </c>
      <c r="R54" s="20" t="n">
        <f aca="false">E54*60/G54</f>
        <v>22.5</v>
      </c>
      <c r="S54" s="14" t="str">
        <f aca="false">CONCATENATE(B54, "   minutes +", G54, " = ", O54, "/5553 or ", Q54)</f>
        <v>2 Thessalonians   minutes +8 = 5284/5553 or 95.1%</v>
      </c>
    </row>
    <row r="55" customFormat="false" ht="14.25" hidden="false" customHeight="false" outlineLevel="0" collapsed="false">
      <c r="A55" s="14" t="n">
        <v>54</v>
      </c>
      <c r="B55" s="14" t="s">
        <v>118</v>
      </c>
      <c r="C55" s="14" t="s">
        <v>119</v>
      </c>
      <c r="D55" s="14" t="n">
        <v>6</v>
      </c>
      <c r="E55" s="14" t="n">
        <v>6.9</v>
      </c>
      <c r="F55" s="15" t="n">
        <v>0.0131944444444444</v>
      </c>
      <c r="G55" s="16" t="n">
        <f aca="false">MINUTE(F55)+HOUR(F55)*60</f>
        <v>19</v>
      </c>
      <c r="H55" s="17" t="n">
        <f aca="false">G55/E55</f>
        <v>2.7536231884058</v>
      </c>
      <c r="N55" s="14" t="n">
        <f aca="false">D55+N54</f>
        <v>1125</v>
      </c>
      <c r="O55" s="16" t="n">
        <f aca="false">O54+G55</f>
        <v>5303</v>
      </c>
      <c r="P55" s="18" t="n">
        <f aca="false">O55/60</f>
        <v>88.3833333333333</v>
      </c>
      <c r="Q55" s="19" t="str">
        <f aca="false">CONCATENATE(INT(O55/5.553)/10,"%")</f>
        <v>95.4%</v>
      </c>
      <c r="R55" s="20" t="n">
        <f aca="false">E55*60/G55</f>
        <v>21.7894736842105</v>
      </c>
      <c r="S55" s="14" t="str">
        <f aca="false">CONCATENATE(B55, "   minutes +", G55, " = ", O55, "/5553 or ", Q55)</f>
        <v>1 Timothy   minutes +19 = 5303/5553 or 95.4%</v>
      </c>
    </row>
    <row r="56" customFormat="false" ht="14.25" hidden="false" customHeight="false" outlineLevel="0" collapsed="false">
      <c r="A56" s="14" t="n">
        <v>55</v>
      </c>
      <c r="B56" s="14" t="s">
        <v>120</v>
      </c>
      <c r="C56" s="14" t="s">
        <v>121</v>
      </c>
      <c r="D56" s="14" t="n">
        <v>4</v>
      </c>
      <c r="E56" s="14" t="n">
        <v>4.9</v>
      </c>
      <c r="F56" s="15" t="n">
        <v>0.00902777777777778</v>
      </c>
      <c r="G56" s="16" t="n">
        <f aca="false">MINUTE(F56)+HOUR(F56)*60</f>
        <v>13</v>
      </c>
      <c r="H56" s="17" t="n">
        <f aca="false">G56/E56</f>
        <v>2.6530612244898</v>
      </c>
      <c r="N56" s="14" t="n">
        <f aca="false">D56+N55</f>
        <v>1129</v>
      </c>
      <c r="O56" s="16" t="n">
        <f aca="false">O55+G56</f>
        <v>5316</v>
      </c>
      <c r="P56" s="18" t="n">
        <f aca="false">O56/60</f>
        <v>88.6</v>
      </c>
      <c r="Q56" s="19" t="str">
        <f aca="false">CONCATENATE(INT(O56/5.553)/10,"%")</f>
        <v>95.7%</v>
      </c>
      <c r="R56" s="20" t="n">
        <f aca="false">E56*60/G56</f>
        <v>22.6153846153846</v>
      </c>
      <c r="S56" s="14" t="str">
        <f aca="false">CONCATENATE(B56, "   minutes +", G56, " = ", O56, "/5553 or ", Q56)</f>
        <v>2 Timothy   minutes +13 = 5316/5553 or 95.7%</v>
      </c>
    </row>
    <row r="57" customFormat="false" ht="14.25" hidden="false" customHeight="false" outlineLevel="0" collapsed="false">
      <c r="A57" s="14" t="n">
        <v>56</v>
      </c>
      <c r="B57" s="14" t="s">
        <v>122</v>
      </c>
      <c r="C57" s="14" t="s">
        <v>123</v>
      </c>
      <c r="D57" s="14" t="n">
        <v>3</v>
      </c>
      <c r="E57" s="14" t="n">
        <v>2.9</v>
      </c>
      <c r="F57" s="15" t="n">
        <v>0.00555555555555556</v>
      </c>
      <c r="G57" s="16" t="n">
        <f aca="false">MINUTE(F57)+HOUR(F57)*60</f>
        <v>8</v>
      </c>
      <c r="H57" s="17" t="n">
        <f aca="false">G57/E57</f>
        <v>2.75862068965517</v>
      </c>
      <c r="N57" s="14" t="n">
        <f aca="false">D57+N56</f>
        <v>1132</v>
      </c>
      <c r="O57" s="16" t="n">
        <f aca="false">O56+G57</f>
        <v>5324</v>
      </c>
      <c r="P57" s="18" t="n">
        <f aca="false">O57/60</f>
        <v>88.7333333333333</v>
      </c>
      <c r="Q57" s="19" t="str">
        <f aca="false">CONCATENATE(INT(O57/5.553)/10,"%")</f>
        <v>95.8%</v>
      </c>
      <c r="R57" s="20" t="n">
        <f aca="false">E57*60/G57</f>
        <v>21.75</v>
      </c>
      <c r="S57" s="14" t="str">
        <f aca="false">CONCATENATE(B57, "   minutes +", G57, " = ", O57, "/5553 or ", Q57)</f>
        <v>Titus   minutes +8 = 5324/5553 or 95.8%</v>
      </c>
    </row>
    <row r="58" customFormat="false" ht="14.25" hidden="false" customHeight="false" outlineLevel="0" collapsed="false">
      <c r="A58" s="14" t="n">
        <v>57</v>
      </c>
      <c r="B58" s="14" t="s">
        <v>124</v>
      </c>
      <c r="C58" s="14" t="s">
        <v>125</v>
      </c>
      <c r="D58" s="14" t="n">
        <v>1</v>
      </c>
      <c r="E58" s="14" t="n">
        <v>1.2</v>
      </c>
      <c r="F58" s="15" t="n">
        <v>0.00208333333333333</v>
      </c>
      <c r="G58" s="16" t="n">
        <f aca="false">MINUTE(F58)+HOUR(F58)*60</f>
        <v>3</v>
      </c>
      <c r="H58" s="17" t="n">
        <f aca="false">G58/E58</f>
        <v>2.5</v>
      </c>
      <c r="N58" s="14" t="n">
        <f aca="false">D58+N57</f>
        <v>1133</v>
      </c>
      <c r="O58" s="16" t="n">
        <f aca="false">O57+G58</f>
        <v>5327</v>
      </c>
      <c r="P58" s="18" t="n">
        <f aca="false">O58/60</f>
        <v>88.7833333333333</v>
      </c>
      <c r="Q58" s="19" t="str">
        <f aca="false">CONCATENATE(INT(O58/5.553)/10,"%")</f>
        <v>95.9%</v>
      </c>
      <c r="R58" s="20" t="n">
        <f aca="false">E58*60/G58</f>
        <v>24</v>
      </c>
      <c r="S58" s="14" t="str">
        <f aca="false">CONCATENATE(B58, "   minutes +", G58, " = ", O58, "/5553 or ", Q58)</f>
        <v>Philemon   minutes +3 = 5327/5553 or 95.9%</v>
      </c>
    </row>
    <row r="59" customFormat="false" ht="14.25" hidden="false" customHeight="false" outlineLevel="0" collapsed="false">
      <c r="A59" s="14" t="n">
        <v>58</v>
      </c>
      <c r="B59" s="14" t="s">
        <v>126</v>
      </c>
      <c r="C59" s="14" t="s">
        <v>127</v>
      </c>
      <c r="D59" s="14" t="n">
        <v>13</v>
      </c>
      <c r="E59" s="14" t="n">
        <v>18.7</v>
      </c>
      <c r="F59" s="15" t="n">
        <v>0.0347222222222222</v>
      </c>
      <c r="G59" s="16" t="n">
        <f aca="false">MINUTE(F59)+HOUR(F59)*60</f>
        <v>50</v>
      </c>
      <c r="H59" s="17" t="n">
        <f aca="false">G59/E59</f>
        <v>2.67379679144385</v>
      </c>
      <c r="N59" s="14" t="n">
        <f aca="false">D59+N58</f>
        <v>1146</v>
      </c>
      <c r="O59" s="16" t="n">
        <f aca="false">O58+G59</f>
        <v>5377</v>
      </c>
      <c r="P59" s="18" t="n">
        <f aca="false">O59/60</f>
        <v>89.6166666666667</v>
      </c>
      <c r="Q59" s="19" t="str">
        <f aca="false">CONCATENATE(INT(O59/5.553)/10,"%")</f>
        <v>96.8%</v>
      </c>
      <c r="R59" s="20" t="n">
        <f aca="false">E59*60/G59</f>
        <v>22.44</v>
      </c>
      <c r="S59" s="14" t="str">
        <f aca="false">CONCATENATE(B59, "   minutes +", G59, " = ", O59, "/5553 or ", Q59)</f>
        <v>Hebrews   minutes +50 = 5377/5553 or 96.8%</v>
      </c>
    </row>
    <row r="60" customFormat="false" ht="14.25" hidden="false" customHeight="false" outlineLevel="0" collapsed="false">
      <c r="A60" s="14" t="n">
        <v>59</v>
      </c>
      <c r="B60" s="14" t="s">
        <v>128</v>
      </c>
      <c r="C60" s="14" t="s">
        <v>129</v>
      </c>
      <c r="D60" s="14" t="n">
        <v>5</v>
      </c>
      <c r="E60" s="14" t="n">
        <v>7</v>
      </c>
      <c r="F60" s="15" t="n">
        <v>0.0131944444444444</v>
      </c>
      <c r="G60" s="16" t="n">
        <f aca="false">MINUTE(F60)+HOUR(F60)*60</f>
        <v>19</v>
      </c>
      <c r="H60" s="17" t="n">
        <f aca="false">G60/E60</f>
        <v>2.71428571428571</v>
      </c>
      <c r="N60" s="14" t="n">
        <f aca="false">D60+N59</f>
        <v>1151</v>
      </c>
      <c r="O60" s="16" t="n">
        <f aca="false">O59+G60</f>
        <v>5396</v>
      </c>
      <c r="P60" s="18" t="n">
        <f aca="false">O60/60</f>
        <v>89.9333333333333</v>
      </c>
      <c r="Q60" s="19" t="str">
        <f aca="false">CONCATENATE(INT(O60/5.553)/10,"%")</f>
        <v>97.1%</v>
      </c>
      <c r="R60" s="20" t="n">
        <f aca="false">E60*60/G60</f>
        <v>22.1052631578947</v>
      </c>
      <c r="S60" s="14" t="str">
        <f aca="false">CONCATENATE(B60, "   minutes +", G60, " = ", O60, "/5553 or ", Q60)</f>
        <v>James   minutes +19 = 5396/5553 or 97.1%</v>
      </c>
    </row>
    <row r="61" customFormat="false" ht="14.25" hidden="false" customHeight="false" outlineLevel="0" collapsed="false">
      <c r="A61" s="14" t="n">
        <v>60</v>
      </c>
      <c r="B61" s="14" t="s">
        <v>130</v>
      </c>
      <c r="C61" s="14" t="s">
        <v>131</v>
      </c>
      <c r="D61" s="14" t="n">
        <v>5</v>
      </c>
      <c r="E61" s="14" t="n">
        <v>7</v>
      </c>
      <c r="F61" s="15" t="n">
        <v>0.0131944444444444</v>
      </c>
      <c r="G61" s="16" t="n">
        <f aca="false">MINUTE(F61)+HOUR(F61)*60</f>
        <v>19</v>
      </c>
      <c r="H61" s="17" t="n">
        <f aca="false">G61/E61</f>
        <v>2.71428571428571</v>
      </c>
      <c r="N61" s="14" t="n">
        <f aca="false">D61+N60</f>
        <v>1156</v>
      </c>
      <c r="O61" s="16" t="n">
        <f aca="false">O60+G61</f>
        <v>5415</v>
      </c>
      <c r="P61" s="18" t="n">
        <f aca="false">O61/60</f>
        <v>90.25</v>
      </c>
      <c r="Q61" s="19" t="str">
        <f aca="false">CONCATENATE(INT(O61/5.553)/10,"%")</f>
        <v>97.5%</v>
      </c>
      <c r="R61" s="20" t="n">
        <f aca="false">E61*60/G61</f>
        <v>22.1052631578947</v>
      </c>
      <c r="S61" s="14" t="str">
        <f aca="false">CONCATENATE(B61, "   minutes +", G61, " = ", O61, "/5553 or ", Q61)</f>
        <v>1 Peter   minutes +19 = 5415/5553 or 97.5%</v>
      </c>
    </row>
    <row r="62" customFormat="false" ht="14.25" hidden="false" customHeight="false" outlineLevel="0" collapsed="false">
      <c r="A62" s="14" t="n">
        <v>61</v>
      </c>
      <c r="B62" s="14" t="s">
        <v>132</v>
      </c>
      <c r="C62" s="14" t="s">
        <v>133</v>
      </c>
      <c r="D62" s="14" t="n">
        <v>3</v>
      </c>
      <c r="E62" s="14" t="n">
        <v>4.4</v>
      </c>
      <c r="F62" s="15" t="n">
        <v>0.00833333333333333</v>
      </c>
      <c r="G62" s="16" t="n">
        <f aca="false">MINUTE(F62)+HOUR(F62)*60</f>
        <v>12</v>
      </c>
      <c r="H62" s="17" t="n">
        <f aca="false">G62/E62</f>
        <v>2.72727272727273</v>
      </c>
      <c r="N62" s="14" t="n">
        <f aca="false">D62+N61</f>
        <v>1159</v>
      </c>
      <c r="O62" s="16" t="n">
        <f aca="false">O61+G62</f>
        <v>5427</v>
      </c>
      <c r="P62" s="18" t="n">
        <f aca="false">O62/60</f>
        <v>90.45</v>
      </c>
      <c r="Q62" s="19" t="str">
        <f aca="false">CONCATENATE(INT(O62/5.553)/10,"%")</f>
        <v>97.7%</v>
      </c>
      <c r="R62" s="20" t="n">
        <f aca="false">E62*60/G62</f>
        <v>22</v>
      </c>
      <c r="S62" s="14" t="str">
        <f aca="false">CONCATENATE(B62, "   minutes +", G62, " = ", O62, "/5553 or ", Q62)</f>
        <v>2 Peter   minutes +12 = 5427/5553 or 97.7%</v>
      </c>
    </row>
    <row r="63" customFormat="false" ht="14.25" hidden="false" customHeight="false" outlineLevel="0" collapsed="false">
      <c r="A63" s="14" t="n">
        <v>62</v>
      </c>
      <c r="B63" s="14" t="s">
        <v>134</v>
      </c>
      <c r="C63" s="14" t="s">
        <v>135</v>
      </c>
      <c r="D63" s="14" t="n">
        <v>5</v>
      </c>
      <c r="E63" s="14" t="n">
        <v>7.8</v>
      </c>
      <c r="F63" s="15" t="n">
        <v>0.0145833333333333</v>
      </c>
      <c r="G63" s="16" t="n">
        <f aca="false">MINUTE(F63)+HOUR(F63)*60</f>
        <v>21</v>
      </c>
      <c r="H63" s="17" t="n">
        <f aca="false">G63/E63</f>
        <v>2.69230769230769</v>
      </c>
      <c r="N63" s="14" t="n">
        <f aca="false">D63+N62</f>
        <v>1164</v>
      </c>
      <c r="O63" s="16" t="n">
        <f aca="false">O62+G63</f>
        <v>5448</v>
      </c>
      <c r="P63" s="18" t="n">
        <f aca="false">O63/60</f>
        <v>90.8</v>
      </c>
      <c r="Q63" s="19" t="str">
        <f aca="false">CONCATENATE(INT(O63/5.553)/10,"%")</f>
        <v>98.1%</v>
      </c>
      <c r="R63" s="20" t="n">
        <f aca="false">E63*60/G63</f>
        <v>22.2857142857143</v>
      </c>
      <c r="S63" s="14" t="str">
        <f aca="false">CONCATENATE(B63, "   minutes +", G63, " = ", O63, "/5553 or ", Q63)</f>
        <v>1 John   minutes +21 = 5448/5553 or 98.1%</v>
      </c>
    </row>
    <row r="64" customFormat="false" ht="14.25" hidden="false" customHeight="false" outlineLevel="0" collapsed="false">
      <c r="A64" s="14" t="n">
        <v>63</v>
      </c>
      <c r="B64" s="14" t="s">
        <v>136</v>
      </c>
      <c r="C64" s="14" t="s">
        <v>137</v>
      </c>
      <c r="D64" s="14" t="n">
        <v>1</v>
      </c>
      <c r="E64" s="14" t="n">
        <v>0.924</v>
      </c>
      <c r="F64" s="15" t="n">
        <v>0.00138888888888889</v>
      </c>
      <c r="G64" s="16" t="n">
        <f aca="false">MINUTE(F64)+HOUR(F64)*60</f>
        <v>2</v>
      </c>
      <c r="H64" s="17" t="n">
        <f aca="false">G64/E64</f>
        <v>2.16450216450216</v>
      </c>
      <c r="N64" s="14" t="n">
        <f aca="false">D64+N63</f>
        <v>1165</v>
      </c>
      <c r="O64" s="16" t="n">
        <f aca="false">O63+G64</f>
        <v>5450</v>
      </c>
      <c r="P64" s="18" t="n">
        <f aca="false">O64/60</f>
        <v>90.8333333333333</v>
      </c>
      <c r="Q64" s="19" t="str">
        <f aca="false">CONCATENATE(INT(O64/5.553)/10,"%")</f>
        <v>98.1%</v>
      </c>
      <c r="R64" s="20" t="n">
        <f aca="false">E64*60/G64</f>
        <v>27.72</v>
      </c>
      <c r="S64" s="14" t="str">
        <f aca="false">CONCATENATE(B64, "   minutes +", G64, " = ", O64, "/5553 or ", Q64)</f>
        <v>2 John   minutes +2 = 5450/5553 or 98.1%</v>
      </c>
    </row>
    <row r="65" customFormat="false" ht="14.25" hidden="false" customHeight="false" outlineLevel="0" collapsed="false">
      <c r="A65" s="14" t="n">
        <v>64</v>
      </c>
      <c r="B65" s="14" t="s">
        <v>138</v>
      </c>
      <c r="C65" s="14" t="s">
        <v>139</v>
      </c>
      <c r="D65" s="14" t="n">
        <v>1</v>
      </c>
      <c r="E65" s="14" t="n">
        <v>1.1</v>
      </c>
      <c r="F65" s="15" t="n">
        <v>0.00208333333333333</v>
      </c>
      <c r="G65" s="16" t="n">
        <f aca="false">MINUTE(F65)+HOUR(F65)*60</f>
        <v>3</v>
      </c>
      <c r="H65" s="17" t="n">
        <f aca="false">G65/E65</f>
        <v>2.72727272727273</v>
      </c>
      <c r="N65" s="14" t="n">
        <f aca="false">D65+N64</f>
        <v>1166</v>
      </c>
      <c r="O65" s="16" t="n">
        <f aca="false">O64+G65</f>
        <v>5453</v>
      </c>
      <c r="P65" s="18" t="n">
        <f aca="false">O65/60</f>
        <v>90.8833333333333</v>
      </c>
      <c r="Q65" s="19" t="str">
        <f aca="false">CONCATENATE(INT(O65/5.553)/10,"%")</f>
        <v>98.1%</v>
      </c>
      <c r="R65" s="20" t="n">
        <f aca="false">E65*60/G65</f>
        <v>22</v>
      </c>
      <c r="S65" s="14" t="str">
        <f aca="false">CONCATENATE(B65, "   minutes +", G65, " = ", O65, "/5553 or ", Q65)</f>
        <v>3 John   minutes +3 = 5453/5553 or 98.1%</v>
      </c>
    </row>
    <row r="66" customFormat="false" ht="14.25" hidden="false" customHeight="false" outlineLevel="0" collapsed="false">
      <c r="A66" s="14" t="n">
        <v>65</v>
      </c>
      <c r="B66" s="14" t="s">
        <v>140</v>
      </c>
      <c r="C66" s="14" t="s">
        <v>141</v>
      </c>
      <c r="D66" s="14" t="n">
        <v>1</v>
      </c>
      <c r="E66" s="14" t="n">
        <v>2</v>
      </c>
      <c r="F66" s="15" t="n">
        <v>0.00347222222222222</v>
      </c>
      <c r="G66" s="16" t="n">
        <f aca="false">MINUTE(F66)+HOUR(F66)*60</f>
        <v>5</v>
      </c>
      <c r="H66" s="17" t="n">
        <f aca="false">G66/E66</f>
        <v>2.5</v>
      </c>
      <c r="N66" s="14" t="n">
        <f aca="false">D66+N65</f>
        <v>1167</v>
      </c>
      <c r="O66" s="16" t="n">
        <f aca="false">O65+G66</f>
        <v>5458</v>
      </c>
      <c r="P66" s="18" t="n">
        <f aca="false">O66/60</f>
        <v>90.9666666666667</v>
      </c>
      <c r="Q66" s="19" t="str">
        <f aca="false">CONCATENATE(INT(O66/5.553)/10,"%")</f>
        <v>98.2%</v>
      </c>
      <c r="R66" s="20" t="n">
        <f aca="false">E66*60/G66</f>
        <v>24</v>
      </c>
      <c r="S66" s="14" t="str">
        <f aca="false">CONCATENATE(B66, "   minutes +", G66, " = ", O66, "/5553 or ", Q66)</f>
        <v>Jude   minutes +5 = 5458/5553 or 98.2%</v>
      </c>
    </row>
    <row r="67" customFormat="false" ht="14.25" hidden="false" customHeight="false" outlineLevel="0" collapsed="false">
      <c r="A67" s="14" t="n">
        <v>66</v>
      </c>
      <c r="B67" s="14" t="s">
        <v>142</v>
      </c>
      <c r="C67" s="14" t="s">
        <v>143</v>
      </c>
      <c r="D67" s="14" t="n">
        <v>22</v>
      </c>
      <c r="E67" s="14" t="n">
        <v>35.1</v>
      </c>
      <c r="F67" s="15" t="n">
        <v>0.0659722222222222</v>
      </c>
      <c r="G67" s="16" t="n">
        <f aca="false">MINUTE(F67)+HOUR(F67)*60</f>
        <v>95</v>
      </c>
      <c r="H67" s="17" t="n">
        <f aca="false">G67/E67</f>
        <v>2.70655270655271</v>
      </c>
      <c r="N67" s="14" t="n">
        <f aca="false">D67+N66</f>
        <v>1189</v>
      </c>
      <c r="O67" s="16" t="n">
        <f aca="false">O66+G67</f>
        <v>5553</v>
      </c>
      <c r="P67" s="18" t="n">
        <f aca="false">O67/60</f>
        <v>92.55</v>
      </c>
      <c r="Q67" s="19" t="str">
        <f aca="false">CONCATENATE(INT(O67/5.553)/10,"%")</f>
        <v>100%</v>
      </c>
      <c r="R67" s="20" t="n">
        <f aca="false">E67*60/G67</f>
        <v>22.1684210526316</v>
      </c>
      <c r="S67" s="14" t="str">
        <f aca="false">CONCATENATE(B67, "   minutes +", G67, " = ", O67, "/5553 or ", Q67)</f>
        <v>Revelation   minutes +95 = 5553/5553 or 100%</v>
      </c>
    </row>
    <row r="68" customFormat="false" ht="14.25" hidden="false" customHeight="false" outlineLevel="0" collapsed="false">
      <c r="D68" s="14" t="n">
        <f aca="false">SUM(D2:D67)</f>
        <v>1189</v>
      </c>
      <c r="E68" s="14" t="n">
        <f aca="false">SUM(E2:E67)</f>
        <v>2319.524</v>
      </c>
      <c r="F68" s="15"/>
      <c r="G68" s="14" t="n">
        <f aca="false">SUM(G2:G67)</f>
        <v>5553</v>
      </c>
    </row>
    <row r="70" customFormat="false" ht="14.25" hidden="false" customHeight="false" outlineLevel="0" collapsed="false">
      <c r="C70" s="21" t="s">
        <v>153</v>
      </c>
      <c r="D70" s="14" t="n">
        <v>1189</v>
      </c>
      <c r="E70" s="14" t="s">
        <v>154</v>
      </c>
      <c r="G70" s="14" t="n">
        <v>4500</v>
      </c>
    </row>
    <row r="71" customFormat="false" ht="14.25" hidden="false" customHeight="false" outlineLevel="0" collapsed="false">
      <c r="D71" s="22" t="s">
        <v>3</v>
      </c>
      <c r="E71" s="22" t="s">
        <v>4</v>
      </c>
      <c r="F71" s="22"/>
      <c r="G71" s="2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5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4" activeCellId="0" sqref="D24"/>
    </sheetView>
  </sheetViews>
  <sheetFormatPr defaultColWidth="8.82421875" defaultRowHeight="14.25" customHeight="true" zeroHeight="false" outlineLevelRow="0" outlineLevelCol="0"/>
  <cols>
    <col collapsed="false" customWidth="true" hidden="false" outlineLevel="0" max="1" min="1" style="22" width="6"/>
    <col collapsed="false" customWidth="true" hidden="false" outlineLevel="0" max="2" min="2" style="14" width="16.27"/>
    <col collapsed="false" customWidth="true" hidden="false" outlineLevel="0" max="4" min="3" style="14" width="24.54"/>
    <col collapsed="false" customWidth="true" hidden="false" outlineLevel="0" max="5" min="5" style="14" width="15.18"/>
    <col collapsed="false" customWidth="true" hidden="false" outlineLevel="0" max="6" min="6" style="14" width="5.36"/>
  </cols>
  <sheetData>
    <row r="1" customFormat="false" ht="14.25" hidden="false" customHeight="false" outlineLevel="0" collapsed="false">
      <c r="A1" s="22" t="s">
        <v>155</v>
      </c>
      <c r="B1" s="14" t="s">
        <v>156</v>
      </c>
      <c r="C1" s="23" t="s">
        <v>157</v>
      </c>
      <c r="D1" s="23"/>
      <c r="E1" s="14" t="s">
        <v>158</v>
      </c>
    </row>
    <row r="2" customFormat="false" ht="14.25" hidden="false" customHeight="false" outlineLevel="0" collapsed="false">
      <c r="A2" s="22" t="n">
        <v>1971</v>
      </c>
    </row>
    <row r="3" customFormat="false" ht="14.25" hidden="false" customHeight="false" outlineLevel="0" collapsed="false">
      <c r="A3" s="22" t="n">
        <v>1972</v>
      </c>
      <c r="C3" s="14" t="s">
        <v>159</v>
      </c>
      <c r="E3" s="24"/>
      <c r="F3" s="24"/>
    </row>
    <row r="4" customFormat="false" ht="14.25" hidden="false" customHeight="false" outlineLevel="0" collapsed="false">
      <c r="A4" s="25" t="n">
        <v>1973</v>
      </c>
      <c r="B4" s="24" t="s">
        <v>160</v>
      </c>
      <c r="C4" s="14" t="s">
        <v>161</v>
      </c>
      <c r="E4" s="14" t="s">
        <v>162</v>
      </c>
    </row>
    <row r="5" customFormat="false" ht="14.25" hidden="false" customHeight="false" outlineLevel="0" collapsed="false">
      <c r="A5" s="22" t="n">
        <v>1974</v>
      </c>
      <c r="B5" s="14" t="s">
        <v>163</v>
      </c>
      <c r="F5" s="21"/>
    </row>
    <row r="6" customFormat="false" ht="14.25" hidden="false" customHeight="false" outlineLevel="0" collapsed="false">
      <c r="A6" s="22" t="n">
        <v>1975</v>
      </c>
      <c r="B6" s="14" t="s">
        <v>164</v>
      </c>
      <c r="D6" s="21" t="s">
        <v>165</v>
      </c>
      <c r="F6" s="21"/>
    </row>
    <row r="7" customFormat="false" ht="14.25" hidden="false" customHeight="false" outlineLevel="0" collapsed="false">
      <c r="A7" s="25" t="n">
        <v>1976</v>
      </c>
      <c r="B7" s="24" t="s">
        <v>166</v>
      </c>
      <c r="C7" s="24"/>
      <c r="D7" s="24"/>
      <c r="E7" s="24"/>
      <c r="F7" s="26" t="s">
        <v>167</v>
      </c>
    </row>
    <row r="8" customFormat="false" ht="14.25" hidden="false" customHeight="false" outlineLevel="0" collapsed="false">
      <c r="A8" s="22" t="n">
        <v>1977</v>
      </c>
      <c r="B8" s="14" t="s">
        <v>168</v>
      </c>
      <c r="E8" s="14" t="s">
        <v>169</v>
      </c>
      <c r="F8" s="21"/>
    </row>
    <row r="9" customFormat="false" ht="14.25" hidden="false" customHeight="false" outlineLevel="0" collapsed="false">
      <c r="A9" s="22" t="n">
        <v>1978</v>
      </c>
      <c r="B9" s="14" t="s">
        <v>170</v>
      </c>
      <c r="F9" s="21"/>
    </row>
    <row r="10" customFormat="false" ht="14.25" hidden="false" customHeight="false" outlineLevel="0" collapsed="false">
      <c r="A10" s="22" t="n">
        <v>1979</v>
      </c>
      <c r="B10" s="14" t="s">
        <v>171</v>
      </c>
      <c r="F10" s="21"/>
    </row>
    <row r="11" customFormat="false" ht="14.25" hidden="false" customHeight="false" outlineLevel="0" collapsed="false">
      <c r="A11" s="22" t="n">
        <v>1980</v>
      </c>
      <c r="B11" s="14" t="s">
        <v>172</v>
      </c>
      <c r="F11" s="21"/>
    </row>
    <row r="12" customFormat="false" ht="14.25" hidden="false" customHeight="false" outlineLevel="0" collapsed="false">
      <c r="A12" s="22" t="n">
        <v>1981</v>
      </c>
      <c r="B12" s="14" t="s">
        <v>173</v>
      </c>
      <c r="D12" s="21" t="s">
        <v>174</v>
      </c>
      <c r="F12" s="21"/>
    </row>
    <row r="13" customFormat="false" ht="14.25" hidden="false" customHeight="false" outlineLevel="0" collapsed="false">
      <c r="A13" s="22" t="n">
        <v>1982</v>
      </c>
      <c r="B13" s="14" t="s">
        <v>175</v>
      </c>
      <c r="D13" s="24"/>
      <c r="E13" s="26"/>
      <c r="F13" s="26" t="s">
        <v>176</v>
      </c>
    </row>
    <row r="14" customFormat="false" ht="14.25" hidden="false" customHeight="false" outlineLevel="0" collapsed="false">
      <c r="A14" s="25" t="n">
        <v>1983</v>
      </c>
      <c r="B14" s="24" t="s">
        <v>177</v>
      </c>
      <c r="C14" s="27"/>
      <c r="E14" s="14" t="s">
        <v>178</v>
      </c>
      <c r="F14" s="21"/>
    </row>
    <row r="15" customFormat="false" ht="14.25" hidden="false" customHeight="false" outlineLevel="0" collapsed="false">
      <c r="A15" s="22" t="n">
        <v>1984</v>
      </c>
      <c r="B15" s="14" t="s">
        <v>179</v>
      </c>
      <c r="F15" s="21"/>
    </row>
    <row r="16" customFormat="false" ht="14.25" hidden="false" customHeight="false" outlineLevel="0" collapsed="false">
      <c r="A16" s="22" t="n">
        <v>1985</v>
      </c>
      <c r="B16" s="14" t="s">
        <v>180</v>
      </c>
      <c r="F16" s="21"/>
    </row>
    <row r="17" customFormat="false" ht="14.25" hidden="false" customHeight="false" outlineLevel="0" collapsed="false">
      <c r="A17" s="22" t="n">
        <v>1986</v>
      </c>
      <c r="B17" s="14" t="s">
        <v>181</v>
      </c>
      <c r="C17" s="14" t="s">
        <v>182</v>
      </c>
      <c r="F17" s="21"/>
    </row>
    <row r="18" customFormat="false" ht="14.25" hidden="false" customHeight="false" outlineLevel="0" collapsed="false">
      <c r="A18" s="22" t="n">
        <v>1987</v>
      </c>
      <c r="B18" s="14" t="s">
        <v>183</v>
      </c>
      <c r="F18" s="21"/>
    </row>
    <row r="19" customFormat="false" ht="14.25" hidden="false" customHeight="false" outlineLevel="0" collapsed="false">
      <c r="A19" s="22" t="n">
        <v>1988</v>
      </c>
      <c r="B19" s="14" t="s">
        <v>184</v>
      </c>
      <c r="F19" s="21"/>
    </row>
    <row r="20" customFormat="false" ht="14.25" hidden="false" customHeight="false" outlineLevel="0" collapsed="false">
      <c r="A20" s="22" t="n">
        <v>1989</v>
      </c>
      <c r="B20" s="14" t="s">
        <v>185</v>
      </c>
      <c r="C20" s="14" t="s">
        <v>186</v>
      </c>
      <c r="F20" s="21"/>
    </row>
    <row r="21" customFormat="false" ht="14.25" hidden="false" customHeight="false" outlineLevel="0" collapsed="false">
      <c r="A21" s="22" t="n">
        <v>1990</v>
      </c>
      <c r="B21" s="14" t="s">
        <v>187</v>
      </c>
      <c r="D21" s="24"/>
      <c r="E21" s="24"/>
      <c r="F21" s="26" t="s">
        <v>188</v>
      </c>
    </row>
    <row r="22" customFormat="false" ht="14.25" hidden="false" customHeight="false" outlineLevel="0" collapsed="false">
      <c r="A22" s="25" t="n">
        <v>1991</v>
      </c>
      <c r="B22" s="24" t="s">
        <v>189</v>
      </c>
      <c r="C22" s="27"/>
      <c r="E22" s="14" t="s">
        <v>190</v>
      </c>
      <c r="F22" s="21" t="s">
        <v>191</v>
      </c>
    </row>
    <row r="23" customFormat="false" ht="14.25" hidden="false" customHeight="false" outlineLevel="0" collapsed="false">
      <c r="A23" s="22" t="n">
        <v>1992</v>
      </c>
      <c r="B23" s="14" t="s">
        <v>192</v>
      </c>
      <c r="F23" s="21"/>
    </row>
    <row r="24" customFormat="false" ht="14.25" hidden="false" customHeight="false" outlineLevel="0" collapsed="false">
      <c r="A24" s="22" t="n">
        <v>1993</v>
      </c>
      <c r="B24" s="14" t="s">
        <v>193</v>
      </c>
      <c r="F24" s="21"/>
    </row>
    <row r="25" customFormat="false" ht="14.25" hidden="false" customHeight="false" outlineLevel="0" collapsed="false">
      <c r="A25" s="22" t="n">
        <v>1994</v>
      </c>
      <c r="B25" s="14" t="s">
        <v>194</v>
      </c>
      <c r="F25" s="21"/>
    </row>
    <row r="26" customFormat="false" ht="14.25" hidden="false" customHeight="false" outlineLevel="0" collapsed="false">
      <c r="A26" s="22" t="n">
        <v>1995</v>
      </c>
      <c r="B26" s="14" t="s">
        <v>195</v>
      </c>
      <c r="F26" s="21"/>
    </row>
    <row r="27" customFormat="false" ht="14.25" hidden="false" customHeight="false" outlineLevel="0" collapsed="false">
      <c r="A27" s="22" t="n">
        <v>1996</v>
      </c>
      <c r="B27" s="14" t="s">
        <v>196</v>
      </c>
      <c r="F27" s="21"/>
    </row>
    <row r="28" customFormat="false" ht="14.25" hidden="false" customHeight="false" outlineLevel="0" collapsed="false">
      <c r="A28" s="22" t="n">
        <v>1997</v>
      </c>
      <c r="B28" s="14" t="s">
        <v>197</v>
      </c>
      <c r="F28" s="21"/>
    </row>
    <row r="29" customFormat="false" ht="14.25" hidden="false" customHeight="false" outlineLevel="0" collapsed="false">
      <c r="A29" s="25" t="n">
        <v>1998</v>
      </c>
      <c r="B29" s="24" t="s">
        <v>198</v>
      </c>
      <c r="C29" s="28" t="s">
        <v>199</v>
      </c>
      <c r="D29" s="29"/>
      <c r="E29" s="26"/>
      <c r="F29" s="26" t="s">
        <v>200</v>
      </c>
    </row>
    <row r="30" customFormat="false" ht="14.25" hidden="false" customHeight="false" outlineLevel="0" collapsed="false">
      <c r="A30" s="22" t="n">
        <v>1999</v>
      </c>
      <c r="B30" s="14" t="s">
        <v>201</v>
      </c>
      <c r="C30" s="30" t="s">
        <v>202</v>
      </c>
      <c r="D30" s="31"/>
      <c r="E30" s="14" t="s">
        <v>203</v>
      </c>
      <c r="F30" s="21" t="s">
        <v>204</v>
      </c>
    </row>
    <row r="31" customFormat="false" ht="14.25" hidden="false" customHeight="false" outlineLevel="0" collapsed="false">
      <c r="A31" s="22" t="n">
        <v>2000</v>
      </c>
      <c r="B31" s="14" t="s">
        <v>205</v>
      </c>
      <c r="C31" s="32" t="s">
        <v>206</v>
      </c>
      <c r="D31" s="27"/>
      <c r="F31" s="21"/>
    </row>
    <row r="32" customFormat="false" ht="14.25" hidden="false" customHeight="false" outlineLevel="0" collapsed="false">
      <c r="A32" s="22" t="n">
        <v>2001</v>
      </c>
      <c r="B32" s="14" t="s">
        <v>207</v>
      </c>
      <c r="F32" s="21"/>
    </row>
    <row r="33" customFormat="false" ht="14.25" hidden="false" customHeight="false" outlineLevel="0" collapsed="false">
      <c r="A33" s="22" t="n">
        <v>2002</v>
      </c>
      <c r="B33" s="14" t="s">
        <v>208</v>
      </c>
      <c r="F33" s="21"/>
    </row>
    <row r="34" customFormat="false" ht="14.25" hidden="false" customHeight="false" outlineLevel="0" collapsed="false">
      <c r="A34" s="22" t="n">
        <v>2003</v>
      </c>
      <c r="B34" s="14" t="s">
        <v>209</v>
      </c>
      <c r="C34" s="24"/>
      <c r="D34" s="26"/>
      <c r="E34" s="24"/>
      <c r="F34" s="26" t="s">
        <v>210</v>
      </c>
    </row>
    <row r="35" customFormat="false" ht="14.25" hidden="false" customHeight="false" outlineLevel="0" collapsed="false">
      <c r="A35" s="33" t="n">
        <v>2004</v>
      </c>
      <c r="B35" s="10" t="s">
        <v>168</v>
      </c>
      <c r="C35" s="34"/>
      <c r="E35" s="14" t="s">
        <v>211</v>
      </c>
      <c r="F35" s="21" t="s">
        <v>212</v>
      </c>
    </row>
    <row r="36" customFormat="false" ht="14.25" hidden="false" customHeight="false" outlineLevel="0" collapsed="false">
      <c r="A36" s="22" t="n">
        <v>2005</v>
      </c>
      <c r="B36" s="14" t="s">
        <v>205</v>
      </c>
      <c r="F36" s="21"/>
    </row>
    <row r="37" customFormat="false" ht="14.25" hidden="false" customHeight="false" outlineLevel="0" collapsed="false">
      <c r="A37" s="22" t="n">
        <v>2006</v>
      </c>
      <c r="B37" s="14" t="s">
        <v>207</v>
      </c>
      <c r="F37" s="21"/>
    </row>
    <row r="38" customFormat="false" ht="14.25" hidden="false" customHeight="false" outlineLevel="0" collapsed="false">
      <c r="A38" s="22" t="n">
        <v>2007</v>
      </c>
      <c r="B38" s="14" t="s">
        <v>208</v>
      </c>
      <c r="F38" s="21"/>
    </row>
    <row r="39" customFormat="false" ht="14.25" hidden="false" customHeight="false" outlineLevel="0" collapsed="false">
      <c r="A39" s="22" t="n">
        <v>2008</v>
      </c>
      <c r="B39" s="14" t="s">
        <v>209</v>
      </c>
      <c r="C39" s="24"/>
      <c r="D39" s="26"/>
      <c r="E39" s="24"/>
      <c r="F39" s="26" t="s">
        <v>210</v>
      </c>
    </row>
    <row r="40" customFormat="false" ht="14.25" hidden="false" customHeight="false" outlineLevel="0" collapsed="false">
      <c r="A40" s="33" t="n">
        <v>2009</v>
      </c>
      <c r="B40" s="10" t="s">
        <v>168</v>
      </c>
      <c r="C40" s="14" t="s">
        <v>213</v>
      </c>
      <c r="E40" s="14" t="s">
        <v>214</v>
      </c>
      <c r="F40" s="21" t="s">
        <v>215</v>
      </c>
    </row>
    <row r="41" customFormat="false" ht="14.25" hidden="false" customHeight="false" outlineLevel="0" collapsed="false">
      <c r="A41" s="22" t="n">
        <v>2010</v>
      </c>
      <c r="B41" s="14" t="s">
        <v>205</v>
      </c>
      <c r="F41" s="21"/>
    </row>
    <row r="42" customFormat="false" ht="14.25" hidden="false" customHeight="false" outlineLevel="0" collapsed="false">
      <c r="A42" s="22" t="n">
        <v>2011</v>
      </c>
      <c r="B42" s="14" t="s">
        <v>207</v>
      </c>
      <c r="F42" s="21"/>
    </row>
    <row r="43" customFormat="false" ht="14.25" hidden="false" customHeight="false" outlineLevel="0" collapsed="false">
      <c r="A43" s="22" t="n">
        <v>2012</v>
      </c>
      <c r="B43" s="14" t="s">
        <v>208</v>
      </c>
      <c r="F43" s="21"/>
    </row>
    <row r="44" customFormat="false" ht="14.25" hidden="false" customHeight="false" outlineLevel="0" collapsed="false">
      <c r="A44" s="22" t="n">
        <v>2013</v>
      </c>
      <c r="B44" s="14" t="s">
        <v>209</v>
      </c>
      <c r="C44" s="24"/>
      <c r="D44" s="26"/>
      <c r="E44" s="24"/>
      <c r="F44" s="26" t="s">
        <v>210</v>
      </c>
    </row>
    <row r="45" customFormat="false" ht="14.25" hidden="false" customHeight="false" outlineLevel="0" collapsed="false">
      <c r="A45" s="33" t="n">
        <v>2014</v>
      </c>
      <c r="B45" s="10" t="s">
        <v>168</v>
      </c>
      <c r="C45" s="34"/>
      <c r="E45" s="14" t="s">
        <v>216</v>
      </c>
      <c r="F45" s="21" t="s">
        <v>217</v>
      </c>
    </row>
    <row r="46" customFormat="false" ht="14.25" hidden="false" customHeight="false" outlineLevel="0" collapsed="false">
      <c r="A46" s="22" t="n">
        <v>2015</v>
      </c>
      <c r="B46" s="14" t="s">
        <v>205</v>
      </c>
      <c r="F46" s="21"/>
    </row>
    <row r="47" customFormat="false" ht="14.25" hidden="false" customHeight="false" outlineLevel="0" collapsed="false">
      <c r="A47" s="22" t="n">
        <v>2016</v>
      </c>
      <c r="B47" s="14" t="s">
        <v>207</v>
      </c>
      <c r="C47" s="14" t="s">
        <v>218</v>
      </c>
      <c r="F47" s="21"/>
    </row>
    <row r="48" customFormat="false" ht="14.25" hidden="false" customHeight="false" outlineLevel="0" collapsed="false">
      <c r="A48" s="22" t="n">
        <v>2017</v>
      </c>
      <c r="B48" s="14" t="s">
        <v>208</v>
      </c>
      <c r="F48" s="21"/>
    </row>
    <row r="49" customFormat="false" ht="14.25" hidden="false" customHeight="false" outlineLevel="0" collapsed="false">
      <c r="A49" s="22" t="n">
        <v>2018</v>
      </c>
      <c r="B49" s="14" t="s">
        <v>209</v>
      </c>
      <c r="F49" s="21"/>
    </row>
    <row r="50" customFormat="false" ht="14.25" hidden="false" customHeight="false" outlineLevel="0" collapsed="false">
      <c r="A50" s="22" t="n">
        <v>2019</v>
      </c>
      <c r="B50" s="14" t="s">
        <v>219</v>
      </c>
      <c r="C50" s="24"/>
      <c r="D50" s="26"/>
      <c r="E50" s="24"/>
      <c r="F50" s="26" t="s">
        <v>220</v>
      </c>
    </row>
    <row r="51" customFormat="false" ht="14.25" hidden="false" customHeight="false" outlineLevel="0" collapsed="false">
      <c r="A51" s="33" t="n">
        <v>2020</v>
      </c>
      <c r="B51" s="10" t="s">
        <v>168</v>
      </c>
      <c r="C51" s="34"/>
      <c r="E51" s="14" t="s">
        <v>221</v>
      </c>
      <c r="F51" s="21" t="s">
        <v>222</v>
      </c>
    </row>
    <row r="52" customFormat="false" ht="14.25" hidden="false" customHeight="false" outlineLevel="0" collapsed="false">
      <c r="A52" s="22" t="n">
        <v>2021</v>
      </c>
      <c r="B52" s="14" t="s">
        <v>223</v>
      </c>
      <c r="F52" s="21"/>
    </row>
    <row r="53" customFormat="false" ht="14.25" hidden="false" customHeight="false" outlineLevel="0" collapsed="false">
      <c r="A53" s="22" t="n">
        <v>2022</v>
      </c>
      <c r="B53" s="14" t="s">
        <v>224</v>
      </c>
      <c r="F53" s="21"/>
    </row>
    <row r="54" customFormat="false" ht="14.25" hidden="false" customHeight="false" outlineLevel="0" collapsed="false">
      <c r="A54" s="22" t="n">
        <v>2023</v>
      </c>
      <c r="B54" s="14" t="s">
        <v>225</v>
      </c>
      <c r="F54" s="21"/>
    </row>
    <row r="55" customFormat="false" ht="14.25" hidden="false" customHeight="false" outlineLevel="0" collapsed="false">
      <c r="A55" s="22" t="n">
        <v>2024</v>
      </c>
    </row>
  </sheetData>
  <mergeCells count="1">
    <mergeCell ref="C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cp:lastPrinted>2025-02-28T21:29:19Z</cp:lastPrinted>
  <dcterms:modified xsi:type="dcterms:W3CDTF">2025-03-14T21:41:00Z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