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ibrary\github\tripitaka\docs\"/>
    </mc:Choice>
  </mc:AlternateContent>
  <xr:revisionPtr revIDLastSave="0" documentId="13_ncr:1_{B49471F5-C797-4341-B7D8-BF2954067A93}" xr6:coauthVersionLast="47" xr6:coauthVersionMax="47" xr10:uidLastSave="{00000000-0000-0000-0000-000000000000}"/>
  <bookViews>
    <workbookView xWindow="-24705" yWindow="2280" windowWidth="24540" windowHeight="13560" activeTab="1" xr2:uid="{00000000-000D-0000-FFFF-FFFF00000000}"/>
  </bookViews>
  <sheets>
    <sheet name="Mandalay" sheetId="1" r:id="rId1"/>
    <sheet name="Level2" sheetId="2" r:id="rId2"/>
    <sheet name="parsing" sheetId="3" r:id="rId3"/>
    <sheet name="kjv" sheetId="4" r:id="rId4"/>
    <sheet name="16 books" sheetId="5" r:id="rId5"/>
    <sheet name="de" sheetId="6" r:id="rId6"/>
    <sheet name="sutta" sheetId="7" r:id="rId7"/>
  </sheets>
  <calcPr calcId="191029"/>
</workbook>
</file>

<file path=xl/calcChain.xml><?xml version="1.0" encoding="utf-8"?>
<calcChain xmlns="http://schemas.openxmlformats.org/spreadsheetml/2006/main">
  <c r="A14" i="2" l="1"/>
  <c r="D18" i="2"/>
  <c r="A3" i="2"/>
  <c r="A7" i="2"/>
  <c r="I134" i="6"/>
  <c r="I133" i="6"/>
  <c r="I132" i="6"/>
  <c r="I131" i="6"/>
  <c r="D130" i="6"/>
  <c r="C130" i="6"/>
  <c r="B130" i="6"/>
  <c r="A130" i="6"/>
  <c r="I130" i="6" s="1"/>
  <c r="I129" i="6"/>
  <c r="D129" i="6"/>
  <c r="C129" i="6"/>
  <c r="B129" i="6"/>
  <c r="A129" i="6"/>
  <c r="D128" i="6"/>
  <c r="D124" i="6" s="1"/>
  <c r="C128" i="6"/>
  <c r="C124" i="6" s="1"/>
  <c r="B128" i="6"/>
  <c r="B124" i="6" s="1"/>
  <c r="A128" i="6"/>
  <c r="I128" i="6" s="1"/>
  <c r="I127" i="6"/>
  <c r="I126" i="6"/>
  <c r="A124" i="6"/>
  <c r="I123" i="6"/>
  <c r="D123" i="6"/>
  <c r="C123" i="6"/>
  <c r="B123" i="6"/>
  <c r="A123" i="6"/>
  <c r="D122" i="6"/>
  <c r="C122" i="6"/>
  <c r="B122" i="6"/>
  <c r="A122" i="6"/>
  <c r="I122" i="6" s="1"/>
  <c r="K121" i="6"/>
  <c r="I121" i="6"/>
  <c r="K120" i="6"/>
  <c r="I120" i="6"/>
  <c r="B114" i="6"/>
  <c r="B116" i="6" s="1"/>
  <c r="J116" i="6" s="1"/>
  <c r="A114" i="6"/>
  <c r="D101" i="6"/>
  <c r="J101" i="6" s="1"/>
  <c r="J117" i="6" s="1"/>
  <c r="C101" i="6"/>
  <c r="C116" i="6" s="1"/>
  <c r="H117" i="6" s="1"/>
  <c r="B101" i="6"/>
  <c r="A101" i="6"/>
  <c r="A116" i="6" s="1"/>
  <c r="H116" i="6" s="1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K44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K13" i="6"/>
  <c r="I13" i="6"/>
  <c r="I12" i="6"/>
  <c r="I11" i="6"/>
  <c r="I10" i="6"/>
  <c r="I9" i="6"/>
  <c r="I8" i="6"/>
  <c r="I7" i="6"/>
  <c r="K6" i="6"/>
  <c r="I6" i="6"/>
  <c r="L5" i="6"/>
  <c r="K5" i="6"/>
  <c r="I5" i="6"/>
  <c r="L4" i="6"/>
  <c r="K4" i="6"/>
  <c r="I4" i="6"/>
  <c r="I3" i="6"/>
  <c r="I2" i="6"/>
  <c r="L1" i="6"/>
  <c r="J1" i="6"/>
  <c r="G68" i="4"/>
  <c r="F68" i="4"/>
  <c r="E68" i="4"/>
  <c r="D68" i="4"/>
  <c r="C68" i="4"/>
  <c r="B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L31" i="3"/>
  <c r="K31" i="3"/>
  <c r="J31" i="3"/>
  <c r="I31" i="3"/>
  <c r="H31" i="3"/>
  <c r="G31" i="3"/>
  <c r="F31" i="3"/>
  <c r="E31" i="3"/>
  <c r="D31" i="3"/>
  <c r="C31" i="3"/>
  <c r="B31" i="3"/>
  <c r="M23" i="3"/>
  <c r="M17" i="3"/>
  <c r="M12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K5" i="3"/>
  <c r="J5" i="3"/>
  <c r="I5" i="3"/>
  <c r="H5" i="3"/>
  <c r="G5" i="3"/>
  <c r="F5" i="3"/>
  <c r="E5" i="3"/>
  <c r="D5" i="3"/>
  <c r="C5" i="3"/>
  <c r="B5" i="3"/>
  <c r="B33" i="1"/>
  <c r="B32" i="1"/>
  <c r="B31" i="1"/>
  <c r="D13" i="1"/>
  <c r="C11" i="1"/>
  <c r="D11" i="1" s="1"/>
  <c r="D10" i="1"/>
  <c r="D9" i="1"/>
  <c r="D8" i="1"/>
  <c r="H7" i="1"/>
  <c r="D7" i="1"/>
  <c r="H6" i="1"/>
  <c r="D6" i="1"/>
  <c r="H5" i="1"/>
  <c r="D5" i="1"/>
  <c r="J114" i="6" l="1"/>
  <c r="D116" i="6"/>
</calcChain>
</file>

<file path=xl/sharedStrings.xml><?xml version="1.0" encoding="utf-8"?>
<sst xmlns="http://schemas.openxmlformats.org/spreadsheetml/2006/main" count="618" uniqueCount="343">
  <si>
    <t>Tripiṭaka tablets at Kuthodaw Pagoda</t>
  </si>
  <si>
    <t>https://en.wikipedia.org/wiki/Tripi%E1%B9%ADaka_tablets_at_Kuthodaw_Pagoda</t>
  </si>
  <si>
    <t>basket/book</t>
  </si>
  <si>
    <t>cave</t>
  </si>
  <si>
    <t>#caves</t>
  </si>
  <si>
    <t>Percentage</t>
  </si>
  <si>
    <t>note</t>
  </si>
  <si>
    <t>Vinaya Pitaka</t>
  </si>
  <si>
    <t>1-111</t>
  </si>
  <si>
    <t>Abhidhamma Pitaka</t>
  </si>
  <si>
    <t>112-319</t>
  </si>
  <si>
    <t>Sutta Pitaka</t>
  </si>
  <si>
    <t>320-417</t>
  </si>
  <si>
    <t>must be just DN and MN</t>
  </si>
  <si>
    <t>Samyutta Nikaya</t>
  </si>
  <si>
    <t>418-482</t>
  </si>
  <si>
    <t>SN, part of Sutta</t>
  </si>
  <si>
    <t>Anguttara Nikaya</t>
  </si>
  <si>
    <t>483-560</t>
  </si>
  <si>
    <t>AN, part of Sutta</t>
  </si>
  <si>
    <t>Khuddaka Nikaya</t>
  </si>
  <si>
    <t>561-729</t>
  </si>
  <si>
    <t>KN, part of Sutta</t>
  </si>
  <si>
    <t>corrected with all 5 books</t>
  </si>
  <si>
    <t>DN, MN, SN (65), AN(78), KN(169)</t>
  </si>
  <si>
    <t>Sutta Pitaka (DN and MN)</t>
  </si>
  <si>
    <t>Abhidhamma
Pitaka</t>
  </si>
  <si>
    <t>Basket</t>
  </si>
  <si>
    <t>level 2</t>
  </si>
  <si>
    <t>index</t>
  </si>
  <si>
    <t>pages</t>
  </si>
  <si>
    <t>Vinaya Pitaka (Basket of Discipline)</t>
  </si>
  <si>
    <t>Bhikkhupātimokkha</t>
  </si>
  <si>
    <t>bu</t>
  </si>
  <si>
    <t>Bhikkhunīpātimokkhapāḷi</t>
  </si>
  <si>
    <t>bi</t>
  </si>
  <si>
    <t>Khandhaka</t>
  </si>
  <si>
    <t>kd</t>
  </si>
  <si>
    <t>Parivāra</t>
  </si>
  <si>
    <t>pvr</t>
  </si>
  <si>
    <t>Abhidhamma Pitaka (Basket of Higher Doctrine)</t>
  </si>
  <si>
    <t>ds</t>
  </si>
  <si>
    <t>vb</t>
  </si>
  <si>
    <t>dt</t>
  </si>
  <si>
    <t>pp</t>
  </si>
  <si>
    <t>kv</t>
  </si>
  <si>
    <t>ya</t>
  </si>
  <si>
    <t>Paṭṭhāna (paṭṭhāna)</t>
  </si>
  <si>
    <t>patthana</t>
  </si>
  <si>
    <t>Sutta Pitaka (5 Nikāyas)</t>
  </si>
  <si>
    <t>json</t>
  </si>
  <si>
    <t>folders</t>
  </si>
  <si>
    <t>books</t>
  </si>
  <si>
    <t>chapters</t>
  </si>
  <si>
    <t>verses</t>
  </si>
  <si>
    <t>sentences</t>
  </si>
  <si>
    <t>words</t>
  </si>
  <si>
    <t>characters</t>
  </si>
  <si>
    <t>html fix</t>
  </si>
  <si>
    <t>size</t>
  </si>
  <si>
    <t>Vinaya Piṭaka</t>
  </si>
  <si>
    <t>4.7 MByte</t>
  </si>
  <si>
    <t>Abhidhamma Piṭaka</t>
  </si>
  <si>
    <t>9.5 MByte</t>
  </si>
  <si>
    <t>17.2 MByte</t>
  </si>
  <si>
    <t>have to remove 15 files</t>
  </si>
  <si>
    <t>sum</t>
  </si>
  <si>
    <t>31.4 MByte</t>
  </si>
  <si>
    <t xml:space="preserve">for comparison here </t>
  </si>
  <si>
    <t>the sum of the individual</t>
  </si>
  <si>
    <t>results from the lines below</t>
  </si>
  <si>
    <t>bytes</t>
  </si>
  <si>
    <t>Bhikkhupātimokkha - 227 rules for monks</t>
  </si>
  <si>
    <t>Bhikkhunīpātimokkhapāḷi - 333 rules for nuns</t>
  </si>
  <si>
    <t>an</t>
  </si>
  <si>
    <t>Aṅguttara Nikāya, the "numerical" discourses.</t>
  </si>
  <si>
    <t>dn</t>
  </si>
  <si>
    <t>Dīgha Nikāya, the "long" discourses.</t>
  </si>
  <si>
    <t>kn</t>
  </si>
  <si>
    <t>Khuddaka Nikāya, the "minor collection".</t>
  </si>
  <si>
    <t>mn</t>
  </si>
  <si>
    <t>Majjhima Nikāya, the "middle-length" discourses.</t>
  </si>
  <si>
    <t>sn</t>
  </si>
  <si>
    <t>Saṃyutta Nikāya, th</t>
  </si>
  <si>
    <t>Dhammasaṅgaṇī (-saṅgaṇi or -saṅgaṇī)</t>
  </si>
  <si>
    <t>Dhātukathā (dhātukathā)</t>
  </si>
  <si>
    <t>Kathāvatthu (kathā-)</t>
  </si>
  <si>
    <t>Puggalapaññatti (-paññatti)</t>
  </si>
  <si>
    <t>Vibhaṅga (vibhaṅga)</t>
  </si>
  <si>
    <t>Yamaka</t>
  </si>
  <si>
    <t>book</t>
  </si>
  <si>
    <t>letters</t>
  </si>
  <si>
    <t>%words</t>
  </si>
  <si>
    <t>%char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</si>
  <si>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</si>
  <si>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</si>
  <si>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</si>
  <si>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</si>
  <si>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</si>
  <si>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</si>
  <si>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</si>
  <si>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</si>
  <si>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</si>
  <si>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</si>
  <si>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</si>
  <si>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</si>
  <si>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</si>
  <si>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</si>
  <si>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</si>
  <si>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</si>
  <si>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</si>
  <si>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</si>
  <si>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</si>
  <si>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</si>
  <si>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</si>
  <si>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</si>
  <si>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</si>
  <si>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</si>
  <si>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</si>
  <si>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</si>
  <si>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</si>
  <si>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</si>
  <si>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</si>
  <si>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</si>
  <si>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</si>
  <si>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</si>
  <si>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</si>
  <si>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</si>
  <si>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</si>
  <si>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</si>
  <si>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</si>
  <si>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</si>
  <si>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</si>
  <si>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</si>
  <si>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</si>
  <si>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</si>
  <si>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</si>
  <si>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</si>
  <si>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</si>
  <si>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</si>
  <si>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</si>
  <si>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</si>
  <si>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</si>
  <si>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</si>
  <si>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</si>
  <si>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</si>
  <si>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</si>
  <si>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</si>
  <si>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</si>
  <si>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</si>
  <si>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</si>
  <si>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</si>
  <si>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</si>
  <si>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</si>
  <si>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</si>
  <si>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</si>
  <si>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</si>
  <si>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</si>
  <si>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</si>
  <si>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</si>
  <si>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Aṅguttara Nikāya</t>
  </si>
  <si>
    <t>Dīgha Nikāya</t>
  </si>
  <si>
    <t>Khuddaka Nikāya</t>
  </si>
  <si>
    <t>Majjhima Nikāya</t>
  </si>
  <si>
    <t>Saṃyutta Nikāya</t>
  </si>
  <si>
    <t>Dhammasaṅgaṇī</t>
  </si>
  <si>
    <t>Dhātukathā</t>
  </si>
  <si>
    <t>Kathāvatthu</t>
  </si>
  <si>
    <t>Paṭṭhāna</t>
  </si>
  <si>
    <t>Puggalapaññatti</t>
  </si>
  <si>
    <t>Vibhaṅga</t>
  </si>
  <si>
    <t>files_pli</t>
  </si>
  <si>
    <t>kByte_pli</t>
  </si>
  <si>
    <t>files_de</t>
  </si>
  <si>
    <t>kByte_de</t>
  </si>
  <si>
    <t>Piṭaka</t>
  </si>
  <si>
    <t>Nikāya</t>
  </si>
  <si>
    <t>vagga</t>
  </si>
  <si>
    <t>kByte</t>
  </si>
  <si>
    <t>files</t>
  </si>
  <si>
    <t>sutta</t>
  </si>
  <si>
    <t>an1</t>
  </si>
  <si>
    <t>Die Angereihte Sammlung (Anguttara-Nikāya)</t>
  </si>
  <si>
    <t>an2</t>
  </si>
  <si>
    <t>an3</t>
  </si>
  <si>
    <t xml:space="preserve">Pali: </t>
  </si>
  <si>
    <t>an4</t>
  </si>
  <si>
    <t xml:space="preserve">German: </t>
  </si>
  <si>
    <t>an5</t>
  </si>
  <si>
    <t>an6</t>
  </si>
  <si>
    <t>an7</t>
  </si>
  <si>
    <t>an8</t>
  </si>
  <si>
    <t>an9</t>
  </si>
  <si>
    <t>an10</t>
  </si>
  <si>
    <t>an11</t>
  </si>
  <si>
    <t>Die Längere Sammlung (Dīgha-Nikāya)</t>
  </si>
  <si>
    <t>kp</t>
  </si>
  <si>
    <t>1 Khuddaka-Pātha</t>
  </si>
  <si>
    <t>dhp</t>
  </si>
  <si>
    <t>2 Dhammapada</t>
  </si>
  <si>
    <t>ud</t>
  </si>
  <si>
    <t>vagga1</t>
  </si>
  <si>
    <t>3 Udana</t>
  </si>
  <si>
    <t>vagga2</t>
  </si>
  <si>
    <t>vagga3</t>
  </si>
  <si>
    <t>vagga4</t>
  </si>
  <si>
    <t>vagga5</t>
  </si>
  <si>
    <t>vagga6</t>
  </si>
  <si>
    <t>vagga7</t>
  </si>
  <si>
    <t>vagga8</t>
  </si>
  <si>
    <t>iti</t>
  </si>
  <si>
    <t>4 Itivuttaka - Aphorismen</t>
  </si>
  <si>
    <t>vagga9</t>
  </si>
  <si>
    <t>vagga10</t>
  </si>
  <si>
    <t>vagga11</t>
  </si>
  <si>
    <t>snp</t>
  </si>
  <si>
    <t>5 Sutta-Nipata – Bruchstücke</t>
  </si>
  <si>
    <t>thag</t>
  </si>
  <si>
    <t>8 Theragatha – Sprüche der Mönche</t>
  </si>
  <si>
    <t>thig</t>
  </si>
  <si>
    <t>9 Therígatha – Sprüche der Nonnen</t>
  </si>
  <si>
    <t>cp</t>
  </si>
  <si>
    <t>15 Cariya Pitaka – Wandlungen</t>
  </si>
  <si>
    <t>mil</t>
  </si>
  <si>
    <t>18 Milindapanha</t>
  </si>
  <si>
    <t>Die Mittlere Sammlung (Majjhima-Nikāya)</t>
  </si>
  <si>
    <t>sn1</t>
  </si>
  <si>
    <t>Die Gruppierte Sammlung (Saṃyutta-Nikāya)</t>
  </si>
  <si>
    <t>sn2</t>
  </si>
  <si>
    <t>sn3</t>
  </si>
  <si>
    <t>sn4</t>
  </si>
  <si>
    <t>sn5</t>
  </si>
  <si>
    <t>sn6</t>
  </si>
  <si>
    <t>sn7</t>
  </si>
  <si>
    <t>sn8</t>
  </si>
  <si>
    <t>sn9</t>
  </si>
  <si>
    <t>sn10</t>
  </si>
  <si>
    <t>sn11</t>
  </si>
  <si>
    <t>sn12</t>
  </si>
  <si>
    <t>sn13</t>
  </si>
  <si>
    <t>sn14</t>
  </si>
  <si>
    <t>sn15</t>
  </si>
  <si>
    <t>sn16</t>
  </si>
  <si>
    <t>sn17</t>
  </si>
  <si>
    <t>sn18</t>
  </si>
  <si>
    <t>sn19</t>
  </si>
  <si>
    <t>sn20</t>
  </si>
  <si>
    <t>sn21</t>
  </si>
  <si>
    <t>sn22</t>
  </si>
  <si>
    <t>sn23</t>
  </si>
  <si>
    <t>sn24</t>
  </si>
  <si>
    <t>sn25</t>
  </si>
  <si>
    <t>sn26</t>
  </si>
  <si>
    <t>sn27</t>
  </si>
  <si>
    <t>sn28</t>
  </si>
  <si>
    <t>sn29</t>
  </si>
  <si>
    <t>sn30</t>
  </si>
  <si>
    <t>sn31</t>
  </si>
  <si>
    <t>sn32</t>
  </si>
  <si>
    <t>sn33</t>
  </si>
  <si>
    <t>sn34</t>
  </si>
  <si>
    <t>sn35</t>
  </si>
  <si>
    <t>sn36</t>
  </si>
  <si>
    <t>sn37</t>
  </si>
  <si>
    <t>sn38</t>
  </si>
  <si>
    <t>sn39</t>
  </si>
  <si>
    <t>sn40</t>
  </si>
  <si>
    <t>sn41</t>
  </si>
  <si>
    <t>sn42</t>
  </si>
  <si>
    <t>sn43</t>
  </si>
  <si>
    <t>sn44</t>
  </si>
  <si>
    <t>sn45</t>
  </si>
  <si>
    <t>sn46</t>
  </si>
  <si>
    <t>sn47</t>
  </si>
  <si>
    <t>sn48</t>
  </si>
  <si>
    <t>sn49</t>
  </si>
  <si>
    <t>sn50</t>
  </si>
  <si>
    <t>sn51</t>
  </si>
  <si>
    <t>sn52</t>
  </si>
  <si>
    <t>sn53</t>
  </si>
  <si>
    <t>sn54</t>
  </si>
  <si>
    <t>sn55</t>
  </si>
  <si>
    <t>sn56</t>
  </si>
  <si>
    <t>Mbyte</t>
  </si>
  <si>
    <t>additional available in pli/ms Pali:</t>
  </si>
  <si>
    <t>vv</t>
  </si>
  <si>
    <t>6 Vimana-Vathu – Götterpalastgeschichten</t>
  </si>
  <si>
    <t>pv</t>
  </si>
  <si>
    <t>7 Peta-Vathu – Gespenstergeschichten</t>
  </si>
  <si>
    <t>ja</t>
  </si>
  <si>
    <t>10 Jataka – Wiedergeburtsgeschichten</t>
  </si>
  <si>
    <t>mnd</t>
  </si>
  <si>
    <t>11 Maha-Nidesa – Kommentare</t>
  </si>
  <si>
    <t>cnd</t>
  </si>
  <si>
    <t>11 Cūḷaniddesa</t>
  </si>
  <si>
    <t>ps</t>
  </si>
  <si>
    <t>12 Pathisambhida-Magga – Kräfte der Heiligen</t>
  </si>
  <si>
    <t>tha-ap</t>
  </si>
  <si>
    <t>13 Apadana – Erklärungen zur Heiligkeit</t>
  </si>
  <si>
    <t>thi-ap</t>
  </si>
  <si>
    <t>bv</t>
  </si>
  <si>
    <t>14 Buddhavamsa – Legenden der 24 Buddhas vor Gautama</t>
  </si>
  <si>
    <t>ne</t>
  </si>
  <si>
    <t>16 Nettipakarana</t>
  </si>
  <si>
    <t>pe</t>
  </si>
  <si>
    <t>17 Petakopadesa</t>
  </si>
  <si>
    <t>pali</t>
  </si>
  <si>
    <t>Pali all</t>
  </si>
  <si>
    <t>German all</t>
  </si>
  <si>
    <t>complete?</t>
  </si>
  <si>
    <t>55% missing</t>
  </si>
  <si>
    <t>Die Kleinere/Kürzere Sammlung (Khuddaka-Nikāya)</t>
  </si>
  <si>
    <t>88% missing</t>
  </si>
  <si>
    <t>Khuddaka-Pātha</t>
  </si>
  <si>
    <t>Dhammapada</t>
  </si>
  <si>
    <t>Udana</t>
  </si>
  <si>
    <t>Itivuttaka - Aphorismen</t>
  </si>
  <si>
    <t>Sutta-Nipata – Bruchstücke</t>
  </si>
  <si>
    <t>Vimana-Vathu – Götterpalastgeschichten</t>
  </si>
  <si>
    <t>Peta-Vathu – Gespenstergeschichten</t>
  </si>
  <si>
    <t>Theragatha – Sprüche der Mönche</t>
  </si>
  <si>
    <t>Therígatha – Sprüche der Nonnen</t>
  </si>
  <si>
    <t>Jataka – Wiedergeburtsgeschichten</t>
  </si>
  <si>
    <t>Maha-Nidesa – Kommentare</t>
  </si>
  <si>
    <t>Cūḷaniddesa</t>
  </si>
  <si>
    <t>Pathisambhida-Magga – Kräfte der Heiligen</t>
  </si>
  <si>
    <t>Apadana – Erklärungen zur Heiligkeit</t>
  </si>
  <si>
    <t>Buddhavamsa – Legenden der 24 Buddhas vor Gautama</t>
  </si>
  <si>
    <t>Cariya Pitaka – Wandlungen</t>
  </si>
  <si>
    <t>Nettipakarana</t>
  </si>
  <si>
    <t>Petakopadesa</t>
  </si>
  <si>
    <t>(Mil) Milindapanha</t>
  </si>
  <si>
    <r>
      <rPr>
        <u/>
        <sz val="10"/>
        <color rgb="FF1155CC"/>
        <rFont val="Arial"/>
        <family val="2"/>
        <scheme val="minor"/>
      </rPr>
      <t>Dhammasaṅgaṇī</t>
    </r>
    <r>
      <rPr>
        <sz val="10"/>
        <color rgb="FF1F2328"/>
        <rFont val="Arial"/>
        <family val="2"/>
        <scheme val="minor"/>
      </rPr>
      <t xml:space="preserve"> (-saṅgaṇi or -saṅgaṇī)</t>
    </r>
  </si>
  <si>
    <r>
      <rPr>
        <u/>
        <sz val="10"/>
        <color rgb="FF1155CC"/>
        <rFont val="Arial"/>
        <family val="2"/>
        <scheme val="minor"/>
      </rPr>
      <t>Vibhaṅga</t>
    </r>
    <r>
      <rPr>
        <sz val="10"/>
        <color rgb="FF1F2328"/>
        <rFont val="Arial"/>
        <family val="2"/>
        <scheme val="minor"/>
      </rPr>
      <t xml:space="preserve"> (vibhaṅga)</t>
    </r>
  </si>
  <si>
    <r>
      <rPr>
        <u/>
        <sz val="10"/>
        <color rgb="FF1155CC"/>
        <rFont val="Arial"/>
        <family val="2"/>
        <scheme val="minor"/>
      </rPr>
      <t>Dhātukathā</t>
    </r>
    <r>
      <rPr>
        <sz val="10"/>
        <color rgb="FF1F2328"/>
        <rFont val="Arial"/>
        <family val="2"/>
        <scheme val="minor"/>
      </rPr>
      <t xml:space="preserve"> (dhātukathā)</t>
    </r>
  </si>
  <si>
    <r>
      <rPr>
        <u/>
        <sz val="10"/>
        <color rgb="FF1155CC"/>
        <rFont val="Arial"/>
        <family val="2"/>
        <scheme val="minor"/>
      </rPr>
      <t>Puggalapaññatti</t>
    </r>
    <r>
      <rPr>
        <sz val="10"/>
        <color rgb="FF1F2328"/>
        <rFont val="Arial"/>
        <family val="2"/>
        <scheme val="minor"/>
      </rPr>
      <t xml:space="preserve"> (-paññatti)</t>
    </r>
  </si>
  <si>
    <r>
      <rPr>
        <u/>
        <sz val="10"/>
        <color rgb="FF1155CC"/>
        <rFont val="Arial"/>
        <family val="2"/>
        <scheme val="minor"/>
      </rPr>
      <t>Kathāvatthu</t>
    </r>
    <r>
      <rPr>
        <sz val="10"/>
        <color rgb="FF1F2328"/>
        <rFont val="Arial"/>
        <family val="2"/>
        <scheme val="minor"/>
      </rPr>
      <t xml:space="preserve"> (kathā-)</t>
    </r>
  </si>
  <si>
    <r>
      <rPr>
        <u/>
        <sz val="10"/>
        <color rgb="FF1155CC"/>
        <rFont val="Arial"/>
        <family val="2"/>
        <scheme val="minor"/>
      </rPr>
      <t>Yamaka</t>
    </r>
  </si>
  <si>
    <r>
      <rPr>
        <u/>
        <sz val="10"/>
        <color rgb="FF1155CC"/>
        <rFont val="Arial"/>
        <family val="2"/>
        <scheme val="minor"/>
      </rPr>
      <t>Dīgha Nikāya</t>
    </r>
    <r>
      <rPr>
        <sz val="10"/>
        <color rgb="FF1F2328"/>
        <rFont val="Arial"/>
        <family val="2"/>
        <scheme val="minor"/>
      </rPr>
      <t xml:space="preserve"> ("Collection of Long Discourses") - 34 suttras</t>
    </r>
  </si>
  <si>
    <r>
      <rPr>
        <u/>
        <sz val="10"/>
        <color rgb="FF1155CC"/>
        <rFont val="Arial"/>
        <family val="2"/>
        <scheme val="minor"/>
      </rPr>
      <t>Majjhima Nikāya</t>
    </r>
    <r>
      <rPr>
        <sz val="10"/>
        <color rgb="FF1F2328"/>
        <rFont val="Arial"/>
        <family val="2"/>
        <scheme val="minor"/>
      </rPr>
      <t xml:space="preserve"> ("Collection of Middle-length Discourses") - 152 or 222 suttras</t>
    </r>
  </si>
  <si>
    <r>
      <rPr>
        <u/>
        <sz val="10"/>
        <color rgb="FF1155CC"/>
        <rFont val="Arial"/>
        <family val="2"/>
        <scheme val="minor"/>
      </rPr>
      <t>Saṃyutta Nikāya</t>
    </r>
    <r>
      <rPr>
        <sz val="10"/>
        <color rgb="FF1F2328"/>
        <rFont val="Arial"/>
        <family val="2"/>
        <scheme val="minor"/>
      </rPr>
      <t xml:space="preserve"> ("Connected Discourses" or "Kindred Sayings") - 2854 to 7762 suttras</t>
    </r>
  </si>
  <si>
    <r>
      <rPr>
        <u/>
        <sz val="10"/>
        <color rgb="FF1155CC"/>
        <rFont val="Arial"/>
        <family val="2"/>
        <scheme val="minor"/>
      </rPr>
      <t>Aṅguttara Nikāya</t>
    </r>
    <r>
      <rPr>
        <sz val="10"/>
        <color rgb="FF1F2328"/>
        <rFont val="Arial"/>
        <family val="2"/>
        <scheme val="minor"/>
      </rPr>
      <t xml:space="preserve"> (aṅguttaranikāya; lit. 'Increased-by-One Collection', also translated "Gradual Collection" or "Numerical Discourses")</t>
    </r>
  </si>
  <si>
    <r>
      <rPr>
        <u/>
        <sz val="10"/>
        <color rgb="FF1155CC"/>
        <rFont val="Arial"/>
        <family val="2"/>
        <scheme val="minor"/>
      </rPr>
      <t>Khuddaka Nikāya</t>
    </r>
    <r>
      <rPr>
        <sz val="10"/>
        <color rgb="FF1F2328"/>
        <rFont val="Arial"/>
        <family val="2"/>
        <scheme val="minor"/>
      </rPr>
      <t xml:space="preserve"> (lit. 'Minor Collection') - 15 to 18 books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</si>
</sst>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Roboto"/>
    </font>
    <font>
      <sz val="10"/>
      <color rgb="FF1F2328"/>
      <name val="Roboto"/>
    </font>
    <font>
      <sz val="10"/>
      <color rgb="FF000000"/>
      <name val="Roboto"/>
    </font>
    <font>
      <b/>
      <sz val="10"/>
      <color rgb="FF1F2328"/>
      <name val="Roboto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u/>
      <sz val="10"/>
      <color rgb="FF1F2328"/>
      <name val="Arial"/>
      <family val="2"/>
      <scheme val="minor"/>
    </font>
    <font>
      <u/>
      <sz val="10"/>
      <color rgb="FF1155CC"/>
      <name val="Arial"/>
      <family val="2"/>
      <scheme val="minor"/>
    </font>
    <font>
      <sz val="10"/>
      <color rgb="FF1F2328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3" fontId="4" fillId="0" borderId="0" xfId="0" applyNumberFormat="1" applyFont="1"/>
    <xf numFmtId="3" fontId="7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4" fillId="0" borderId="0" xfId="0" applyNumberFormat="1" applyFont="1"/>
    <xf numFmtId="0" fontId="8" fillId="2" borderId="0" xfId="0" applyFont="1" applyFill="1" applyAlignment="1">
      <alignment horizontal="left"/>
    </xf>
    <xf numFmtId="0" fontId="5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166" fontId="1" fillId="4" borderId="0" xfId="0" applyNumberFormat="1" applyFont="1" applyFill="1"/>
    <xf numFmtId="0" fontId="1" fillId="5" borderId="0" xfId="0" applyFont="1" applyFill="1"/>
    <xf numFmtId="0" fontId="1" fillId="6" borderId="0" xfId="0" applyFont="1" applyFill="1"/>
    <xf numFmtId="3" fontId="1" fillId="6" borderId="0" xfId="0" applyNumberFormat="1" applyFont="1" applyFill="1"/>
    <xf numFmtId="166" fontId="1" fillId="6" borderId="0" xfId="0" applyNumberFormat="1" applyFont="1" applyFill="1"/>
    <xf numFmtId="0" fontId="1" fillId="0" borderId="1" xfId="0" applyFont="1" applyBorder="1"/>
    <xf numFmtId="166" fontId="1" fillId="0" borderId="0" xfId="0" applyNumberFormat="1" applyFont="1"/>
    <xf numFmtId="0" fontId="1" fillId="7" borderId="0" xfId="0" applyFont="1" applyFill="1"/>
    <xf numFmtId="0" fontId="3" fillId="0" borderId="0" xfId="0" applyFont="1" applyFill="1"/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2" xfId="0" applyFont="1" applyFill="1" applyBorder="1"/>
    <xf numFmtId="0" fontId="11" fillId="0" borderId="2" xfId="0" applyFont="1" applyFill="1" applyBorder="1"/>
    <xf numFmtId="1" fontId="9" fillId="0" borderId="0" xfId="0" applyNumberFormat="1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1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E28-4B5F-AA38-A22C00199E0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E28-4B5F-AA38-A22C00199E0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E28-4B5F-AA38-A22C00199E0A}"/>
              </c:ext>
            </c:extLst>
          </c:dPt>
          <c:cat>
            <c:strRef>
              <c:f>Mandalay!$G$5:$G$7</c:f>
              <c:strCache>
                <c:ptCount val="3"/>
                <c:pt idx="0">
                  <c:v>Vinaya Pitaka</c:v>
                </c:pt>
                <c:pt idx="1">
                  <c:v>Abhidhamma Pitaka</c:v>
                </c:pt>
                <c:pt idx="2">
                  <c:v>Sutta Pitaka</c:v>
                </c:pt>
              </c:strCache>
            </c:strRef>
          </c:cat>
          <c:val>
            <c:numRef>
              <c:f>Mandalay!$H$5:$H$7</c:f>
              <c:numCache>
                <c:formatCode>0.0%</c:formatCode>
                <c:ptCount val="3"/>
                <c:pt idx="0">
                  <c:v>0.15226337448559671</c:v>
                </c:pt>
                <c:pt idx="1">
                  <c:v>0.28532235939643347</c:v>
                </c:pt>
                <c:pt idx="2">
                  <c:v>0.56241426611796985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28-4B5F-AA38-A22C0019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86E5-4814-99E9-BD5ACCDDF07C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3-86E5-4814-99E9-BD5ACCDDF07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6E5-4814-99E9-BD5ACCDDF07C}"/>
              </c:ext>
            </c:extLst>
          </c:dPt>
          <c:dPt>
            <c:idx val="3"/>
            <c:bubble3D val="0"/>
            <c:spPr>
              <a:solidFill>
                <a:srgbClr val="F6B26B"/>
              </a:solidFill>
            </c:spPr>
            <c:extLst>
              <c:ext xmlns:c16="http://schemas.microsoft.com/office/drawing/2014/chart" uri="{C3380CC4-5D6E-409C-BE32-E72D297353CC}">
                <c16:uniqueId val="{00000007-86E5-4814-99E9-BD5ACCDDF07C}"/>
              </c:ext>
            </c:extLst>
          </c:dPt>
          <c:dPt>
            <c:idx val="4"/>
            <c:bubble3D val="0"/>
            <c:spPr>
              <a:solidFill>
                <a:srgbClr val="E69138"/>
              </a:solidFill>
            </c:spPr>
            <c:extLst>
              <c:ext xmlns:c16="http://schemas.microsoft.com/office/drawing/2014/chart" uri="{C3380CC4-5D6E-409C-BE32-E72D297353CC}">
                <c16:uniqueId val="{00000009-86E5-4814-99E9-BD5ACCDDF07C}"/>
              </c:ext>
            </c:extLst>
          </c:dPt>
          <c:dPt>
            <c:idx val="5"/>
            <c:bubble3D val="0"/>
            <c:spPr>
              <a:solidFill>
                <a:srgbClr val="B45F06"/>
              </a:solidFill>
            </c:spPr>
            <c:extLst>
              <c:ext xmlns:c16="http://schemas.microsoft.com/office/drawing/2014/chart" uri="{C3380CC4-5D6E-409C-BE32-E72D297353CC}">
                <c16:uniqueId val="{0000000B-86E5-4814-99E9-BD5ACCDDF07C}"/>
              </c:ext>
            </c:extLst>
          </c:dPt>
          <c:cat>
            <c:strRef>
              <c:f>Mandalay!$A$22:$A$27</c:f>
              <c:strCache>
                <c:ptCount val="6"/>
                <c:pt idx="0">
                  <c:v>Vinaya Pitaka</c:v>
                </c:pt>
                <c:pt idx="1">
                  <c:v>Abhidhamma Pitaka</c:v>
                </c:pt>
                <c:pt idx="2">
                  <c:v>Sutta Pitaka (DN and MN)</c:v>
                </c:pt>
                <c:pt idx="3">
                  <c:v>Samyutta Nikaya</c:v>
                </c:pt>
                <c:pt idx="4">
                  <c:v>Anguttara Nikaya</c:v>
                </c:pt>
                <c:pt idx="5">
                  <c:v>Khuddaka Nikaya</c:v>
                </c:pt>
              </c:strCache>
            </c:strRef>
          </c:cat>
          <c:val>
            <c:numRef>
              <c:f>Mandalay!$B$22:$B$27</c:f>
              <c:numCache>
                <c:formatCode>0.0%</c:formatCode>
                <c:ptCount val="6"/>
                <c:pt idx="0">
                  <c:v>0.15226337448559671</c:v>
                </c:pt>
                <c:pt idx="1">
                  <c:v>0.28532235939643347</c:v>
                </c:pt>
                <c:pt idx="2">
                  <c:v>0.13443072702331962</c:v>
                </c:pt>
                <c:pt idx="3">
                  <c:v>8.9163237311385465E-2</c:v>
                </c:pt>
                <c:pt idx="4">
                  <c:v>0.10699588477366255</c:v>
                </c:pt>
                <c:pt idx="5">
                  <c:v>0.23182441700960219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E5-4814-99E9-BD5ACCDD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38B-42E2-BB3E-481039A43D8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38B-42E2-BB3E-481039A43D8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38B-42E2-BB3E-481039A43D80}"/>
              </c:ext>
            </c:extLst>
          </c:dPt>
          <c:cat>
            <c:strRef>
              <c:f>Mandalay!$A$31:$A$33</c:f>
              <c:strCache>
                <c:ptCount val="3"/>
                <c:pt idx="0">
                  <c:v>Vinaya Pitaka</c:v>
                </c:pt>
                <c:pt idx="1">
                  <c:v>Abhidhamma
Pitaka</c:v>
                </c:pt>
                <c:pt idx="2">
                  <c:v>Sutta Pitaka</c:v>
                </c:pt>
              </c:strCache>
            </c:strRef>
          </c:cat>
          <c:val>
            <c:numRef>
              <c:f>Mandalay!$B$31:$B$33</c:f>
              <c:numCache>
                <c:formatCode>0.0%</c:formatCode>
                <c:ptCount val="3"/>
                <c:pt idx="0">
                  <c:v>0.15226337448559671</c:v>
                </c:pt>
                <c:pt idx="1">
                  <c:v>0.28532235939643347</c:v>
                </c:pt>
                <c:pt idx="2">
                  <c:v>0.56241426611796985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8B-42E2-BB3E-481039A43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2400"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D84-4FBC-AEF6-7F0E4ECFACE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D84-4FBC-AEF6-7F0E4ECFACE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D84-4FBC-AEF6-7F0E4ECFACE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D84-4FBC-AEF6-7F0E4ECFACE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4D84-4FBC-AEF6-7F0E4ECFACE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4D84-4FBC-AEF6-7F0E4ECFACE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4D84-4FBC-AEF6-7F0E4ECFACE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4D84-4FBC-AEF6-7F0E4ECFACE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4D84-4FBC-AEF6-7F0E4ECFACE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4D84-4FBC-AEF6-7F0E4ECFACE4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4D84-4FBC-AEF6-7F0E4ECFACE4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4D84-4FBC-AEF6-7F0E4ECFACE4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4D84-4FBC-AEF6-7F0E4ECFACE4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4D84-4FBC-AEF6-7F0E4ECFACE4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4D84-4FBC-AEF6-7F0E4ECFACE4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4D84-4FBC-AEF6-7F0E4ECFACE4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4D84-4FBC-AEF6-7F0E4ECFACE4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4D84-4FBC-AEF6-7F0E4ECFACE4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4D84-4FBC-AEF6-7F0E4ECFACE4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4D84-4FBC-AEF6-7F0E4ECFACE4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4D84-4FBC-AEF6-7F0E4ECFACE4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4D84-4FBC-AEF6-7F0E4ECFACE4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4D84-4FBC-AEF6-7F0E4ECFACE4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4D84-4FBC-AEF6-7F0E4ECFACE4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4D84-4FBC-AEF6-7F0E4ECFACE4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4D84-4FBC-AEF6-7F0E4ECFACE4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4D84-4FBC-AEF6-7F0E4ECFACE4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4D84-4FBC-AEF6-7F0E4ECFACE4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4D84-4FBC-AEF6-7F0E4ECFACE4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4D84-4FBC-AEF6-7F0E4ECFACE4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4D84-4FBC-AEF6-7F0E4ECFACE4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4D84-4FBC-AEF6-7F0E4ECFACE4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4D84-4FBC-AEF6-7F0E4ECFACE4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4D84-4FBC-AEF6-7F0E4ECFACE4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4D84-4FBC-AEF6-7F0E4ECFACE4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4D84-4FBC-AEF6-7F0E4ECFACE4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4D84-4FBC-AEF6-7F0E4ECFACE4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4D84-4FBC-AEF6-7F0E4ECFACE4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4D84-4FBC-AEF6-7F0E4ECFACE4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4D84-4FBC-AEF6-7F0E4ECFACE4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4D84-4FBC-AEF6-7F0E4ECFACE4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4D84-4FBC-AEF6-7F0E4ECFACE4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4D84-4FBC-AEF6-7F0E4ECFACE4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4D84-4FBC-AEF6-7F0E4ECFACE4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4D84-4FBC-AEF6-7F0E4ECFACE4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4D84-4FBC-AEF6-7F0E4ECFACE4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4D84-4FBC-AEF6-7F0E4ECFACE4}"/>
              </c:ext>
            </c:extLst>
          </c:dPt>
          <c:dPt>
            <c:idx val="47"/>
            <c:bubble3D val="0"/>
            <c:spPr>
              <a:solidFill>
                <a:srgbClr val="CA483E"/>
              </a:solidFill>
            </c:spPr>
            <c:extLst>
              <c:ext xmlns:c16="http://schemas.microsoft.com/office/drawing/2014/chart" uri="{C3380CC4-5D6E-409C-BE32-E72D297353CC}">
                <c16:uniqueId val="{0000005F-4D84-4FBC-AEF6-7F0E4ECFACE4}"/>
              </c:ext>
            </c:extLst>
          </c:dPt>
          <c:dPt>
            <c:idx val="48"/>
            <c:bubble3D val="0"/>
            <c:spPr>
              <a:solidFill>
                <a:srgbClr val="08AA0E"/>
              </a:solidFill>
            </c:spPr>
            <c:extLst>
              <c:ext xmlns:c16="http://schemas.microsoft.com/office/drawing/2014/chart" uri="{C3380CC4-5D6E-409C-BE32-E72D297353CC}">
                <c16:uniqueId val="{00000061-4D84-4FBC-AEF6-7F0E4ECFACE4}"/>
              </c:ext>
            </c:extLst>
          </c:dPt>
          <c:dPt>
            <c:idx val="49"/>
            <c:bubble3D val="0"/>
            <c:spPr>
              <a:solidFill>
                <a:srgbClr val="1C061A"/>
              </a:solidFill>
            </c:spPr>
            <c:extLst>
              <c:ext xmlns:c16="http://schemas.microsoft.com/office/drawing/2014/chart" uri="{C3380CC4-5D6E-409C-BE32-E72D297353CC}">
                <c16:uniqueId val="{00000063-4D84-4FBC-AEF6-7F0E4ECFACE4}"/>
              </c:ext>
            </c:extLst>
          </c:dPt>
          <c:dPt>
            <c:idx val="50"/>
            <c:bubble3D val="0"/>
            <c:spPr>
              <a:solidFill>
                <a:srgbClr val="055D5E"/>
              </a:solidFill>
            </c:spPr>
            <c:extLst>
              <c:ext xmlns:c16="http://schemas.microsoft.com/office/drawing/2014/chart" uri="{C3380CC4-5D6E-409C-BE32-E72D297353CC}">
                <c16:uniqueId val="{00000065-4D84-4FBC-AEF6-7F0E4ECFACE4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4D84-4FBC-AEF6-7F0E4ECFACE4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4D84-4FBC-AEF6-7F0E4ECFACE4}"/>
              </c:ext>
            </c:extLst>
          </c:dPt>
          <c:dPt>
            <c:idx val="53"/>
            <c:bubble3D val="0"/>
            <c:spPr>
              <a:solidFill>
                <a:srgbClr val="025B4F"/>
              </a:solidFill>
            </c:spPr>
            <c:extLst>
              <c:ext xmlns:c16="http://schemas.microsoft.com/office/drawing/2014/chart" uri="{C3380CC4-5D6E-409C-BE32-E72D297353CC}">
                <c16:uniqueId val="{0000006B-4D84-4FBC-AEF6-7F0E4ECFACE4}"/>
              </c:ext>
            </c:extLst>
          </c:dPt>
          <c:dPt>
            <c:idx val="54"/>
            <c:bubble3D val="0"/>
            <c:spPr>
              <a:solidFill>
                <a:srgbClr val="40CE12"/>
              </a:solidFill>
            </c:spPr>
            <c:extLst>
              <c:ext xmlns:c16="http://schemas.microsoft.com/office/drawing/2014/chart" uri="{C3380CC4-5D6E-409C-BE32-E72D297353CC}">
                <c16:uniqueId val="{0000006D-4D84-4FBC-AEF6-7F0E4ECFACE4}"/>
              </c:ext>
            </c:extLst>
          </c:dPt>
          <c:dPt>
            <c:idx val="55"/>
            <c:bubble3D val="0"/>
            <c:spPr>
              <a:solidFill>
                <a:srgbClr val="233F56"/>
              </a:solidFill>
            </c:spPr>
            <c:extLst>
              <c:ext xmlns:c16="http://schemas.microsoft.com/office/drawing/2014/chart" uri="{C3380CC4-5D6E-409C-BE32-E72D297353CC}">
                <c16:uniqueId val="{0000006F-4D84-4FBC-AEF6-7F0E4ECFACE4}"/>
              </c:ext>
            </c:extLst>
          </c:dPt>
          <c:dPt>
            <c:idx val="56"/>
            <c:bubble3D val="0"/>
            <c:spPr>
              <a:solidFill>
                <a:srgbClr val="0671AA"/>
              </a:solidFill>
            </c:spPr>
            <c:extLst>
              <c:ext xmlns:c16="http://schemas.microsoft.com/office/drawing/2014/chart" uri="{C3380CC4-5D6E-409C-BE32-E72D297353CC}">
                <c16:uniqueId val="{00000071-4D84-4FBC-AEF6-7F0E4ECFACE4}"/>
              </c:ext>
            </c:extLst>
          </c:dPt>
          <c:dPt>
            <c:idx val="57"/>
            <c:bubble3D val="0"/>
            <c:spPr>
              <a:solidFill>
                <a:srgbClr val="589323"/>
              </a:solidFill>
            </c:spPr>
            <c:extLst>
              <c:ext xmlns:c16="http://schemas.microsoft.com/office/drawing/2014/chart" uri="{C3380CC4-5D6E-409C-BE32-E72D297353CC}">
                <c16:uniqueId val="{00000073-4D84-4FBC-AEF6-7F0E4ECFACE4}"/>
              </c:ext>
            </c:extLst>
          </c:dPt>
          <c:dPt>
            <c:idx val="58"/>
            <c:bubble3D val="0"/>
            <c:spPr>
              <a:solidFill>
                <a:srgbClr val="FFF7AF"/>
              </a:solidFill>
            </c:spPr>
            <c:extLst>
              <c:ext xmlns:c16="http://schemas.microsoft.com/office/drawing/2014/chart" uri="{C3380CC4-5D6E-409C-BE32-E72D297353CC}">
                <c16:uniqueId val="{00000075-4D84-4FBC-AEF6-7F0E4ECFACE4}"/>
              </c:ext>
            </c:extLst>
          </c:dPt>
          <c:dPt>
            <c:idx val="59"/>
            <c:bubble3D val="0"/>
            <c:spPr>
              <a:solidFill>
                <a:srgbClr val="3A6F60"/>
              </a:solidFill>
            </c:spPr>
            <c:extLst>
              <c:ext xmlns:c16="http://schemas.microsoft.com/office/drawing/2014/chart" uri="{C3380CC4-5D6E-409C-BE32-E72D297353CC}">
                <c16:uniqueId val="{00000077-4D84-4FBC-AEF6-7F0E4ECFACE4}"/>
              </c:ext>
            </c:extLst>
          </c:dPt>
          <c:dPt>
            <c:idx val="60"/>
            <c:bubble3D val="0"/>
            <c:spPr>
              <a:solidFill>
                <a:srgbClr val="79F315"/>
              </a:solidFill>
            </c:spPr>
            <c:extLst>
              <c:ext xmlns:c16="http://schemas.microsoft.com/office/drawing/2014/chart" uri="{C3380CC4-5D6E-409C-BE32-E72D297353CC}">
                <c16:uniqueId val="{00000079-4D84-4FBC-AEF6-7F0E4ECFACE4}"/>
              </c:ext>
            </c:extLst>
          </c:dPt>
          <c:dPt>
            <c:idx val="61"/>
            <c:bubble3D val="0"/>
            <c:spPr>
              <a:solidFill>
                <a:srgbClr val="297793"/>
              </a:solidFill>
            </c:spPr>
            <c:extLst>
              <c:ext xmlns:c16="http://schemas.microsoft.com/office/drawing/2014/chart" uri="{C3380CC4-5D6E-409C-BE32-E72D297353CC}">
                <c16:uniqueId val="{0000007B-4D84-4FBC-AEF6-7F0E4ECFACE4}"/>
              </c:ext>
            </c:extLst>
          </c:dPt>
          <c:dPt>
            <c:idx val="62"/>
            <c:bubble3D val="0"/>
            <c:spPr>
              <a:solidFill>
                <a:srgbClr val="0785F5"/>
              </a:solidFill>
            </c:spPr>
            <c:extLst>
              <c:ext xmlns:c16="http://schemas.microsoft.com/office/drawing/2014/chart" uri="{C3380CC4-5D6E-409C-BE32-E72D297353CC}">
                <c16:uniqueId val="{0000007D-4D84-4FBC-AEF6-7F0E4ECFACE4}"/>
              </c:ext>
            </c:extLst>
          </c:dPt>
          <c:dPt>
            <c:idx val="63"/>
            <c:bubble3D val="0"/>
            <c:spPr>
              <a:solidFill>
                <a:srgbClr val="95AD57"/>
              </a:solidFill>
            </c:spPr>
            <c:extLst>
              <c:ext xmlns:c16="http://schemas.microsoft.com/office/drawing/2014/chart" uri="{C3380CC4-5D6E-409C-BE32-E72D297353CC}">
                <c16:uniqueId val="{0000007F-4D84-4FBC-AEF6-7F0E4ECFACE4}"/>
              </c:ext>
            </c:extLst>
          </c:dPt>
          <c:dPt>
            <c:idx val="64"/>
            <c:bubble3D val="0"/>
            <c:spPr>
              <a:solidFill>
                <a:srgbClr val="FF23FB"/>
              </a:solidFill>
            </c:spPr>
            <c:extLst>
              <c:ext xmlns:c16="http://schemas.microsoft.com/office/drawing/2014/chart" uri="{C3380CC4-5D6E-409C-BE32-E72D297353CC}">
                <c16:uniqueId val="{00000081-4D84-4FBC-AEF6-7F0E4ECFACE4}"/>
              </c:ext>
            </c:extLst>
          </c:dPt>
          <c:dPt>
            <c:idx val="65"/>
            <c:bubble3D val="0"/>
            <c:spPr>
              <a:solidFill>
                <a:srgbClr val="718371"/>
              </a:solidFill>
            </c:spPr>
            <c:extLst>
              <c:ext xmlns:c16="http://schemas.microsoft.com/office/drawing/2014/chart" uri="{C3380CC4-5D6E-409C-BE32-E72D297353CC}">
                <c16:uniqueId val="{00000083-4D84-4FBC-AEF6-7F0E4ECFACE4}"/>
              </c:ext>
            </c:extLst>
          </c:dPt>
          <c:cat>
            <c:strRef>
              <c:f>kjv!$L$2:$L$67</c:f>
              <c:strCache>
                <c:ptCount val="66"/>
                <c:pt idx="0">
                  <c:v>Genesis</c:v>
                </c:pt>
                <c:pt idx="1">
                  <c:v>Exodus</c:v>
                </c:pt>
                <c:pt idx="2">
                  <c:v>Leviticus</c:v>
                </c:pt>
                <c:pt idx="3">
                  <c:v>Numbers</c:v>
                </c:pt>
                <c:pt idx="4">
                  <c:v>Deuteronomy</c:v>
                </c:pt>
                <c:pt idx="5">
                  <c:v>Joshua</c:v>
                </c:pt>
                <c:pt idx="6">
                  <c:v>Judges</c:v>
                </c:pt>
                <c:pt idx="7">
                  <c:v>Ruth</c:v>
                </c:pt>
                <c:pt idx="8">
                  <c:v>1 Samuel</c:v>
                </c:pt>
                <c:pt idx="9">
                  <c:v>2 Samuel</c:v>
                </c:pt>
                <c:pt idx="10">
                  <c:v>1 Kings</c:v>
                </c:pt>
                <c:pt idx="11">
                  <c:v>2 Kings</c:v>
                </c:pt>
                <c:pt idx="12">
                  <c:v>1 Chronicles</c:v>
                </c:pt>
                <c:pt idx="13">
                  <c:v>2 Chronicles</c:v>
                </c:pt>
                <c:pt idx="14">
                  <c:v>Ezra</c:v>
                </c:pt>
                <c:pt idx="15">
                  <c:v>Nehemiah</c:v>
                </c:pt>
                <c:pt idx="16">
                  <c:v>Esther</c:v>
                </c:pt>
                <c:pt idx="17">
                  <c:v>Job</c:v>
                </c:pt>
                <c:pt idx="18">
                  <c:v>Psalms</c:v>
                </c:pt>
                <c:pt idx="19">
                  <c:v>Proverbs</c:v>
                </c:pt>
                <c:pt idx="20">
                  <c:v>Ecclesiastes</c:v>
                </c:pt>
                <c:pt idx="21">
                  <c:v>Song of Solomon</c:v>
                </c:pt>
                <c:pt idx="22">
                  <c:v>Isaiah</c:v>
                </c:pt>
                <c:pt idx="23">
                  <c:v>Jeremiah</c:v>
                </c:pt>
                <c:pt idx="24">
                  <c:v>Lamentations</c:v>
                </c:pt>
                <c:pt idx="25">
                  <c:v>Ezekiel</c:v>
                </c:pt>
                <c:pt idx="26">
                  <c:v>Daniel</c:v>
                </c:pt>
                <c:pt idx="27">
                  <c:v>Hosea</c:v>
                </c:pt>
                <c:pt idx="28">
                  <c:v>Joel</c:v>
                </c:pt>
                <c:pt idx="29">
                  <c:v>Amos</c:v>
                </c:pt>
                <c:pt idx="30">
                  <c:v>Obadiah</c:v>
                </c:pt>
                <c:pt idx="31">
                  <c:v>Jonah</c:v>
                </c:pt>
                <c:pt idx="32">
                  <c:v>Micah</c:v>
                </c:pt>
                <c:pt idx="33">
                  <c:v>Nahum</c:v>
                </c:pt>
                <c:pt idx="34">
                  <c:v>Habakkuk</c:v>
                </c:pt>
                <c:pt idx="35">
                  <c:v>Zephaniah</c:v>
                </c:pt>
                <c:pt idx="36">
                  <c:v>Haggai</c:v>
                </c:pt>
                <c:pt idx="37">
                  <c:v>Zechariah</c:v>
                </c:pt>
                <c:pt idx="38">
                  <c:v>Malachi</c:v>
                </c:pt>
                <c:pt idx="39">
                  <c:v>Matthew</c:v>
                </c:pt>
                <c:pt idx="40">
                  <c:v>Mark</c:v>
                </c:pt>
                <c:pt idx="41">
                  <c:v>Luke</c:v>
                </c:pt>
                <c:pt idx="42">
                  <c:v>John</c:v>
                </c:pt>
                <c:pt idx="43">
                  <c:v>Acts</c:v>
                </c:pt>
                <c:pt idx="44">
                  <c:v>Romans</c:v>
                </c:pt>
                <c:pt idx="45">
                  <c:v>1 Corinthians</c:v>
                </c:pt>
                <c:pt idx="46">
                  <c:v>2 Corinthians</c:v>
                </c:pt>
                <c:pt idx="47">
                  <c:v>Galatians</c:v>
                </c:pt>
                <c:pt idx="48">
                  <c:v>Ephesians</c:v>
                </c:pt>
                <c:pt idx="49">
                  <c:v>Philippians</c:v>
                </c:pt>
                <c:pt idx="50">
                  <c:v>Colossians</c:v>
                </c:pt>
                <c:pt idx="51">
                  <c:v>1 Thessalonians</c:v>
                </c:pt>
                <c:pt idx="52">
                  <c:v>2 Thessalonians</c:v>
                </c:pt>
                <c:pt idx="53">
                  <c:v>1 Timothy</c:v>
                </c:pt>
                <c:pt idx="54">
                  <c:v>2 Timothy</c:v>
                </c:pt>
                <c:pt idx="55">
                  <c:v>Titus</c:v>
                </c:pt>
                <c:pt idx="56">
                  <c:v>Philemon</c:v>
                </c:pt>
                <c:pt idx="57">
                  <c:v>Hebrews</c:v>
                </c:pt>
                <c:pt idx="58">
                  <c:v>James</c:v>
                </c:pt>
                <c:pt idx="59">
                  <c:v>1 Peter</c:v>
                </c:pt>
                <c:pt idx="60">
                  <c:v>2 Peter</c:v>
                </c:pt>
                <c:pt idx="61">
                  <c:v>1 John</c:v>
                </c:pt>
                <c:pt idx="62">
                  <c:v>2 John</c:v>
                </c:pt>
                <c:pt idx="63">
                  <c:v>3 John</c:v>
                </c:pt>
                <c:pt idx="64">
                  <c:v>Jude</c:v>
                </c:pt>
                <c:pt idx="65">
                  <c:v>Revelation</c:v>
                </c:pt>
              </c:strCache>
            </c:strRef>
          </c:cat>
          <c:val>
            <c:numRef>
              <c:f>kjv!$M$2:$M$67</c:f>
              <c:numCache>
                <c:formatCode>#,##0</c:formatCode>
                <c:ptCount val="66"/>
                <c:pt idx="0">
                  <c:v>38290</c:v>
                </c:pt>
                <c:pt idx="1">
                  <c:v>32695</c:v>
                </c:pt>
                <c:pt idx="2">
                  <c:v>24546</c:v>
                </c:pt>
                <c:pt idx="3">
                  <c:v>32928</c:v>
                </c:pt>
                <c:pt idx="4">
                  <c:v>28387</c:v>
                </c:pt>
                <c:pt idx="5">
                  <c:v>18862</c:v>
                </c:pt>
                <c:pt idx="6">
                  <c:v>18985</c:v>
                </c:pt>
                <c:pt idx="7">
                  <c:v>2577</c:v>
                </c:pt>
                <c:pt idx="8">
                  <c:v>25066</c:v>
                </c:pt>
                <c:pt idx="9">
                  <c:v>20620</c:v>
                </c:pt>
                <c:pt idx="10">
                  <c:v>24538</c:v>
                </c:pt>
                <c:pt idx="11">
                  <c:v>23538</c:v>
                </c:pt>
                <c:pt idx="12">
                  <c:v>20383</c:v>
                </c:pt>
                <c:pt idx="13">
                  <c:v>26093</c:v>
                </c:pt>
                <c:pt idx="14">
                  <c:v>7445</c:v>
                </c:pt>
                <c:pt idx="15">
                  <c:v>10489</c:v>
                </c:pt>
                <c:pt idx="16">
                  <c:v>5645</c:v>
                </c:pt>
                <c:pt idx="17">
                  <c:v>18149</c:v>
                </c:pt>
                <c:pt idx="18">
                  <c:v>42727</c:v>
                </c:pt>
                <c:pt idx="19">
                  <c:v>15046</c:v>
                </c:pt>
                <c:pt idx="20">
                  <c:v>5588</c:v>
                </c:pt>
                <c:pt idx="21">
                  <c:v>2666</c:v>
                </c:pt>
                <c:pt idx="22">
                  <c:v>37086</c:v>
                </c:pt>
                <c:pt idx="23">
                  <c:v>42720</c:v>
                </c:pt>
                <c:pt idx="24">
                  <c:v>3421</c:v>
                </c:pt>
                <c:pt idx="25">
                  <c:v>39423</c:v>
                </c:pt>
                <c:pt idx="26">
                  <c:v>11605</c:v>
                </c:pt>
                <c:pt idx="27">
                  <c:v>5178</c:v>
                </c:pt>
                <c:pt idx="28">
                  <c:v>2035</c:v>
                </c:pt>
                <c:pt idx="29">
                  <c:v>4220</c:v>
                </c:pt>
                <c:pt idx="30">
                  <c:v>674</c:v>
                </c:pt>
                <c:pt idx="31">
                  <c:v>1321</c:v>
                </c:pt>
                <c:pt idx="32">
                  <c:v>3155</c:v>
                </c:pt>
                <c:pt idx="33">
                  <c:v>1286</c:v>
                </c:pt>
                <c:pt idx="34">
                  <c:v>1484</c:v>
                </c:pt>
                <c:pt idx="35">
                  <c:v>1620</c:v>
                </c:pt>
                <c:pt idx="36">
                  <c:v>1130</c:v>
                </c:pt>
                <c:pt idx="37">
                  <c:v>6445</c:v>
                </c:pt>
                <c:pt idx="38">
                  <c:v>1782</c:v>
                </c:pt>
                <c:pt idx="39">
                  <c:v>23717</c:v>
                </c:pt>
                <c:pt idx="40">
                  <c:v>15192</c:v>
                </c:pt>
                <c:pt idx="41">
                  <c:v>25999</c:v>
                </c:pt>
                <c:pt idx="42">
                  <c:v>19146</c:v>
                </c:pt>
                <c:pt idx="43">
                  <c:v>24277</c:v>
                </c:pt>
                <c:pt idx="44">
                  <c:v>9454</c:v>
                </c:pt>
                <c:pt idx="45">
                  <c:v>9474</c:v>
                </c:pt>
                <c:pt idx="46">
                  <c:v>6089</c:v>
                </c:pt>
                <c:pt idx="47">
                  <c:v>3092</c:v>
                </c:pt>
                <c:pt idx="48">
                  <c:v>3030</c:v>
                </c:pt>
                <c:pt idx="49">
                  <c:v>2185</c:v>
                </c:pt>
                <c:pt idx="50">
                  <c:v>1983</c:v>
                </c:pt>
                <c:pt idx="51">
                  <c:v>1837</c:v>
                </c:pt>
                <c:pt idx="52">
                  <c:v>1024</c:v>
                </c:pt>
                <c:pt idx="53">
                  <c:v>2251</c:v>
                </c:pt>
                <c:pt idx="54">
                  <c:v>1667</c:v>
                </c:pt>
                <c:pt idx="55">
                  <c:v>898</c:v>
                </c:pt>
                <c:pt idx="56">
                  <c:v>430</c:v>
                </c:pt>
                <c:pt idx="57">
                  <c:v>6915</c:v>
                </c:pt>
                <c:pt idx="58">
                  <c:v>2307</c:v>
                </c:pt>
                <c:pt idx="59">
                  <c:v>2478</c:v>
                </c:pt>
                <c:pt idx="60">
                  <c:v>1557</c:v>
                </c:pt>
                <c:pt idx="61">
                  <c:v>2519</c:v>
                </c:pt>
                <c:pt idx="62">
                  <c:v>298</c:v>
                </c:pt>
                <c:pt idx="63">
                  <c:v>294</c:v>
                </c:pt>
                <c:pt idx="64">
                  <c:v>609</c:v>
                </c:pt>
                <c:pt idx="65">
                  <c:v>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D84-4FBC-AEF6-7F0E4ECF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LID4096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7</xdr:row>
      <xdr:rowOff>28575</xdr:rowOff>
    </xdr:from>
    <xdr:ext cx="8162925" cy="3638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304800</xdr:colOff>
      <xdr:row>8</xdr:row>
      <xdr:rowOff>104775</xdr:rowOff>
    </xdr:from>
    <xdr:ext cx="7629525" cy="3095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</xdr:colOff>
      <xdr:row>25</xdr:row>
      <xdr:rowOff>171450</xdr:rowOff>
    </xdr:from>
    <xdr:ext cx="6600825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342900</xdr:colOff>
      <xdr:row>3</xdr:row>
      <xdr:rowOff>85725</xdr:rowOff>
    </xdr:from>
    <xdr:ext cx="8829675" cy="54578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Tripi%E1%B9%ADaka_tablets_at_Kuthodaw_Pagod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Yamaka" TargetMode="External"/><Relationship Id="rId13" Type="http://schemas.openxmlformats.org/officeDocument/2006/relationships/hyperlink" Target="https://en.wikipedia.org/wiki/A%E1%B9%85guttara_Nik%C4%81ya" TargetMode="External"/><Relationship Id="rId3" Type="http://schemas.openxmlformats.org/officeDocument/2006/relationships/hyperlink" Target="https://en.wikipedia.org/wiki/Dhammasa%E1%B9%85ga%E1%B9%87%C4%AB" TargetMode="External"/><Relationship Id="rId7" Type="http://schemas.openxmlformats.org/officeDocument/2006/relationships/hyperlink" Target="https://en.wikipedia.org/wiki/Kath%C4%81vatthu" TargetMode="External"/><Relationship Id="rId12" Type="http://schemas.openxmlformats.org/officeDocument/2006/relationships/hyperlink" Target="https://en.wikipedia.org/wiki/Sa%E1%B9%83yutta_Nik%C4%81ya" TargetMode="External"/><Relationship Id="rId2" Type="http://schemas.openxmlformats.org/officeDocument/2006/relationships/hyperlink" Target="https://en.wikipedia.org/wiki/Pariv%C4%81ra" TargetMode="External"/><Relationship Id="rId1" Type="http://schemas.openxmlformats.org/officeDocument/2006/relationships/hyperlink" Target="https://en.wikipedia.org/wiki/Khandhaka" TargetMode="External"/><Relationship Id="rId6" Type="http://schemas.openxmlformats.org/officeDocument/2006/relationships/hyperlink" Target="https://en.wikipedia.org/wiki/Puggalapa%C3%B1%C3%B1atti" TargetMode="External"/><Relationship Id="rId11" Type="http://schemas.openxmlformats.org/officeDocument/2006/relationships/hyperlink" Target="https://en.wikipedia.org/wiki/Majjhima_Nik%C4%81ya" TargetMode="External"/><Relationship Id="rId5" Type="http://schemas.openxmlformats.org/officeDocument/2006/relationships/hyperlink" Target="https://en.wikipedia.org/wiki/Dh%C4%81tukath%C4%8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D%C4%ABgha_Nik%C4%81ya" TargetMode="External"/><Relationship Id="rId4" Type="http://schemas.openxmlformats.org/officeDocument/2006/relationships/hyperlink" Target="https://en.wikipedia.org/wiki/Vibha%E1%B9%85ga" TargetMode="External"/><Relationship Id="rId9" Type="http://schemas.openxmlformats.org/officeDocument/2006/relationships/hyperlink" Target="https://en.wikipedia.org/wiki/Pa%E1%B9%AD%E1%B9%ADh%C4%81na" TargetMode="External"/><Relationship Id="rId14" Type="http://schemas.openxmlformats.org/officeDocument/2006/relationships/hyperlink" Target="https://en.wikipedia.org/wiki/Khuddaka_Nik%C4%81y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workbookViewId="0"/>
  </sheetViews>
  <sheetFormatPr defaultColWidth="12.5703125" defaultRowHeight="15.75" customHeight="1" x14ac:dyDescent="0.2"/>
  <cols>
    <col min="1" max="1" width="17.5703125" customWidth="1"/>
    <col min="2" max="2" width="8.42578125" customWidth="1"/>
    <col min="3" max="3" width="6.28515625" customWidth="1"/>
    <col min="4" max="4" width="9.42578125" customWidth="1"/>
    <col min="5" max="5" width="19.5703125" customWidth="1"/>
    <col min="7" max="7" width="16.42578125" customWidth="1"/>
    <col min="8" max="8" width="5.7109375" customWidth="1"/>
  </cols>
  <sheetData>
    <row r="1" spans="1:8" x14ac:dyDescent="0.2">
      <c r="A1" s="1" t="s">
        <v>0</v>
      </c>
    </row>
    <row r="2" spans="1:8" x14ac:dyDescent="0.2">
      <c r="A2" s="2" t="s">
        <v>1</v>
      </c>
    </row>
    <row r="4" spans="1:8" x14ac:dyDescent="0.2">
      <c r="A4" s="1" t="s">
        <v>2</v>
      </c>
      <c r="B4" s="3" t="s">
        <v>3</v>
      </c>
      <c r="C4" s="1" t="s">
        <v>4</v>
      </c>
      <c r="D4" s="1" t="s">
        <v>5</v>
      </c>
      <c r="E4" s="1" t="s">
        <v>6</v>
      </c>
    </row>
    <row r="5" spans="1:8" x14ac:dyDescent="0.2">
      <c r="A5" s="1" t="s">
        <v>7</v>
      </c>
      <c r="B5" s="3" t="s">
        <v>8</v>
      </c>
      <c r="C5" s="1">
        <v>111</v>
      </c>
      <c r="D5" s="4">
        <f t="shared" ref="D5:D11" si="0">C5/729</f>
        <v>0.15226337448559671</v>
      </c>
      <c r="G5" s="1" t="s">
        <v>7</v>
      </c>
      <c r="H5" s="4">
        <f>111/729</f>
        <v>0.15226337448559671</v>
      </c>
    </row>
    <row r="6" spans="1:8" x14ac:dyDescent="0.2">
      <c r="A6" s="1" t="s">
        <v>9</v>
      </c>
      <c r="B6" s="3" t="s">
        <v>10</v>
      </c>
      <c r="C6" s="1">
        <v>208</v>
      </c>
      <c r="D6" s="4">
        <f t="shared" si="0"/>
        <v>0.28532235939643347</v>
      </c>
      <c r="G6" s="1" t="s">
        <v>9</v>
      </c>
      <c r="H6" s="4">
        <f>208/729</f>
        <v>0.28532235939643347</v>
      </c>
    </row>
    <row r="7" spans="1:8" x14ac:dyDescent="0.2">
      <c r="A7" s="1" t="s">
        <v>11</v>
      </c>
      <c r="B7" s="3" t="s">
        <v>12</v>
      </c>
      <c r="C7" s="1">
        <v>98</v>
      </c>
      <c r="D7" s="4">
        <f t="shared" si="0"/>
        <v>0.13443072702331962</v>
      </c>
      <c r="E7" s="1" t="s">
        <v>13</v>
      </c>
      <c r="G7" s="1" t="s">
        <v>11</v>
      </c>
      <c r="H7" s="4">
        <f>410/729</f>
        <v>0.56241426611796985</v>
      </c>
    </row>
    <row r="8" spans="1:8" x14ac:dyDescent="0.2">
      <c r="A8" s="1" t="s">
        <v>14</v>
      </c>
      <c r="B8" s="3" t="s">
        <v>15</v>
      </c>
      <c r="C8" s="1">
        <v>65</v>
      </c>
      <c r="D8" s="4">
        <f t="shared" si="0"/>
        <v>8.9163237311385465E-2</v>
      </c>
      <c r="E8" s="1" t="s">
        <v>16</v>
      </c>
    </row>
    <row r="9" spans="1:8" x14ac:dyDescent="0.2">
      <c r="A9" s="1" t="s">
        <v>17</v>
      </c>
      <c r="B9" s="3" t="s">
        <v>18</v>
      </c>
      <c r="C9" s="1">
        <v>78</v>
      </c>
      <c r="D9" s="4">
        <f t="shared" si="0"/>
        <v>0.10699588477366255</v>
      </c>
      <c r="E9" s="1" t="s">
        <v>19</v>
      </c>
    </row>
    <row r="10" spans="1:8" x14ac:dyDescent="0.2">
      <c r="A10" s="1" t="s">
        <v>20</v>
      </c>
      <c r="B10" s="3" t="s">
        <v>21</v>
      </c>
      <c r="C10" s="1">
        <v>169</v>
      </c>
      <c r="D10" s="4">
        <f t="shared" si="0"/>
        <v>0.23182441700960219</v>
      </c>
      <c r="E10" s="1" t="s">
        <v>22</v>
      </c>
    </row>
    <row r="11" spans="1:8" x14ac:dyDescent="0.2">
      <c r="C11" s="1">
        <f>SUM(C5:C10)</f>
        <v>729</v>
      </c>
      <c r="D11" s="1">
        <f t="shared" si="0"/>
        <v>1</v>
      </c>
    </row>
    <row r="13" spans="1:8" x14ac:dyDescent="0.2">
      <c r="A13" s="1" t="s">
        <v>11</v>
      </c>
      <c r="C13" s="1">
        <v>410</v>
      </c>
      <c r="D13" s="4">
        <f>C13/729</f>
        <v>0.56241426611796985</v>
      </c>
      <c r="E13" s="1" t="s">
        <v>23</v>
      </c>
    </row>
    <row r="15" spans="1:8" x14ac:dyDescent="0.2">
      <c r="A15" s="1" t="s">
        <v>24</v>
      </c>
    </row>
    <row r="22" spans="1:2" x14ac:dyDescent="0.2">
      <c r="A22" s="1" t="s">
        <v>7</v>
      </c>
      <c r="B22" s="4">
        <v>0.15226337448559671</v>
      </c>
    </row>
    <row r="23" spans="1:2" x14ac:dyDescent="0.2">
      <c r="A23" s="1" t="s">
        <v>9</v>
      </c>
      <c r="B23" s="4">
        <v>0.28532235939643347</v>
      </c>
    </row>
    <row r="24" spans="1:2" x14ac:dyDescent="0.2">
      <c r="A24" s="1" t="s">
        <v>25</v>
      </c>
      <c r="B24" s="4">
        <v>0.13443072702331962</v>
      </c>
    </row>
    <row r="25" spans="1:2" x14ac:dyDescent="0.2">
      <c r="A25" s="1" t="s">
        <v>14</v>
      </c>
      <c r="B25" s="4">
        <v>8.9163237311385465E-2</v>
      </c>
    </row>
    <row r="26" spans="1:2" x14ac:dyDescent="0.2">
      <c r="A26" s="1" t="s">
        <v>17</v>
      </c>
      <c r="B26" s="4">
        <v>0.10699588477366255</v>
      </c>
    </row>
    <row r="27" spans="1:2" x14ac:dyDescent="0.2">
      <c r="A27" s="1" t="s">
        <v>20</v>
      </c>
      <c r="B27" s="4">
        <v>0.23182441700960219</v>
      </c>
    </row>
    <row r="31" spans="1:2" x14ac:dyDescent="0.2">
      <c r="A31" s="1" t="s">
        <v>7</v>
      </c>
      <c r="B31" s="4">
        <f>111/729</f>
        <v>0.15226337448559671</v>
      </c>
    </row>
    <row r="32" spans="1:2" x14ac:dyDescent="0.2">
      <c r="A32" s="1" t="s">
        <v>26</v>
      </c>
      <c r="B32" s="4">
        <f>208/729</f>
        <v>0.28532235939643347</v>
      </c>
    </row>
    <row r="33" spans="1:2" x14ac:dyDescent="0.2">
      <c r="A33" s="1" t="s">
        <v>11</v>
      </c>
      <c r="B33" s="4">
        <f>410/729</f>
        <v>0.56241426611796985</v>
      </c>
    </row>
  </sheetData>
  <hyperlinks>
    <hyperlink ref="A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5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12.5703125" defaultRowHeight="15.75" customHeight="1" x14ac:dyDescent="0.2"/>
  <cols>
    <col min="1" max="1" width="41.42578125" customWidth="1"/>
    <col min="2" max="2" width="110.7109375" customWidth="1"/>
    <col min="3" max="3" width="8.140625" bestFit="1" customWidth="1"/>
    <col min="4" max="4" width="5.42578125" customWidth="1"/>
  </cols>
  <sheetData>
    <row r="1" spans="1:7" x14ac:dyDescent="0.2">
      <c r="A1" s="30" t="s">
        <v>27</v>
      </c>
      <c r="B1" s="30" t="s">
        <v>28</v>
      </c>
      <c r="C1" s="30" t="s">
        <v>29</v>
      </c>
      <c r="D1" s="30" t="s">
        <v>30</v>
      </c>
      <c r="E1" s="30"/>
      <c r="F1" s="28"/>
      <c r="G1" s="28"/>
    </row>
    <row r="2" spans="1:7" x14ac:dyDescent="0.2">
      <c r="A2" s="30" t="s">
        <v>31</v>
      </c>
      <c r="B2" s="39" t="s">
        <v>32</v>
      </c>
      <c r="C2" s="30" t="s">
        <v>33</v>
      </c>
      <c r="D2" s="30">
        <v>309</v>
      </c>
      <c r="E2" s="30"/>
      <c r="F2" s="28"/>
      <c r="G2" s="28"/>
    </row>
    <row r="3" spans="1:7" x14ac:dyDescent="0.2">
      <c r="A3" s="31">
        <f>SUM(D2:D5)</f>
        <v>1031</v>
      </c>
      <c r="B3" s="39" t="s">
        <v>34</v>
      </c>
      <c r="C3" s="30" t="s">
        <v>35</v>
      </c>
      <c r="D3" s="30">
        <v>108</v>
      </c>
      <c r="E3" s="30"/>
      <c r="F3" s="28"/>
      <c r="G3" s="28"/>
    </row>
    <row r="4" spans="1:7" x14ac:dyDescent="0.2">
      <c r="A4" s="30"/>
      <c r="B4" s="32" t="s">
        <v>36</v>
      </c>
      <c r="C4" s="30" t="s">
        <v>37</v>
      </c>
      <c r="D4" s="30">
        <v>452</v>
      </c>
      <c r="E4" s="30"/>
      <c r="F4" s="28"/>
      <c r="G4" s="28"/>
    </row>
    <row r="5" spans="1:7" x14ac:dyDescent="0.2">
      <c r="A5" s="30"/>
      <c r="B5" s="32" t="s">
        <v>38</v>
      </c>
      <c r="C5" s="30" t="s">
        <v>39</v>
      </c>
      <c r="D5" s="30">
        <v>162</v>
      </c>
      <c r="E5" s="30"/>
      <c r="F5" s="28"/>
      <c r="G5" s="28"/>
    </row>
    <row r="6" spans="1:7" x14ac:dyDescent="0.2">
      <c r="A6" s="33" t="s">
        <v>40</v>
      </c>
      <c r="B6" s="34" t="s">
        <v>332</v>
      </c>
      <c r="C6" s="33" t="s">
        <v>41</v>
      </c>
      <c r="D6" s="33">
        <v>124</v>
      </c>
      <c r="E6" s="30"/>
      <c r="F6" s="28"/>
      <c r="G6" s="28"/>
    </row>
    <row r="7" spans="1:7" x14ac:dyDescent="0.2">
      <c r="A7" s="35">
        <f>SUM(D6:D12)</f>
        <v>2106</v>
      </c>
      <c r="B7" s="36" t="s">
        <v>333</v>
      </c>
      <c r="C7" s="30" t="s">
        <v>42</v>
      </c>
      <c r="D7" s="30">
        <v>200</v>
      </c>
      <c r="E7" s="30"/>
      <c r="F7" s="28"/>
      <c r="G7" s="28"/>
    </row>
    <row r="8" spans="1:7" x14ac:dyDescent="0.2">
      <c r="A8" s="30"/>
      <c r="B8" s="36" t="s">
        <v>334</v>
      </c>
      <c r="C8" s="30" t="s">
        <v>43</v>
      </c>
      <c r="D8" s="30">
        <v>40</v>
      </c>
      <c r="E8" s="30"/>
      <c r="F8" s="28"/>
      <c r="G8" s="28"/>
    </row>
    <row r="9" spans="1:7" x14ac:dyDescent="0.2">
      <c r="A9" s="30"/>
      <c r="B9" s="36" t="s">
        <v>335</v>
      </c>
      <c r="C9" s="30" t="s">
        <v>44</v>
      </c>
      <c r="D9" s="30">
        <v>35</v>
      </c>
      <c r="E9" s="30"/>
      <c r="F9" s="28"/>
      <c r="G9" s="28"/>
    </row>
    <row r="10" spans="1:7" x14ac:dyDescent="0.2">
      <c r="A10" s="30"/>
      <c r="B10" s="36" t="s">
        <v>336</v>
      </c>
      <c r="C10" s="30" t="s">
        <v>45</v>
      </c>
      <c r="D10" s="30">
        <v>188</v>
      </c>
      <c r="E10" s="30"/>
      <c r="F10" s="28"/>
      <c r="G10" s="28"/>
    </row>
    <row r="11" spans="1:7" x14ac:dyDescent="0.2">
      <c r="A11" s="30"/>
      <c r="B11" s="36" t="s">
        <v>337</v>
      </c>
      <c r="C11" s="30" t="s">
        <v>46</v>
      </c>
      <c r="D11" s="30">
        <v>446</v>
      </c>
      <c r="E11" s="30"/>
      <c r="F11" s="28"/>
      <c r="G11" s="28"/>
    </row>
    <row r="12" spans="1:7" x14ac:dyDescent="0.2">
      <c r="A12" s="30"/>
      <c r="B12" s="37" t="s">
        <v>47</v>
      </c>
      <c r="C12" s="30" t="s">
        <v>48</v>
      </c>
      <c r="D12" s="30">
        <v>1073</v>
      </c>
      <c r="E12" s="30"/>
      <c r="F12" s="28"/>
      <c r="G12" s="28"/>
    </row>
    <row r="13" spans="1:7" x14ac:dyDescent="0.2">
      <c r="A13" s="33" t="s">
        <v>49</v>
      </c>
      <c r="B13" s="34" t="s">
        <v>338</v>
      </c>
      <c r="C13" s="33" t="s">
        <v>76</v>
      </c>
      <c r="D13" s="33">
        <v>312</v>
      </c>
      <c r="E13" s="30">
        <v>312</v>
      </c>
      <c r="F13" s="28"/>
      <c r="G13" s="28"/>
    </row>
    <row r="14" spans="1:7" x14ac:dyDescent="0.2">
      <c r="A14" s="31">
        <f>SUM(D13:D17)</f>
        <v>3872</v>
      </c>
      <c r="B14" s="36" t="s">
        <v>339</v>
      </c>
      <c r="C14" s="30" t="s">
        <v>80</v>
      </c>
      <c r="D14" s="30">
        <v>573</v>
      </c>
      <c r="E14" s="30">
        <v>885</v>
      </c>
      <c r="F14" s="28"/>
      <c r="G14" s="28"/>
    </row>
    <row r="15" spans="1:7" x14ac:dyDescent="0.2">
      <c r="A15" s="30"/>
      <c r="B15" s="36" t="s">
        <v>340</v>
      </c>
      <c r="C15" s="30" t="s">
        <v>82</v>
      </c>
      <c r="D15" s="30">
        <v>620</v>
      </c>
      <c r="E15" s="30">
        <v>1505</v>
      </c>
      <c r="F15" s="28"/>
      <c r="G15" s="28"/>
    </row>
    <row r="16" spans="1:7" x14ac:dyDescent="0.2">
      <c r="A16" s="30"/>
      <c r="B16" s="36" t="s">
        <v>341</v>
      </c>
      <c r="C16" s="30" t="s">
        <v>74</v>
      </c>
      <c r="D16" s="30">
        <v>709</v>
      </c>
      <c r="E16" s="30">
        <v>2214</v>
      </c>
      <c r="F16" s="28"/>
      <c r="G16" s="28"/>
    </row>
    <row r="17" spans="1:7" x14ac:dyDescent="0.2">
      <c r="A17" s="30"/>
      <c r="B17" s="36" t="s">
        <v>342</v>
      </c>
      <c r="C17" s="30" t="s">
        <v>78</v>
      </c>
      <c r="D17" s="30">
        <v>1658</v>
      </c>
      <c r="E17" s="30">
        <v>3872</v>
      </c>
      <c r="F17" s="28"/>
      <c r="G17" s="28"/>
    </row>
    <row r="18" spans="1:7" x14ac:dyDescent="0.2">
      <c r="A18" s="33"/>
      <c r="B18" s="33"/>
      <c r="C18" s="33"/>
      <c r="D18" s="33">
        <f>SUM(D2:D17)</f>
        <v>7009</v>
      </c>
      <c r="E18" s="30"/>
      <c r="F18" s="28"/>
      <c r="G18" s="28"/>
    </row>
    <row r="19" spans="1:7" x14ac:dyDescent="0.2">
      <c r="A19" s="30"/>
      <c r="B19" s="30"/>
      <c r="C19" s="30"/>
      <c r="D19" s="30"/>
      <c r="E19" s="30"/>
      <c r="F19" s="28"/>
      <c r="G19" s="28"/>
    </row>
    <row r="20" spans="1:7" ht="15.75" customHeight="1" x14ac:dyDescent="0.2">
      <c r="A20" s="38"/>
      <c r="B20" s="38"/>
      <c r="C20" s="38"/>
      <c r="D20" s="38"/>
      <c r="E20" s="38"/>
      <c r="F20" s="29"/>
      <c r="G20" s="29"/>
    </row>
    <row r="21" spans="1:7" ht="15.75" customHeight="1" x14ac:dyDescent="0.2">
      <c r="A21" s="29"/>
      <c r="B21" s="29"/>
      <c r="C21" s="29"/>
      <c r="D21" s="29"/>
      <c r="E21" s="29"/>
      <c r="F21" s="29"/>
      <c r="G21" s="29"/>
    </row>
    <row r="22" spans="1:7" ht="15.75" customHeight="1" x14ac:dyDescent="0.2">
      <c r="A22" s="29"/>
      <c r="B22" s="29"/>
      <c r="C22" s="29"/>
      <c r="D22" s="29"/>
      <c r="E22" s="29"/>
      <c r="F22" s="29"/>
      <c r="G22" s="29"/>
    </row>
    <row r="23" spans="1:7" ht="15.75" customHeight="1" x14ac:dyDescent="0.2">
      <c r="A23" s="29"/>
      <c r="B23" s="29"/>
      <c r="C23" s="29"/>
      <c r="D23" s="29"/>
      <c r="E23" s="29"/>
      <c r="F23" s="29"/>
      <c r="G23" s="29"/>
    </row>
    <row r="24" spans="1:7" ht="15.75" customHeight="1" x14ac:dyDescent="0.2">
      <c r="A24" s="29"/>
      <c r="B24" s="29"/>
      <c r="C24" s="29"/>
      <c r="D24" s="29"/>
      <c r="E24" s="29"/>
      <c r="F24" s="29"/>
      <c r="G24" s="29"/>
    </row>
    <row r="25" spans="1:7" ht="15.75" customHeight="1" x14ac:dyDescent="0.2">
      <c r="A25" s="29"/>
      <c r="B25" s="29"/>
      <c r="C25" s="29"/>
      <c r="D25" s="29"/>
      <c r="E25" s="29"/>
      <c r="F25" s="29"/>
      <c r="G25" s="29"/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6.140625" customWidth="1"/>
    <col min="2" max="2" width="4.7109375" customWidth="1"/>
    <col min="3" max="3" width="6.28515625" customWidth="1"/>
    <col min="4" max="4" width="5.5703125" customWidth="1"/>
    <col min="5" max="5" width="7.42578125" customWidth="1"/>
    <col min="6" max="6" width="6" customWidth="1"/>
    <col min="7" max="7" width="8.7109375" customWidth="1"/>
    <col min="8" max="8" width="8.28515625" customWidth="1"/>
    <col min="9" max="9" width="9.140625" customWidth="1"/>
    <col min="10" max="10" width="5.42578125" customWidth="1"/>
    <col min="11" max="11" width="6.5703125" customWidth="1"/>
    <col min="12" max="12" width="9.42578125" customWidth="1"/>
    <col min="13" max="13" width="36.7109375" customWidth="1"/>
  </cols>
  <sheetData>
    <row r="1" spans="1:28" x14ac:dyDescent="0.2">
      <c r="A1" s="5"/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30</v>
      </c>
      <c r="K1" s="6" t="s">
        <v>58</v>
      </c>
      <c r="L1" s="6" t="s">
        <v>59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s="7" t="s">
        <v>60</v>
      </c>
      <c r="B2" s="5">
        <v>422</v>
      </c>
      <c r="C2" s="5">
        <v>18</v>
      </c>
      <c r="D2" s="5">
        <v>412</v>
      </c>
      <c r="E2" s="5">
        <v>8</v>
      </c>
      <c r="F2" s="8">
        <v>4259</v>
      </c>
      <c r="G2" s="8">
        <v>73833</v>
      </c>
      <c r="H2" s="9">
        <v>450529</v>
      </c>
      <c r="I2" s="8">
        <v>3363421</v>
      </c>
      <c r="J2" s="8">
        <v>1039</v>
      </c>
      <c r="K2" s="10">
        <v>0</v>
      </c>
      <c r="L2" s="10" t="s">
        <v>61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">
      <c r="A3" s="7" t="s">
        <v>62</v>
      </c>
      <c r="B3" s="5">
        <v>1102</v>
      </c>
      <c r="C3" s="5">
        <v>64</v>
      </c>
      <c r="D3" s="5">
        <v>81</v>
      </c>
      <c r="E3" s="5">
        <v>1021</v>
      </c>
      <c r="F3" s="8">
        <v>42558</v>
      </c>
      <c r="G3" s="8">
        <v>118211</v>
      </c>
      <c r="H3" s="8">
        <v>864497</v>
      </c>
      <c r="I3" s="8">
        <v>6884073</v>
      </c>
      <c r="J3" s="8">
        <v>2102</v>
      </c>
      <c r="K3" s="10">
        <v>1816</v>
      </c>
      <c r="L3" s="10" t="s">
        <v>63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">
      <c r="A4" s="7" t="s">
        <v>11</v>
      </c>
      <c r="B4" s="5">
        <v>5749</v>
      </c>
      <c r="C4" s="5">
        <v>110</v>
      </c>
      <c r="D4" s="5">
        <v>2289</v>
      </c>
      <c r="E4" s="5">
        <v>4244</v>
      </c>
      <c r="F4" s="8">
        <v>52750</v>
      </c>
      <c r="G4" s="8">
        <v>289950</v>
      </c>
      <c r="H4" s="8">
        <v>1692792</v>
      </c>
      <c r="I4" s="8">
        <v>12192330</v>
      </c>
      <c r="J4" s="8">
        <v>3872</v>
      </c>
      <c r="K4" s="11">
        <v>331</v>
      </c>
      <c r="L4" s="11" t="s">
        <v>64</v>
      </c>
      <c r="M4" s="5" t="s">
        <v>65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">
      <c r="A5" s="5" t="s">
        <v>66</v>
      </c>
      <c r="B5" s="5">
        <f t="shared" ref="B5:K5" si="0">SUM(B2:B4)</f>
        <v>7273</v>
      </c>
      <c r="C5" s="5">
        <f t="shared" si="0"/>
        <v>192</v>
      </c>
      <c r="D5" s="5">
        <f t="shared" si="0"/>
        <v>2782</v>
      </c>
      <c r="E5" s="5">
        <f t="shared" si="0"/>
        <v>5273</v>
      </c>
      <c r="F5" s="8">
        <f t="shared" si="0"/>
        <v>99567</v>
      </c>
      <c r="G5" s="8">
        <f t="shared" si="0"/>
        <v>481994</v>
      </c>
      <c r="H5" s="8">
        <f t="shared" si="0"/>
        <v>3007818</v>
      </c>
      <c r="I5" s="8">
        <f t="shared" si="0"/>
        <v>22439824</v>
      </c>
      <c r="J5" s="8">
        <f t="shared" si="0"/>
        <v>7013</v>
      </c>
      <c r="K5" s="5">
        <f t="shared" si="0"/>
        <v>2147</v>
      </c>
      <c r="L5" s="1" t="s">
        <v>67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">
      <c r="A6" s="5"/>
      <c r="B6" s="5"/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">
      <c r="A7" s="7" t="s">
        <v>60</v>
      </c>
      <c r="B7" s="8">
        <f t="shared" ref="B7:L7" si="1">SUM(B13:B16)</f>
        <v>422</v>
      </c>
      <c r="C7" s="8">
        <f t="shared" si="1"/>
        <v>17</v>
      </c>
      <c r="D7" s="8">
        <f t="shared" si="1"/>
        <v>412</v>
      </c>
      <c r="E7" s="8">
        <f t="shared" si="1"/>
        <v>30</v>
      </c>
      <c r="F7" s="8">
        <f t="shared" si="1"/>
        <v>4259</v>
      </c>
      <c r="G7" s="8">
        <f t="shared" si="1"/>
        <v>73833</v>
      </c>
      <c r="H7" s="8">
        <f t="shared" si="1"/>
        <v>450529</v>
      </c>
      <c r="I7" s="8">
        <f t="shared" si="1"/>
        <v>3363421</v>
      </c>
      <c r="J7" s="8">
        <f t="shared" si="1"/>
        <v>1031</v>
      </c>
      <c r="K7" s="8">
        <f t="shared" si="1"/>
        <v>0</v>
      </c>
      <c r="L7" s="8">
        <f t="shared" si="1"/>
        <v>4636479</v>
      </c>
      <c r="M7" s="5" t="s">
        <v>68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">
      <c r="A8" s="7" t="s">
        <v>62</v>
      </c>
      <c r="B8" s="8">
        <f t="shared" ref="B8:L8" si="2">SUM(B24:B30)</f>
        <v>1102</v>
      </c>
      <c r="C8" s="8">
        <f t="shared" si="2"/>
        <v>70</v>
      </c>
      <c r="D8" s="8">
        <f t="shared" si="2"/>
        <v>81</v>
      </c>
      <c r="E8" s="8">
        <f t="shared" si="2"/>
        <v>1021</v>
      </c>
      <c r="F8" s="8">
        <f t="shared" si="2"/>
        <v>42558</v>
      </c>
      <c r="G8" s="8">
        <f t="shared" si="2"/>
        <v>118211</v>
      </c>
      <c r="H8" s="8">
        <f t="shared" si="2"/>
        <v>864497</v>
      </c>
      <c r="I8" s="8">
        <f t="shared" si="2"/>
        <v>6884073</v>
      </c>
      <c r="J8" s="8">
        <f t="shared" si="2"/>
        <v>2106</v>
      </c>
      <c r="K8" s="8">
        <f t="shared" si="2"/>
        <v>1816</v>
      </c>
      <c r="L8" s="8">
        <f t="shared" si="2"/>
        <v>9483309</v>
      </c>
      <c r="M8" s="5" t="s">
        <v>69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">
      <c r="A9" s="7" t="s">
        <v>11</v>
      </c>
      <c r="B9" s="8">
        <f t="shared" ref="B9:L9" si="3">SUM(B18:B22)</f>
        <v>0</v>
      </c>
      <c r="C9" s="8">
        <f t="shared" si="3"/>
        <v>0</v>
      </c>
      <c r="D9" s="8">
        <f t="shared" si="3"/>
        <v>0</v>
      </c>
      <c r="E9" s="8">
        <f t="shared" si="3"/>
        <v>0</v>
      </c>
      <c r="F9" s="8">
        <f t="shared" si="3"/>
        <v>0</v>
      </c>
      <c r="G9" s="8">
        <f t="shared" si="3"/>
        <v>0</v>
      </c>
      <c r="H9" s="8">
        <f t="shared" si="3"/>
        <v>0</v>
      </c>
      <c r="I9" s="8">
        <f t="shared" si="3"/>
        <v>0</v>
      </c>
      <c r="J9" s="8">
        <f t="shared" si="3"/>
        <v>0</v>
      </c>
      <c r="K9" s="8">
        <f t="shared" si="3"/>
        <v>0</v>
      </c>
      <c r="L9" s="8">
        <f t="shared" si="3"/>
        <v>0</v>
      </c>
      <c r="M9" s="5" t="s">
        <v>70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2">
      <c r="A10" s="5"/>
      <c r="B10" s="5"/>
      <c r="C10" s="5"/>
      <c r="D10" s="5"/>
      <c r="E10" s="5"/>
      <c r="F10" s="8"/>
      <c r="G10" s="8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">
      <c r="A11" s="5"/>
      <c r="B11" s="6" t="s">
        <v>50</v>
      </c>
      <c r="C11" s="6" t="s">
        <v>51</v>
      </c>
      <c r="D11" s="6" t="s">
        <v>52</v>
      </c>
      <c r="E11" s="6" t="s">
        <v>53</v>
      </c>
      <c r="F11" s="6" t="s">
        <v>54</v>
      </c>
      <c r="G11" s="6" t="s">
        <v>55</v>
      </c>
      <c r="H11" s="6" t="s">
        <v>56</v>
      </c>
      <c r="I11" s="6" t="s">
        <v>57</v>
      </c>
      <c r="J11" s="6" t="s">
        <v>30</v>
      </c>
      <c r="K11" s="6" t="s">
        <v>58</v>
      </c>
      <c r="L11" s="6" t="s">
        <v>71</v>
      </c>
      <c r="M11" s="1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">
      <c r="A12" s="13" t="s">
        <v>60</v>
      </c>
      <c r="B12" s="5"/>
      <c r="C12" s="5">
        <v>1</v>
      </c>
      <c r="D12" s="5"/>
      <c r="E12" s="5"/>
      <c r="F12" s="8"/>
      <c r="G12" s="8"/>
      <c r="H12" s="8"/>
      <c r="I12" s="8"/>
      <c r="J12" s="8"/>
      <c r="K12" s="5"/>
      <c r="L12" s="5"/>
      <c r="M12" s="14" t="str">
        <f>CONCATENATE(INT(SUM(L13:L16)/(1024*1.024))/1000, " MByte")</f>
        <v>4.421 MByte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">
      <c r="A13" s="5" t="s">
        <v>33</v>
      </c>
      <c r="B13" s="8">
        <v>222</v>
      </c>
      <c r="C13" s="8">
        <v>8</v>
      </c>
      <c r="D13" s="8">
        <v>228</v>
      </c>
      <c r="E13" s="8">
        <v>0</v>
      </c>
      <c r="F13" s="8">
        <v>729</v>
      </c>
      <c r="G13" s="8">
        <v>22738</v>
      </c>
      <c r="H13" s="8">
        <v>136465</v>
      </c>
      <c r="I13" s="8">
        <v>978831</v>
      </c>
      <c r="J13" s="8">
        <v>309</v>
      </c>
      <c r="K13" s="8">
        <v>0</v>
      </c>
      <c r="L13" s="8">
        <v>1369715</v>
      </c>
      <c r="M13" s="5" t="s">
        <v>72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">
      <c r="A14" s="5" t="s">
        <v>35</v>
      </c>
      <c r="B14" s="8">
        <v>127</v>
      </c>
      <c r="C14" s="8">
        <v>7</v>
      </c>
      <c r="D14" s="8">
        <v>141</v>
      </c>
      <c r="E14" s="8">
        <v>0</v>
      </c>
      <c r="F14" s="8">
        <v>593</v>
      </c>
      <c r="G14" s="8">
        <v>8198</v>
      </c>
      <c r="H14" s="8">
        <v>42881</v>
      </c>
      <c r="I14" s="8">
        <v>326823</v>
      </c>
      <c r="J14" s="8">
        <v>108</v>
      </c>
      <c r="K14" s="8">
        <v>0</v>
      </c>
      <c r="L14" s="8">
        <v>456266</v>
      </c>
      <c r="M14" s="5" t="s">
        <v>73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">
      <c r="A15" s="5" t="s">
        <v>37</v>
      </c>
      <c r="B15" s="8">
        <v>22</v>
      </c>
      <c r="C15" s="8">
        <v>1</v>
      </c>
      <c r="D15" s="8">
        <v>22</v>
      </c>
      <c r="E15" s="8">
        <v>0</v>
      </c>
      <c r="F15" s="8">
        <v>462</v>
      </c>
      <c r="G15" s="8">
        <v>29866</v>
      </c>
      <c r="H15" s="8">
        <v>206774</v>
      </c>
      <c r="I15" s="8">
        <v>1532105</v>
      </c>
      <c r="J15" s="8">
        <v>452</v>
      </c>
      <c r="K15" s="8">
        <v>0</v>
      </c>
      <c r="L15" s="8">
        <v>2068895</v>
      </c>
      <c r="M15" s="5" t="s">
        <v>36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">
      <c r="A16" s="5" t="s">
        <v>39</v>
      </c>
      <c r="B16" s="8">
        <v>51</v>
      </c>
      <c r="C16" s="8">
        <v>1</v>
      </c>
      <c r="D16" s="8">
        <v>21</v>
      </c>
      <c r="E16" s="8">
        <v>30</v>
      </c>
      <c r="F16" s="8">
        <v>2475</v>
      </c>
      <c r="G16" s="8">
        <v>13031</v>
      </c>
      <c r="H16" s="8">
        <v>64409</v>
      </c>
      <c r="I16" s="8">
        <v>525662</v>
      </c>
      <c r="J16" s="8">
        <v>162</v>
      </c>
      <c r="K16" s="8">
        <v>0</v>
      </c>
      <c r="L16" s="8">
        <v>741603</v>
      </c>
      <c r="M16" s="5" t="s">
        <v>38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">
      <c r="A17" s="13" t="s">
        <v>11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4" t="str">
        <f>CONCATENATE(INT(SUM(L18:L22)/(1024*1.024))/1000, " MByte")</f>
        <v>0 MByte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">
      <c r="A18" s="5" t="s">
        <v>74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5" t="s">
        <v>75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">
      <c r="A19" s="5" t="s">
        <v>76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5" t="s">
        <v>77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">
      <c r="A20" s="5" t="s">
        <v>78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5" t="s">
        <v>79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">
      <c r="A21" s="5" t="s">
        <v>80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5" t="s">
        <v>81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">
      <c r="A22" s="5" t="s">
        <v>82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5" t="s">
        <v>83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">
      <c r="A23" s="13" t="s">
        <v>62</v>
      </c>
      <c r="B23" s="8"/>
      <c r="C23" s="8">
        <v>1</v>
      </c>
      <c r="D23" s="8"/>
      <c r="E23" s="8"/>
      <c r="F23" s="8"/>
      <c r="G23" s="8"/>
      <c r="H23" s="8"/>
      <c r="I23" s="8"/>
      <c r="J23" s="8"/>
      <c r="K23" s="8"/>
      <c r="L23" s="8"/>
      <c r="M23" s="14" t="str">
        <f>CONCATENATE(INT(SUM(L24:L30)/(1024*1.024))/1000, " MByte")</f>
        <v>9.043 MByte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">
      <c r="A24" s="5" t="s">
        <v>41</v>
      </c>
      <c r="B24" s="8">
        <v>21</v>
      </c>
      <c r="C24" s="8">
        <v>3</v>
      </c>
      <c r="D24" s="8">
        <v>2</v>
      </c>
      <c r="E24" s="8">
        <v>19</v>
      </c>
      <c r="F24" s="8">
        <v>2158</v>
      </c>
      <c r="G24" s="8">
        <v>8671</v>
      </c>
      <c r="H24" s="8">
        <v>53641</v>
      </c>
      <c r="I24" s="8">
        <v>405137</v>
      </c>
      <c r="J24" s="8">
        <v>124</v>
      </c>
      <c r="K24" s="8">
        <v>328</v>
      </c>
      <c r="L24" s="8">
        <v>578026</v>
      </c>
      <c r="M24" s="5" t="s">
        <v>84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">
      <c r="A25" s="5" t="s">
        <v>43</v>
      </c>
      <c r="B25" s="8">
        <v>19</v>
      </c>
      <c r="C25" s="8">
        <v>3</v>
      </c>
      <c r="D25" s="8">
        <v>2</v>
      </c>
      <c r="E25" s="8">
        <v>17</v>
      </c>
      <c r="F25" s="8">
        <v>643</v>
      </c>
      <c r="G25" s="8">
        <v>3131</v>
      </c>
      <c r="H25" s="8">
        <v>17945</v>
      </c>
      <c r="I25" s="8">
        <v>131336</v>
      </c>
      <c r="J25" s="8">
        <v>40</v>
      </c>
      <c r="K25" s="8">
        <v>0</v>
      </c>
      <c r="L25" s="8">
        <v>177070</v>
      </c>
      <c r="M25" s="5" t="s">
        <v>85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">
      <c r="A26" s="5" t="s">
        <v>45</v>
      </c>
      <c r="B26" s="8">
        <v>219</v>
      </c>
      <c r="C26" s="8">
        <v>24</v>
      </c>
      <c r="D26" s="8">
        <v>23</v>
      </c>
      <c r="E26" s="8">
        <v>196</v>
      </c>
      <c r="F26" s="8">
        <v>2519</v>
      </c>
      <c r="G26" s="8">
        <v>19640</v>
      </c>
      <c r="H26" s="8">
        <v>85076</v>
      </c>
      <c r="I26" s="8">
        <v>616259</v>
      </c>
      <c r="J26" s="8">
        <v>188</v>
      </c>
      <c r="K26" s="8">
        <v>0</v>
      </c>
      <c r="L26" s="8">
        <v>877996</v>
      </c>
      <c r="M26" s="5" t="s">
        <v>86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">
      <c r="A27" s="5" t="s">
        <v>48</v>
      </c>
      <c r="B27" s="8">
        <v>728</v>
      </c>
      <c r="C27" s="8">
        <v>25</v>
      </c>
      <c r="D27" s="8">
        <v>24</v>
      </c>
      <c r="E27" s="8">
        <v>704</v>
      </c>
      <c r="F27" s="8">
        <v>20221</v>
      </c>
      <c r="G27" s="8">
        <v>47896</v>
      </c>
      <c r="H27" s="8">
        <v>429338</v>
      </c>
      <c r="I27" s="8">
        <v>3534375</v>
      </c>
      <c r="J27" s="8">
        <v>1073</v>
      </c>
      <c r="K27" s="8">
        <v>1488</v>
      </c>
      <c r="L27" s="8">
        <v>4830994</v>
      </c>
      <c r="M27" s="5" t="s">
        <v>47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">
      <c r="A28" s="5" t="s">
        <v>44</v>
      </c>
      <c r="B28" s="8">
        <v>20</v>
      </c>
      <c r="C28" s="8">
        <v>3</v>
      </c>
      <c r="D28" s="8">
        <v>2</v>
      </c>
      <c r="E28" s="8">
        <v>18</v>
      </c>
      <c r="F28" s="8">
        <v>550</v>
      </c>
      <c r="G28" s="8">
        <v>1863</v>
      </c>
      <c r="H28" s="8">
        <v>15120</v>
      </c>
      <c r="I28" s="8">
        <v>112387</v>
      </c>
      <c r="J28" s="8">
        <v>35</v>
      </c>
      <c r="K28" s="8">
        <v>0</v>
      </c>
      <c r="L28" s="8">
        <v>154532</v>
      </c>
      <c r="M28" s="5" t="s">
        <v>87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">
      <c r="A29" s="5" t="s">
        <v>42</v>
      </c>
      <c r="B29" s="8">
        <v>18</v>
      </c>
      <c r="C29" s="8">
        <v>1</v>
      </c>
      <c r="D29" s="8">
        <v>18</v>
      </c>
      <c r="E29" s="8">
        <v>0</v>
      </c>
      <c r="F29" s="8">
        <v>3258</v>
      </c>
      <c r="G29" s="8">
        <v>13012</v>
      </c>
      <c r="H29" s="8">
        <v>84217</v>
      </c>
      <c r="I29" s="8">
        <v>645914</v>
      </c>
      <c r="J29" s="8">
        <v>200</v>
      </c>
      <c r="K29" s="8">
        <v>0</v>
      </c>
      <c r="L29" s="8">
        <v>912905</v>
      </c>
      <c r="M29" s="5" t="s">
        <v>88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">
      <c r="A30" s="5" t="s">
        <v>46</v>
      </c>
      <c r="B30" s="8">
        <v>77</v>
      </c>
      <c r="C30" s="8">
        <v>11</v>
      </c>
      <c r="D30" s="8">
        <v>10</v>
      </c>
      <c r="E30" s="8">
        <v>67</v>
      </c>
      <c r="F30" s="8">
        <v>13209</v>
      </c>
      <c r="G30" s="8">
        <v>23998</v>
      </c>
      <c r="H30" s="8">
        <v>179160</v>
      </c>
      <c r="I30" s="8">
        <v>1438665</v>
      </c>
      <c r="J30" s="8">
        <v>446</v>
      </c>
      <c r="K30" s="8">
        <v>0</v>
      </c>
      <c r="L30" s="8">
        <v>1951786</v>
      </c>
      <c r="M30" s="5" t="s">
        <v>89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">
      <c r="A31" s="5" t="s">
        <v>66</v>
      </c>
      <c r="B31" s="8">
        <f t="shared" ref="B31:L31" si="4">SUM(B12:B30)</f>
        <v>1524</v>
      </c>
      <c r="C31" s="8">
        <f t="shared" si="4"/>
        <v>89</v>
      </c>
      <c r="D31" s="8">
        <f t="shared" si="4"/>
        <v>493</v>
      </c>
      <c r="E31" s="8">
        <f t="shared" si="4"/>
        <v>1051</v>
      </c>
      <c r="F31" s="8">
        <f t="shared" si="4"/>
        <v>46817</v>
      </c>
      <c r="G31" s="8">
        <f t="shared" si="4"/>
        <v>192044</v>
      </c>
      <c r="H31" s="8">
        <f t="shared" si="4"/>
        <v>1315026</v>
      </c>
      <c r="I31" s="8">
        <f t="shared" si="4"/>
        <v>10247494</v>
      </c>
      <c r="J31" s="8">
        <f t="shared" si="4"/>
        <v>3137</v>
      </c>
      <c r="K31" s="8">
        <f t="shared" si="4"/>
        <v>1816</v>
      </c>
      <c r="L31" s="8">
        <f t="shared" si="4"/>
        <v>14119788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3.7109375" customWidth="1"/>
    <col min="2" max="2" width="7.42578125" customWidth="1"/>
    <col min="3" max="3" width="6.140625" customWidth="1"/>
    <col min="4" max="4" width="8.5703125" customWidth="1"/>
    <col min="5" max="5" width="7" customWidth="1"/>
    <col min="6" max="6" width="8.42578125" customWidth="1"/>
    <col min="7" max="7" width="5.42578125" customWidth="1"/>
    <col min="8" max="8" width="2.42578125" customWidth="1"/>
    <col min="9" max="9" width="6.85546875" customWidth="1"/>
    <col min="10" max="10" width="5.7109375" customWidth="1"/>
    <col min="11" max="11" width="2.42578125" customWidth="1"/>
    <col min="12" max="12" width="13.7109375" customWidth="1"/>
    <col min="13" max="13" width="6.140625" customWidth="1"/>
  </cols>
  <sheetData>
    <row r="1" spans="1:13" x14ac:dyDescent="0.2">
      <c r="A1" s="1" t="s">
        <v>90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91</v>
      </c>
      <c r="G1" s="1" t="s">
        <v>30</v>
      </c>
      <c r="I1" s="1" t="s">
        <v>92</v>
      </c>
      <c r="J1" s="1" t="s">
        <v>93</v>
      </c>
    </row>
    <row r="2" spans="1:13" x14ac:dyDescent="0.2">
      <c r="A2" s="1" t="s">
        <v>94</v>
      </c>
      <c r="B2" s="1">
        <v>50</v>
      </c>
      <c r="C2" s="15">
        <v>1533</v>
      </c>
      <c r="D2" s="15">
        <v>1716</v>
      </c>
      <c r="E2" s="15">
        <v>38290</v>
      </c>
      <c r="F2" s="15">
        <v>151857</v>
      </c>
      <c r="G2" s="1">
        <v>50</v>
      </c>
      <c r="I2" s="16">
        <f t="shared" ref="I2:I67" si="0">E2/790573</f>
        <v>4.843322501527373E-2</v>
      </c>
      <c r="J2" s="16">
        <f t="shared" ref="J2:J67" si="1">F2/3223201</f>
        <v>4.7113723283158576E-2</v>
      </c>
      <c r="L2" s="1" t="s">
        <v>94</v>
      </c>
      <c r="M2" s="15">
        <v>38290</v>
      </c>
    </row>
    <row r="3" spans="1:13" x14ac:dyDescent="0.2">
      <c r="A3" s="1" t="s">
        <v>95</v>
      </c>
      <c r="B3" s="1">
        <v>40</v>
      </c>
      <c r="C3" s="15">
        <v>1213</v>
      </c>
      <c r="D3" s="15">
        <v>1288</v>
      </c>
      <c r="E3" s="15">
        <v>32695</v>
      </c>
      <c r="F3" s="15">
        <v>131775</v>
      </c>
      <c r="G3" s="1">
        <v>43</v>
      </c>
      <c r="I3" s="16">
        <f t="shared" si="0"/>
        <v>4.1356079704214538E-2</v>
      </c>
      <c r="J3" s="16">
        <f t="shared" si="1"/>
        <v>4.0883271009161393E-2</v>
      </c>
      <c r="L3" s="1" t="s">
        <v>95</v>
      </c>
      <c r="M3" s="15">
        <v>32695</v>
      </c>
    </row>
    <row r="4" spans="1:13" x14ac:dyDescent="0.2">
      <c r="A4" s="1" t="s">
        <v>96</v>
      </c>
      <c r="B4" s="1">
        <v>27</v>
      </c>
      <c r="C4" s="15">
        <v>859</v>
      </c>
      <c r="D4" s="15">
        <v>872</v>
      </c>
      <c r="E4" s="15">
        <v>24546</v>
      </c>
      <c r="F4" s="15">
        <v>98922</v>
      </c>
      <c r="G4" s="1">
        <v>33</v>
      </c>
      <c r="I4" s="16">
        <f t="shared" si="0"/>
        <v>3.1048366185032882E-2</v>
      </c>
      <c r="J4" s="16">
        <f t="shared" si="1"/>
        <v>3.0690608497577408E-2</v>
      </c>
      <c r="L4" s="1" t="s">
        <v>96</v>
      </c>
      <c r="M4" s="15">
        <v>24546</v>
      </c>
    </row>
    <row r="5" spans="1:13" x14ac:dyDescent="0.2">
      <c r="A5" s="1" t="s">
        <v>97</v>
      </c>
      <c r="B5" s="1">
        <v>36</v>
      </c>
      <c r="C5" s="15">
        <v>1288</v>
      </c>
      <c r="D5" s="15">
        <v>1349</v>
      </c>
      <c r="E5" s="15">
        <v>32928</v>
      </c>
      <c r="F5" s="15">
        <v>137901</v>
      </c>
      <c r="G5" s="1">
        <v>45</v>
      </c>
      <c r="I5" s="16">
        <f t="shared" si="0"/>
        <v>4.1650802645675986E-2</v>
      </c>
      <c r="J5" s="16">
        <f t="shared" si="1"/>
        <v>4.2783866100810967E-2</v>
      </c>
      <c r="L5" s="1" t="s">
        <v>97</v>
      </c>
      <c r="M5" s="15">
        <v>32928</v>
      </c>
    </row>
    <row r="6" spans="1:13" x14ac:dyDescent="0.2">
      <c r="A6" s="1" t="s">
        <v>98</v>
      </c>
      <c r="B6" s="1">
        <v>34</v>
      </c>
      <c r="C6" s="15">
        <v>959</v>
      </c>
      <c r="D6" s="15">
        <v>999</v>
      </c>
      <c r="E6" s="15">
        <v>28387</v>
      </c>
      <c r="F6" s="15">
        <v>114018</v>
      </c>
      <c r="G6" s="1">
        <v>37</v>
      </c>
      <c r="I6" s="16">
        <f t="shared" si="0"/>
        <v>3.5906867550498184E-2</v>
      </c>
      <c r="J6" s="16">
        <f t="shared" si="1"/>
        <v>3.5374151348302511E-2</v>
      </c>
      <c r="L6" s="1" t="s">
        <v>98</v>
      </c>
      <c r="M6" s="15">
        <v>28387</v>
      </c>
    </row>
    <row r="7" spans="1:13" x14ac:dyDescent="0.2">
      <c r="A7" s="1" t="s">
        <v>99</v>
      </c>
      <c r="B7" s="1">
        <v>24</v>
      </c>
      <c r="C7" s="15">
        <v>658</v>
      </c>
      <c r="D7" s="15">
        <v>699</v>
      </c>
      <c r="E7" s="15">
        <v>18862</v>
      </c>
      <c r="F7" s="15">
        <v>78372</v>
      </c>
      <c r="G7" s="1">
        <v>26</v>
      </c>
      <c r="I7" s="16">
        <f t="shared" si="0"/>
        <v>2.3858644299767383E-2</v>
      </c>
      <c r="J7" s="16">
        <f t="shared" si="1"/>
        <v>2.4314958949193673E-2</v>
      </c>
      <c r="L7" s="1" t="s">
        <v>99</v>
      </c>
      <c r="M7" s="15">
        <v>18862</v>
      </c>
    </row>
    <row r="8" spans="1:13" x14ac:dyDescent="0.2">
      <c r="A8" s="1" t="s">
        <v>100</v>
      </c>
      <c r="B8" s="1">
        <v>21</v>
      </c>
      <c r="C8" s="15">
        <v>618</v>
      </c>
      <c r="D8" s="15">
        <v>753</v>
      </c>
      <c r="E8" s="15">
        <v>18985</v>
      </c>
      <c r="F8" s="15">
        <v>76851</v>
      </c>
      <c r="G8" s="1">
        <v>25</v>
      </c>
      <c r="I8" s="16">
        <f t="shared" si="0"/>
        <v>2.4014227655131153E-2</v>
      </c>
      <c r="J8" s="16">
        <f t="shared" si="1"/>
        <v>2.384306780743739E-2</v>
      </c>
      <c r="L8" s="1" t="s">
        <v>100</v>
      </c>
      <c r="M8" s="15">
        <v>18985</v>
      </c>
    </row>
    <row r="9" spans="1:13" x14ac:dyDescent="0.2">
      <c r="A9" s="1" t="s">
        <v>101</v>
      </c>
      <c r="B9" s="1">
        <v>4</v>
      </c>
      <c r="C9" s="15">
        <v>85</v>
      </c>
      <c r="D9" s="15">
        <v>114</v>
      </c>
      <c r="E9" s="15">
        <v>2577</v>
      </c>
      <c r="F9" s="15">
        <v>10000</v>
      </c>
      <c r="G9" s="1">
        <v>4</v>
      </c>
      <c r="I9" s="16">
        <f t="shared" si="0"/>
        <v>3.2596610306701596E-3</v>
      </c>
      <c r="J9" s="16">
        <f t="shared" si="1"/>
        <v>3.1025058629604546E-3</v>
      </c>
      <c r="L9" s="1" t="s">
        <v>101</v>
      </c>
      <c r="M9" s="15">
        <v>2577</v>
      </c>
    </row>
    <row r="10" spans="1:13" x14ac:dyDescent="0.2">
      <c r="A10" s="1" t="s">
        <v>102</v>
      </c>
      <c r="B10" s="1">
        <v>31</v>
      </c>
      <c r="C10" s="15">
        <v>810</v>
      </c>
      <c r="D10" s="15">
        <v>1065</v>
      </c>
      <c r="E10" s="15">
        <v>25066</v>
      </c>
      <c r="F10" s="15">
        <v>100211</v>
      </c>
      <c r="G10" s="1">
        <v>33</v>
      </c>
      <c r="I10" s="16">
        <f t="shared" si="0"/>
        <v>3.1706116955676454E-2</v>
      </c>
      <c r="J10" s="16">
        <f t="shared" si="1"/>
        <v>3.1090521503313012E-2</v>
      </c>
      <c r="L10" s="1" t="s">
        <v>102</v>
      </c>
      <c r="M10" s="15">
        <v>25066</v>
      </c>
    </row>
    <row r="11" spans="1:13" x14ac:dyDescent="0.2">
      <c r="A11" s="1" t="s">
        <v>103</v>
      </c>
      <c r="B11" s="1">
        <v>24</v>
      </c>
      <c r="C11" s="15">
        <v>695</v>
      </c>
      <c r="D11" s="15">
        <v>915</v>
      </c>
      <c r="E11" s="15">
        <v>20620</v>
      </c>
      <c r="F11" s="15">
        <v>82497</v>
      </c>
      <c r="G11" s="1">
        <v>27</v>
      </c>
      <c r="I11" s="16">
        <f t="shared" si="0"/>
        <v>2.6082347866673919E-2</v>
      </c>
      <c r="J11" s="16">
        <f t="shared" si="1"/>
        <v>2.559474261766486E-2</v>
      </c>
      <c r="L11" s="1" t="s">
        <v>103</v>
      </c>
      <c r="M11" s="15">
        <v>20620</v>
      </c>
    </row>
    <row r="12" spans="1:13" x14ac:dyDescent="0.2">
      <c r="A12" s="1" t="s">
        <v>104</v>
      </c>
      <c r="B12" s="1">
        <v>22</v>
      </c>
      <c r="C12" s="15">
        <v>816</v>
      </c>
      <c r="D12" s="15">
        <v>951</v>
      </c>
      <c r="E12" s="15">
        <v>24538</v>
      </c>
      <c r="F12" s="15">
        <v>98713</v>
      </c>
      <c r="G12" s="1">
        <v>32</v>
      </c>
      <c r="I12" s="16">
        <f t="shared" si="0"/>
        <v>3.1038246942407595E-2</v>
      </c>
      <c r="J12" s="16">
        <f t="shared" si="1"/>
        <v>3.0625766125041535E-2</v>
      </c>
      <c r="L12" s="1" t="s">
        <v>104</v>
      </c>
      <c r="M12" s="15">
        <v>24538</v>
      </c>
    </row>
    <row r="13" spans="1:13" x14ac:dyDescent="0.2">
      <c r="A13" s="1" t="s">
        <v>105</v>
      </c>
      <c r="B13" s="1">
        <v>25</v>
      </c>
      <c r="C13" s="15">
        <v>719</v>
      </c>
      <c r="D13" s="15">
        <v>943</v>
      </c>
      <c r="E13" s="15">
        <v>23538</v>
      </c>
      <c r="F13" s="15">
        <v>93631</v>
      </c>
      <c r="G13" s="1">
        <v>31</v>
      </c>
      <c r="I13" s="16">
        <f t="shared" si="0"/>
        <v>2.9773341614246881E-2</v>
      </c>
      <c r="J13" s="16">
        <f t="shared" si="1"/>
        <v>2.9049072645485032E-2</v>
      </c>
      <c r="L13" s="1" t="s">
        <v>105</v>
      </c>
      <c r="M13" s="15">
        <v>23538</v>
      </c>
    </row>
    <row r="14" spans="1:13" x14ac:dyDescent="0.2">
      <c r="A14" s="1" t="s">
        <v>106</v>
      </c>
      <c r="B14" s="1">
        <v>29</v>
      </c>
      <c r="C14" s="15">
        <v>942</v>
      </c>
      <c r="D14" s="15">
        <v>1054</v>
      </c>
      <c r="E14" s="15">
        <v>20383</v>
      </c>
      <c r="F14" s="15">
        <v>86625</v>
      </c>
      <c r="G14" s="1">
        <v>29</v>
      </c>
      <c r="I14" s="16">
        <f t="shared" si="0"/>
        <v>2.5782565303899829E-2</v>
      </c>
      <c r="J14" s="16">
        <f t="shared" si="1"/>
        <v>2.6875457037894939E-2</v>
      </c>
      <c r="L14" s="1" t="s">
        <v>106</v>
      </c>
      <c r="M14" s="15">
        <v>20383</v>
      </c>
    </row>
    <row r="15" spans="1:13" x14ac:dyDescent="0.2">
      <c r="A15" s="1" t="s">
        <v>107</v>
      </c>
      <c r="B15" s="1">
        <v>36</v>
      </c>
      <c r="C15" s="15">
        <v>822</v>
      </c>
      <c r="D15" s="15">
        <v>934</v>
      </c>
      <c r="E15" s="15">
        <v>26093</v>
      </c>
      <c r="F15" s="15">
        <v>109303</v>
      </c>
      <c r="G15" s="1">
        <v>35</v>
      </c>
      <c r="I15" s="16">
        <f t="shared" si="0"/>
        <v>3.3005174727697505E-2</v>
      </c>
      <c r="J15" s="16">
        <f t="shared" si="1"/>
        <v>3.3911319833916653E-2</v>
      </c>
      <c r="L15" s="1" t="s">
        <v>107</v>
      </c>
      <c r="M15" s="15">
        <v>26093</v>
      </c>
    </row>
    <row r="16" spans="1:13" x14ac:dyDescent="0.2">
      <c r="A16" s="1" t="s">
        <v>108</v>
      </c>
      <c r="B16" s="1">
        <v>10</v>
      </c>
      <c r="C16" s="15">
        <v>280</v>
      </c>
      <c r="D16" s="15">
        <v>294</v>
      </c>
      <c r="E16" s="15">
        <v>7445</v>
      </c>
      <c r="F16" s="15">
        <v>31705</v>
      </c>
      <c r="G16" s="1">
        <v>11</v>
      </c>
      <c r="I16" s="16">
        <f t="shared" si="0"/>
        <v>9.4172201681565135E-3</v>
      </c>
      <c r="J16" s="16">
        <f t="shared" si="1"/>
        <v>9.8364948385161206E-3</v>
      </c>
      <c r="L16" s="1" t="s">
        <v>108</v>
      </c>
      <c r="M16" s="15">
        <v>7445</v>
      </c>
    </row>
    <row r="17" spans="1:13" x14ac:dyDescent="0.2">
      <c r="A17" s="1" t="s">
        <v>109</v>
      </c>
      <c r="B17" s="1">
        <v>13</v>
      </c>
      <c r="C17" s="15">
        <v>406</v>
      </c>
      <c r="D17" s="15">
        <v>466</v>
      </c>
      <c r="E17" s="15">
        <v>10489</v>
      </c>
      <c r="F17" s="15">
        <v>44705</v>
      </c>
      <c r="G17" s="1">
        <v>14</v>
      </c>
      <c r="I17" s="16">
        <f t="shared" si="0"/>
        <v>1.3267591987077727E-2</v>
      </c>
      <c r="J17" s="16">
        <f t="shared" si="1"/>
        <v>1.3869752460364712E-2</v>
      </c>
      <c r="L17" s="1" t="s">
        <v>109</v>
      </c>
      <c r="M17" s="15">
        <v>10489</v>
      </c>
    </row>
    <row r="18" spans="1:13" x14ac:dyDescent="0.2">
      <c r="A18" s="1" t="s">
        <v>110</v>
      </c>
      <c r="B18" s="1">
        <v>10</v>
      </c>
      <c r="C18" s="15">
        <v>167</v>
      </c>
      <c r="D18" s="15">
        <v>205</v>
      </c>
      <c r="E18" s="15">
        <v>5645</v>
      </c>
      <c r="F18" s="15">
        <v>23748</v>
      </c>
      <c r="G18" s="1">
        <v>8</v>
      </c>
      <c r="I18" s="16">
        <f t="shared" si="0"/>
        <v>7.1403905774672293E-3</v>
      </c>
      <c r="J18" s="16">
        <f t="shared" si="1"/>
        <v>7.3678309233584875E-3</v>
      </c>
      <c r="L18" s="1" t="s">
        <v>110</v>
      </c>
      <c r="M18" s="15">
        <v>5645</v>
      </c>
    </row>
    <row r="19" spans="1:13" x14ac:dyDescent="0.2">
      <c r="A19" s="1" t="s">
        <v>111</v>
      </c>
      <c r="B19" s="1">
        <v>42</v>
      </c>
      <c r="C19" s="15">
        <v>1070</v>
      </c>
      <c r="D19" s="15">
        <v>1230</v>
      </c>
      <c r="E19" s="15">
        <v>18149</v>
      </c>
      <c r="F19" s="15">
        <v>73266</v>
      </c>
      <c r="G19" s="1">
        <v>24</v>
      </c>
      <c r="I19" s="16">
        <f t="shared" si="0"/>
        <v>2.2956766800788796E-2</v>
      </c>
      <c r="J19" s="16">
        <f t="shared" si="1"/>
        <v>2.2730819455566067E-2</v>
      </c>
      <c r="L19" s="1" t="s">
        <v>111</v>
      </c>
      <c r="M19" s="15">
        <v>18149</v>
      </c>
    </row>
    <row r="20" spans="1:13" x14ac:dyDescent="0.2">
      <c r="A20" s="1" t="s">
        <v>112</v>
      </c>
      <c r="B20" s="1">
        <v>150</v>
      </c>
      <c r="C20" s="15">
        <v>2461</v>
      </c>
      <c r="D20" s="15">
        <v>2664</v>
      </c>
      <c r="E20" s="15">
        <v>42727</v>
      </c>
      <c r="F20" s="15">
        <v>173959</v>
      </c>
      <c r="G20" s="1">
        <v>58</v>
      </c>
      <c r="I20" s="16">
        <f t="shared" si="0"/>
        <v>5.4045609956322821E-2</v>
      </c>
      <c r="J20" s="16">
        <f t="shared" si="1"/>
        <v>5.397088174147377E-2</v>
      </c>
      <c r="L20" s="1" t="s">
        <v>112</v>
      </c>
      <c r="M20" s="15">
        <v>42727</v>
      </c>
    </row>
    <row r="21" spans="1:13" x14ac:dyDescent="0.2">
      <c r="A21" s="1" t="s">
        <v>113</v>
      </c>
      <c r="B21" s="1">
        <v>31</v>
      </c>
      <c r="C21" s="15">
        <v>915</v>
      </c>
      <c r="D21" s="15">
        <v>946</v>
      </c>
      <c r="E21" s="15">
        <v>15046</v>
      </c>
      <c r="F21" s="15">
        <v>62676</v>
      </c>
      <c r="G21" s="1">
        <v>21</v>
      </c>
      <c r="I21" s="16">
        <f t="shared" si="0"/>
        <v>1.90317655675061E-2</v>
      </c>
      <c r="J21" s="16">
        <f t="shared" si="1"/>
        <v>1.9445265746690945E-2</v>
      </c>
      <c r="L21" s="1" t="s">
        <v>113</v>
      </c>
      <c r="M21" s="15">
        <v>15046</v>
      </c>
    </row>
    <row r="22" spans="1:13" x14ac:dyDescent="0.2">
      <c r="A22" s="1" t="s">
        <v>114</v>
      </c>
      <c r="B22" s="1">
        <v>12</v>
      </c>
      <c r="C22" s="15">
        <v>222</v>
      </c>
      <c r="D22" s="15">
        <v>242</v>
      </c>
      <c r="E22" s="15">
        <v>5588</v>
      </c>
      <c r="F22" s="15">
        <v>21972</v>
      </c>
      <c r="G22" s="1">
        <v>7</v>
      </c>
      <c r="I22" s="16">
        <f t="shared" si="0"/>
        <v>7.0682909737620689E-3</v>
      </c>
      <c r="J22" s="16">
        <f t="shared" si="1"/>
        <v>6.8168258820967111E-3</v>
      </c>
      <c r="L22" s="1" t="s">
        <v>114</v>
      </c>
      <c r="M22" s="15">
        <v>5588</v>
      </c>
    </row>
    <row r="23" spans="1:13" x14ac:dyDescent="0.2">
      <c r="A23" s="1" t="s">
        <v>115</v>
      </c>
      <c r="B23" s="1">
        <v>8</v>
      </c>
      <c r="C23" s="15">
        <v>117</v>
      </c>
      <c r="D23" s="15">
        <v>134</v>
      </c>
      <c r="E23" s="15">
        <v>2666</v>
      </c>
      <c r="F23" s="15">
        <v>10548</v>
      </c>
      <c r="G23" s="1">
        <v>4</v>
      </c>
      <c r="I23" s="16">
        <f t="shared" si="0"/>
        <v>3.3722376048764629E-3</v>
      </c>
      <c r="J23" s="16">
        <f t="shared" si="1"/>
        <v>3.2725231842506875E-3</v>
      </c>
      <c r="L23" s="1" t="s">
        <v>115</v>
      </c>
      <c r="M23" s="15">
        <v>2666</v>
      </c>
    </row>
    <row r="24" spans="1:13" x14ac:dyDescent="0.2">
      <c r="A24" s="1" t="s">
        <v>116</v>
      </c>
      <c r="B24" s="1">
        <v>66</v>
      </c>
      <c r="C24" s="15">
        <v>1292</v>
      </c>
      <c r="D24" s="15">
        <v>1474</v>
      </c>
      <c r="E24" s="15">
        <v>37086</v>
      </c>
      <c r="F24" s="15">
        <v>150992</v>
      </c>
      <c r="G24" s="1">
        <v>50</v>
      </c>
      <c r="I24" s="16">
        <f t="shared" si="0"/>
        <v>4.6910279000168233E-2</v>
      </c>
      <c r="J24" s="16">
        <f t="shared" si="1"/>
        <v>4.6845356526012495E-2</v>
      </c>
      <c r="L24" s="1" t="s">
        <v>116</v>
      </c>
      <c r="M24" s="15">
        <v>37086</v>
      </c>
    </row>
    <row r="25" spans="1:13" x14ac:dyDescent="0.2">
      <c r="A25" s="1" t="s">
        <v>117</v>
      </c>
      <c r="B25" s="1">
        <v>52</v>
      </c>
      <c r="C25" s="15">
        <v>1364</v>
      </c>
      <c r="D25" s="15">
        <v>1564</v>
      </c>
      <c r="E25" s="15">
        <v>42720</v>
      </c>
      <c r="F25" s="15">
        <v>174386</v>
      </c>
      <c r="G25" s="1">
        <v>57</v>
      </c>
      <c r="I25" s="16">
        <f t="shared" si="0"/>
        <v>5.4036755619025691E-2</v>
      </c>
      <c r="J25" s="16">
        <f t="shared" si="1"/>
        <v>5.4103358741822184E-2</v>
      </c>
      <c r="L25" s="1" t="s">
        <v>117</v>
      </c>
      <c r="M25" s="15">
        <v>42720</v>
      </c>
    </row>
    <row r="26" spans="1:13" x14ac:dyDescent="0.2">
      <c r="A26" s="1" t="s">
        <v>118</v>
      </c>
      <c r="B26" s="1">
        <v>5</v>
      </c>
      <c r="C26" s="15">
        <v>154</v>
      </c>
      <c r="D26" s="15">
        <v>166</v>
      </c>
      <c r="E26" s="15">
        <v>3421</v>
      </c>
      <c r="F26" s="15">
        <v>14173</v>
      </c>
      <c r="G26" s="1">
        <v>4</v>
      </c>
      <c r="I26" s="16">
        <f t="shared" si="0"/>
        <v>4.3272411276378021E-3</v>
      </c>
      <c r="J26" s="16">
        <f t="shared" si="1"/>
        <v>4.3971815595738525E-3</v>
      </c>
      <c r="L26" s="1" t="s">
        <v>118</v>
      </c>
      <c r="M26" s="15">
        <v>3421</v>
      </c>
    </row>
    <row r="27" spans="1:13" x14ac:dyDescent="0.2">
      <c r="A27" s="1" t="s">
        <v>119</v>
      </c>
      <c r="B27" s="1">
        <v>48</v>
      </c>
      <c r="C27" s="15">
        <v>1273</v>
      </c>
      <c r="D27" s="15">
        <v>1364</v>
      </c>
      <c r="E27" s="15">
        <v>39423</v>
      </c>
      <c r="F27" s="15">
        <v>160049</v>
      </c>
      <c r="G27" s="1">
        <v>53</v>
      </c>
      <c r="I27" s="16">
        <f t="shared" si="0"/>
        <v>4.9866362752079819E-2</v>
      </c>
      <c r="J27" s="16">
        <f t="shared" si="1"/>
        <v>4.9655296086095778E-2</v>
      </c>
      <c r="L27" s="1" t="s">
        <v>119</v>
      </c>
      <c r="M27" s="15">
        <v>39423</v>
      </c>
    </row>
    <row r="28" spans="1:13" x14ac:dyDescent="0.2">
      <c r="A28" s="1" t="s">
        <v>120</v>
      </c>
      <c r="B28" s="1">
        <v>12</v>
      </c>
      <c r="C28" s="15">
        <v>357</v>
      </c>
      <c r="D28" s="15">
        <v>384</v>
      </c>
      <c r="E28" s="15">
        <v>11605</v>
      </c>
      <c r="F28" s="15">
        <v>48438</v>
      </c>
      <c r="G28" s="1">
        <v>16</v>
      </c>
      <c r="I28" s="16">
        <f t="shared" si="0"/>
        <v>1.4679226333305083E-2</v>
      </c>
      <c r="J28" s="16">
        <f t="shared" si="1"/>
        <v>1.5027917899007849E-2</v>
      </c>
      <c r="L28" s="1" t="s">
        <v>120</v>
      </c>
      <c r="M28" s="15">
        <v>11605</v>
      </c>
    </row>
    <row r="29" spans="1:13" x14ac:dyDescent="0.2">
      <c r="A29" s="1" t="s">
        <v>121</v>
      </c>
      <c r="B29" s="1">
        <v>14</v>
      </c>
      <c r="C29" s="15">
        <v>197</v>
      </c>
      <c r="D29" s="15">
        <v>215</v>
      </c>
      <c r="E29" s="15">
        <v>5178</v>
      </c>
      <c r="F29" s="15">
        <v>21122</v>
      </c>
      <c r="G29" s="1">
        <v>7</v>
      </c>
      <c r="I29" s="16">
        <f t="shared" si="0"/>
        <v>6.549679789216176E-3</v>
      </c>
      <c r="J29" s="16">
        <f t="shared" si="1"/>
        <v>6.5531128837450717E-3</v>
      </c>
      <c r="L29" s="1" t="s">
        <v>121</v>
      </c>
      <c r="M29" s="15">
        <v>5178</v>
      </c>
    </row>
    <row r="30" spans="1:13" x14ac:dyDescent="0.2">
      <c r="A30" s="1" t="s">
        <v>122</v>
      </c>
      <c r="B30" s="1">
        <v>3</v>
      </c>
      <c r="C30" s="15">
        <v>73</v>
      </c>
      <c r="D30" s="15">
        <v>78</v>
      </c>
      <c r="E30" s="15">
        <v>2035</v>
      </c>
      <c r="F30" s="15">
        <v>8359</v>
      </c>
      <c r="G30" s="1">
        <v>2</v>
      </c>
      <c r="I30" s="16">
        <f t="shared" si="0"/>
        <v>2.5740823428070528E-3</v>
      </c>
      <c r="J30" s="16">
        <f t="shared" si="1"/>
        <v>2.5933846508486439E-3</v>
      </c>
      <c r="L30" s="1" t="s">
        <v>122</v>
      </c>
      <c r="M30" s="15">
        <v>2035</v>
      </c>
    </row>
    <row r="31" spans="1:13" x14ac:dyDescent="0.2">
      <c r="A31" s="1" t="s">
        <v>123</v>
      </c>
      <c r="B31" s="1">
        <v>9</v>
      </c>
      <c r="C31" s="15">
        <v>146</v>
      </c>
      <c r="D31" s="15">
        <v>173</v>
      </c>
      <c r="E31" s="15">
        <v>4220</v>
      </c>
      <c r="F31" s="15">
        <v>16989</v>
      </c>
      <c r="G31" s="1">
        <v>6</v>
      </c>
      <c r="I31" s="16">
        <f t="shared" si="0"/>
        <v>5.3379004848382126E-3</v>
      </c>
      <c r="J31" s="16">
        <f t="shared" si="1"/>
        <v>5.2708472105835163E-3</v>
      </c>
      <c r="L31" s="1" t="s">
        <v>123</v>
      </c>
      <c r="M31" s="15">
        <v>4220</v>
      </c>
    </row>
    <row r="32" spans="1:13" x14ac:dyDescent="0.2">
      <c r="A32" s="1" t="s">
        <v>124</v>
      </c>
      <c r="B32" s="1">
        <v>1</v>
      </c>
      <c r="C32" s="15">
        <v>21</v>
      </c>
      <c r="D32" s="15">
        <v>25</v>
      </c>
      <c r="E32" s="15">
        <v>674</v>
      </c>
      <c r="F32" s="15">
        <v>2823</v>
      </c>
      <c r="G32" s="1">
        <v>1</v>
      </c>
      <c r="I32" s="16">
        <f t="shared" si="0"/>
        <v>8.5254619118032106E-4</v>
      </c>
      <c r="J32" s="16">
        <f t="shared" si="1"/>
        <v>8.7583740511373636E-4</v>
      </c>
      <c r="L32" s="1" t="s">
        <v>124</v>
      </c>
      <c r="M32" s="15">
        <v>674</v>
      </c>
    </row>
    <row r="33" spans="1:13" x14ac:dyDescent="0.2">
      <c r="A33" s="1" t="s">
        <v>125</v>
      </c>
      <c r="B33" s="1">
        <v>4</v>
      </c>
      <c r="C33" s="15">
        <v>48</v>
      </c>
      <c r="D33" s="15">
        <v>62</v>
      </c>
      <c r="E33" s="15">
        <v>1321</v>
      </c>
      <c r="F33" s="15">
        <v>5087</v>
      </c>
      <c r="G33" s="1">
        <v>1</v>
      </c>
      <c r="I33" s="16">
        <f t="shared" si="0"/>
        <v>1.6709399385003028E-3</v>
      </c>
      <c r="J33" s="16">
        <f t="shared" si="1"/>
        <v>1.5782447324879832E-3</v>
      </c>
      <c r="L33" s="1" t="s">
        <v>125</v>
      </c>
      <c r="M33" s="15">
        <v>1321</v>
      </c>
    </row>
    <row r="34" spans="1:13" x14ac:dyDescent="0.2">
      <c r="A34" s="1" t="s">
        <v>126</v>
      </c>
      <c r="B34" s="1">
        <v>7</v>
      </c>
      <c r="C34" s="15">
        <v>105</v>
      </c>
      <c r="D34" s="15">
        <v>124</v>
      </c>
      <c r="E34" s="15">
        <v>3155</v>
      </c>
      <c r="F34" s="15">
        <v>12719</v>
      </c>
      <c r="G34" s="1">
        <v>5</v>
      </c>
      <c r="I34" s="16">
        <f t="shared" si="0"/>
        <v>3.9907763103470524E-3</v>
      </c>
      <c r="J34" s="16">
        <f t="shared" si="1"/>
        <v>3.946077207099402E-3</v>
      </c>
      <c r="L34" s="1" t="s">
        <v>126</v>
      </c>
      <c r="M34" s="15">
        <v>3155</v>
      </c>
    </row>
    <row r="35" spans="1:13" x14ac:dyDescent="0.2">
      <c r="A35" s="1" t="s">
        <v>127</v>
      </c>
      <c r="B35" s="1">
        <v>3</v>
      </c>
      <c r="C35" s="15">
        <v>47</v>
      </c>
      <c r="D35" s="15">
        <v>56</v>
      </c>
      <c r="E35" s="15">
        <v>1286</v>
      </c>
      <c r="F35" s="15">
        <v>5423</v>
      </c>
      <c r="G35" s="1">
        <v>1</v>
      </c>
      <c r="I35" s="16">
        <f t="shared" si="0"/>
        <v>1.626668252014678E-3</v>
      </c>
      <c r="J35" s="16">
        <f t="shared" si="1"/>
        <v>1.6824889294834544E-3</v>
      </c>
      <c r="L35" s="1" t="s">
        <v>127</v>
      </c>
      <c r="M35" s="15">
        <v>1286</v>
      </c>
    </row>
    <row r="36" spans="1:13" x14ac:dyDescent="0.2">
      <c r="A36" s="1" t="s">
        <v>128</v>
      </c>
      <c r="B36" s="1">
        <v>3</v>
      </c>
      <c r="C36" s="15">
        <v>56</v>
      </c>
      <c r="D36" s="15">
        <v>71</v>
      </c>
      <c r="E36" s="15">
        <v>1484</v>
      </c>
      <c r="F36" s="15">
        <v>6217</v>
      </c>
      <c r="G36" s="1">
        <v>2</v>
      </c>
      <c r="I36" s="16">
        <f t="shared" si="0"/>
        <v>1.8771195069904993E-3</v>
      </c>
      <c r="J36" s="16">
        <f t="shared" si="1"/>
        <v>1.9288278950025145E-3</v>
      </c>
      <c r="L36" s="1" t="s">
        <v>128</v>
      </c>
      <c r="M36" s="15">
        <v>1484</v>
      </c>
    </row>
    <row r="37" spans="1:13" x14ac:dyDescent="0.2">
      <c r="A37" s="1" t="s">
        <v>129</v>
      </c>
      <c r="B37" s="1">
        <v>3</v>
      </c>
      <c r="C37" s="15">
        <v>53</v>
      </c>
      <c r="D37" s="15">
        <v>55</v>
      </c>
      <c r="E37" s="15">
        <v>1620</v>
      </c>
      <c r="F37" s="15">
        <v>6643</v>
      </c>
      <c r="G37" s="1">
        <v>3</v>
      </c>
      <c r="I37" s="16">
        <f t="shared" si="0"/>
        <v>2.0491466316203562E-3</v>
      </c>
      <c r="J37" s="16">
        <f t="shared" si="1"/>
        <v>2.0609946447646297E-3</v>
      </c>
      <c r="L37" s="1" t="s">
        <v>129</v>
      </c>
      <c r="M37" s="15">
        <v>1620</v>
      </c>
    </row>
    <row r="38" spans="1:13" x14ac:dyDescent="0.2">
      <c r="A38" s="1" t="s">
        <v>130</v>
      </c>
      <c r="B38" s="1">
        <v>2</v>
      </c>
      <c r="C38" s="15">
        <v>38</v>
      </c>
      <c r="D38" s="15">
        <v>46</v>
      </c>
      <c r="E38" s="15">
        <v>1130</v>
      </c>
      <c r="F38" s="15">
        <v>4400</v>
      </c>
      <c r="G38" s="1">
        <v>1</v>
      </c>
      <c r="I38" s="16">
        <f t="shared" si="0"/>
        <v>1.4293430208216066E-3</v>
      </c>
      <c r="J38" s="16">
        <f t="shared" si="1"/>
        <v>1.3651025797025999E-3</v>
      </c>
      <c r="L38" s="1" t="s">
        <v>130</v>
      </c>
      <c r="M38" s="15">
        <v>1130</v>
      </c>
    </row>
    <row r="39" spans="1:13" x14ac:dyDescent="0.2">
      <c r="A39" s="1" t="s">
        <v>131</v>
      </c>
      <c r="B39" s="1">
        <v>14</v>
      </c>
      <c r="C39" s="15">
        <v>211</v>
      </c>
      <c r="D39" s="15">
        <v>239</v>
      </c>
      <c r="E39" s="15">
        <v>6445</v>
      </c>
      <c r="F39" s="15">
        <v>25549</v>
      </c>
      <c r="G39" s="1">
        <v>8</v>
      </c>
      <c r="I39" s="16">
        <f t="shared" si="0"/>
        <v>8.1523148399958011E-3</v>
      </c>
      <c r="J39" s="16">
        <f t="shared" si="1"/>
        <v>7.926592229277666E-3</v>
      </c>
      <c r="L39" s="1" t="s">
        <v>131</v>
      </c>
      <c r="M39" s="15">
        <v>6445</v>
      </c>
    </row>
    <row r="40" spans="1:13" x14ac:dyDescent="0.2">
      <c r="A40" s="1" t="s">
        <v>132</v>
      </c>
      <c r="B40" s="1">
        <v>4</v>
      </c>
      <c r="C40" s="15">
        <v>55</v>
      </c>
      <c r="D40" s="15">
        <v>87</v>
      </c>
      <c r="E40" s="15">
        <v>1782</v>
      </c>
      <c r="F40" s="15">
        <v>7125</v>
      </c>
      <c r="G40" s="1">
        <v>3</v>
      </c>
      <c r="I40" s="16">
        <f t="shared" si="0"/>
        <v>2.254061294782392E-3</v>
      </c>
      <c r="J40" s="16">
        <f t="shared" si="1"/>
        <v>2.2105354273593237E-3</v>
      </c>
      <c r="L40" s="1" t="s">
        <v>132</v>
      </c>
      <c r="M40" s="15">
        <v>1782</v>
      </c>
    </row>
    <row r="41" spans="1:13" x14ac:dyDescent="0.2">
      <c r="A41" s="1" t="s">
        <v>133</v>
      </c>
      <c r="B41" s="1">
        <v>28</v>
      </c>
      <c r="C41" s="15">
        <v>1071</v>
      </c>
      <c r="D41" s="15">
        <v>1221</v>
      </c>
      <c r="E41" s="15">
        <v>23717</v>
      </c>
      <c r="F41" s="15">
        <v>96656</v>
      </c>
      <c r="G41" s="1">
        <v>32</v>
      </c>
      <c r="I41" s="16">
        <f t="shared" si="0"/>
        <v>2.9999759667987649E-2</v>
      </c>
      <c r="J41" s="16">
        <f t="shared" si="1"/>
        <v>2.998758066903057E-2</v>
      </c>
      <c r="L41" s="1" t="s">
        <v>133</v>
      </c>
      <c r="M41" s="15">
        <v>23717</v>
      </c>
    </row>
    <row r="42" spans="1:13" x14ac:dyDescent="0.2">
      <c r="A42" s="1" t="s">
        <v>134</v>
      </c>
      <c r="B42" s="1">
        <v>16</v>
      </c>
      <c r="C42" s="15">
        <v>678</v>
      </c>
      <c r="D42" s="15">
        <v>777</v>
      </c>
      <c r="E42" s="15">
        <v>15192</v>
      </c>
      <c r="F42" s="15">
        <v>61338</v>
      </c>
      <c r="G42" s="1">
        <v>20</v>
      </c>
      <c r="I42" s="16">
        <f t="shared" si="0"/>
        <v>1.9216441745417565E-2</v>
      </c>
      <c r="J42" s="16">
        <f t="shared" si="1"/>
        <v>1.9030150462226836E-2</v>
      </c>
      <c r="L42" s="1" t="s">
        <v>134</v>
      </c>
      <c r="M42" s="15">
        <v>15192</v>
      </c>
    </row>
    <row r="43" spans="1:13" x14ac:dyDescent="0.2">
      <c r="A43" s="1" t="s">
        <v>135</v>
      </c>
      <c r="B43" s="1">
        <v>24</v>
      </c>
      <c r="C43" s="15">
        <v>1151</v>
      </c>
      <c r="D43" s="15">
        <v>1310</v>
      </c>
      <c r="E43" s="15">
        <v>25999</v>
      </c>
      <c r="F43" s="15">
        <v>104336</v>
      </c>
      <c r="G43" s="1">
        <v>35</v>
      </c>
      <c r="I43" s="16">
        <f t="shared" si="0"/>
        <v>3.2886273626850399E-2</v>
      </c>
      <c r="J43" s="16">
        <f t="shared" si="1"/>
        <v>3.23703051717842E-2</v>
      </c>
      <c r="L43" s="1" t="s">
        <v>135</v>
      </c>
      <c r="M43" s="15">
        <v>25999</v>
      </c>
    </row>
    <row r="44" spans="1:13" x14ac:dyDescent="0.2">
      <c r="A44" s="1" t="s">
        <v>136</v>
      </c>
      <c r="B44" s="1">
        <v>21</v>
      </c>
      <c r="C44" s="15">
        <v>879</v>
      </c>
      <c r="D44" s="15">
        <v>1034</v>
      </c>
      <c r="E44" s="15">
        <v>19146</v>
      </c>
      <c r="F44" s="15">
        <v>75533</v>
      </c>
      <c r="G44" s="1">
        <v>25</v>
      </c>
      <c r="I44" s="16">
        <f t="shared" si="0"/>
        <v>2.4217877412965026E-2</v>
      </c>
      <c r="J44" s="16">
        <f t="shared" si="1"/>
        <v>2.3434157534699202E-2</v>
      </c>
      <c r="L44" s="1" t="s">
        <v>136</v>
      </c>
      <c r="M44" s="15">
        <v>19146</v>
      </c>
    </row>
    <row r="45" spans="1:13" x14ac:dyDescent="0.2">
      <c r="A45" s="1" t="s">
        <v>137</v>
      </c>
      <c r="B45" s="1">
        <v>28</v>
      </c>
      <c r="C45" s="15">
        <v>1007</v>
      </c>
      <c r="D45" s="15">
        <v>1099</v>
      </c>
      <c r="E45" s="15">
        <v>24277</v>
      </c>
      <c r="F45" s="15">
        <v>101726</v>
      </c>
      <c r="G45" s="1">
        <v>33</v>
      </c>
      <c r="I45" s="16">
        <f t="shared" si="0"/>
        <v>3.070810665175765E-2</v>
      </c>
      <c r="J45" s="16">
        <f t="shared" si="1"/>
        <v>3.156055114155152E-2</v>
      </c>
      <c r="L45" s="1" t="s">
        <v>137</v>
      </c>
      <c r="M45" s="15">
        <v>24277</v>
      </c>
    </row>
    <row r="46" spans="1:13" x14ac:dyDescent="0.2">
      <c r="A46" s="1" t="s">
        <v>138</v>
      </c>
      <c r="B46" s="1">
        <v>16</v>
      </c>
      <c r="C46" s="15">
        <v>433</v>
      </c>
      <c r="D46" s="15">
        <v>536</v>
      </c>
      <c r="E46" s="15">
        <v>9454</v>
      </c>
      <c r="F46" s="15">
        <v>39320</v>
      </c>
      <c r="G46" s="1">
        <v>13</v>
      </c>
      <c r="I46" s="16">
        <f t="shared" si="0"/>
        <v>1.1958414972431388E-2</v>
      </c>
      <c r="J46" s="16">
        <f t="shared" si="1"/>
        <v>1.2199053053160507E-2</v>
      </c>
      <c r="L46" s="1" t="s">
        <v>138</v>
      </c>
      <c r="M46" s="15">
        <v>9454</v>
      </c>
    </row>
    <row r="47" spans="1:13" x14ac:dyDescent="0.2">
      <c r="A47" s="1" t="s">
        <v>139</v>
      </c>
      <c r="B47" s="1">
        <v>16</v>
      </c>
      <c r="C47" s="15">
        <v>437</v>
      </c>
      <c r="D47" s="15">
        <v>528</v>
      </c>
      <c r="E47" s="15">
        <v>9474</v>
      </c>
      <c r="F47" s="15">
        <v>37943</v>
      </c>
      <c r="G47" s="1">
        <v>13</v>
      </c>
      <c r="I47" s="16">
        <f t="shared" si="0"/>
        <v>1.1983713078994603E-2</v>
      </c>
      <c r="J47" s="16">
        <f t="shared" si="1"/>
        <v>1.1771837995830852E-2</v>
      </c>
      <c r="L47" s="1" t="s">
        <v>139</v>
      </c>
      <c r="M47" s="15">
        <v>9474</v>
      </c>
    </row>
    <row r="48" spans="1:13" x14ac:dyDescent="0.2">
      <c r="A48" s="1" t="s">
        <v>140</v>
      </c>
      <c r="B48" s="1">
        <v>13</v>
      </c>
      <c r="C48" s="15">
        <v>257</v>
      </c>
      <c r="D48" s="15">
        <v>287</v>
      </c>
      <c r="E48" s="15">
        <v>6089</v>
      </c>
      <c r="F48" s="15">
        <v>24982</v>
      </c>
      <c r="G48" s="1">
        <v>8</v>
      </c>
      <c r="I48" s="16">
        <f t="shared" si="0"/>
        <v>7.7020085431705864E-3</v>
      </c>
      <c r="J48" s="16">
        <f t="shared" si="1"/>
        <v>7.7506801468478076E-3</v>
      </c>
      <c r="L48" s="1" t="s">
        <v>140</v>
      </c>
      <c r="M48" s="15">
        <v>6089</v>
      </c>
    </row>
    <row r="49" spans="1:13" x14ac:dyDescent="0.2">
      <c r="A49" s="1" t="s">
        <v>141</v>
      </c>
      <c r="B49" s="1">
        <v>6</v>
      </c>
      <c r="C49" s="15">
        <v>149</v>
      </c>
      <c r="D49" s="15">
        <v>162</v>
      </c>
      <c r="E49" s="15">
        <v>3092</v>
      </c>
      <c r="F49" s="15">
        <v>12652</v>
      </c>
      <c r="G49" s="1">
        <v>4</v>
      </c>
      <c r="I49" s="16">
        <f t="shared" si="0"/>
        <v>3.9110872746729274E-3</v>
      </c>
      <c r="J49" s="16">
        <f t="shared" si="1"/>
        <v>3.9252904178175667E-3</v>
      </c>
      <c r="L49" s="1" t="s">
        <v>141</v>
      </c>
      <c r="M49" s="15">
        <v>3092</v>
      </c>
    </row>
    <row r="50" spans="1:13" x14ac:dyDescent="0.2">
      <c r="A50" s="1" t="s">
        <v>142</v>
      </c>
      <c r="B50" s="1">
        <v>6</v>
      </c>
      <c r="C50" s="15">
        <v>155</v>
      </c>
      <c r="D50" s="15">
        <v>158</v>
      </c>
      <c r="E50" s="15">
        <v>3030</v>
      </c>
      <c r="F50" s="15">
        <v>12832</v>
      </c>
      <c r="G50" s="1">
        <v>5</v>
      </c>
      <c r="I50" s="16">
        <f t="shared" si="0"/>
        <v>3.8326631443269627E-3</v>
      </c>
      <c r="J50" s="16">
        <f t="shared" si="1"/>
        <v>3.9811355233508551E-3</v>
      </c>
      <c r="L50" s="1" t="s">
        <v>142</v>
      </c>
      <c r="M50" s="15">
        <v>3030</v>
      </c>
    </row>
    <row r="51" spans="1:13" x14ac:dyDescent="0.2">
      <c r="A51" s="1" t="s">
        <v>143</v>
      </c>
      <c r="B51" s="1">
        <v>4</v>
      </c>
      <c r="C51" s="15">
        <v>104</v>
      </c>
      <c r="D51" s="15">
        <v>111</v>
      </c>
      <c r="E51" s="15">
        <v>2185</v>
      </c>
      <c r="F51" s="15">
        <v>9031</v>
      </c>
      <c r="G51" s="1">
        <v>3</v>
      </c>
      <c r="I51" s="16">
        <f t="shared" si="0"/>
        <v>2.7638181420311598E-3</v>
      </c>
      <c r="J51" s="16">
        <f t="shared" si="1"/>
        <v>2.8018730448395863E-3</v>
      </c>
      <c r="L51" s="1" t="s">
        <v>143</v>
      </c>
      <c r="M51" s="15">
        <v>2185</v>
      </c>
    </row>
    <row r="52" spans="1:13" x14ac:dyDescent="0.2">
      <c r="A52" s="1" t="s">
        <v>144</v>
      </c>
      <c r="B52" s="1">
        <v>4</v>
      </c>
      <c r="C52" s="15">
        <v>95</v>
      </c>
      <c r="D52" s="15">
        <v>100</v>
      </c>
      <c r="E52" s="15">
        <v>1983</v>
      </c>
      <c r="F52" s="15">
        <v>8422</v>
      </c>
      <c r="G52" s="1">
        <v>2</v>
      </c>
      <c r="I52" s="16">
        <f t="shared" si="0"/>
        <v>2.5083072657426956E-3</v>
      </c>
      <c r="J52" s="16">
        <f t="shared" si="1"/>
        <v>2.6129304377852948E-3</v>
      </c>
      <c r="L52" s="1" t="s">
        <v>144</v>
      </c>
      <c r="M52" s="15">
        <v>1983</v>
      </c>
    </row>
    <row r="53" spans="1:13" x14ac:dyDescent="0.2">
      <c r="A53" s="1" t="s">
        <v>145</v>
      </c>
      <c r="B53" s="1">
        <v>5</v>
      </c>
      <c r="C53" s="15">
        <v>89</v>
      </c>
      <c r="D53" s="15">
        <v>92</v>
      </c>
      <c r="E53" s="15">
        <v>1837</v>
      </c>
      <c r="F53" s="15">
        <v>7543</v>
      </c>
      <c r="G53" s="1">
        <v>3</v>
      </c>
      <c r="I53" s="16">
        <f t="shared" si="0"/>
        <v>2.3236310878312315E-3</v>
      </c>
      <c r="J53" s="16">
        <f t="shared" si="1"/>
        <v>2.3402201724310708E-3</v>
      </c>
      <c r="L53" s="1" t="s">
        <v>145</v>
      </c>
      <c r="M53" s="15">
        <v>1837</v>
      </c>
    </row>
    <row r="54" spans="1:13" x14ac:dyDescent="0.2">
      <c r="A54" s="1" t="s">
        <v>146</v>
      </c>
      <c r="B54" s="1">
        <v>3</v>
      </c>
      <c r="C54" s="15">
        <v>47</v>
      </c>
      <c r="D54" s="15">
        <v>49</v>
      </c>
      <c r="E54" s="15">
        <v>1024</v>
      </c>
      <c r="F54" s="15">
        <v>4277</v>
      </c>
      <c r="G54" s="1">
        <v>1</v>
      </c>
      <c r="I54" s="16">
        <f t="shared" si="0"/>
        <v>1.2952630560365708E-3</v>
      </c>
      <c r="J54" s="16">
        <f t="shared" si="1"/>
        <v>1.3269417575881863E-3</v>
      </c>
      <c r="L54" s="1" t="s">
        <v>146</v>
      </c>
      <c r="M54" s="15">
        <v>1024</v>
      </c>
    </row>
    <row r="55" spans="1:13" x14ac:dyDescent="0.2">
      <c r="A55" s="1" t="s">
        <v>147</v>
      </c>
      <c r="B55" s="1">
        <v>6</v>
      </c>
      <c r="C55" s="15">
        <v>113</v>
      </c>
      <c r="D55" s="15">
        <v>119</v>
      </c>
      <c r="E55" s="15">
        <v>2251</v>
      </c>
      <c r="F55" s="15">
        <v>10068</v>
      </c>
      <c r="G55" s="1">
        <v>3</v>
      </c>
      <c r="I55" s="16">
        <f t="shared" si="0"/>
        <v>2.8473018936897667E-3</v>
      </c>
      <c r="J55" s="16">
        <f t="shared" si="1"/>
        <v>3.1236029028285858E-3</v>
      </c>
      <c r="L55" s="1" t="s">
        <v>147</v>
      </c>
      <c r="M55" s="15">
        <v>2251</v>
      </c>
    </row>
    <row r="56" spans="1:13" x14ac:dyDescent="0.2">
      <c r="A56" s="1" t="s">
        <v>148</v>
      </c>
      <c r="B56" s="1">
        <v>4</v>
      </c>
      <c r="C56" s="15">
        <v>83</v>
      </c>
      <c r="D56" s="15">
        <v>89</v>
      </c>
      <c r="E56" s="15">
        <v>1667</v>
      </c>
      <c r="F56" s="15">
        <v>7246</v>
      </c>
      <c r="G56" s="1">
        <v>3</v>
      </c>
      <c r="I56" s="16">
        <f t="shared" si="0"/>
        <v>2.1085971820439097E-3</v>
      </c>
      <c r="J56" s="16">
        <f t="shared" si="1"/>
        <v>2.2480757483011454E-3</v>
      </c>
      <c r="L56" s="1" t="s">
        <v>148</v>
      </c>
      <c r="M56" s="15">
        <v>1667</v>
      </c>
    </row>
    <row r="57" spans="1:13" x14ac:dyDescent="0.2">
      <c r="A57" s="1" t="s">
        <v>149</v>
      </c>
      <c r="B57" s="1">
        <v>3</v>
      </c>
      <c r="C57" s="15">
        <v>46</v>
      </c>
      <c r="D57" s="15">
        <v>52</v>
      </c>
      <c r="E57" s="15">
        <v>898</v>
      </c>
      <c r="F57" s="15">
        <v>4067</v>
      </c>
      <c r="G57" s="1">
        <v>1</v>
      </c>
      <c r="I57" s="16">
        <f t="shared" si="0"/>
        <v>1.1358849846883211E-3</v>
      </c>
      <c r="J57" s="16">
        <f t="shared" si="1"/>
        <v>1.2617891344660168E-3</v>
      </c>
      <c r="L57" s="1" t="s">
        <v>149</v>
      </c>
      <c r="M57" s="15">
        <v>898</v>
      </c>
    </row>
    <row r="58" spans="1:13" x14ac:dyDescent="0.2">
      <c r="A58" s="1" t="s">
        <v>150</v>
      </c>
      <c r="B58" s="1">
        <v>1</v>
      </c>
      <c r="C58" s="15">
        <v>25</v>
      </c>
      <c r="D58" s="15">
        <v>26</v>
      </c>
      <c r="E58" s="15">
        <v>430</v>
      </c>
      <c r="F58" s="15">
        <v>1817</v>
      </c>
      <c r="G58" s="1">
        <v>1</v>
      </c>
      <c r="I58" s="16">
        <f t="shared" si="0"/>
        <v>5.4390929110910695E-4</v>
      </c>
      <c r="J58" s="16">
        <f t="shared" si="1"/>
        <v>5.637253152999146E-4</v>
      </c>
      <c r="L58" s="1" t="s">
        <v>150</v>
      </c>
      <c r="M58" s="15">
        <v>430</v>
      </c>
    </row>
    <row r="59" spans="1:13" x14ac:dyDescent="0.2">
      <c r="A59" s="1" t="s">
        <v>151</v>
      </c>
      <c r="B59" s="1">
        <v>13</v>
      </c>
      <c r="C59" s="15">
        <v>303</v>
      </c>
      <c r="D59" s="15">
        <v>319</v>
      </c>
      <c r="E59" s="15">
        <v>6915</v>
      </c>
      <c r="F59" s="15">
        <v>29336</v>
      </c>
      <c r="G59" s="1">
        <v>9</v>
      </c>
      <c r="I59" s="16">
        <f t="shared" si="0"/>
        <v>8.7468203442313368E-3</v>
      </c>
      <c r="J59" s="16">
        <f t="shared" si="1"/>
        <v>9.101511199580789E-3</v>
      </c>
      <c r="L59" s="1" t="s">
        <v>151</v>
      </c>
      <c r="M59" s="15">
        <v>6915</v>
      </c>
    </row>
    <row r="60" spans="1:13" x14ac:dyDescent="0.2">
      <c r="A60" s="1" t="s">
        <v>152</v>
      </c>
      <c r="B60" s="1">
        <v>5</v>
      </c>
      <c r="C60" s="15">
        <v>108</v>
      </c>
      <c r="D60" s="15">
        <v>134</v>
      </c>
      <c r="E60" s="15">
        <v>2307</v>
      </c>
      <c r="F60" s="15">
        <v>9433</v>
      </c>
      <c r="G60" s="1">
        <v>3</v>
      </c>
      <c r="I60" s="16">
        <f t="shared" si="0"/>
        <v>2.9181365920667667E-3</v>
      </c>
      <c r="J60" s="16">
        <f t="shared" si="1"/>
        <v>2.9265937805305967E-3</v>
      </c>
      <c r="L60" s="1" t="s">
        <v>152</v>
      </c>
      <c r="M60" s="15">
        <v>2307</v>
      </c>
    </row>
    <row r="61" spans="1:13" x14ac:dyDescent="0.2">
      <c r="A61" s="1" t="s">
        <v>153</v>
      </c>
      <c r="B61" s="1">
        <v>5</v>
      </c>
      <c r="C61" s="15">
        <v>105</v>
      </c>
      <c r="D61" s="15">
        <v>116</v>
      </c>
      <c r="E61" s="15">
        <v>2478</v>
      </c>
      <c r="F61" s="15">
        <v>10589</v>
      </c>
      <c r="G61" s="1">
        <v>4</v>
      </c>
      <c r="I61" s="16">
        <f t="shared" si="0"/>
        <v>3.134435403182249E-3</v>
      </c>
      <c r="J61" s="16">
        <f t="shared" si="1"/>
        <v>3.2852434582888255E-3</v>
      </c>
      <c r="L61" s="1" t="s">
        <v>153</v>
      </c>
      <c r="M61" s="15">
        <v>2478</v>
      </c>
    </row>
    <row r="62" spans="1:13" x14ac:dyDescent="0.2">
      <c r="A62" s="1" t="s">
        <v>154</v>
      </c>
      <c r="B62" s="1">
        <v>3</v>
      </c>
      <c r="C62" s="15">
        <v>61</v>
      </c>
      <c r="D62" s="15">
        <v>66</v>
      </c>
      <c r="E62" s="15">
        <v>1557</v>
      </c>
      <c r="F62" s="15">
        <v>6940</v>
      </c>
      <c r="G62" s="1">
        <v>2</v>
      </c>
      <c r="I62" s="16">
        <f t="shared" si="0"/>
        <v>1.9694575959462316E-3</v>
      </c>
      <c r="J62" s="16">
        <f t="shared" si="1"/>
        <v>2.1531390688945555E-3</v>
      </c>
      <c r="L62" s="1" t="s">
        <v>154</v>
      </c>
      <c r="M62" s="15">
        <v>1557</v>
      </c>
    </row>
    <row r="63" spans="1:13" x14ac:dyDescent="0.2">
      <c r="A63" s="1" t="s">
        <v>155</v>
      </c>
      <c r="B63" s="1">
        <v>5</v>
      </c>
      <c r="C63" s="15">
        <v>105</v>
      </c>
      <c r="D63" s="15">
        <v>126</v>
      </c>
      <c r="E63" s="15">
        <v>2519</v>
      </c>
      <c r="F63" s="15">
        <v>9848</v>
      </c>
      <c r="G63" s="1">
        <v>3</v>
      </c>
      <c r="I63" s="16">
        <f t="shared" si="0"/>
        <v>3.1862965216368382E-3</v>
      </c>
      <c r="J63" s="16">
        <f t="shared" si="1"/>
        <v>3.0553477738434558E-3</v>
      </c>
      <c r="L63" s="1" t="s">
        <v>155</v>
      </c>
      <c r="M63" s="15">
        <v>2519</v>
      </c>
    </row>
    <row r="64" spans="1:13" x14ac:dyDescent="0.2">
      <c r="A64" s="1" t="s">
        <v>156</v>
      </c>
      <c r="B64" s="1">
        <v>1</v>
      </c>
      <c r="C64" s="15">
        <v>13</v>
      </c>
      <c r="D64" s="15">
        <v>17</v>
      </c>
      <c r="E64" s="15">
        <v>298</v>
      </c>
      <c r="F64" s="15">
        <v>1204</v>
      </c>
      <c r="G64" s="1">
        <v>1</v>
      </c>
      <c r="I64" s="16">
        <f t="shared" si="0"/>
        <v>3.769417877918927E-4</v>
      </c>
      <c r="J64" s="16">
        <f t="shared" si="1"/>
        <v>3.7354170590043871E-4</v>
      </c>
      <c r="L64" s="1" t="s">
        <v>156</v>
      </c>
      <c r="M64" s="15">
        <v>298</v>
      </c>
    </row>
    <row r="65" spans="1:13" x14ac:dyDescent="0.2">
      <c r="A65" s="1" t="s">
        <v>157</v>
      </c>
      <c r="B65" s="1">
        <v>1</v>
      </c>
      <c r="C65" s="15">
        <v>14</v>
      </c>
      <c r="D65" s="15">
        <v>18</v>
      </c>
      <c r="E65" s="15">
        <v>294</v>
      </c>
      <c r="F65" s="15">
        <v>1250</v>
      </c>
      <c r="G65" s="1">
        <v>0</v>
      </c>
      <c r="I65" s="16">
        <f t="shared" si="0"/>
        <v>3.7188216647924985E-4</v>
      </c>
      <c r="J65" s="16">
        <f t="shared" si="1"/>
        <v>3.8781323287005682E-4</v>
      </c>
      <c r="L65" s="1" t="s">
        <v>157</v>
      </c>
      <c r="M65" s="15">
        <v>294</v>
      </c>
    </row>
    <row r="66" spans="1:13" x14ac:dyDescent="0.2">
      <c r="A66" s="1" t="s">
        <v>158</v>
      </c>
      <c r="B66" s="1">
        <v>1</v>
      </c>
      <c r="C66" s="15">
        <v>25</v>
      </c>
      <c r="D66" s="15">
        <v>27</v>
      </c>
      <c r="E66" s="15">
        <v>609</v>
      </c>
      <c r="F66" s="15">
        <v>2812</v>
      </c>
      <c r="G66" s="1">
        <v>1</v>
      </c>
      <c r="I66" s="16">
        <f t="shared" si="0"/>
        <v>7.7032734484987469E-4</v>
      </c>
      <c r="J66" s="16">
        <f t="shared" si="1"/>
        <v>8.7242464866447978E-4</v>
      </c>
      <c r="L66" s="1" t="s">
        <v>158</v>
      </c>
      <c r="M66" s="15">
        <v>609</v>
      </c>
    </row>
    <row r="67" spans="1:13" x14ac:dyDescent="0.2">
      <c r="A67" s="1" t="s">
        <v>159</v>
      </c>
      <c r="B67" s="1">
        <v>22</v>
      </c>
      <c r="C67" s="15">
        <v>404</v>
      </c>
      <c r="D67" s="15">
        <v>460</v>
      </c>
      <c r="E67" s="15">
        <v>12003</v>
      </c>
      <c r="F67" s="15">
        <v>48251</v>
      </c>
      <c r="G67" s="1">
        <v>16</v>
      </c>
      <c r="I67" s="16">
        <f t="shared" si="0"/>
        <v>1.5182658653913049E-2</v>
      </c>
      <c r="J67" s="16">
        <f t="shared" si="1"/>
        <v>1.4969901039370489E-2</v>
      </c>
      <c r="L67" s="1" t="s">
        <v>159</v>
      </c>
      <c r="M67" s="15">
        <v>12003</v>
      </c>
    </row>
    <row r="68" spans="1:13" x14ac:dyDescent="0.2">
      <c r="B68" s="1">
        <f t="shared" ref="B68:G68" si="2">SUM(B2:B67)</f>
        <v>1189</v>
      </c>
      <c r="C68" s="15">
        <f t="shared" si="2"/>
        <v>31102</v>
      </c>
      <c r="D68" s="15">
        <f t="shared" si="2"/>
        <v>35049</v>
      </c>
      <c r="E68" s="15">
        <f t="shared" si="2"/>
        <v>790573</v>
      </c>
      <c r="F68" s="15">
        <f t="shared" si="2"/>
        <v>3223201</v>
      </c>
      <c r="G68" s="1">
        <f t="shared" si="2"/>
        <v>1061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0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36.7109375" customWidth="1"/>
    <col min="4" max="4" width="19.5703125" customWidth="1"/>
    <col min="5" max="5" width="10.42578125" customWidth="1"/>
  </cols>
  <sheetData>
    <row r="1" spans="1:5" x14ac:dyDescent="0.2">
      <c r="A1" s="13" t="s">
        <v>60</v>
      </c>
    </row>
    <row r="2" spans="1:5" x14ac:dyDescent="0.2">
      <c r="A2" s="5" t="s">
        <v>33</v>
      </c>
      <c r="B2" s="5" t="s">
        <v>72</v>
      </c>
      <c r="D2" s="5" t="s">
        <v>32</v>
      </c>
      <c r="E2" s="8">
        <v>978831</v>
      </c>
    </row>
    <row r="3" spans="1:5" x14ac:dyDescent="0.2">
      <c r="A3" s="5" t="s">
        <v>35</v>
      </c>
      <c r="B3" s="5" t="s">
        <v>73</v>
      </c>
      <c r="D3" s="5" t="s">
        <v>34</v>
      </c>
      <c r="E3" s="8">
        <v>326823</v>
      </c>
    </row>
    <row r="4" spans="1:5" x14ac:dyDescent="0.2">
      <c r="A4" s="5" t="s">
        <v>37</v>
      </c>
      <c r="B4" s="5" t="s">
        <v>36</v>
      </c>
      <c r="D4" s="5" t="s">
        <v>36</v>
      </c>
      <c r="E4" s="8">
        <v>1532105</v>
      </c>
    </row>
    <row r="5" spans="1:5" x14ac:dyDescent="0.2">
      <c r="A5" s="5" t="s">
        <v>39</v>
      </c>
      <c r="B5" s="5" t="s">
        <v>38</v>
      </c>
      <c r="D5" s="5" t="s">
        <v>38</v>
      </c>
      <c r="E5" s="8">
        <v>525662</v>
      </c>
    </row>
    <row r="6" spans="1:5" x14ac:dyDescent="0.2">
      <c r="A6" s="13" t="s">
        <v>11</v>
      </c>
      <c r="B6" s="5"/>
      <c r="D6" s="5" t="s">
        <v>160</v>
      </c>
    </row>
    <row r="7" spans="1:5" x14ac:dyDescent="0.2">
      <c r="A7" s="5" t="s">
        <v>74</v>
      </c>
      <c r="B7" s="5" t="s">
        <v>75</v>
      </c>
      <c r="D7" s="5" t="s">
        <v>161</v>
      </c>
    </row>
    <row r="8" spans="1:5" x14ac:dyDescent="0.2">
      <c r="A8" s="5" t="s">
        <v>76</v>
      </c>
      <c r="B8" s="5" t="s">
        <v>77</v>
      </c>
      <c r="D8" s="5" t="s">
        <v>162</v>
      </c>
    </row>
    <row r="9" spans="1:5" x14ac:dyDescent="0.2">
      <c r="A9" s="5" t="s">
        <v>78</v>
      </c>
      <c r="B9" s="5" t="s">
        <v>79</v>
      </c>
      <c r="D9" s="5" t="s">
        <v>163</v>
      </c>
    </row>
    <row r="10" spans="1:5" x14ac:dyDescent="0.2">
      <c r="A10" s="5" t="s">
        <v>80</v>
      </c>
      <c r="B10" s="5" t="s">
        <v>81</v>
      </c>
      <c r="D10" s="5" t="s">
        <v>164</v>
      </c>
    </row>
    <row r="11" spans="1:5" x14ac:dyDescent="0.2">
      <c r="A11" s="5" t="s">
        <v>82</v>
      </c>
      <c r="B11" s="5" t="s">
        <v>83</v>
      </c>
      <c r="D11" s="5" t="s">
        <v>165</v>
      </c>
      <c r="E11" s="8">
        <v>578026</v>
      </c>
    </row>
    <row r="12" spans="1:5" x14ac:dyDescent="0.2">
      <c r="A12" s="13" t="s">
        <v>62</v>
      </c>
      <c r="B12" s="5"/>
      <c r="D12" s="5" t="s">
        <v>166</v>
      </c>
      <c r="E12" s="8">
        <v>177070</v>
      </c>
    </row>
    <row r="13" spans="1:5" x14ac:dyDescent="0.2">
      <c r="A13" s="5" t="s">
        <v>41</v>
      </c>
      <c r="B13" s="5" t="s">
        <v>84</v>
      </c>
      <c r="D13" s="5" t="s">
        <v>167</v>
      </c>
      <c r="E13" s="8">
        <v>877996</v>
      </c>
    </row>
    <row r="14" spans="1:5" x14ac:dyDescent="0.2">
      <c r="A14" s="5" t="s">
        <v>43</v>
      </c>
      <c r="B14" s="5" t="s">
        <v>85</v>
      </c>
      <c r="D14" s="5" t="s">
        <v>168</v>
      </c>
      <c r="E14" s="8">
        <v>4830994</v>
      </c>
    </row>
    <row r="15" spans="1:5" x14ac:dyDescent="0.2">
      <c r="A15" s="5" t="s">
        <v>45</v>
      </c>
      <c r="B15" s="5" t="s">
        <v>86</v>
      </c>
      <c r="D15" s="5" t="s">
        <v>169</v>
      </c>
      <c r="E15" s="8">
        <v>154532</v>
      </c>
    </row>
    <row r="16" spans="1:5" x14ac:dyDescent="0.2">
      <c r="A16" s="5" t="s">
        <v>48</v>
      </c>
      <c r="B16" s="5" t="s">
        <v>47</v>
      </c>
      <c r="D16" s="5" t="s">
        <v>170</v>
      </c>
      <c r="E16" s="8">
        <v>912905</v>
      </c>
    </row>
    <row r="17" spans="1:5" x14ac:dyDescent="0.2">
      <c r="A17" s="5" t="s">
        <v>44</v>
      </c>
      <c r="B17" s="5" t="s">
        <v>87</v>
      </c>
      <c r="D17" s="5" t="s">
        <v>89</v>
      </c>
      <c r="E17" s="8">
        <v>1951786</v>
      </c>
    </row>
    <row r="18" spans="1:5" x14ac:dyDescent="0.2">
      <c r="A18" s="5" t="s">
        <v>42</v>
      </c>
      <c r="B18" s="5" t="s">
        <v>88</v>
      </c>
    </row>
    <row r="19" spans="1:5" x14ac:dyDescent="0.2">
      <c r="A19" s="5" t="s">
        <v>46</v>
      </c>
      <c r="B19" s="5" t="s">
        <v>89</v>
      </c>
    </row>
    <row r="20" spans="1:5" x14ac:dyDescent="0.2">
      <c r="A20" s="5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4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6.42578125" customWidth="1"/>
    <col min="2" max="2" width="7.7109375" customWidth="1"/>
    <col min="3" max="3" width="6.7109375" customWidth="1"/>
    <col min="4" max="4" width="8" customWidth="1"/>
    <col min="5" max="5" width="5.5703125" customWidth="1"/>
    <col min="6" max="6" width="6.140625" customWidth="1"/>
    <col min="7" max="7" width="5.85546875" customWidth="1"/>
    <col min="8" max="8" width="7.42578125" customWidth="1"/>
    <col min="9" max="9" width="2" customWidth="1"/>
    <col min="10" max="10" width="24.7109375" customWidth="1"/>
    <col min="11" max="12" width="6.42578125" customWidth="1"/>
    <col min="13" max="13" width="40.140625" customWidth="1"/>
    <col min="14" max="14" width="11.140625" customWidth="1"/>
    <col min="15" max="16" width="9.28515625" customWidth="1"/>
  </cols>
  <sheetData>
    <row r="1" spans="1:13" x14ac:dyDescent="0.2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H1" s="1" t="s">
        <v>177</v>
      </c>
      <c r="J1" s="15">
        <f>D101</f>
        <v>11618</v>
      </c>
      <c r="K1" s="1" t="s">
        <v>178</v>
      </c>
      <c r="L1" s="15">
        <f>C101</f>
        <v>3957</v>
      </c>
      <c r="M1" s="1" t="s">
        <v>179</v>
      </c>
    </row>
    <row r="2" spans="1:13" x14ac:dyDescent="0.2">
      <c r="A2" s="17">
        <v>31</v>
      </c>
      <c r="B2" s="17">
        <v>113</v>
      </c>
      <c r="C2" s="17">
        <v>31</v>
      </c>
      <c r="D2" s="17">
        <v>113</v>
      </c>
      <c r="E2" s="17" t="s">
        <v>180</v>
      </c>
      <c r="F2" s="17" t="s">
        <v>74</v>
      </c>
      <c r="G2" s="17" t="s">
        <v>181</v>
      </c>
      <c r="H2" s="17"/>
      <c r="I2" s="17" t="str">
        <f t="shared" ref="I2:I99" si="0">IF(A2=C2," ", "x")</f>
        <v xml:space="preserve"> </v>
      </c>
      <c r="J2" s="17"/>
      <c r="K2" s="17"/>
      <c r="L2" s="17"/>
      <c r="M2" s="17" t="s">
        <v>182</v>
      </c>
    </row>
    <row r="3" spans="1:13" x14ac:dyDescent="0.2">
      <c r="A3" s="1">
        <v>19</v>
      </c>
      <c r="B3" s="1">
        <v>124</v>
      </c>
      <c r="C3" s="1">
        <v>19</v>
      </c>
      <c r="D3" s="1">
        <v>128</v>
      </c>
      <c r="G3" s="1" t="s">
        <v>183</v>
      </c>
      <c r="I3" s="1" t="str">
        <f t="shared" si="0"/>
        <v xml:space="preserve"> </v>
      </c>
      <c r="K3" s="1" t="s">
        <v>178</v>
      </c>
      <c r="L3" s="1" t="s">
        <v>179</v>
      </c>
    </row>
    <row r="4" spans="1:13" x14ac:dyDescent="0.2">
      <c r="A4" s="1">
        <v>158</v>
      </c>
      <c r="B4" s="1">
        <v>504</v>
      </c>
      <c r="C4" s="1">
        <v>158</v>
      </c>
      <c r="D4" s="1">
        <v>486</v>
      </c>
      <c r="G4" s="1" t="s">
        <v>184</v>
      </c>
      <c r="I4" s="1" t="str">
        <f t="shared" si="0"/>
        <v xml:space="preserve"> </v>
      </c>
      <c r="J4" s="11" t="s">
        <v>185</v>
      </c>
      <c r="K4" s="1">
        <f>SUM(B2:B34)+SUM(B40:B41)+SUM(B45:B100)</f>
        <v>10633</v>
      </c>
      <c r="L4" s="1">
        <f>SUM(A2:A34)+SUM(A40:A41)+SUM(A45:A100)</f>
        <v>3825</v>
      </c>
    </row>
    <row r="5" spans="1:13" x14ac:dyDescent="0.2">
      <c r="A5" s="1">
        <v>278</v>
      </c>
      <c r="B5" s="1">
        <v>668</v>
      </c>
      <c r="C5" s="1">
        <v>278</v>
      </c>
      <c r="D5" s="1">
        <v>622</v>
      </c>
      <c r="G5" s="1" t="s">
        <v>186</v>
      </c>
      <c r="I5" s="1" t="str">
        <f t="shared" si="0"/>
        <v xml:space="preserve"> </v>
      </c>
      <c r="J5" s="11" t="s">
        <v>187</v>
      </c>
      <c r="K5" s="1">
        <f>SUM(D2:D34)+SUM(D40:D41)+SUM(D45:D100)</f>
        <v>10113</v>
      </c>
      <c r="L5" s="1">
        <f>SUM(C2:C34)+SUM(C40:C41)+SUM(C45:C100)</f>
        <v>3825</v>
      </c>
    </row>
    <row r="6" spans="1:13" x14ac:dyDescent="0.2">
      <c r="A6" s="1">
        <v>271</v>
      </c>
      <c r="B6" s="1">
        <v>602</v>
      </c>
      <c r="C6" s="1">
        <v>271</v>
      </c>
      <c r="D6" s="1">
        <v>598</v>
      </c>
      <c r="G6" s="1" t="s">
        <v>188</v>
      </c>
      <c r="I6" s="1" t="str">
        <f t="shared" si="0"/>
        <v xml:space="preserve"> </v>
      </c>
      <c r="K6" s="16">
        <f>(K4/K5)-1</f>
        <v>5.1418965687728635E-2</v>
      </c>
    </row>
    <row r="7" spans="1:13" x14ac:dyDescent="0.2">
      <c r="A7" s="1">
        <v>125</v>
      </c>
      <c r="B7" s="1">
        <v>362</v>
      </c>
      <c r="C7" s="1">
        <v>125</v>
      </c>
      <c r="D7" s="1">
        <v>345</v>
      </c>
      <c r="G7" s="1" t="s">
        <v>189</v>
      </c>
      <c r="I7" s="1" t="str">
        <f t="shared" si="0"/>
        <v xml:space="preserve"> </v>
      </c>
    </row>
    <row r="8" spans="1:13" x14ac:dyDescent="0.2">
      <c r="A8" s="1">
        <v>101</v>
      </c>
      <c r="B8" s="1">
        <v>297</v>
      </c>
      <c r="C8" s="1">
        <v>101</v>
      </c>
      <c r="D8" s="1">
        <v>292</v>
      </c>
      <c r="G8" s="1" t="s">
        <v>190</v>
      </c>
      <c r="I8" s="1" t="str">
        <f t="shared" si="0"/>
        <v xml:space="preserve"> </v>
      </c>
    </row>
    <row r="9" spans="1:13" x14ac:dyDescent="0.2">
      <c r="A9" s="1">
        <v>96</v>
      </c>
      <c r="B9" s="1">
        <v>402</v>
      </c>
      <c r="C9" s="1">
        <v>96</v>
      </c>
      <c r="D9" s="1">
        <v>399</v>
      </c>
      <c r="G9" s="1" t="s">
        <v>191</v>
      </c>
      <c r="I9" s="1" t="str">
        <f t="shared" si="0"/>
        <v xml:space="preserve"> </v>
      </c>
    </row>
    <row r="10" spans="1:13" x14ac:dyDescent="0.2">
      <c r="A10" s="1">
        <v>82</v>
      </c>
      <c r="B10" s="1">
        <v>237</v>
      </c>
      <c r="C10" s="1">
        <v>82</v>
      </c>
      <c r="D10" s="1">
        <v>243</v>
      </c>
      <c r="G10" s="1" t="s">
        <v>192</v>
      </c>
      <c r="I10" s="1" t="str">
        <f t="shared" si="0"/>
        <v xml:space="preserve"> </v>
      </c>
    </row>
    <row r="11" spans="1:13" x14ac:dyDescent="0.2">
      <c r="A11" s="1">
        <v>211</v>
      </c>
      <c r="B11" s="1">
        <v>654</v>
      </c>
      <c r="C11" s="1">
        <v>211</v>
      </c>
      <c r="D11" s="1">
        <v>638</v>
      </c>
      <c r="G11" s="1" t="s">
        <v>193</v>
      </c>
      <c r="I11" s="1" t="str">
        <f t="shared" si="0"/>
        <v xml:space="preserve"> </v>
      </c>
    </row>
    <row r="12" spans="1:13" x14ac:dyDescent="0.2">
      <c r="A12" s="1">
        <v>36</v>
      </c>
      <c r="B12" s="1">
        <v>113</v>
      </c>
      <c r="C12" s="1">
        <v>36</v>
      </c>
      <c r="D12" s="1">
        <v>115</v>
      </c>
      <c r="G12" s="1" t="s">
        <v>194</v>
      </c>
      <c r="I12" s="1" t="str">
        <f t="shared" si="0"/>
        <v xml:space="preserve"> </v>
      </c>
    </row>
    <row r="13" spans="1:13" x14ac:dyDescent="0.2">
      <c r="A13" s="18">
        <v>34</v>
      </c>
      <c r="B13" s="18">
        <v>1778</v>
      </c>
      <c r="C13" s="18">
        <v>34</v>
      </c>
      <c r="D13" s="18">
        <v>1549</v>
      </c>
      <c r="E13" s="18"/>
      <c r="F13" s="18" t="s">
        <v>76</v>
      </c>
      <c r="G13" s="18"/>
      <c r="H13" s="18"/>
      <c r="I13" s="18" t="str">
        <f t="shared" si="0"/>
        <v xml:space="preserve"> </v>
      </c>
      <c r="J13" s="19">
        <v>1585727</v>
      </c>
      <c r="K13" s="20">
        <f>J13/1024</f>
        <v>1548.5615234375</v>
      </c>
      <c r="L13" s="18"/>
      <c r="M13" s="18" t="s">
        <v>195</v>
      </c>
    </row>
    <row r="14" spans="1:13" x14ac:dyDescent="0.2">
      <c r="A14" s="1">
        <v>9</v>
      </c>
      <c r="B14" s="1">
        <v>18</v>
      </c>
      <c r="C14" s="1">
        <v>9</v>
      </c>
      <c r="D14" s="1">
        <v>21</v>
      </c>
      <c r="F14" s="1" t="s">
        <v>78</v>
      </c>
      <c r="G14" s="1" t="s">
        <v>196</v>
      </c>
      <c r="I14" s="1" t="str">
        <f t="shared" si="0"/>
        <v xml:space="preserve"> </v>
      </c>
      <c r="J14" s="1" t="s">
        <v>197</v>
      </c>
      <c r="K14" s="1">
        <v>1</v>
      </c>
    </row>
    <row r="15" spans="1:13" x14ac:dyDescent="0.2">
      <c r="A15" s="1">
        <v>26</v>
      </c>
      <c r="B15" s="1">
        <v>100</v>
      </c>
      <c r="C15" s="1">
        <v>26</v>
      </c>
      <c r="D15" s="1">
        <v>101</v>
      </c>
      <c r="G15" s="1" t="s">
        <v>198</v>
      </c>
      <c r="I15" s="1" t="str">
        <f t="shared" si="0"/>
        <v xml:space="preserve"> </v>
      </c>
      <c r="J15" s="1" t="s">
        <v>199</v>
      </c>
      <c r="K15" s="1">
        <v>2</v>
      </c>
    </row>
    <row r="16" spans="1:13" x14ac:dyDescent="0.2">
      <c r="A16" s="1">
        <v>10</v>
      </c>
      <c r="B16" s="1">
        <v>22</v>
      </c>
      <c r="C16" s="1">
        <v>10</v>
      </c>
      <c r="D16" s="1">
        <v>23</v>
      </c>
      <c r="G16" s="1" t="s">
        <v>200</v>
      </c>
      <c r="H16" s="1" t="s">
        <v>201</v>
      </c>
      <c r="I16" s="1" t="str">
        <f t="shared" si="0"/>
        <v xml:space="preserve"> </v>
      </c>
      <c r="J16" s="1" t="s">
        <v>202</v>
      </c>
      <c r="K16" s="1">
        <v>3</v>
      </c>
    </row>
    <row r="17" spans="1:11" x14ac:dyDescent="0.2">
      <c r="A17" s="1">
        <v>10</v>
      </c>
      <c r="B17" s="1">
        <v>29</v>
      </c>
      <c r="C17" s="1">
        <v>10</v>
      </c>
      <c r="D17" s="1">
        <v>24</v>
      </c>
      <c r="H17" s="1" t="s">
        <v>203</v>
      </c>
      <c r="I17" s="1" t="str">
        <f t="shared" si="0"/>
        <v xml:space="preserve"> </v>
      </c>
      <c r="K17" s="1">
        <v>3</v>
      </c>
    </row>
    <row r="18" spans="1:11" x14ac:dyDescent="0.2">
      <c r="A18" s="1">
        <v>10</v>
      </c>
      <c r="B18" s="1">
        <v>36</v>
      </c>
      <c r="C18" s="1">
        <v>10</v>
      </c>
      <c r="D18" s="1">
        <v>32</v>
      </c>
      <c r="H18" s="1" t="s">
        <v>204</v>
      </c>
      <c r="I18" s="1" t="str">
        <f t="shared" si="0"/>
        <v xml:space="preserve"> </v>
      </c>
      <c r="K18" s="1">
        <v>3</v>
      </c>
    </row>
    <row r="19" spans="1:11" x14ac:dyDescent="0.2">
      <c r="A19" s="1">
        <v>10</v>
      </c>
      <c r="B19" s="1">
        <v>36</v>
      </c>
      <c r="C19" s="1">
        <v>10</v>
      </c>
      <c r="D19" s="1">
        <v>32</v>
      </c>
      <c r="H19" s="1" t="s">
        <v>205</v>
      </c>
      <c r="I19" s="1" t="str">
        <f t="shared" si="0"/>
        <v xml:space="preserve"> </v>
      </c>
      <c r="K19" s="1">
        <v>3</v>
      </c>
    </row>
    <row r="20" spans="1:11" x14ac:dyDescent="0.2">
      <c r="A20" s="1">
        <v>10</v>
      </c>
      <c r="B20" s="1">
        <v>42</v>
      </c>
      <c r="C20" s="1">
        <v>10</v>
      </c>
      <c r="D20" s="1">
        <v>35</v>
      </c>
      <c r="H20" s="1" t="s">
        <v>206</v>
      </c>
      <c r="I20" s="1" t="str">
        <f t="shared" si="0"/>
        <v xml:space="preserve"> </v>
      </c>
      <c r="K20" s="1">
        <v>3</v>
      </c>
    </row>
    <row r="21" spans="1:11" x14ac:dyDescent="0.2">
      <c r="A21" s="1">
        <v>10</v>
      </c>
      <c r="B21" s="1">
        <v>43</v>
      </c>
      <c r="C21" s="1">
        <v>10</v>
      </c>
      <c r="D21" s="1">
        <v>34</v>
      </c>
      <c r="H21" s="1" t="s">
        <v>207</v>
      </c>
      <c r="I21" s="1" t="str">
        <f t="shared" si="0"/>
        <v xml:space="preserve"> </v>
      </c>
      <c r="K21" s="1">
        <v>3</v>
      </c>
    </row>
    <row r="22" spans="1:11" x14ac:dyDescent="0.2">
      <c r="A22" s="1">
        <v>10</v>
      </c>
      <c r="B22" s="1">
        <v>14</v>
      </c>
      <c r="C22" s="1">
        <v>10</v>
      </c>
      <c r="D22" s="1">
        <v>14</v>
      </c>
      <c r="H22" s="1" t="s">
        <v>208</v>
      </c>
      <c r="I22" s="1" t="str">
        <f t="shared" si="0"/>
        <v xml:space="preserve"> </v>
      </c>
      <c r="K22" s="1">
        <v>3</v>
      </c>
    </row>
    <row r="23" spans="1:11" x14ac:dyDescent="0.2">
      <c r="A23" s="1">
        <v>10</v>
      </c>
      <c r="B23" s="1">
        <v>38</v>
      </c>
      <c r="C23" s="1">
        <v>10</v>
      </c>
      <c r="D23" s="1">
        <v>35</v>
      </c>
      <c r="H23" s="1" t="s">
        <v>209</v>
      </c>
      <c r="I23" s="1" t="str">
        <f t="shared" si="0"/>
        <v xml:space="preserve"> </v>
      </c>
      <c r="K23" s="1">
        <v>3</v>
      </c>
    </row>
    <row r="24" spans="1:11" x14ac:dyDescent="0.2">
      <c r="A24" s="1">
        <v>10</v>
      </c>
      <c r="B24" s="1">
        <v>10</v>
      </c>
      <c r="C24" s="1">
        <v>10</v>
      </c>
      <c r="D24" s="1">
        <v>11</v>
      </c>
      <c r="G24" s="1" t="s">
        <v>210</v>
      </c>
      <c r="H24" s="1" t="s">
        <v>201</v>
      </c>
      <c r="I24" s="1" t="str">
        <f t="shared" si="0"/>
        <v xml:space="preserve"> </v>
      </c>
      <c r="J24" s="1" t="s">
        <v>211</v>
      </c>
      <c r="K24" s="1">
        <v>4</v>
      </c>
    </row>
    <row r="25" spans="1:11" x14ac:dyDescent="0.2">
      <c r="A25" s="1">
        <v>10</v>
      </c>
      <c r="B25" s="1">
        <v>11</v>
      </c>
      <c r="C25" s="1">
        <v>10</v>
      </c>
      <c r="D25" s="1">
        <v>13</v>
      </c>
      <c r="H25" s="1" t="s">
        <v>203</v>
      </c>
      <c r="I25" s="1" t="str">
        <f t="shared" si="0"/>
        <v xml:space="preserve"> </v>
      </c>
      <c r="K25" s="1">
        <v>4</v>
      </c>
    </row>
    <row r="26" spans="1:11" x14ac:dyDescent="0.2">
      <c r="A26" s="1">
        <v>7</v>
      </c>
      <c r="B26" s="1">
        <v>12</v>
      </c>
      <c r="C26" s="1">
        <v>7</v>
      </c>
      <c r="D26" s="1">
        <v>13</v>
      </c>
      <c r="H26" s="1" t="s">
        <v>204</v>
      </c>
      <c r="I26" s="1" t="str">
        <f t="shared" si="0"/>
        <v xml:space="preserve"> </v>
      </c>
      <c r="K26" s="1">
        <v>4</v>
      </c>
    </row>
    <row r="27" spans="1:11" x14ac:dyDescent="0.2">
      <c r="A27" s="1">
        <v>10</v>
      </c>
      <c r="B27" s="1">
        <v>12</v>
      </c>
      <c r="C27" s="1">
        <v>10</v>
      </c>
      <c r="D27" s="1">
        <v>14</v>
      </c>
      <c r="H27" s="1" t="s">
        <v>205</v>
      </c>
      <c r="I27" s="1" t="str">
        <f t="shared" si="0"/>
        <v xml:space="preserve"> </v>
      </c>
      <c r="K27" s="1">
        <v>4</v>
      </c>
    </row>
    <row r="28" spans="1:11" x14ac:dyDescent="0.2">
      <c r="A28" s="1">
        <v>12</v>
      </c>
      <c r="B28" s="1">
        <v>20</v>
      </c>
      <c r="C28" s="1">
        <v>12</v>
      </c>
      <c r="D28" s="1">
        <v>22</v>
      </c>
      <c r="H28" s="1" t="s">
        <v>206</v>
      </c>
      <c r="I28" s="1" t="str">
        <f t="shared" si="0"/>
        <v xml:space="preserve"> </v>
      </c>
      <c r="K28" s="1">
        <v>4</v>
      </c>
    </row>
    <row r="29" spans="1:11" x14ac:dyDescent="0.2">
      <c r="A29" s="1">
        <v>10</v>
      </c>
      <c r="B29" s="1">
        <v>11</v>
      </c>
      <c r="C29" s="1">
        <v>10</v>
      </c>
      <c r="D29" s="1">
        <v>12</v>
      </c>
      <c r="H29" s="1" t="s">
        <v>207</v>
      </c>
      <c r="I29" s="1" t="str">
        <f t="shared" si="0"/>
        <v xml:space="preserve"> </v>
      </c>
      <c r="K29" s="1">
        <v>4</v>
      </c>
    </row>
    <row r="30" spans="1:11" x14ac:dyDescent="0.2">
      <c r="A30" s="1">
        <v>10</v>
      </c>
      <c r="B30" s="1">
        <v>11</v>
      </c>
      <c r="C30" s="1">
        <v>10</v>
      </c>
      <c r="D30" s="1">
        <v>12</v>
      </c>
      <c r="H30" s="1" t="s">
        <v>208</v>
      </c>
      <c r="I30" s="1" t="str">
        <f t="shared" si="0"/>
        <v xml:space="preserve"> </v>
      </c>
      <c r="K30" s="1">
        <v>4</v>
      </c>
    </row>
    <row r="31" spans="1:11" x14ac:dyDescent="0.2">
      <c r="A31" s="1">
        <v>10</v>
      </c>
      <c r="B31" s="1">
        <v>20</v>
      </c>
      <c r="C31" s="1">
        <v>10</v>
      </c>
      <c r="D31" s="1">
        <v>20</v>
      </c>
      <c r="H31" s="1" t="s">
        <v>209</v>
      </c>
      <c r="I31" s="1" t="str">
        <f t="shared" si="0"/>
        <v xml:space="preserve"> </v>
      </c>
      <c r="K31" s="1">
        <v>4</v>
      </c>
    </row>
    <row r="32" spans="1:11" x14ac:dyDescent="0.2">
      <c r="A32" s="1">
        <v>10</v>
      </c>
      <c r="B32" s="1">
        <v>22</v>
      </c>
      <c r="C32" s="1">
        <v>10</v>
      </c>
      <c r="D32" s="1">
        <v>24</v>
      </c>
      <c r="H32" s="1" t="s">
        <v>212</v>
      </c>
      <c r="I32" s="1" t="str">
        <f t="shared" si="0"/>
        <v xml:space="preserve"> </v>
      </c>
      <c r="K32" s="1">
        <v>4</v>
      </c>
    </row>
    <row r="33" spans="1:13" x14ac:dyDescent="0.2">
      <c r="A33" s="1">
        <v>10</v>
      </c>
      <c r="B33" s="1">
        <v>20</v>
      </c>
      <c r="C33" s="1">
        <v>10</v>
      </c>
      <c r="D33" s="1">
        <v>24</v>
      </c>
      <c r="H33" s="1" t="s">
        <v>213</v>
      </c>
      <c r="I33" s="1" t="str">
        <f t="shared" si="0"/>
        <v xml:space="preserve"> </v>
      </c>
      <c r="K33" s="1">
        <v>4</v>
      </c>
    </row>
    <row r="34" spans="1:13" x14ac:dyDescent="0.2">
      <c r="A34" s="1">
        <v>13</v>
      </c>
      <c r="B34" s="1">
        <v>31</v>
      </c>
      <c r="C34" s="1">
        <v>13</v>
      </c>
      <c r="D34" s="1">
        <v>30</v>
      </c>
      <c r="H34" s="1" t="s">
        <v>214</v>
      </c>
      <c r="I34" s="1" t="str">
        <f t="shared" si="0"/>
        <v xml:space="preserve"> </v>
      </c>
      <c r="K34" s="1">
        <v>4</v>
      </c>
    </row>
    <row r="35" spans="1:13" x14ac:dyDescent="0.2">
      <c r="A35" s="1">
        <v>12</v>
      </c>
      <c r="B35" s="1">
        <v>58</v>
      </c>
      <c r="C35" s="21">
        <v>5</v>
      </c>
      <c r="D35" s="1">
        <v>22</v>
      </c>
      <c r="G35" s="1" t="s">
        <v>215</v>
      </c>
      <c r="H35" s="1" t="s">
        <v>201</v>
      </c>
      <c r="I35" s="1" t="str">
        <f t="shared" si="0"/>
        <v>x</v>
      </c>
      <c r="J35" s="1" t="s">
        <v>216</v>
      </c>
      <c r="K35" s="1">
        <v>5</v>
      </c>
    </row>
    <row r="36" spans="1:13" x14ac:dyDescent="0.2">
      <c r="A36" s="1">
        <v>14</v>
      </c>
      <c r="B36" s="1">
        <v>48</v>
      </c>
      <c r="C36" s="21">
        <v>6</v>
      </c>
      <c r="D36" s="1">
        <v>21</v>
      </c>
      <c r="H36" s="1" t="s">
        <v>203</v>
      </c>
      <c r="I36" s="1" t="str">
        <f t="shared" si="0"/>
        <v>x</v>
      </c>
      <c r="K36" s="1">
        <v>5</v>
      </c>
    </row>
    <row r="37" spans="1:13" x14ac:dyDescent="0.2">
      <c r="A37" s="1">
        <v>12</v>
      </c>
      <c r="B37" s="1">
        <v>120</v>
      </c>
      <c r="C37" s="21">
        <v>1</v>
      </c>
      <c r="D37" s="1">
        <v>13</v>
      </c>
      <c r="H37" s="1" t="s">
        <v>204</v>
      </c>
      <c r="I37" s="1" t="str">
        <f t="shared" si="0"/>
        <v>x</v>
      </c>
      <c r="K37" s="1">
        <v>5</v>
      </c>
    </row>
    <row r="38" spans="1:13" x14ac:dyDescent="0.2">
      <c r="A38" s="1">
        <v>16</v>
      </c>
      <c r="B38" s="1">
        <v>48</v>
      </c>
      <c r="C38" s="21">
        <v>1</v>
      </c>
      <c r="D38" s="1">
        <v>5</v>
      </c>
      <c r="H38" s="1" t="s">
        <v>205</v>
      </c>
      <c r="I38" s="1" t="str">
        <f t="shared" si="0"/>
        <v>x</v>
      </c>
      <c r="K38" s="1">
        <v>5</v>
      </c>
    </row>
    <row r="39" spans="1:13" x14ac:dyDescent="0.2">
      <c r="A39" s="1">
        <v>19</v>
      </c>
      <c r="B39" s="1">
        <v>49</v>
      </c>
      <c r="C39" s="21">
        <v>3</v>
      </c>
      <c r="D39" s="1">
        <v>9</v>
      </c>
      <c r="H39" s="1" t="s">
        <v>206</v>
      </c>
      <c r="I39" s="1" t="str">
        <f t="shared" si="0"/>
        <v>x</v>
      </c>
      <c r="K39" s="1">
        <v>5</v>
      </c>
    </row>
    <row r="40" spans="1:13" x14ac:dyDescent="0.2">
      <c r="A40" s="1">
        <v>264</v>
      </c>
      <c r="B40" s="1">
        <v>333</v>
      </c>
      <c r="C40" s="1">
        <v>264</v>
      </c>
      <c r="D40" s="1">
        <v>374</v>
      </c>
      <c r="G40" s="1" t="s">
        <v>217</v>
      </c>
      <c r="I40" s="1" t="str">
        <f t="shared" si="0"/>
        <v xml:space="preserve"> </v>
      </c>
      <c r="J40" s="1" t="s">
        <v>218</v>
      </c>
      <c r="K40" s="1">
        <v>8</v>
      </c>
    </row>
    <row r="41" spans="1:13" x14ac:dyDescent="0.2">
      <c r="A41" s="1">
        <v>73</v>
      </c>
      <c r="B41" s="1">
        <v>122</v>
      </c>
      <c r="C41" s="1">
        <v>73</v>
      </c>
      <c r="D41" s="1">
        <v>143</v>
      </c>
      <c r="G41" s="1" t="s">
        <v>219</v>
      </c>
      <c r="I41" s="1" t="str">
        <f t="shared" si="0"/>
        <v xml:space="preserve"> </v>
      </c>
      <c r="J41" s="1" t="s">
        <v>220</v>
      </c>
      <c r="K41" s="1">
        <v>9</v>
      </c>
    </row>
    <row r="42" spans="1:13" x14ac:dyDescent="0.2">
      <c r="A42" s="1">
        <v>35</v>
      </c>
      <c r="B42" s="1">
        <v>75</v>
      </c>
      <c r="C42" s="1">
        <v>34</v>
      </c>
      <c r="D42" s="1">
        <v>83</v>
      </c>
      <c r="G42" s="1" t="s">
        <v>221</v>
      </c>
      <c r="I42" s="1" t="str">
        <f t="shared" si="0"/>
        <v>x</v>
      </c>
      <c r="J42" s="1" t="s">
        <v>222</v>
      </c>
      <c r="K42" s="1">
        <v>15</v>
      </c>
    </row>
    <row r="43" spans="1:13" x14ac:dyDescent="0.2">
      <c r="A43" s="1">
        <v>248</v>
      </c>
      <c r="B43" s="1">
        <v>957</v>
      </c>
      <c r="C43" s="21">
        <v>1</v>
      </c>
      <c r="D43" s="1">
        <v>9</v>
      </c>
      <c r="G43" s="1" t="s">
        <v>223</v>
      </c>
      <c r="I43" s="1" t="str">
        <f t="shared" si="0"/>
        <v>x</v>
      </c>
      <c r="J43" s="1" t="s">
        <v>224</v>
      </c>
      <c r="K43" s="1">
        <v>18</v>
      </c>
    </row>
    <row r="44" spans="1:13" x14ac:dyDescent="0.2">
      <c r="A44" s="22">
        <v>152</v>
      </c>
      <c r="B44" s="22">
        <v>3000</v>
      </c>
      <c r="C44" s="22">
        <v>81</v>
      </c>
      <c r="D44" s="22">
        <v>1343</v>
      </c>
      <c r="E44" s="22"/>
      <c r="F44" s="22" t="s">
        <v>80</v>
      </c>
      <c r="G44" s="22"/>
      <c r="H44" s="22"/>
      <c r="I44" s="22" t="str">
        <f t="shared" si="0"/>
        <v>x</v>
      </c>
      <c r="J44" s="23">
        <v>1375322</v>
      </c>
      <c r="K44" s="24">
        <f>J44/1024</f>
        <v>1343.087890625</v>
      </c>
      <c r="L44" s="22"/>
      <c r="M44" s="22" t="s">
        <v>225</v>
      </c>
    </row>
    <row r="45" spans="1:13" x14ac:dyDescent="0.2">
      <c r="A45" s="1">
        <v>81</v>
      </c>
      <c r="B45" s="1">
        <v>89</v>
      </c>
      <c r="C45" s="1">
        <v>81</v>
      </c>
      <c r="D45" s="1">
        <v>97</v>
      </c>
      <c r="F45" s="1" t="s">
        <v>82</v>
      </c>
      <c r="G45" s="1" t="s">
        <v>226</v>
      </c>
      <c r="I45" s="1" t="str">
        <f t="shared" si="0"/>
        <v xml:space="preserve"> </v>
      </c>
      <c r="M45" s="1" t="s">
        <v>227</v>
      </c>
    </row>
    <row r="46" spans="1:13" x14ac:dyDescent="0.2">
      <c r="A46" s="1">
        <v>30</v>
      </c>
      <c r="B46" s="1">
        <v>54</v>
      </c>
      <c r="C46" s="1">
        <v>30</v>
      </c>
      <c r="D46" s="1">
        <v>55</v>
      </c>
      <c r="G46" s="1" t="s">
        <v>228</v>
      </c>
      <c r="I46" s="1" t="str">
        <f t="shared" si="0"/>
        <v xml:space="preserve"> </v>
      </c>
    </row>
    <row r="47" spans="1:13" x14ac:dyDescent="0.2">
      <c r="A47" s="1">
        <v>25</v>
      </c>
      <c r="B47" s="1">
        <v>85</v>
      </c>
      <c r="C47" s="1">
        <v>25</v>
      </c>
      <c r="D47" s="1">
        <v>71</v>
      </c>
      <c r="G47" s="1" t="s">
        <v>229</v>
      </c>
      <c r="I47" s="1" t="str">
        <f t="shared" si="0"/>
        <v xml:space="preserve"> </v>
      </c>
    </row>
    <row r="48" spans="1:13" x14ac:dyDescent="0.2">
      <c r="A48" s="1">
        <v>25</v>
      </c>
      <c r="B48" s="1">
        <v>56</v>
      </c>
      <c r="C48" s="1">
        <v>25</v>
      </c>
      <c r="D48" s="1">
        <v>55</v>
      </c>
      <c r="G48" s="1" t="s">
        <v>230</v>
      </c>
      <c r="I48" s="1" t="str">
        <f t="shared" si="0"/>
        <v xml:space="preserve"> </v>
      </c>
    </row>
    <row r="49" spans="1:9" x14ac:dyDescent="0.2">
      <c r="A49" s="1">
        <v>10</v>
      </c>
      <c r="B49" s="1">
        <v>19</v>
      </c>
      <c r="C49" s="1">
        <v>10</v>
      </c>
      <c r="D49" s="1">
        <v>20</v>
      </c>
      <c r="G49" s="1" t="s">
        <v>231</v>
      </c>
      <c r="I49" s="1" t="str">
        <f t="shared" si="0"/>
        <v xml:space="preserve"> </v>
      </c>
    </row>
    <row r="50" spans="1:9" x14ac:dyDescent="0.2">
      <c r="A50" s="1">
        <v>15</v>
      </c>
      <c r="B50" s="1">
        <v>51</v>
      </c>
      <c r="C50" s="1">
        <v>15</v>
      </c>
      <c r="D50" s="1">
        <v>50</v>
      </c>
      <c r="G50" s="1" t="s">
        <v>232</v>
      </c>
      <c r="I50" s="1" t="str">
        <f t="shared" si="0"/>
        <v xml:space="preserve"> </v>
      </c>
    </row>
    <row r="51" spans="1:9" x14ac:dyDescent="0.2">
      <c r="A51" s="1">
        <v>22</v>
      </c>
      <c r="B51" s="1">
        <v>57</v>
      </c>
      <c r="C51" s="1">
        <v>22</v>
      </c>
      <c r="D51" s="1">
        <v>60</v>
      </c>
      <c r="G51" s="1" t="s">
        <v>233</v>
      </c>
      <c r="I51" s="1" t="str">
        <f t="shared" si="0"/>
        <v xml:space="preserve"> </v>
      </c>
    </row>
    <row r="52" spans="1:9" x14ac:dyDescent="0.2">
      <c r="A52" s="1">
        <v>12</v>
      </c>
      <c r="B52" s="1">
        <v>27</v>
      </c>
      <c r="C52" s="1">
        <v>12</v>
      </c>
      <c r="D52" s="1">
        <v>30</v>
      </c>
      <c r="G52" s="1" t="s">
        <v>234</v>
      </c>
      <c r="I52" s="1" t="str">
        <f t="shared" si="0"/>
        <v xml:space="preserve"> </v>
      </c>
    </row>
    <row r="53" spans="1:9" x14ac:dyDescent="0.2">
      <c r="A53" s="1">
        <v>14</v>
      </c>
      <c r="B53" s="1">
        <v>18</v>
      </c>
      <c r="C53" s="1">
        <v>14</v>
      </c>
      <c r="D53" s="1">
        <v>21</v>
      </c>
      <c r="G53" s="1" t="s">
        <v>235</v>
      </c>
      <c r="I53" s="1" t="str">
        <f t="shared" si="0"/>
        <v xml:space="preserve"> </v>
      </c>
    </row>
    <row r="54" spans="1:9" x14ac:dyDescent="0.2">
      <c r="A54" s="1">
        <v>12</v>
      </c>
      <c r="B54" s="1">
        <v>23</v>
      </c>
      <c r="C54" s="1">
        <v>12</v>
      </c>
      <c r="D54" s="1">
        <v>25</v>
      </c>
      <c r="G54" s="1" t="s">
        <v>236</v>
      </c>
      <c r="I54" s="1" t="str">
        <f t="shared" si="0"/>
        <v xml:space="preserve"> </v>
      </c>
    </row>
    <row r="55" spans="1:9" x14ac:dyDescent="0.2">
      <c r="A55" s="1">
        <v>25</v>
      </c>
      <c r="B55" s="1">
        <v>58</v>
      </c>
      <c r="C55" s="1">
        <v>25</v>
      </c>
      <c r="D55" s="1">
        <v>59</v>
      </c>
      <c r="G55" s="1" t="s">
        <v>237</v>
      </c>
      <c r="I55" s="1" t="str">
        <f t="shared" si="0"/>
        <v xml:space="preserve"> </v>
      </c>
    </row>
    <row r="56" spans="1:9" x14ac:dyDescent="0.2">
      <c r="A56" s="1">
        <v>75</v>
      </c>
      <c r="B56" s="1">
        <v>300</v>
      </c>
      <c r="C56" s="1">
        <v>75</v>
      </c>
      <c r="D56" s="1">
        <v>299</v>
      </c>
      <c r="G56" s="1" t="s">
        <v>238</v>
      </c>
      <c r="I56" s="1" t="str">
        <f t="shared" si="0"/>
        <v xml:space="preserve"> </v>
      </c>
    </row>
    <row r="57" spans="1:9" x14ac:dyDescent="0.2">
      <c r="A57" s="1">
        <v>11</v>
      </c>
      <c r="B57" s="1">
        <v>14</v>
      </c>
      <c r="C57" s="1">
        <v>11</v>
      </c>
      <c r="D57" s="1">
        <v>13</v>
      </c>
      <c r="G57" s="1" t="s">
        <v>239</v>
      </c>
      <c r="I57" s="1" t="str">
        <f t="shared" si="0"/>
        <v xml:space="preserve"> </v>
      </c>
    </row>
    <row r="58" spans="1:9" x14ac:dyDescent="0.2">
      <c r="A58" s="1">
        <v>39</v>
      </c>
      <c r="B58" s="1">
        <v>77</v>
      </c>
      <c r="C58" s="1">
        <v>39</v>
      </c>
      <c r="D58" s="1">
        <v>66</v>
      </c>
      <c r="G58" s="1" t="s">
        <v>240</v>
      </c>
      <c r="I58" s="1" t="str">
        <f t="shared" si="0"/>
        <v xml:space="preserve"> </v>
      </c>
    </row>
    <row r="59" spans="1:9" x14ac:dyDescent="0.2">
      <c r="A59" s="1">
        <v>20</v>
      </c>
      <c r="B59" s="1">
        <v>32</v>
      </c>
      <c r="C59" s="1">
        <v>20</v>
      </c>
      <c r="D59" s="1">
        <v>31</v>
      </c>
      <c r="G59" s="1" t="s">
        <v>241</v>
      </c>
      <c r="I59" s="1" t="str">
        <f t="shared" si="0"/>
        <v xml:space="preserve"> </v>
      </c>
    </row>
    <row r="60" spans="1:9" x14ac:dyDescent="0.2">
      <c r="A60" s="1">
        <v>13</v>
      </c>
      <c r="B60" s="1">
        <v>65</v>
      </c>
      <c r="C60" s="1">
        <v>13</v>
      </c>
      <c r="D60" s="1">
        <v>53</v>
      </c>
      <c r="G60" s="1" t="s">
        <v>242</v>
      </c>
      <c r="I60" s="1" t="str">
        <f t="shared" si="0"/>
        <v xml:space="preserve"> </v>
      </c>
    </row>
    <row r="61" spans="1:9" x14ac:dyDescent="0.2">
      <c r="A61" s="1">
        <v>31</v>
      </c>
      <c r="B61" s="1">
        <v>35</v>
      </c>
      <c r="C61" s="1">
        <v>31</v>
      </c>
      <c r="D61" s="1">
        <v>34</v>
      </c>
      <c r="G61" s="1" t="s">
        <v>243</v>
      </c>
      <c r="I61" s="1" t="str">
        <f t="shared" si="0"/>
        <v xml:space="preserve"> </v>
      </c>
    </row>
    <row r="62" spans="1:9" x14ac:dyDescent="0.2">
      <c r="A62" s="1">
        <v>14</v>
      </c>
      <c r="B62" s="1">
        <v>21</v>
      </c>
      <c r="C62" s="1">
        <v>14</v>
      </c>
      <c r="D62" s="1">
        <v>20</v>
      </c>
      <c r="G62" s="1" t="s">
        <v>244</v>
      </c>
      <c r="I62" s="1" t="str">
        <f t="shared" si="0"/>
        <v xml:space="preserve"> </v>
      </c>
    </row>
    <row r="63" spans="1:9" x14ac:dyDescent="0.2">
      <c r="A63" s="1">
        <v>21</v>
      </c>
      <c r="B63" s="1">
        <v>17</v>
      </c>
      <c r="C63" s="1">
        <v>21</v>
      </c>
      <c r="D63" s="1">
        <v>16</v>
      </c>
      <c r="G63" s="1" t="s">
        <v>245</v>
      </c>
      <c r="I63" s="1" t="str">
        <f t="shared" si="0"/>
        <v xml:space="preserve"> </v>
      </c>
    </row>
    <row r="64" spans="1:9" x14ac:dyDescent="0.2">
      <c r="A64" s="1">
        <v>12</v>
      </c>
      <c r="B64" s="1">
        <v>20</v>
      </c>
      <c r="C64" s="1">
        <v>12</v>
      </c>
      <c r="D64" s="1">
        <v>19</v>
      </c>
      <c r="G64" s="1" t="s">
        <v>246</v>
      </c>
      <c r="I64" s="1" t="str">
        <f t="shared" si="0"/>
        <v xml:space="preserve"> </v>
      </c>
    </row>
    <row r="65" spans="1:9" x14ac:dyDescent="0.2">
      <c r="A65" s="1">
        <v>12</v>
      </c>
      <c r="B65" s="1">
        <v>26</v>
      </c>
      <c r="C65" s="1">
        <v>12</v>
      </c>
      <c r="D65" s="1">
        <v>24</v>
      </c>
      <c r="G65" s="1" t="s">
        <v>247</v>
      </c>
      <c r="I65" s="1" t="str">
        <f t="shared" si="0"/>
        <v xml:space="preserve"> </v>
      </c>
    </row>
    <row r="66" spans="1:9" x14ac:dyDescent="0.2">
      <c r="A66" s="1">
        <v>159</v>
      </c>
      <c r="B66" s="1">
        <v>443</v>
      </c>
      <c r="C66" s="1">
        <v>159</v>
      </c>
      <c r="D66" s="1">
        <v>425</v>
      </c>
      <c r="G66" s="1" t="s">
        <v>248</v>
      </c>
      <c r="I66" s="1" t="str">
        <f t="shared" si="0"/>
        <v xml:space="preserve"> </v>
      </c>
    </row>
    <row r="67" spans="1:9" x14ac:dyDescent="0.2">
      <c r="A67" s="1">
        <v>26</v>
      </c>
      <c r="B67" s="1">
        <v>29</v>
      </c>
      <c r="C67" s="1">
        <v>26</v>
      </c>
      <c r="D67" s="1">
        <v>29</v>
      </c>
      <c r="G67" s="1" t="s">
        <v>249</v>
      </c>
      <c r="I67" s="1" t="str">
        <f t="shared" si="0"/>
        <v xml:space="preserve"> </v>
      </c>
    </row>
    <row r="68" spans="1:9" x14ac:dyDescent="0.2">
      <c r="A68" s="1">
        <v>35</v>
      </c>
      <c r="B68" s="1">
        <v>63</v>
      </c>
      <c r="C68" s="1">
        <v>35</v>
      </c>
      <c r="D68" s="1">
        <v>61</v>
      </c>
      <c r="G68" s="1" t="s">
        <v>250</v>
      </c>
      <c r="I68" s="1" t="str">
        <f t="shared" si="0"/>
        <v xml:space="preserve"> </v>
      </c>
    </row>
    <row r="69" spans="1:9" x14ac:dyDescent="0.2">
      <c r="A69" s="1">
        <v>10</v>
      </c>
      <c r="B69" s="1">
        <v>10</v>
      </c>
      <c r="C69" s="1">
        <v>10</v>
      </c>
      <c r="D69" s="1">
        <v>10</v>
      </c>
      <c r="G69" s="1" t="s">
        <v>251</v>
      </c>
      <c r="I69" s="1" t="str">
        <f t="shared" si="0"/>
        <v xml:space="preserve"> </v>
      </c>
    </row>
    <row r="70" spans="1:9" x14ac:dyDescent="0.2">
      <c r="A70" s="1">
        <v>10</v>
      </c>
      <c r="B70" s="1">
        <v>9</v>
      </c>
      <c r="C70" s="1">
        <v>10</v>
      </c>
      <c r="D70" s="1">
        <v>8</v>
      </c>
      <c r="G70" s="1" t="s">
        <v>252</v>
      </c>
      <c r="I70" s="1" t="str">
        <f t="shared" si="0"/>
        <v xml:space="preserve"> </v>
      </c>
    </row>
    <row r="71" spans="1:9" x14ac:dyDescent="0.2">
      <c r="A71" s="1">
        <v>10</v>
      </c>
      <c r="B71" s="1">
        <v>8</v>
      </c>
      <c r="C71" s="1">
        <v>10</v>
      </c>
      <c r="D71" s="1">
        <v>6</v>
      </c>
      <c r="G71" s="1" t="s">
        <v>253</v>
      </c>
      <c r="I71" s="1" t="str">
        <f t="shared" si="0"/>
        <v xml:space="preserve"> </v>
      </c>
    </row>
    <row r="72" spans="1:9" x14ac:dyDescent="0.2">
      <c r="A72" s="1">
        <v>10</v>
      </c>
      <c r="B72" s="1">
        <v>13</v>
      </c>
      <c r="C72" s="1">
        <v>10</v>
      </c>
      <c r="D72" s="1">
        <v>13</v>
      </c>
      <c r="G72" s="1" t="s">
        <v>254</v>
      </c>
      <c r="I72" s="1" t="str">
        <f t="shared" si="0"/>
        <v xml:space="preserve"> </v>
      </c>
    </row>
    <row r="73" spans="1:9" x14ac:dyDescent="0.2">
      <c r="A73" s="1">
        <v>12</v>
      </c>
      <c r="B73" s="1">
        <v>13</v>
      </c>
      <c r="C73" s="1">
        <v>12</v>
      </c>
      <c r="D73" s="1">
        <v>13</v>
      </c>
      <c r="G73" s="1" t="s">
        <v>255</v>
      </c>
      <c r="I73" s="1" t="str">
        <f t="shared" si="0"/>
        <v xml:space="preserve"> </v>
      </c>
    </row>
    <row r="74" spans="1:9" x14ac:dyDescent="0.2">
      <c r="A74" s="1">
        <v>6</v>
      </c>
      <c r="B74" s="1">
        <v>8</v>
      </c>
      <c r="C74" s="1">
        <v>6</v>
      </c>
      <c r="D74" s="1">
        <v>8</v>
      </c>
      <c r="G74" s="1" t="s">
        <v>256</v>
      </c>
      <c r="I74" s="1" t="str">
        <f t="shared" si="0"/>
        <v xml:space="preserve"> </v>
      </c>
    </row>
    <row r="75" spans="1:9" x14ac:dyDescent="0.2">
      <c r="A75" s="1">
        <v>6</v>
      </c>
      <c r="B75" s="1">
        <v>11</v>
      </c>
      <c r="C75" s="1">
        <v>6</v>
      </c>
      <c r="D75" s="1">
        <v>11</v>
      </c>
      <c r="G75" s="1" t="s">
        <v>257</v>
      </c>
      <c r="I75" s="1" t="str">
        <f t="shared" si="0"/>
        <v xml:space="preserve"> </v>
      </c>
    </row>
    <row r="76" spans="1:9" x14ac:dyDescent="0.2">
      <c r="A76" s="1">
        <v>9</v>
      </c>
      <c r="B76" s="1">
        <v>9</v>
      </c>
      <c r="C76" s="1">
        <v>9</v>
      </c>
      <c r="D76" s="1">
        <v>9</v>
      </c>
      <c r="G76" s="1" t="s">
        <v>258</v>
      </c>
      <c r="I76" s="1" t="str">
        <f t="shared" si="0"/>
        <v xml:space="preserve"> </v>
      </c>
    </row>
    <row r="77" spans="1:9" x14ac:dyDescent="0.2">
      <c r="A77" s="1">
        <v>16</v>
      </c>
      <c r="B77" s="1">
        <v>15</v>
      </c>
      <c r="C77" s="1">
        <v>16</v>
      </c>
      <c r="D77" s="1">
        <v>10</v>
      </c>
      <c r="G77" s="1" t="s">
        <v>259</v>
      </c>
      <c r="I77" s="1" t="str">
        <f t="shared" si="0"/>
        <v xml:space="preserve"> </v>
      </c>
    </row>
    <row r="78" spans="1:9" x14ac:dyDescent="0.2">
      <c r="A78" s="1">
        <v>27</v>
      </c>
      <c r="B78" s="1">
        <v>31</v>
      </c>
      <c r="C78" s="1">
        <v>27</v>
      </c>
      <c r="D78" s="1">
        <v>17</v>
      </c>
      <c r="G78" s="1" t="s">
        <v>260</v>
      </c>
      <c r="I78" s="1" t="str">
        <f t="shared" si="0"/>
        <v xml:space="preserve"> </v>
      </c>
    </row>
    <row r="79" spans="1:9" x14ac:dyDescent="0.2">
      <c r="A79" s="1">
        <v>201</v>
      </c>
      <c r="B79" s="1">
        <v>482</v>
      </c>
      <c r="C79" s="1">
        <v>201</v>
      </c>
      <c r="D79" s="1">
        <v>449</v>
      </c>
      <c r="G79" s="1" t="s">
        <v>261</v>
      </c>
      <c r="I79" s="1" t="str">
        <f t="shared" si="0"/>
        <v xml:space="preserve"> </v>
      </c>
    </row>
    <row r="80" spans="1:9" x14ac:dyDescent="0.2">
      <c r="A80" s="1">
        <v>31</v>
      </c>
      <c r="B80" s="1">
        <v>76</v>
      </c>
      <c r="C80" s="1">
        <v>31</v>
      </c>
      <c r="D80" s="1">
        <v>73</v>
      </c>
      <c r="G80" s="1" t="s">
        <v>262</v>
      </c>
      <c r="I80" s="1" t="str">
        <f t="shared" si="0"/>
        <v xml:space="preserve"> </v>
      </c>
    </row>
    <row r="81" spans="1:9" x14ac:dyDescent="0.2">
      <c r="A81" s="1">
        <v>34</v>
      </c>
      <c r="B81" s="1">
        <v>28</v>
      </c>
      <c r="C81" s="1">
        <v>34</v>
      </c>
      <c r="D81" s="1">
        <v>27</v>
      </c>
      <c r="G81" s="1" t="s">
        <v>263</v>
      </c>
      <c r="I81" s="1" t="str">
        <f t="shared" si="0"/>
        <v xml:space="preserve"> </v>
      </c>
    </row>
    <row r="82" spans="1:9" x14ac:dyDescent="0.2">
      <c r="A82" s="1">
        <v>16</v>
      </c>
      <c r="B82" s="1">
        <v>22</v>
      </c>
      <c r="C82" s="1">
        <v>16</v>
      </c>
      <c r="D82" s="1">
        <v>14</v>
      </c>
      <c r="G82" s="1" t="s">
        <v>264</v>
      </c>
      <c r="I82" s="1" t="str">
        <f t="shared" si="0"/>
        <v xml:space="preserve"> </v>
      </c>
    </row>
    <row r="83" spans="1:9" x14ac:dyDescent="0.2">
      <c r="A83" s="1">
        <v>2</v>
      </c>
      <c r="B83" s="1">
        <v>3</v>
      </c>
      <c r="C83" s="1">
        <v>2</v>
      </c>
      <c r="D83" s="1">
        <v>3</v>
      </c>
      <c r="G83" s="1" t="s">
        <v>265</v>
      </c>
      <c r="I83" s="1" t="str">
        <f t="shared" si="0"/>
        <v xml:space="preserve"> </v>
      </c>
    </row>
    <row r="84" spans="1:9" x14ac:dyDescent="0.2">
      <c r="A84" s="1">
        <v>11</v>
      </c>
      <c r="B84" s="1">
        <v>43</v>
      </c>
      <c r="C84" s="1">
        <v>11</v>
      </c>
      <c r="D84" s="1">
        <v>30</v>
      </c>
      <c r="G84" s="1" t="s">
        <v>266</v>
      </c>
      <c r="I84" s="1" t="str">
        <f t="shared" si="0"/>
        <v xml:space="preserve"> </v>
      </c>
    </row>
    <row r="85" spans="1:9" x14ac:dyDescent="0.2">
      <c r="A85" s="1">
        <v>10</v>
      </c>
      <c r="B85" s="1">
        <v>50</v>
      </c>
      <c r="C85" s="1">
        <v>10</v>
      </c>
      <c r="D85" s="1">
        <v>47</v>
      </c>
      <c r="G85" s="1" t="s">
        <v>267</v>
      </c>
      <c r="I85" s="1" t="str">
        <f t="shared" si="0"/>
        <v xml:space="preserve"> </v>
      </c>
    </row>
    <row r="86" spans="1:9" x14ac:dyDescent="0.2">
      <c r="A86" s="1">
        <v>13</v>
      </c>
      <c r="B86" s="1">
        <v>113</v>
      </c>
      <c r="C86" s="1">
        <v>13</v>
      </c>
      <c r="D86" s="1">
        <v>93</v>
      </c>
      <c r="G86" s="1" t="s">
        <v>268</v>
      </c>
      <c r="I86" s="1" t="str">
        <f t="shared" si="0"/>
        <v xml:space="preserve"> </v>
      </c>
    </row>
    <row r="87" spans="1:9" x14ac:dyDescent="0.2">
      <c r="A87" s="1">
        <v>15</v>
      </c>
      <c r="B87" s="1">
        <v>25</v>
      </c>
      <c r="C87" s="1">
        <v>15</v>
      </c>
      <c r="D87" s="1">
        <v>15</v>
      </c>
      <c r="G87" s="1" t="s">
        <v>269</v>
      </c>
      <c r="I87" s="1" t="str">
        <f t="shared" si="0"/>
        <v xml:space="preserve"> </v>
      </c>
    </row>
    <row r="88" spans="1:9" x14ac:dyDescent="0.2">
      <c r="A88" s="1">
        <v>11</v>
      </c>
      <c r="B88" s="1">
        <v>64</v>
      </c>
      <c r="C88" s="1">
        <v>11</v>
      </c>
      <c r="D88" s="1">
        <v>43</v>
      </c>
      <c r="G88" s="1" t="s">
        <v>270</v>
      </c>
      <c r="I88" s="1" t="str">
        <f t="shared" si="0"/>
        <v xml:space="preserve"> </v>
      </c>
    </row>
    <row r="89" spans="1:9" x14ac:dyDescent="0.2">
      <c r="A89" s="1">
        <v>114</v>
      </c>
      <c r="B89" s="1">
        <v>159</v>
      </c>
      <c r="C89" s="1">
        <v>114</v>
      </c>
      <c r="D89" s="1">
        <v>139</v>
      </c>
      <c r="G89" s="1" t="s">
        <v>271</v>
      </c>
      <c r="I89" s="1" t="str">
        <f t="shared" si="0"/>
        <v xml:space="preserve"> </v>
      </c>
    </row>
    <row r="90" spans="1:9" x14ac:dyDescent="0.2">
      <c r="A90" s="1">
        <v>87</v>
      </c>
      <c r="B90" s="1">
        <v>161</v>
      </c>
      <c r="C90" s="1">
        <v>87</v>
      </c>
      <c r="D90" s="1">
        <v>143</v>
      </c>
      <c r="G90" s="1" t="s">
        <v>272</v>
      </c>
      <c r="I90" s="1" t="str">
        <f t="shared" si="0"/>
        <v xml:space="preserve"> </v>
      </c>
    </row>
    <row r="91" spans="1:9" x14ac:dyDescent="0.2">
      <c r="A91" s="1">
        <v>55</v>
      </c>
      <c r="B91" s="1">
        <v>116</v>
      </c>
      <c r="C91" s="1">
        <v>55</v>
      </c>
      <c r="D91" s="1">
        <v>126</v>
      </c>
      <c r="G91" s="1" t="s">
        <v>273</v>
      </c>
      <c r="I91" s="1" t="str">
        <f t="shared" si="0"/>
        <v xml:space="preserve"> </v>
      </c>
    </row>
    <row r="92" spans="1:9" x14ac:dyDescent="0.2">
      <c r="A92" s="1">
        <v>80</v>
      </c>
      <c r="B92" s="1">
        <v>116</v>
      </c>
      <c r="C92" s="1">
        <v>80</v>
      </c>
      <c r="D92" s="1">
        <v>114</v>
      </c>
      <c r="G92" s="1" t="s">
        <v>274</v>
      </c>
      <c r="I92" s="1" t="str">
        <f t="shared" si="0"/>
        <v xml:space="preserve"> </v>
      </c>
    </row>
    <row r="93" spans="1:9" x14ac:dyDescent="0.2">
      <c r="A93" s="1">
        <v>5</v>
      </c>
      <c r="B93" s="1">
        <v>8</v>
      </c>
      <c r="C93" s="1">
        <v>5</v>
      </c>
      <c r="D93" s="1">
        <v>9</v>
      </c>
      <c r="G93" s="1" t="s">
        <v>275</v>
      </c>
      <c r="I93" s="1" t="str">
        <f t="shared" si="0"/>
        <v xml:space="preserve"> </v>
      </c>
    </row>
    <row r="94" spans="1:9" x14ac:dyDescent="0.2">
      <c r="A94" s="1">
        <v>10</v>
      </c>
      <c r="B94" s="1">
        <v>8</v>
      </c>
      <c r="C94" s="1">
        <v>10</v>
      </c>
      <c r="D94" s="1">
        <v>9</v>
      </c>
      <c r="G94" s="1" t="s">
        <v>276</v>
      </c>
      <c r="I94" s="1" t="str">
        <f t="shared" si="0"/>
        <v xml:space="preserve"> </v>
      </c>
    </row>
    <row r="95" spans="1:9" x14ac:dyDescent="0.2">
      <c r="A95" s="1">
        <v>37</v>
      </c>
      <c r="B95" s="1">
        <v>89</v>
      </c>
      <c r="C95" s="1">
        <v>37</v>
      </c>
      <c r="D95" s="1">
        <v>88</v>
      </c>
      <c r="G95" s="1" t="s">
        <v>277</v>
      </c>
      <c r="I95" s="1" t="str">
        <f t="shared" si="0"/>
        <v xml:space="preserve"> </v>
      </c>
    </row>
    <row r="96" spans="1:9" x14ac:dyDescent="0.2">
      <c r="A96" s="1">
        <v>24</v>
      </c>
      <c r="B96" s="1">
        <v>27</v>
      </c>
      <c r="C96" s="1">
        <v>24</v>
      </c>
      <c r="D96" s="1">
        <v>28</v>
      </c>
      <c r="G96" s="1" t="s">
        <v>278</v>
      </c>
      <c r="I96" s="1" t="str">
        <f t="shared" si="0"/>
        <v xml:space="preserve"> </v>
      </c>
    </row>
    <row r="97" spans="1:11" x14ac:dyDescent="0.2">
      <c r="A97" s="1">
        <v>5</v>
      </c>
      <c r="B97" s="1">
        <v>6</v>
      </c>
      <c r="C97" s="1">
        <v>5</v>
      </c>
      <c r="D97" s="1">
        <v>6</v>
      </c>
      <c r="G97" s="1" t="s">
        <v>279</v>
      </c>
      <c r="I97" s="1" t="str">
        <f t="shared" si="0"/>
        <v xml:space="preserve"> </v>
      </c>
    </row>
    <row r="98" spans="1:11" x14ac:dyDescent="0.2">
      <c r="A98" s="1">
        <v>20</v>
      </c>
      <c r="B98" s="1">
        <v>68</v>
      </c>
      <c r="C98" s="1">
        <v>20</v>
      </c>
      <c r="D98" s="1">
        <v>60</v>
      </c>
      <c r="G98" s="1" t="s">
        <v>280</v>
      </c>
      <c r="I98" s="1" t="str">
        <f t="shared" si="0"/>
        <v xml:space="preserve"> </v>
      </c>
    </row>
    <row r="99" spans="1:11" x14ac:dyDescent="0.2">
      <c r="A99" s="1">
        <v>74</v>
      </c>
      <c r="B99" s="1">
        <v>163</v>
      </c>
      <c r="C99" s="1">
        <v>74</v>
      </c>
      <c r="D99" s="1">
        <v>150</v>
      </c>
      <c r="G99" s="1" t="s">
        <v>281</v>
      </c>
      <c r="I99" s="1" t="str">
        <f t="shared" si="0"/>
        <v xml:space="preserve"> </v>
      </c>
    </row>
    <row r="100" spans="1:11" x14ac:dyDescent="0.2">
      <c r="A100" s="25">
        <v>109</v>
      </c>
      <c r="B100" s="25">
        <v>133</v>
      </c>
      <c r="C100" s="25">
        <v>109</v>
      </c>
      <c r="D100" s="25">
        <v>118</v>
      </c>
      <c r="E100" s="25"/>
      <c r="F100" s="25"/>
      <c r="G100" s="25" t="s">
        <v>282</v>
      </c>
      <c r="H100" s="25"/>
      <c r="I100" s="25"/>
      <c r="J100" s="25"/>
      <c r="K100" s="25"/>
    </row>
    <row r="101" spans="1:11" x14ac:dyDescent="0.2">
      <c r="A101" s="15">
        <f t="shared" ref="A101:D101" si="1">SUM(A2:A100)</f>
        <v>4333</v>
      </c>
      <c r="B101" s="15">
        <f t="shared" si="1"/>
        <v>14988</v>
      </c>
      <c r="C101" s="15">
        <f t="shared" si="1"/>
        <v>3957</v>
      </c>
      <c r="D101" s="15">
        <f t="shared" si="1"/>
        <v>11618</v>
      </c>
      <c r="J101" s="26">
        <f>D101/1024</f>
        <v>11.345703125</v>
      </c>
      <c r="K101" s="1" t="s">
        <v>283</v>
      </c>
    </row>
    <row r="102" spans="1:11" x14ac:dyDescent="0.2">
      <c r="A102" s="1" t="s">
        <v>284</v>
      </c>
    </row>
    <row r="103" spans="1:11" x14ac:dyDescent="0.2">
      <c r="A103" s="1">
        <v>85</v>
      </c>
      <c r="B103" s="1">
        <v>220</v>
      </c>
      <c r="E103" s="1" t="s">
        <v>180</v>
      </c>
      <c r="F103" s="1" t="s">
        <v>78</v>
      </c>
      <c r="G103" s="1" t="s">
        <v>285</v>
      </c>
      <c r="J103" s="1" t="s">
        <v>286</v>
      </c>
    </row>
    <row r="104" spans="1:11" x14ac:dyDescent="0.2">
      <c r="A104" s="1">
        <v>51</v>
      </c>
      <c r="B104" s="1">
        <v>174</v>
      </c>
      <c r="G104" s="1" t="s">
        <v>287</v>
      </c>
      <c r="J104" s="1" t="s">
        <v>288</v>
      </c>
    </row>
    <row r="105" spans="1:11" x14ac:dyDescent="0.2">
      <c r="A105" s="1">
        <v>547</v>
      </c>
      <c r="B105" s="1">
        <v>1468</v>
      </c>
      <c r="G105" s="1" t="s">
        <v>289</v>
      </c>
      <c r="J105" s="1" t="s">
        <v>290</v>
      </c>
    </row>
    <row r="106" spans="1:11" x14ac:dyDescent="0.2">
      <c r="A106" s="1">
        <v>16</v>
      </c>
      <c r="B106" s="1">
        <v>1061</v>
      </c>
      <c r="G106" s="1" t="s">
        <v>291</v>
      </c>
      <c r="J106" s="1" t="s">
        <v>292</v>
      </c>
    </row>
    <row r="107" spans="1:11" x14ac:dyDescent="0.2">
      <c r="A107" s="1">
        <v>23</v>
      </c>
      <c r="B107" s="1">
        <v>761</v>
      </c>
      <c r="G107" s="1" t="s">
        <v>293</v>
      </c>
      <c r="J107" s="1" t="s">
        <v>294</v>
      </c>
    </row>
    <row r="108" spans="1:11" x14ac:dyDescent="0.2">
      <c r="A108" s="1">
        <v>31</v>
      </c>
      <c r="B108" s="1">
        <v>1185</v>
      </c>
      <c r="G108" s="1" t="s">
        <v>295</v>
      </c>
      <c r="J108" s="1" t="s">
        <v>296</v>
      </c>
    </row>
    <row r="109" spans="1:11" x14ac:dyDescent="0.2">
      <c r="A109" s="1">
        <v>563</v>
      </c>
      <c r="B109" s="1">
        <v>1410</v>
      </c>
      <c r="G109" s="1" t="s">
        <v>297</v>
      </c>
      <c r="J109" s="1" t="s">
        <v>298</v>
      </c>
    </row>
    <row r="110" spans="1:11" x14ac:dyDescent="0.2">
      <c r="A110" s="1">
        <v>40</v>
      </c>
      <c r="B110" s="1">
        <v>274</v>
      </c>
      <c r="G110" s="1" t="s">
        <v>299</v>
      </c>
      <c r="J110" s="1" t="s">
        <v>298</v>
      </c>
    </row>
    <row r="111" spans="1:11" x14ac:dyDescent="0.2">
      <c r="A111" s="1">
        <v>29</v>
      </c>
      <c r="B111" s="1">
        <v>195</v>
      </c>
      <c r="G111" s="1" t="s">
        <v>300</v>
      </c>
      <c r="J111" s="1" t="s">
        <v>301</v>
      </c>
    </row>
    <row r="112" spans="1:11" x14ac:dyDescent="0.2">
      <c r="A112" s="1">
        <v>37</v>
      </c>
      <c r="B112" s="1">
        <v>386</v>
      </c>
      <c r="G112" s="1" t="s">
        <v>302</v>
      </c>
      <c r="J112" s="1" t="s">
        <v>303</v>
      </c>
    </row>
    <row r="113" spans="1:14" x14ac:dyDescent="0.2">
      <c r="A113" s="25">
        <v>9</v>
      </c>
      <c r="B113" s="25">
        <v>429</v>
      </c>
      <c r="C113" s="25"/>
      <c r="D113" s="25"/>
      <c r="E113" s="25"/>
      <c r="F113" s="25"/>
      <c r="G113" s="25" t="s">
        <v>304</v>
      </c>
      <c r="H113" s="25"/>
      <c r="I113" s="25"/>
      <c r="J113" s="25" t="s">
        <v>305</v>
      </c>
      <c r="K113" s="25"/>
    </row>
    <row r="114" spans="1:14" x14ac:dyDescent="0.2">
      <c r="A114" s="15">
        <f t="shared" ref="A114:B114" si="2">SUM(A103:A113)</f>
        <v>1431</v>
      </c>
      <c r="B114" s="15">
        <f t="shared" si="2"/>
        <v>7563</v>
      </c>
      <c r="J114" s="26">
        <f>B114/1024</f>
        <v>7.3857421875</v>
      </c>
      <c r="K114" s="1" t="s">
        <v>283</v>
      </c>
      <c r="L114" s="1" t="s">
        <v>306</v>
      </c>
    </row>
    <row r="115" spans="1:14" x14ac:dyDescent="0.2">
      <c r="H115" s="1" t="s">
        <v>179</v>
      </c>
    </row>
    <row r="116" spans="1:14" x14ac:dyDescent="0.2">
      <c r="A116" s="15">
        <f t="shared" ref="A116:D116" si="3">A114+A101</f>
        <v>5764</v>
      </c>
      <c r="B116" s="15">
        <f t="shared" si="3"/>
        <v>22551</v>
      </c>
      <c r="C116" s="15">
        <f t="shared" si="3"/>
        <v>3957</v>
      </c>
      <c r="D116" s="15">
        <f t="shared" si="3"/>
        <v>11618</v>
      </c>
      <c r="H116" s="15">
        <f>A116</f>
        <v>5764</v>
      </c>
      <c r="J116" s="26">
        <f>B116/1024</f>
        <v>22.0224609375</v>
      </c>
      <c r="K116" s="1" t="s">
        <v>283</v>
      </c>
      <c r="L116" s="1" t="s">
        <v>307</v>
      </c>
    </row>
    <row r="117" spans="1:14" x14ac:dyDescent="0.2">
      <c r="H117" s="15">
        <f>C116</f>
        <v>3957</v>
      </c>
      <c r="J117" s="26">
        <f>J101</f>
        <v>11.345703125</v>
      </c>
      <c r="K117" s="1" t="s">
        <v>283</v>
      </c>
      <c r="L117" s="1" t="s">
        <v>308</v>
      </c>
    </row>
    <row r="120" spans="1:14" x14ac:dyDescent="0.2">
      <c r="A120" s="18">
        <v>34</v>
      </c>
      <c r="B120" s="18">
        <v>1778</v>
      </c>
      <c r="C120" s="18">
        <v>34</v>
      </c>
      <c r="D120" s="18">
        <v>1549</v>
      </c>
      <c r="E120" s="18"/>
      <c r="F120" s="18" t="s">
        <v>76</v>
      </c>
      <c r="G120" s="18"/>
      <c r="H120" s="18"/>
      <c r="I120" s="18" t="str">
        <f t="shared" ref="I120:I123" si="4">IF(A120=C120," ", "x")</f>
        <v xml:space="preserve"> </v>
      </c>
      <c r="J120" s="19">
        <v>1585727</v>
      </c>
      <c r="K120" s="20">
        <f t="shared" ref="K120:K121" si="5">J120/1024</f>
        <v>1548.5615234375</v>
      </c>
      <c r="L120" s="18"/>
      <c r="M120" s="18" t="s">
        <v>195</v>
      </c>
      <c r="N120" s="1" t="s">
        <v>309</v>
      </c>
    </row>
    <row r="121" spans="1:14" x14ac:dyDescent="0.2">
      <c r="A121" s="22">
        <v>152</v>
      </c>
      <c r="B121" s="22">
        <v>3000</v>
      </c>
      <c r="C121" s="22">
        <v>81</v>
      </c>
      <c r="D121" s="22">
        <v>1343</v>
      </c>
      <c r="E121" s="22"/>
      <c r="F121" s="22" t="s">
        <v>80</v>
      </c>
      <c r="G121" s="22"/>
      <c r="H121" s="22"/>
      <c r="I121" s="22" t="str">
        <f t="shared" si="4"/>
        <v>x</v>
      </c>
      <c r="J121" s="23">
        <v>1375322</v>
      </c>
      <c r="K121" s="24">
        <f t="shared" si="5"/>
        <v>1343.087890625</v>
      </c>
      <c r="L121" s="22"/>
      <c r="M121" s="22" t="s">
        <v>225</v>
      </c>
      <c r="N121" s="1" t="s">
        <v>310</v>
      </c>
    </row>
    <row r="122" spans="1:14" x14ac:dyDescent="0.2">
      <c r="A122" s="1">
        <f t="shared" ref="A122:D122" si="6">SUM(A45:A100)</f>
        <v>1819</v>
      </c>
      <c r="B122" s="1">
        <f t="shared" si="6"/>
        <v>3766</v>
      </c>
      <c r="C122" s="1">
        <f t="shared" si="6"/>
        <v>1819</v>
      </c>
      <c r="D122" s="1">
        <f t="shared" si="6"/>
        <v>3522</v>
      </c>
      <c r="F122" s="1" t="s">
        <v>82</v>
      </c>
      <c r="I122" s="1" t="str">
        <f t="shared" si="4"/>
        <v xml:space="preserve"> </v>
      </c>
      <c r="M122" s="1" t="s">
        <v>227</v>
      </c>
      <c r="N122" s="1" t="s">
        <v>309</v>
      </c>
    </row>
    <row r="123" spans="1:14" x14ac:dyDescent="0.2">
      <c r="A123" s="17">
        <f t="shared" ref="A123:D123" si="7">SUM(A2:A12)</f>
        <v>1408</v>
      </c>
      <c r="B123" s="17">
        <f t="shared" si="7"/>
        <v>4076</v>
      </c>
      <c r="C123" s="17">
        <f t="shared" si="7"/>
        <v>1408</v>
      </c>
      <c r="D123" s="17">
        <f t="shared" si="7"/>
        <v>3979</v>
      </c>
      <c r="E123" s="17" t="s">
        <v>180</v>
      </c>
      <c r="F123" s="17" t="s">
        <v>74</v>
      </c>
      <c r="G123" s="17"/>
      <c r="H123" s="17"/>
      <c r="I123" s="17" t="str">
        <f t="shared" si="4"/>
        <v xml:space="preserve"> </v>
      </c>
      <c r="J123" s="17"/>
      <c r="K123" s="17"/>
      <c r="L123" s="17"/>
      <c r="M123" s="17" t="s">
        <v>182</v>
      </c>
      <c r="N123" s="1" t="s">
        <v>309</v>
      </c>
    </row>
    <row r="124" spans="1:14" x14ac:dyDescent="0.2">
      <c r="A124" s="1">
        <f t="shared" ref="A124:D124" si="8">SUM(A126:A145)</f>
        <v>2351</v>
      </c>
      <c r="B124" s="1">
        <f t="shared" si="8"/>
        <v>9931</v>
      </c>
      <c r="C124" s="1">
        <f t="shared" si="8"/>
        <v>615</v>
      </c>
      <c r="D124" s="1">
        <f t="shared" si="8"/>
        <v>1225</v>
      </c>
      <c r="F124" s="1" t="s">
        <v>78</v>
      </c>
      <c r="G124" s="1"/>
      <c r="J124" s="1"/>
      <c r="K124" s="1"/>
      <c r="M124" s="1" t="s">
        <v>311</v>
      </c>
      <c r="N124" s="1" t="s">
        <v>312</v>
      </c>
    </row>
    <row r="125" spans="1:14" x14ac:dyDescent="0.2">
      <c r="A125" s="1"/>
      <c r="B125" s="1"/>
      <c r="C125" s="1"/>
      <c r="D125" s="1"/>
      <c r="F125" s="1"/>
      <c r="G125" s="1"/>
      <c r="J125" s="1"/>
      <c r="K125" s="1"/>
      <c r="M125" s="1"/>
    </row>
    <row r="126" spans="1:14" x14ac:dyDescent="0.2">
      <c r="A126" s="1">
        <v>9</v>
      </c>
      <c r="B126" s="1">
        <v>18</v>
      </c>
      <c r="C126" s="1">
        <v>9</v>
      </c>
      <c r="D126" s="1">
        <v>21</v>
      </c>
      <c r="F126" s="1" t="s">
        <v>78</v>
      </c>
      <c r="G126" s="1" t="s">
        <v>196</v>
      </c>
      <c r="I126" s="1" t="str">
        <f t="shared" ref="I126:I134" si="9">IF(A126=C126," ", "x")</f>
        <v xml:space="preserve"> </v>
      </c>
      <c r="J126" s="1" t="s">
        <v>197</v>
      </c>
      <c r="K126" s="1">
        <v>1</v>
      </c>
      <c r="M126" s="1" t="s">
        <v>311</v>
      </c>
    </row>
    <row r="127" spans="1:14" x14ac:dyDescent="0.2">
      <c r="A127" s="1">
        <v>26</v>
      </c>
      <c r="B127" s="1">
        <v>100</v>
      </c>
      <c r="C127" s="1">
        <v>26</v>
      </c>
      <c r="D127" s="1">
        <v>101</v>
      </c>
      <c r="G127" s="1" t="s">
        <v>198</v>
      </c>
      <c r="I127" s="1" t="str">
        <f t="shared" si="9"/>
        <v xml:space="preserve"> </v>
      </c>
      <c r="J127" s="1" t="s">
        <v>199</v>
      </c>
      <c r="K127" s="1">
        <v>2</v>
      </c>
    </row>
    <row r="128" spans="1:14" x14ac:dyDescent="0.2">
      <c r="A128" s="1">
        <f t="shared" ref="A128:D128" si="10">SUM(A16:A23)</f>
        <v>80</v>
      </c>
      <c r="B128" s="1">
        <f t="shared" si="10"/>
        <v>260</v>
      </c>
      <c r="C128" s="1">
        <f t="shared" si="10"/>
        <v>80</v>
      </c>
      <c r="D128" s="1">
        <f t="shared" si="10"/>
        <v>229</v>
      </c>
      <c r="G128" s="1" t="s">
        <v>200</v>
      </c>
      <c r="I128" s="1" t="str">
        <f t="shared" si="9"/>
        <v xml:space="preserve"> </v>
      </c>
      <c r="J128" s="1" t="s">
        <v>202</v>
      </c>
      <c r="K128" s="1">
        <v>3</v>
      </c>
    </row>
    <row r="129" spans="1:11" x14ac:dyDescent="0.2">
      <c r="A129" s="1">
        <f t="shared" ref="A129:D129" si="11">SUM(A24:A34)</f>
        <v>112</v>
      </c>
      <c r="B129" s="1">
        <f t="shared" si="11"/>
        <v>180</v>
      </c>
      <c r="C129" s="1">
        <f t="shared" si="11"/>
        <v>112</v>
      </c>
      <c r="D129" s="1">
        <f t="shared" si="11"/>
        <v>195</v>
      </c>
      <c r="G129" s="1" t="s">
        <v>210</v>
      </c>
      <c r="I129" s="1" t="str">
        <f t="shared" si="9"/>
        <v xml:space="preserve"> </v>
      </c>
      <c r="J129" s="1" t="s">
        <v>211</v>
      </c>
      <c r="K129" s="1">
        <v>4</v>
      </c>
    </row>
    <row r="130" spans="1:11" x14ac:dyDescent="0.2">
      <c r="A130" s="27">
        <f t="shared" ref="A130:D130" si="12">SUM(A35:A39)</f>
        <v>73</v>
      </c>
      <c r="B130" s="27">
        <f t="shared" si="12"/>
        <v>323</v>
      </c>
      <c r="C130" s="27">
        <f t="shared" si="12"/>
        <v>16</v>
      </c>
      <c r="D130" s="27">
        <f t="shared" si="12"/>
        <v>70</v>
      </c>
      <c r="G130" s="1" t="s">
        <v>215</v>
      </c>
      <c r="I130" s="1" t="str">
        <f t="shared" si="9"/>
        <v>x</v>
      </c>
      <c r="J130" s="1" t="s">
        <v>216</v>
      </c>
      <c r="K130" s="1">
        <v>5</v>
      </c>
    </row>
    <row r="131" spans="1:11" x14ac:dyDescent="0.2">
      <c r="A131" s="1">
        <v>264</v>
      </c>
      <c r="B131" s="1">
        <v>333</v>
      </c>
      <c r="C131" s="1">
        <v>264</v>
      </c>
      <c r="D131" s="1">
        <v>374</v>
      </c>
      <c r="G131" s="1" t="s">
        <v>217</v>
      </c>
      <c r="I131" s="1" t="str">
        <f t="shared" si="9"/>
        <v xml:space="preserve"> </v>
      </c>
      <c r="J131" s="1" t="s">
        <v>218</v>
      </c>
      <c r="K131" s="1">
        <v>8</v>
      </c>
    </row>
    <row r="132" spans="1:11" x14ac:dyDescent="0.2">
      <c r="A132" s="1">
        <v>73</v>
      </c>
      <c r="B132" s="1">
        <v>122</v>
      </c>
      <c r="C132" s="1">
        <v>73</v>
      </c>
      <c r="D132" s="1">
        <v>143</v>
      </c>
      <c r="G132" s="1" t="s">
        <v>219</v>
      </c>
      <c r="I132" s="1" t="str">
        <f t="shared" si="9"/>
        <v xml:space="preserve"> </v>
      </c>
      <c r="J132" s="1" t="s">
        <v>220</v>
      </c>
      <c r="K132" s="1">
        <v>9</v>
      </c>
    </row>
    <row r="133" spans="1:11" x14ac:dyDescent="0.2">
      <c r="A133" s="1">
        <v>35</v>
      </c>
      <c r="B133" s="1">
        <v>75</v>
      </c>
      <c r="C133" s="1">
        <v>34</v>
      </c>
      <c r="D133" s="1">
        <v>83</v>
      </c>
      <c r="G133" s="1" t="s">
        <v>221</v>
      </c>
      <c r="I133" s="1" t="str">
        <f t="shared" si="9"/>
        <v>x</v>
      </c>
      <c r="J133" s="1" t="s">
        <v>222</v>
      </c>
      <c r="K133" s="1">
        <v>15</v>
      </c>
    </row>
    <row r="134" spans="1:11" x14ac:dyDescent="0.2">
      <c r="A134" s="1">
        <v>248</v>
      </c>
      <c r="B134" s="1">
        <v>957</v>
      </c>
      <c r="C134" s="21">
        <v>1</v>
      </c>
      <c r="D134" s="1">
        <v>9</v>
      </c>
      <c r="G134" s="1" t="s">
        <v>223</v>
      </c>
      <c r="I134" s="1" t="str">
        <f t="shared" si="9"/>
        <v>x</v>
      </c>
      <c r="J134" s="1" t="s">
        <v>224</v>
      </c>
      <c r="K134" s="1">
        <v>18</v>
      </c>
    </row>
    <row r="135" spans="1:11" x14ac:dyDescent="0.2">
      <c r="A135" s="1">
        <v>85</v>
      </c>
      <c r="B135" s="1">
        <v>220</v>
      </c>
      <c r="F135" s="1" t="s">
        <v>78</v>
      </c>
      <c r="G135" s="1" t="s">
        <v>285</v>
      </c>
      <c r="J135" s="1" t="s">
        <v>286</v>
      </c>
    </row>
    <row r="136" spans="1:11" x14ac:dyDescent="0.2">
      <c r="A136" s="1">
        <v>51</v>
      </c>
      <c r="B136" s="1">
        <v>174</v>
      </c>
      <c r="G136" s="1" t="s">
        <v>287</v>
      </c>
      <c r="J136" s="1" t="s">
        <v>288</v>
      </c>
    </row>
    <row r="137" spans="1:11" x14ac:dyDescent="0.2">
      <c r="A137" s="1">
        <v>547</v>
      </c>
      <c r="B137" s="1">
        <v>1468</v>
      </c>
      <c r="G137" s="1" t="s">
        <v>289</v>
      </c>
      <c r="J137" s="1" t="s">
        <v>290</v>
      </c>
    </row>
    <row r="138" spans="1:11" x14ac:dyDescent="0.2">
      <c r="A138" s="1">
        <v>16</v>
      </c>
      <c r="B138" s="1">
        <v>1061</v>
      </c>
      <c r="G138" s="1" t="s">
        <v>291</v>
      </c>
      <c r="J138" s="1" t="s">
        <v>292</v>
      </c>
    </row>
    <row r="139" spans="1:11" x14ac:dyDescent="0.2">
      <c r="A139" s="1">
        <v>23</v>
      </c>
      <c r="B139" s="1">
        <v>761</v>
      </c>
      <c r="G139" s="1" t="s">
        <v>293</v>
      </c>
      <c r="J139" s="1" t="s">
        <v>294</v>
      </c>
    </row>
    <row r="140" spans="1:11" x14ac:dyDescent="0.2">
      <c r="A140" s="1">
        <v>31</v>
      </c>
      <c r="B140" s="1">
        <v>1185</v>
      </c>
      <c r="G140" s="1" t="s">
        <v>295</v>
      </c>
      <c r="J140" s="1" t="s">
        <v>296</v>
      </c>
    </row>
    <row r="141" spans="1:11" x14ac:dyDescent="0.2">
      <c r="A141" s="1">
        <v>563</v>
      </c>
      <c r="B141" s="1">
        <v>1410</v>
      </c>
      <c r="G141" s="1" t="s">
        <v>297</v>
      </c>
      <c r="J141" s="1" t="s">
        <v>298</v>
      </c>
    </row>
    <row r="142" spans="1:11" x14ac:dyDescent="0.2">
      <c r="A142" s="1">
        <v>40</v>
      </c>
      <c r="B142" s="1">
        <v>274</v>
      </c>
      <c r="G142" s="1" t="s">
        <v>299</v>
      </c>
      <c r="J142" s="1" t="s">
        <v>298</v>
      </c>
    </row>
    <row r="143" spans="1:11" x14ac:dyDescent="0.2">
      <c r="A143" s="1">
        <v>29</v>
      </c>
      <c r="B143" s="1">
        <v>195</v>
      </c>
      <c r="G143" s="1" t="s">
        <v>300</v>
      </c>
      <c r="J143" s="1" t="s">
        <v>301</v>
      </c>
    </row>
    <row r="144" spans="1:11" x14ac:dyDescent="0.2">
      <c r="A144" s="1">
        <v>37</v>
      </c>
      <c r="B144" s="1">
        <v>386</v>
      </c>
      <c r="G144" s="1" t="s">
        <v>302</v>
      </c>
      <c r="J144" s="1" t="s">
        <v>303</v>
      </c>
    </row>
    <row r="145" spans="1:10" x14ac:dyDescent="0.2">
      <c r="A145" s="25">
        <v>9</v>
      </c>
      <c r="B145" s="25">
        <v>429</v>
      </c>
      <c r="C145" s="25"/>
      <c r="D145" s="25"/>
      <c r="E145" s="25"/>
      <c r="F145" s="25"/>
      <c r="G145" s="25" t="s">
        <v>304</v>
      </c>
      <c r="H145" s="25"/>
      <c r="I145" s="25"/>
      <c r="J145" s="25" t="s">
        <v>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4.5703125" customWidth="1"/>
    <col min="2" max="2" width="39.42578125" customWidth="1"/>
    <col min="4" max="4" width="5.7109375" customWidth="1"/>
    <col min="5" max="5" width="43.42578125" customWidth="1"/>
  </cols>
  <sheetData>
    <row r="1" spans="1:5" x14ac:dyDescent="0.2">
      <c r="A1" s="1" t="s">
        <v>180</v>
      </c>
    </row>
    <row r="2" spans="1:5" x14ac:dyDescent="0.2">
      <c r="A2" s="1" t="s">
        <v>76</v>
      </c>
      <c r="B2" s="1" t="s">
        <v>195</v>
      </c>
    </row>
    <row r="3" spans="1:5" x14ac:dyDescent="0.2">
      <c r="A3" s="1" t="s">
        <v>80</v>
      </c>
      <c r="B3" s="1" t="s">
        <v>225</v>
      </c>
    </row>
    <row r="4" spans="1:5" x14ac:dyDescent="0.2">
      <c r="A4" s="1" t="s">
        <v>82</v>
      </c>
      <c r="B4" s="1" t="s">
        <v>227</v>
      </c>
    </row>
    <row r="5" spans="1:5" x14ac:dyDescent="0.2">
      <c r="A5" s="1" t="s">
        <v>74</v>
      </c>
      <c r="B5" s="1" t="s">
        <v>182</v>
      </c>
    </row>
    <row r="6" spans="1:5" x14ac:dyDescent="0.2">
      <c r="A6" s="1" t="s">
        <v>78</v>
      </c>
      <c r="B6" s="1" t="s">
        <v>311</v>
      </c>
      <c r="C6" s="1">
        <v>1</v>
      </c>
      <c r="D6" s="1" t="s">
        <v>196</v>
      </c>
      <c r="E6" s="1" t="s">
        <v>313</v>
      </c>
    </row>
    <row r="7" spans="1:5" x14ac:dyDescent="0.2">
      <c r="C7" s="1">
        <v>2</v>
      </c>
      <c r="D7" s="1" t="s">
        <v>198</v>
      </c>
      <c r="E7" s="1" t="s">
        <v>314</v>
      </c>
    </row>
    <row r="8" spans="1:5" x14ac:dyDescent="0.2">
      <c r="C8" s="1">
        <v>3</v>
      </c>
      <c r="D8" s="1" t="s">
        <v>200</v>
      </c>
      <c r="E8" s="1" t="s">
        <v>315</v>
      </c>
    </row>
    <row r="9" spans="1:5" x14ac:dyDescent="0.2">
      <c r="C9" s="1">
        <v>4</v>
      </c>
      <c r="D9" s="1" t="s">
        <v>210</v>
      </c>
      <c r="E9" s="1" t="s">
        <v>316</v>
      </c>
    </row>
    <row r="10" spans="1:5" x14ac:dyDescent="0.2">
      <c r="C10" s="1">
        <v>5</v>
      </c>
      <c r="D10" s="1" t="s">
        <v>215</v>
      </c>
      <c r="E10" s="1" t="s">
        <v>317</v>
      </c>
    </row>
    <row r="11" spans="1:5" x14ac:dyDescent="0.2">
      <c r="C11" s="1">
        <v>6</v>
      </c>
      <c r="D11" s="1" t="s">
        <v>285</v>
      </c>
      <c r="E11" s="1" t="s">
        <v>318</v>
      </c>
    </row>
    <row r="12" spans="1:5" x14ac:dyDescent="0.2">
      <c r="C12" s="1">
        <v>7</v>
      </c>
      <c r="D12" s="1" t="s">
        <v>287</v>
      </c>
      <c r="E12" s="1" t="s">
        <v>319</v>
      </c>
    </row>
    <row r="13" spans="1:5" x14ac:dyDescent="0.2">
      <c r="C13" s="1">
        <v>8</v>
      </c>
      <c r="D13" s="1" t="s">
        <v>217</v>
      </c>
      <c r="E13" s="1" t="s">
        <v>320</v>
      </c>
    </row>
    <row r="14" spans="1:5" x14ac:dyDescent="0.2">
      <c r="C14" s="1">
        <v>9</v>
      </c>
      <c r="D14" s="1" t="s">
        <v>219</v>
      </c>
      <c r="E14" s="1" t="s">
        <v>321</v>
      </c>
    </row>
    <row r="15" spans="1:5" x14ac:dyDescent="0.2">
      <c r="C15" s="1">
        <v>10</v>
      </c>
      <c r="D15" s="1" t="s">
        <v>289</v>
      </c>
      <c r="E15" s="1" t="s">
        <v>322</v>
      </c>
    </row>
    <row r="16" spans="1:5" x14ac:dyDescent="0.2">
      <c r="C16" s="1">
        <v>11</v>
      </c>
      <c r="D16" s="1" t="s">
        <v>291</v>
      </c>
      <c r="E16" s="1" t="s">
        <v>323</v>
      </c>
    </row>
    <row r="17" spans="3:5" x14ac:dyDescent="0.2">
      <c r="C17" s="1">
        <v>11</v>
      </c>
      <c r="D17" s="1" t="s">
        <v>293</v>
      </c>
      <c r="E17" s="1" t="s">
        <v>324</v>
      </c>
    </row>
    <row r="18" spans="3:5" x14ac:dyDescent="0.2">
      <c r="C18" s="1">
        <v>12</v>
      </c>
      <c r="D18" s="1" t="s">
        <v>295</v>
      </c>
      <c r="E18" s="1" t="s">
        <v>325</v>
      </c>
    </row>
    <row r="19" spans="3:5" x14ac:dyDescent="0.2">
      <c r="C19" s="1">
        <v>13</v>
      </c>
      <c r="D19" s="1" t="s">
        <v>297</v>
      </c>
      <c r="E19" s="1" t="s">
        <v>326</v>
      </c>
    </row>
    <row r="20" spans="3:5" x14ac:dyDescent="0.2">
      <c r="C20" s="1">
        <v>13</v>
      </c>
      <c r="D20" s="1" t="s">
        <v>299</v>
      </c>
      <c r="E20" s="1" t="s">
        <v>326</v>
      </c>
    </row>
    <row r="21" spans="3:5" x14ac:dyDescent="0.2">
      <c r="C21" s="1">
        <v>14</v>
      </c>
      <c r="D21" s="1" t="s">
        <v>300</v>
      </c>
      <c r="E21" s="1" t="s">
        <v>327</v>
      </c>
    </row>
    <row r="22" spans="3:5" x14ac:dyDescent="0.2">
      <c r="C22" s="1">
        <v>15</v>
      </c>
      <c r="D22" s="1" t="s">
        <v>221</v>
      </c>
      <c r="E22" s="1" t="s">
        <v>328</v>
      </c>
    </row>
    <row r="23" spans="3:5" x14ac:dyDescent="0.2">
      <c r="C23" s="1">
        <v>16</v>
      </c>
      <c r="D23" s="1" t="s">
        <v>302</v>
      </c>
      <c r="E23" s="1" t="s">
        <v>329</v>
      </c>
    </row>
    <row r="24" spans="3:5" x14ac:dyDescent="0.2">
      <c r="C24" s="1">
        <v>17</v>
      </c>
      <c r="D24" s="1" t="s">
        <v>304</v>
      </c>
      <c r="E24" s="1" t="s">
        <v>330</v>
      </c>
    </row>
    <row r="25" spans="3:5" x14ac:dyDescent="0.2">
      <c r="C25" s="1">
        <v>18</v>
      </c>
      <c r="D25" s="1" t="s">
        <v>223</v>
      </c>
      <c r="E25" s="1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Mandalay</vt:lpstr>
      <vt:lpstr>Level2</vt:lpstr>
      <vt:lpstr>parsing</vt:lpstr>
      <vt:lpstr>kjv</vt:lpstr>
      <vt:lpstr>16 books</vt:lpstr>
      <vt:lpstr>de</vt:lpstr>
      <vt:lpstr>sutta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2024-10-30T07:59:45Z</dcterms:modified>
</cp:coreProperties>
</file>