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<sst xmlns="http://schemas.openxmlformats.org/spreadsheetml/2006/main" count="378" uniqueCount="230">
  <si>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</si>
  <si>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</si>
  <si>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</si>
  <si>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</si>
  <si>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</si>
  <si>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</si>
  <si>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</si>
  <si>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</si>
  <si>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</si>
  <si>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</si>
  <si>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</si>
  <si>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</si>
  <si>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</si>
  <si>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Bank Indonesia Aceh</t>
  </si>
  <si>
    <t xml:space="preserve">point</t>
  </si>
  <si>
    <t xml:space="preserve">Bank Indonesia Lhokseumawe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</si>
  <si>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</si>
  <si>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</si>
  <si>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</si>
  <si>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Bank Indonesia Sumatera Barat (Padang)</t>
  </si>
  <si>
    <t xml:space="preserve">Bank Indonesia Riau (Pekanbaru)</t>
  </si>
  <si>
    <t xml:space="preserve">Bank Indonesia Bengkulu</t>
  </si>
  <si>
    <t xml:space="preserve">Bank Indonesia Jambi</t>
  </si>
  <si>
    <t xml:space="preserve">Bank Indonesia Kep. Riau (Batam)</t>
  </si>
  <si>
    <t xml:space="preserve">Bank Indonesia Sumatera Selatan (Palembang)</t>
  </si>
  <si>
    <t xml:space="preserve">Bank Indonesia Lampung</t>
  </si>
  <si>
    <t xml:space="preserve">Bank Indonesia Banten (Serang)</t>
  </si>
  <si>
    <t xml:space="preserve">Bank Indonesia Kep. Babel</t>
  </si>
  <si>
    <t xml:space="preserve">Bank Indonesia DKI Jakarta</t>
  </si>
  <si>
    <t xml:space="preserve">source</t>
  </si>
  <si>
    <t xml:space="preserve">Bank Indonesia Jawa Barat (Bandung)</t>
  </si>
  <si>
    <t xml:space="preserve">Bank Indonesia Tasikmalaya</t>
  </si>
  <si>
    <t xml:space="preserve">Bank Indonesia Cirebon</t>
  </si>
  <si>
    <t xml:space="preserve">Bank Indonesia Tegal</t>
  </si>
  <si>
    <t xml:space="preserve">Bank Indonesia Purwokerto</t>
  </si>
  <si>
    <t xml:space="preserve">Bank Indonesia Kalimantan Barat (Pontianak)</t>
  </si>
  <si>
    <t xml:space="preserve">Bank Indonesia Yogyakarta</t>
  </si>
  <si>
    <t xml:space="preserve">Bank Indonesia Jawa Tengah (Semarang)</t>
  </si>
  <si>
    <t xml:space="preserve">Bank Indonesia Solo</t>
  </si>
  <si>
    <t xml:space="preserve">Bank Indonesia Kediri</t>
  </si>
  <si>
    <t xml:space="preserve">Bank Indonesia Malang</t>
  </si>
  <si>
    <t xml:space="preserve">Bank Indonesia Jawa Timur (Surabaya)</t>
  </si>
  <si>
    <t xml:space="preserve">Bank Indonesia Jember</t>
  </si>
  <si>
    <t xml:space="preserve">Bank Indonesia Kalimantan Tengah (Palangkaraya)</t>
  </si>
  <si>
    <t xml:space="preserve">Bank Indonesia Kalimantan Selatan (Banjarmasin)</t>
  </si>
  <si>
    <t xml:space="preserve">Bank Indonesia Bali</t>
  </si>
  <si>
    <t xml:space="preserve">Bank Indonesia Nusa Tenggara Barat</t>
  </si>
  <si>
    <t xml:space="preserve">Bank Indonesia Balikpapan</t>
  </si>
  <si>
    <t xml:space="preserve">Bank Indonesia Kalimantan Timur (Samarinda)</t>
  </si>
  <si>
    <t xml:space="preserve">Bank Indonesia Kalimantan Utara (Tarakan)</t>
  </si>
  <si>
    <t xml:space="preserve">Bank Indonesia Sulawesi Barat (Mamuju)</t>
  </si>
  <si>
    <t xml:space="preserve">Bank Indonesia Sulawesi Selatan (Makassar)</t>
  </si>
  <si>
    <t xml:space="preserve">Bank Indonesia Sulawesi Tengah (Palu)</t>
  </si>
  <si>
    <t xml:space="preserve">Bank Indonesia Sulawesi Tenggara (Kendari)</t>
  </si>
  <si>
    <t xml:space="preserve">Bank Indonesia Gorontalo</t>
  </si>
  <si>
    <t xml:space="preserve">Bank Indonesia Nusa Tenggara Timur (Kupang)</t>
  </si>
  <si>
    <t xml:space="preserve">Bank Indonesia Sulawesi Utara (Manado)</t>
  </si>
  <si>
    <t xml:space="preserve">Bank Indonesia Maluku Utara (Ternate)</t>
  </si>
  <si>
    <t xml:space="preserve">Bank Indonesia Maluku (Ambon)</t>
  </si>
  <si>
    <t xml:space="preserve">Bank Indonesia Papua Barat (Manokwari)</t>
  </si>
  <si>
    <t xml:space="preserve">Bank Indonesia Jayapura</t>
  </si>
  <si>
    <t xml:space="preserve">freq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</si>
  <si>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</si>
  <si>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</si>
  <si>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</si>
  <si>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</si>
  <si>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</si>
  <si>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</si>
  <si>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</si>
  <si>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</si>
  <si>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</si>
  <si>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</si>
  <si>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</si>
  <si>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</si>
  <si>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</si>
  <si>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</si>
  <si>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KA Siantar Express</t>
  </si>
  <si>
    <t xml:space="preserve">train</t>
  </si>
  <si>
    <t xml:space="preserve">3 5</t>
  </si>
  <si>
    <t xml:space="preserve">KA Sriwijaya</t>
  </si>
  <si>
    <t xml:space="preserve">11 12</t>
  </si>
  <si>
    <t xml:space="preserve">KA Rajabasa</t>
  </si>
  <si>
    <t xml:space="preserve">KA Argo Bromo Anggrek</t>
  </si>
  <si>
    <t xml:space="preserve">15 27 18 23</t>
  </si>
  <si>
    <t xml:space="preserve">KA Argo Sindoro</t>
  </si>
  <si>
    <t xml:space="preserve">23 19 18 15</t>
  </si>
  <si>
    <t xml:space="preserve">KA Argo Muria</t>
  </si>
  <si>
    <t xml:space="preserve">KA Sembrani</t>
  </si>
  <si>
    <t xml:space="preserve">15 18 19 23 27</t>
  </si>
  <si>
    <t xml:space="preserve">KA Gumarang</t>
  </si>
  <si>
    <t xml:space="preserve">KA Fajar Utama Semarang</t>
  </si>
  <si>
    <t xml:space="preserve">KA Senja Utama Semarang</t>
  </si>
  <si>
    <t xml:space="preserve">15 18 19 23</t>
  </si>
  <si>
    <t xml:space="preserve">KA Menoreh</t>
  </si>
  <si>
    <t xml:space="preserve">KA Kertajaya </t>
  </si>
  <si>
    <t xml:space="preserve">27 23 19 18 15</t>
  </si>
  <si>
    <t xml:space="preserve">KA Tawang Jaya</t>
  </si>
  <si>
    <t xml:space="preserve">KA Tegal Arum</t>
  </si>
  <si>
    <t xml:space="preserve">19 18 15</t>
  </si>
  <si>
    <t xml:space="preserve">KA Bangunkarta</t>
  </si>
  <si>
    <t xml:space="preserve">KA Argo Jati</t>
  </si>
  <si>
    <t xml:space="preserve">15 18</t>
  </si>
  <si>
    <t xml:space="preserve">KA Cirebon Ekspres</t>
  </si>
  <si>
    <t xml:space="preserve">KA Argo Lawu</t>
  </si>
  <si>
    <t xml:space="preserve">24 22 20 18 15</t>
  </si>
  <si>
    <t xml:space="preserve">KA Taksaka Siang &amp; Malam</t>
  </si>
  <si>
    <t xml:space="preserve">22 20 18 15</t>
  </si>
  <si>
    <t xml:space="preserve">KA Bima</t>
  </si>
  <si>
    <t xml:space="preserve">15 18 20 22 24 27 26</t>
  </si>
  <si>
    <t xml:space="preserve">KA Argo Dwipangga</t>
  </si>
  <si>
    <t xml:space="preserve">15 18 20 22 24</t>
  </si>
  <si>
    <t xml:space="preserve">KA Gajayana</t>
  </si>
  <si>
    <t xml:space="preserve">26 25 24 22 20 18 15</t>
  </si>
  <si>
    <t xml:space="preserve">KA Fajar Utama Yogyakarta</t>
  </si>
  <si>
    <t xml:space="preserve">KA Senja Utama Yogyakarta</t>
  </si>
  <si>
    <t xml:space="preserve">15 18 20 22   </t>
  </si>
  <si>
    <t xml:space="preserve">KA Senja Utama Solo</t>
  </si>
  <si>
    <t xml:space="preserve">24 22 20 18 15  </t>
  </si>
  <si>
    <t xml:space="preserve">KA Majapahit</t>
  </si>
  <si>
    <t xml:space="preserve">26 25 24 23 19 18 15</t>
  </si>
  <si>
    <t xml:space="preserve">KA Gayabaru Malam Selatan</t>
  </si>
  <si>
    <t xml:space="preserve">27 20 18 15   </t>
  </si>
  <si>
    <t xml:space="preserve">KA Argo Parahyangan</t>
  </si>
  <si>
    <t xml:space="preserve">15 16     </t>
  </si>
  <si>
    <t xml:space="preserve">KA Harina</t>
  </si>
  <si>
    <t xml:space="preserve">16 18 19 23 27  </t>
  </si>
  <si>
    <t xml:space="preserve">KA Ciremai Ekspres</t>
  </si>
  <si>
    <t xml:space="preserve">16 18     </t>
  </si>
  <si>
    <t xml:space="preserve">KA Argo Wilis</t>
  </si>
  <si>
    <t xml:space="preserve">16 17 22 24 27  </t>
  </si>
  <si>
    <t xml:space="preserve">KA Turangga</t>
  </si>
  <si>
    <t xml:space="preserve">27 24 22 17 16  </t>
  </si>
  <si>
    <t xml:space="preserve">KA Lodaya Pagi &amp; Malam</t>
  </si>
  <si>
    <t xml:space="preserve">24 22 17 16   </t>
  </si>
  <si>
    <t xml:space="preserve">KA Mutiara Selatan</t>
  </si>
  <si>
    <t xml:space="preserve">KA Malabar </t>
  </si>
  <si>
    <t xml:space="preserve">26  25 24 22 17 16 </t>
  </si>
  <si>
    <t xml:space="preserve">KA Pasundan</t>
  </si>
  <si>
    <t xml:space="preserve">16 17 27</t>
  </si>
  <si>
    <t xml:space="preserve">KA Kahuripan</t>
  </si>
  <si>
    <t xml:space="preserve">25 17 16</t>
  </si>
  <si>
    <t xml:space="preserve">KA Bengawan</t>
  </si>
  <si>
    <t xml:space="preserve">24 20 18 15</t>
  </si>
  <si>
    <t xml:space="preserve">KA Progo</t>
  </si>
  <si>
    <t xml:space="preserve">KA Bogowonto</t>
  </si>
  <si>
    <t xml:space="preserve">KA Gajahwong</t>
  </si>
  <si>
    <t xml:space="preserve">KA Sancaka</t>
  </si>
  <si>
    <t xml:space="preserve">22 24 27</t>
  </si>
  <si>
    <t xml:space="preserve">KA Malioboro Ekspres</t>
  </si>
  <si>
    <t xml:space="preserve">22 25 26</t>
  </si>
  <si>
    <t xml:space="preserve">KA Purwojaya</t>
  </si>
  <si>
    <t xml:space="preserve">15 18 20</t>
  </si>
  <si>
    <t xml:space="preserve">KA Sri Tanjung</t>
  </si>
  <si>
    <t xml:space="preserve">22 27 28</t>
  </si>
  <si>
    <t xml:space="preserve">KA Sawunggalih</t>
  </si>
  <si>
    <t xml:space="preserve">KA Logawa</t>
  </si>
  <si>
    <t xml:space="preserve">20 22 27 28</t>
  </si>
  <si>
    <t xml:space="preserve">KA Kutojaya Utara</t>
  </si>
  <si>
    <t xml:space="preserve">15 20</t>
  </si>
  <si>
    <t xml:space="preserve">KA Kutojaya Selatan</t>
  </si>
  <si>
    <t xml:space="preserve">16 17</t>
  </si>
  <si>
    <t xml:space="preserve">KA Serayu Pagi</t>
  </si>
  <si>
    <t xml:space="preserve">20 15 17 16</t>
  </si>
  <si>
    <t xml:space="preserve">KA SerayuMalam</t>
  </si>
  <si>
    <t xml:space="preserve">20 15 17</t>
  </si>
  <si>
    <t xml:space="preserve">KA Mutiara Timur Siang</t>
  </si>
  <si>
    <t xml:space="preserve">27 28</t>
  </si>
  <si>
    <t xml:space="preserve">KA Maharani</t>
  </si>
  <si>
    <t xml:space="preserve">27 23</t>
  </si>
  <si>
    <t xml:space="preserve">KA Mutiara Timur Malam</t>
  </si>
  <si>
    <t xml:space="preserve">KA Probowangi</t>
  </si>
  <si>
    <t xml:space="preserve">KA Penataran Ekspres</t>
  </si>
  <si>
    <t xml:space="preserve">27 26</t>
  </si>
  <si>
    <t xml:space="preserve">KA Tegal Ekspres</t>
  </si>
  <si>
    <t xml:space="preserve">19 15 18</t>
  </si>
  <si>
    <t xml:space="preserve">KA Kamandaka</t>
  </si>
  <si>
    <t xml:space="preserve">23 19 </t>
  </si>
  <si>
    <t xml:space="preserve">KA Kalijaga</t>
  </si>
  <si>
    <t xml:space="preserve">24 23</t>
  </si>
  <si>
    <t xml:space="preserve">KA Brantas</t>
  </si>
  <si>
    <t xml:space="preserve">25 15 24 23 19 18</t>
  </si>
  <si>
    <t xml:space="preserve">KA Krakatau</t>
  </si>
  <si>
    <t xml:space="preserve">25 22 20 19 15 24 13</t>
  </si>
  <si>
    <t xml:space="preserve">KA Matarmaja</t>
  </si>
  <si>
    <t xml:space="preserve">26 15 25 24 23 19 18</t>
  </si>
  <si>
    <t xml:space="preserve">KA Tawang Alun</t>
  </si>
  <si>
    <t xml:space="preserve">26 28</t>
  </si>
  <si>
    <t xml:space="preserve">kelud</t>
  </si>
  <si>
    <t xml:space="preserve">ship</t>
  </si>
  <si>
    <t xml:space="preserve">15 10 3</t>
  </si>
  <si>
    <t xml:space="preserve">dorolanda</t>
  </si>
  <si>
    <t xml:space="preserve">15 27 37 44 43 42</t>
  </si>
  <si>
    <t xml:space="preserve">dempo</t>
  </si>
  <si>
    <t xml:space="preserve">15 27 37 45 46</t>
  </si>
  <si>
    <t xml:space="preserve">umsini</t>
  </si>
  <si>
    <t xml:space="preserve">15 27 37 41</t>
  </si>
  <si>
    <t xml:space="preserve">ciremai</t>
  </si>
  <si>
    <t xml:space="preserve">dobonsolo</t>
  </si>
  <si>
    <t xml:space="preserve">15 27 37 44 46</t>
  </si>
  <si>
    <t xml:space="preserve">lawit</t>
  </si>
  <si>
    <t xml:space="preserve">15 14 21 27 23</t>
  </si>
  <si>
    <t xml:space="preserve">umbul mas</t>
  </si>
  <si>
    <t xml:space="preserve">15 27 33 34 38 42 39</t>
  </si>
  <si>
    <t xml:space="preserve">telaga mas</t>
  </si>
  <si>
    <t xml:space="preserve">15 7</t>
  </si>
  <si>
    <t xml:space="preserve">sungai mas</t>
  </si>
  <si>
    <t xml:space="preserve">15 3</t>
  </si>
  <si>
    <t xml:space="preserve">lagun mas</t>
  </si>
  <si>
    <t xml:space="preserve">15 27 37 42</t>
  </si>
  <si>
    <t xml:space="preserve">jales mas</t>
  </si>
  <si>
    <t xml:space="preserve">15 10</t>
  </si>
  <si>
    <t xml:space="preserve">intan daya 17</t>
  </si>
  <si>
    <t xml:space="preserve">15 30</t>
  </si>
  <si>
    <t xml:space="preserve">intan daya 15</t>
  </si>
  <si>
    <t xml:space="preserve">15 21</t>
  </si>
  <si>
    <t xml:space="preserve">sinar praya</t>
  </si>
  <si>
    <t xml:space="preserve">15 11</t>
  </si>
  <si>
    <t xml:space="preserve">situ mas</t>
  </si>
  <si>
    <t xml:space="preserve">tasik mas</t>
  </si>
  <si>
    <t xml:space="preserve">15 27</t>
  </si>
  <si>
    <t xml:space="preserve">sinar belawan</t>
  </si>
  <si>
    <t xml:space="preserve">truk JASU</t>
  </si>
  <si>
    <t xml:space="preserve">truck</t>
  </si>
  <si>
    <t xml:space="preserve">1 2 3 4 5 6 7 8 9 11 12 13 14 15 16 17 18 19 20 22 23 24 25 26 27 28 31 32</t>
  </si>
  <si>
    <t xml:space="preserve">truk KASUL</t>
  </si>
  <si>
    <t xml:space="preserve">21 29 30 33 34 35 36 37 38 39 40 42                </t>
  </si>
  <si>
    <t xml:space="preserve">truk PAP</t>
  </si>
  <si>
    <t xml:space="preserve">45 46                          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</si>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</sst>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47" headerRowCount="1" totalsRowCount="0" totalsRowShown="0">
  <autoFilter ref="A1:K47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85" headerRowCount="1" totalsRowCount="0" totalsRowShown="0">
  <autoFilter ref="A1:R85"/>
  <tableColumns count="18">
    <tableColumn id="1" name="id"/>
    <tableColumn id="2" name="name"/>
    <tableColumn id="3" name="type"/>
    <tableColumn id="4" name="freq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2" activeCellId="0" sqref="F2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1</v>
      </c>
      <c r="B2" s="0" t="s">
        <v>13</v>
      </c>
      <c r="C2" s="0" t="s">
        <v>14</v>
      </c>
      <c r="D2" s="0" t="n">
        <v>95.3168672</v>
      </c>
      <c r="E2" s="0" t="n">
        <v>5.5576385</v>
      </c>
      <c r="F2" s="2" t="n">
        <v>2856</v>
      </c>
      <c r="G2" s="0" t="n">
        <v>0</v>
      </c>
      <c r="H2" s="0" t="n">
        <v>0</v>
      </c>
      <c r="I2" s="3" t="n">
        <v>0.001</v>
      </c>
      <c r="J2" s="0" t="n">
        <f aca="false">L2</f>
        <v>882</v>
      </c>
      <c r="K2" s="4" t="n">
        <f aca="false">IF(M2&gt;F2,F2,M2)</f>
        <v>2856</v>
      </c>
      <c r="L2" s="0" t="n">
        <v>882</v>
      </c>
      <c r="M2" s="4" t="n">
        <v>3915</v>
      </c>
    </row>
    <row r="3" customFormat="false" ht="13.8" hidden="false" customHeight="false" outlineLevel="0" collapsed="false">
      <c r="A3" s="0" t="n">
        <v>2</v>
      </c>
      <c r="B3" s="0" t="s">
        <v>15</v>
      </c>
      <c r="C3" s="0" t="s">
        <v>14</v>
      </c>
      <c r="D3" s="0" t="n">
        <v>97.1411612</v>
      </c>
      <c r="E3" s="0" t="n">
        <v>5.1823794</v>
      </c>
      <c r="F3" s="5" t="n">
        <v>8400</v>
      </c>
      <c r="G3" s="0" t="n">
        <v>0</v>
      </c>
      <c r="H3" s="0" t="n">
        <v>0</v>
      </c>
      <c r="I3" s="3" t="n">
        <v>0.001</v>
      </c>
      <c r="J3" s="0" t="n">
        <f aca="false">L3</f>
        <v>690</v>
      </c>
      <c r="K3" s="4" t="n">
        <f aca="false">IF(M3&gt;F3,F3,M3)</f>
        <v>6192</v>
      </c>
      <c r="L3" s="0" t="n">
        <v>690</v>
      </c>
      <c r="M3" s="0" t="n">
        <v>6192</v>
      </c>
    </row>
    <row r="4" customFormat="false" ht="13.8" hidden="false" customHeight="false" outlineLevel="0" collapsed="false">
      <c r="A4" s="0" t="n">
        <v>3</v>
      </c>
      <c r="B4" s="0" t="s">
        <v>16</v>
      </c>
      <c r="C4" s="0" t="s">
        <v>14</v>
      </c>
      <c r="D4" s="0" t="n">
        <v>98.6770692</v>
      </c>
      <c r="E4" s="0" t="n">
        <v>3.5907934</v>
      </c>
      <c r="F4" s="2" t="n">
        <v>33676</v>
      </c>
      <c r="G4" s="0" t="n">
        <v>1</v>
      </c>
      <c r="H4" s="0" t="n">
        <v>1</v>
      </c>
      <c r="I4" s="3" t="n">
        <v>0.001</v>
      </c>
      <c r="J4" s="0" t="n">
        <f aca="false">L4</f>
        <v>2825</v>
      </c>
      <c r="K4" s="4" t="n">
        <f aca="false">IF(M4&gt;F4,F4,M4)</f>
        <v>7170</v>
      </c>
      <c r="L4" s="0" t="n">
        <v>2825</v>
      </c>
      <c r="M4" s="0" t="n">
        <v>7170</v>
      </c>
    </row>
    <row r="5" customFormat="false" ht="13.8" hidden="false" customHeight="false" outlineLevel="0" collapsed="false">
      <c r="A5" s="0" t="n">
        <v>4</v>
      </c>
      <c r="B5" s="0" t="s">
        <v>17</v>
      </c>
      <c r="C5" s="0" t="s">
        <v>14</v>
      </c>
      <c r="D5" s="0" t="n">
        <v>98.77534</v>
      </c>
      <c r="E5" s="0" t="n">
        <v>1.7474852</v>
      </c>
      <c r="F5" s="5" t="n">
        <v>4172</v>
      </c>
      <c r="G5" s="0" t="n">
        <v>0</v>
      </c>
      <c r="H5" s="0" t="n">
        <v>0</v>
      </c>
      <c r="I5" s="3" t="n">
        <v>0.001</v>
      </c>
      <c r="J5" s="0" t="n">
        <f aca="false">L5</f>
        <v>935</v>
      </c>
      <c r="K5" s="4" t="n">
        <f aca="false">IF(M5&gt;F5,F5,M5)</f>
        <v>4172</v>
      </c>
      <c r="L5" s="0" t="n">
        <v>935</v>
      </c>
      <c r="M5" s="0" t="n">
        <v>4411</v>
      </c>
    </row>
    <row r="6" customFormat="false" ht="13.8" hidden="false" customHeight="false" outlineLevel="0" collapsed="false">
      <c r="A6" s="0" t="n">
        <v>5</v>
      </c>
      <c r="B6" s="0" t="s">
        <v>18</v>
      </c>
      <c r="C6" s="0" t="s">
        <v>14</v>
      </c>
      <c r="D6" s="0" t="n">
        <v>99.0582705</v>
      </c>
      <c r="E6" s="0" t="n">
        <v>2.9556307</v>
      </c>
      <c r="F6" s="2" t="n">
        <v>4968</v>
      </c>
      <c r="G6" s="0" t="n">
        <v>0</v>
      </c>
      <c r="H6" s="0" t="n">
        <v>1</v>
      </c>
      <c r="I6" s="3" t="n">
        <v>0.001</v>
      </c>
      <c r="J6" s="0" t="n">
        <f aca="false">L6</f>
        <v>369</v>
      </c>
      <c r="K6" s="4" t="n">
        <f aca="false">IF(M6&gt;F6,F6,M6)</f>
        <v>4948</v>
      </c>
      <c r="L6" s="0" t="n">
        <v>369</v>
      </c>
      <c r="M6" s="0" t="n">
        <v>4948</v>
      </c>
    </row>
    <row r="7" customFormat="false" ht="13.8" hidden="false" customHeight="false" outlineLevel="0" collapsed="false">
      <c r="A7" s="0" t="n">
        <v>6</v>
      </c>
      <c r="B7" s="0" t="s">
        <v>19</v>
      </c>
      <c r="C7" s="0" t="s">
        <v>14</v>
      </c>
      <c r="D7" s="0" t="n">
        <v>100.3622993</v>
      </c>
      <c r="E7" s="0" t="n">
        <v>-0.9430504</v>
      </c>
      <c r="F7" s="5" t="n">
        <v>13424</v>
      </c>
      <c r="G7" s="0" t="n">
        <v>0</v>
      </c>
      <c r="H7" s="0" t="n">
        <v>0</v>
      </c>
      <c r="I7" s="3" t="n">
        <v>0.001</v>
      </c>
      <c r="J7" s="0" t="n">
        <f aca="false">L7</f>
        <v>1146</v>
      </c>
      <c r="K7" s="4" t="n">
        <f aca="false">IF(M7&gt;F7,F7,M7)</f>
        <v>9355</v>
      </c>
      <c r="L7" s="0" t="n">
        <v>1146</v>
      </c>
      <c r="M7" s="0" t="n">
        <v>9355</v>
      </c>
    </row>
    <row r="8" customFormat="false" ht="13.8" hidden="false" customHeight="false" outlineLevel="0" collapsed="false">
      <c r="A8" s="0" t="n">
        <v>7</v>
      </c>
      <c r="B8" s="0" t="s">
        <v>20</v>
      </c>
      <c r="C8" s="0" t="s">
        <v>14</v>
      </c>
      <c r="D8" s="0" t="n">
        <v>101.446956</v>
      </c>
      <c r="E8" s="0" t="n">
        <v>0.5146997</v>
      </c>
      <c r="F8" s="2" t="n">
        <v>7000</v>
      </c>
      <c r="G8" s="0" t="n">
        <v>1</v>
      </c>
      <c r="H8" s="0" t="n">
        <v>0</v>
      </c>
      <c r="I8" s="3" t="n">
        <v>0.001</v>
      </c>
      <c r="J8" s="0" t="n">
        <f aca="false">L8</f>
        <v>2432</v>
      </c>
      <c r="K8" s="4" t="n">
        <f aca="false">IF(M8&gt;F8,F8,M8)</f>
        <v>7000</v>
      </c>
      <c r="L8" s="0" t="n">
        <v>2432</v>
      </c>
      <c r="M8" s="0" t="n">
        <v>17015</v>
      </c>
    </row>
    <row r="9" customFormat="false" ht="13.8" hidden="false" customHeight="false" outlineLevel="0" collapsed="false">
      <c r="A9" s="0" t="n">
        <v>8</v>
      </c>
      <c r="B9" s="0" t="s">
        <v>21</v>
      </c>
      <c r="C9" s="0" t="s">
        <v>14</v>
      </c>
      <c r="D9" s="0" t="n">
        <v>102.253207</v>
      </c>
      <c r="E9" s="0" t="n">
        <v>-3.790198</v>
      </c>
      <c r="F9" s="5" t="n">
        <v>2800</v>
      </c>
      <c r="G9" s="0" t="n">
        <v>0</v>
      </c>
      <c r="H9" s="0" t="n">
        <v>0</v>
      </c>
      <c r="I9" s="3" t="n">
        <v>0.001</v>
      </c>
      <c r="J9" s="0" t="n">
        <f aca="false">L9</f>
        <v>746</v>
      </c>
      <c r="K9" s="4" t="n">
        <f aca="false">IF(M9&gt;F9,F9,M9)</f>
        <v>2800</v>
      </c>
      <c r="L9" s="0" t="n">
        <v>746</v>
      </c>
      <c r="M9" s="0" t="n">
        <v>4443</v>
      </c>
    </row>
    <row r="10" customFormat="false" ht="13.8" hidden="false" customHeight="false" outlineLevel="0" collapsed="false">
      <c r="A10" s="0" t="n">
        <v>9</v>
      </c>
      <c r="B10" s="0" t="s">
        <v>22</v>
      </c>
      <c r="C10" s="0" t="s">
        <v>14</v>
      </c>
      <c r="D10" s="0" t="n">
        <v>103.5828587</v>
      </c>
      <c r="E10" s="0" t="n">
        <v>-1.6091815</v>
      </c>
      <c r="F10" s="2" t="n">
        <v>6687</v>
      </c>
      <c r="G10" s="0" t="n">
        <v>0</v>
      </c>
      <c r="H10" s="0" t="n">
        <v>0</v>
      </c>
      <c r="I10" s="3" t="n">
        <v>0.001</v>
      </c>
      <c r="J10" s="0" t="n">
        <f aca="false">L10</f>
        <v>1150</v>
      </c>
      <c r="K10" s="4" t="n">
        <f aca="false">IF(M10&gt;F10,F10,M10)</f>
        <v>6687</v>
      </c>
      <c r="L10" s="0" t="n">
        <v>1150</v>
      </c>
      <c r="M10" s="0" t="n">
        <v>7313</v>
      </c>
    </row>
    <row r="11" customFormat="false" ht="13.8" hidden="false" customHeight="false" outlineLevel="0" collapsed="false">
      <c r="A11" s="0" t="n">
        <v>10</v>
      </c>
      <c r="B11" s="0" t="s">
        <v>23</v>
      </c>
      <c r="C11" s="0" t="s">
        <v>14</v>
      </c>
      <c r="D11" s="0" t="n">
        <v>104.0558977</v>
      </c>
      <c r="E11" s="0" t="n">
        <v>1.1292039</v>
      </c>
      <c r="F11" s="5" t="n">
        <v>7700</v>
      </c>
      <c r="G11" s="0" t="n">
        <v>1</v>
      </c>
      <c r="H11" s="0" t="n">
        <v>0</v>
      </c>
      <c r="I11" s="3" t="n">
        <v>0.001</v>
      </c>
      <c r="J11" s="0" t="n">
        <f aca="false">L11</f>
        <v>1763</v>
      </c>
      <c r="K11" s="4" t="n">
        <f aca="false">IF(M11&gt;F11,F11,M11)</f>
        <v>5114</v>
      </c>
      <c r="L11" s="0" t="n">
        <v>1763</v>
      </c>
      <c r="M11" s="0" t="n">
        <v>5114</v>
      </c>
    </row>
    <row r="12" customFormat="false" ht="13.8" hidden="false" customHeight="false" outlineLevel="0" collapsed="false">
      <c r="A12" s="0" t="n">
        <v>11</v>
      </c>
      <c r="B12" s="0" t="s">
        <v>24</v>
      </c>
      <c r="C12" s="0" t="s">
        <v>14</v>
      </c>
      <c r="D12" s="0" t="n">
        <v>104.7544829</v>
      </c>
      <c r="E12" s="0" t="n">
        <v>-2.975594</v>
      </c>
      <c r="F12" s="2" t="n">
        <v>19152</v>
      </c>
      <c r="G12" s="0" t="n">
        <v>1</v>
      </c>
      <c r="H12" s="0" t="n">
        <v>1</v>
      </c>
      <c r="I12" s="3" t="n">
        <v>0.001</v>
      </c>
      <c r="J12" s="0" t="n">
        <f aca="false">L12</f>
        <v>2412</v>
      </c>
      <c r="K12" s="4" t="n">
        <f aca="false">IF(M12&gt;F12,F12,M12)</f>
        <v>12579</v>
      </c>
      <c r="L12" s="0" t="n">
        <v>2412</v>
      </c>
      <c r="M12" s="0" t="n">
        <v>12579</v>
      </c>
    </row>
    <row r="13" customFormat="false" ht="13.8" hidden="false" customHeight="false" outlineLevel="0" collapsed="false">
      <c r="A13" s="0" t="n">
        <v>12</v>
      </c>
      <c r="B13" s="0" t="s">
        <v>25</v>
      </c>
      <c r="C13" s="0" t="s">
        <v>14</v>
      </c>
      <c r="D13" s="0" t="n">
        <v>105.267406</v>
      </c>
      <c r="E13" s="0" t="n">
        <v>-5.4434601</v>
      </c>
      <c r="F13" s="5" t="n">
        <v>22400</v>
      </c>
      <c r="G13" s="0" t="n">
        <v>0</v>
      </c>
      <c r="H13" s="0" t="n">
        <v>1</v>
      </c>
      <c r="I13" s="3" t="n">
        <v>0.001</v>
      </c>
      <c r="J13" s="0" t="n">
        <f aca="false">L13</f>
        <v>1956</v>
      </c>
      <c r="K13" s="4" t="n">
        <f aca="false">IF(M13&gt;F13,F13,M13)</f>
        <v>11641</v>
      </c>
      <c r="L13" s="0" t="n">
        <v>1956</v>
      </c>
      <c r="M13" s="0" t="n">
        <v>11641</v>
      </c>
    </row>
    <row r="14" customFormat="false" ht="13.8" hidden="false" customHeight="false" outlineLevel="0" collapsed="false">
      <c r="A14" s="0" t="n">
        <v>13</v>
      </c>
      <c r="B14" s="0" t="s">
        <v>26</v>
      </c>
      <c r="C14" s="0" t="s">
        <v>14</v>
      </c>
      <c r="D14" s="0" t="n">
        <v>106.1498068</v>
      </c>
      <c r="E14" s="0" t="n">
        <v>-6.1758653</v>
      </c>
      <c r="F14" s="2" t="n">
        <v>7686</v>
      </c>
      <c r="G14" s="0" t="n">
        <v>0</v>
      </c>
      <c r="H14" s="0" t="n">
        <v>1</v>
      </c>
      <c r="I14" s="3" t="n">
        <v>0.001</v>
      </c>
      <c r="J14" s="0" t="n">
        <f aca="false">L14</f>
        <v>1389</v>
      </c>
      <c r="K14" s="4" t="n">
        <f aca="false">IF(M14&gt;F14,F14,M14)</f>
        <v>7686</v>
      </c>
      <c r="L14" s="0" t="n">
        <v>1389</v>
      </c>
      <c r="M14" s="0" t="n">
        <v>7820</v>
      </c>
    </row>
    <row r="15" customFormat="false" ht="13.8" hidden="false" customHeight="false" outlineLevel="0" collapsed="false">
      <c r="A15" s="0" t="n">
        <v>14</v>
      </c>
      <c r="B15" s="0" t="s">
        <v>27</v>
      </c>
      <c r="C15" s="0" t="s">
        <v>14</v>
      </c>
      <c r="D15" s="0" t="n">
        <v>106.1570726</v>
      </c>
      <c r="E15" s="0" t="n">
        <v>-2.1489221</v>
      </c>
      <c r="F15" s="5" t="n">
        <v>8190</v>
      </c>
      <c r="G15" s="0" t="n">
        <v>1</v>
      </c>
      <c r="H15" s="0" t="n">
        <v>0</v>
      </c>
      <c r="I15" s="3" t="n">
        <v>0.001</v>
      </c>
      <c r="J15" s="0" t="n">
        <f aca="false">L15</f>
        <v>545</v>
      </c>
      <c r="K15" s="4" t="n">
        <f aca="false">IF(M15&gt;F15,F15,M15)</f>
        <v>5717</v>
      </c>
      <c r="L15" s="0" t="n">
        <v>545</v>
      </c>
      <c r="M15" s="0" t="n">
        <v>5717</v>
      </c>
    </row>
    <row r="16" customFormat="false" ht="13.8" hidden="false" customHeight="false" outlineLevel="0" collapsed="false">
      <c r="A16" s="0" t="n">
        <v>15</v>
      </c>
      <c r="B16" s="0" t="s">
        <v>28</v>
      </c>
      <c r="C16" s="0" t="s">
        <v>29</v>
      </c>
      <c r="D16" s="0" t="n">
        <v>106.8247514</v>
      </c>
      <c r="E16" s="0" t="n">
        <v>-6.1667636</v>
      </c>
      <c r="F16" s="2" t="n">
        <v>9999999</v>
      </c>
      <c r="G16" s="0" t="n">
        <v>1</v>
      </c>
      <c r="H16" s="0" t="n">
        <v>1</v>
      </c>
      <c r="I16" s="3" t="n">
        <v>0.001</v>
      </c>
      <c r="J16" s="0" t="n">
        <f aca="false">L16</f>
        <v>-9999999</v>
      </c>
      <c r="K16" s="4" t="n">
        <f aca="false">IF(M16&gt;F16,F16,M16)</f>
        <v>495618</v>
      </c>
      <c r="L16" s="0" t="n">
        <v>-9999999</v>
      </c>
      <c r="M16" s="0" t="n">
        <v>495618</v>
      </c>
    </row>
    <row r="17" customFormat="false" ht="13.8" hidden="false" customHeight="false" outlineLevel="0" collapsed="false">
      <c r="A17" s="0" t="n">
        <v>16</v>
      </c>
      <c r="B17" s="0" t="s">
        <v>30</v>
      </c>
      <c r="C17" s="0" t="s">
        <v>14</v>
      </c>
      <c r="D17" s="0" t="n">
        <v>107.6092794</v>
      </c>
      <c r="E17" s="0" t="n">
        <v>-6.9143356</v>
      </c>
      <c r="F17" s="5" t="n">
        <v>72956</v>
      </c>
      <c r="G17" s="0" t="n">
        <v>0</v>
      </c>
      <c r="H17" s="0" t="n">
        <v>1</v>
      </c>
      <c r="I17" s="3" t="n">
        <v>0.001</v>
      </c>
      <c r="J17" s="0" t="n">
        <f aca="false">L17</f>
        <v>2649</v>
      </c>
      <c r="K17" s="4" t="n">
        <f aca="false">IF(M17&gt;F17,F17,M17)</f>
        <v>21851</v>
      </c>
      <c r="L17" s="0" t="n">
        <v>2649</v>
      </c>
      <c r="M17" s="0" t="n">
        <v>21851</v>
      </c>
    </row>
    <row r="18" customFormat="false" ht="13.8" hidden="false" customHeight="false" outlineLevel="0" collapsed="false">
      <c r="A18" s="0" t="n">
        <v>17</v>
      </c>
      <c r="B18" s="0" t="s">
        <v>31</v>
      </c>
      <c r="C18" s="0" t="s">
        <v>14</v>
      </c>
      <c r="D18" s="0" t="n">
        <v>108.2257789</v>
      </c>
      <c r="E18" s="0" t="n">
        <v>-7.3265654</v>
      </c>
      <c r="F18" s="2" t="n">
        <v>3990</v>
      </c>
      <c r="G18" s="0" t="n">
        <v>0</v>
      </c>
      <c r="H18" s="0" t="n">
        <v>1</v>
      </c>
      <c r="I18" s="3" t="n">
        <v>0.001</v>
      </c>
      <c r="J18" s="0" t="n">
        <f aca="false">L18</f>
        <v>608</v>
      </c>
      <c r="K18" s="4" t="n">
        <f aca="false">IF(M18&gt;F18,F18,M18)</f>
        <v>3990</v>
      </c>
      <c r="L18" s="0" t="n">
        <v>608</v>
      </c>
      <c r="M18" s="0" t="n">
        <v>4978</v>
      </c>
    </row>
    <row r="19" customFormat="false" ht="13.8" hidden="false" customHeight="false" outlineLevel="0" collapsed="false">
      <c r="A19" s="0" t="n">
        <v>18</v>
      </c>
      <c r="B19" s="0" t="s">
        <v>32</v>
      </c>
      <c r="C19" s="0" t="s">
        <v>14</v>
      </c>
      <c r="D19" s="0" t="n">
        <v>108.5721852</v>
      </c>
      <c r="E19" s="0" t="n">
        <v>-6.7189802</v>
      </c>
      <c r="F19" s="5" t="n">
        <v>21000</v>
      </c>
      <c r="G19" s="0" t="n">
        <v>0</v>
      </c>
      <c r="H19" s="0" t="n">
        <v>1</v>
      </c>
      <c r="I19" s="3" t="n">
        <v>0.001</v>
      </c>
      <c r="J19" s="0" t="n">
        <f aca="false">L19</f>
        <v>1142</v>
      </c>
      <c r="K19" s="4" t="n">
        <f aca="false">IF(M19&gt;F19,F19,M19)</f>
        <v>6465</v>
      </c>
      <c r="L19" s="0" t="n">
        <v>1142</v>
      </c>
      <c r="M19" s="0" t="n">
        <v>6465</v>
      </c>
    </row>
    <row r="20" customFormat="false" ht="13.8" hidden="false" customHeight="false" outlineLevel="0" collapsed="false">
      <c r="A20" s="0" t="n">
        <v>19</v>
      </c>
      <c r="B20" s="0" t="s">
        <v>33</v>
      </c>
      <c r="C20" s="0" t="s">
        <v>14</v>
      </c>
      <c r="D20" s="0" t="n">
        <v>109.1288435</v>
      </c>
      <c r="E20" s="0" t="n">
        <v>-6.8679808</v>
      </c>
      <c r="F20" s="2" t="n">
        <v>6729</v>
      </c>
      <c r="G20" s="0" t="n">
        <v>0</v>
      </c>
      <c r="H20" s="0" t="n">
        <v>1</v>
      </c>
      <c r="I20" s="3" t="n">
        <v>0.001</v>
      </c>
      <c r="J20" s="0" t="n">
        <f aca="false">L20</f>
        <v>947</v>
      </c>
      <c r="K20" s="4" t="n">
        <f aca="false">IF(M20&gt;F20,F20,M20)</f>
        <v>5741</v>
      </c>
      <c r="L20" s="0" t="n">
        <v>947</v>
      </c>
      <c r="M20" s="0" t="n">
        <v>5741</v>
      </c>
    </row>
    <row r="21" customFormat="false" ht="13.8" hidden="false" customHeight="false" outlineLevel="0" collapsed="false">
      <c r="A21" s="0" t="n">
        <v>20</v>
      </c>
      <c r="B21" s="0" t="s">
        <v>34</v>
      </c>
      <c r="C21" s="0" t="s">
        <v>14</v>
      </c>
      <c r="D21" s="0" t="n">
        <v>109.2379672</v>
      </c>
      <c r="E21" s="0" t="n">
        <v>-7.4222463</v>
      </c>
      <c r="F21" s="5" t="n">
        <v>1680</v>
      </c>
      <c r="G21" s="0" t="n">
        <v>0</v>
      </c>
      <c r="H21" s="0" t="n">
        <v>1</v>
      </c>
      <c r="I21" s="3" t="n">
        <v>0.001</v>
      </c>
      <c r="J21" s="0" t="n">
        <f aca="false">L21</f>
        <v>688</v>
      </c>
      <c r="K21" s="4" t="n">
        <f aca="false">IF(M21&gt;F21,F21,M21)</f>
        <v>1680</v>
      </c>
      <c r="L21" s="0" t="n">
        <v>688</v>
      </c>
      <c r="M21" s="0" t="n">
        <v>7020</v>
      </c>
    </row>
    <row r="22" customFormat="false" ht="13.8" hidden="false" customHeight="false" outlineLevel="0" collapsed="false">
      <c r="A22" s="0" t="n">
        <v>21</v>
      </c>
      <c r="B22" s="0" t="s">
        <v>35</v>
      </c>
      <c r="C22" s="0" t="s">
        <v>14</v>
      </c>
      <c r="D22" s="0" t="n">
        <v>109.35379</v>
      </c>
      <c r="E22" s="0" t="n">
        <v>-0.059941</v>
      </c>
      <c r="F22" s="2" t="n">
        <v>22008</v>
      </c>
      <c r="G22" s="0" t="n">
        <v>1</v>
      </c>
      <c r="H22" s="0" t="n">
        <v>0</v>
      </c>
      <c r="I22" s="3" t="n">
        <v>0.001</v>
      </c>
      <c r="J22" s="0" t="n">
        <f aca="false">L22</f>
        <v>1770</v>
      </c>
      <c r="K22" s="4" t="n">
        <f aca="false">IF(M22&gt;F22,F22,M22)</f>
        <v>6447</v>
      </c>
      <c r="L22" s="0" t="n">
        <v>1770</v>
      </c>
      <c r="M22" s="0" t="n">
        <v>6447</v>
      </c>
    </row>
    <row r="23" customFormat="false" ht="13.8" hidden="false" customHeight="false" outlineLevel="0" collapsed="false">
      <c r="A23" s="0" t="n">
        <v>22</v>
      </c>
      <c r="B23" s="0" t="s">
        <v>36</v>
      </c>
      <c r="C23" s="0" t="s">
        <v>14</v>
      </c>
      <c r="D23" s="0" t="n">
        <v>110.3659379</v>
      </c>
      <c r="E23" s="0" t="n">
        <v>-7.8018115</v>
      </c>
      <c r="F23" s="5" t="n">
        <v>17078</v>
      </c>
      <c r="G23" s="0" t="n">
        <v>0</v>
      </c>
      <c r="H23" s="0" t="n">
        <v>1</v>
      </c>
      <c r="I23" s="3" t="n">
        <v>0.001</v>
      </c>
      <c r="J23" s="0" t="n">
        <f aca="false">L23</f>
        <v>1492</v>
      </c>
      <c r="K23" s="4" t="n">
        <f aca="false">IF(M23&gt;F23,F23,M23)</f>
        <v>9606</v>
      </c>
      <c r="L23" s="0" t="n">
        <v>1492</v>
      </c>
      <c r="M23" s="0" t="n">
        <v>9606</v>
      </c>
    </row>
    <row r="24" customFormat="false" ht="13.8" hidden="false" customHeight="false" outlineLevel="0" collapsed="false">
      <c r="A24" s="0" t="n">
        <v>23</v>
      </c>
      <c r="B24" s="0" t="s">
        <v>37</v>
      </c>
      <c r="C24" s="0" t="s">
        <v>14</v>
      </c>
      <c r="D24" s="0" t="n">
        <v>110.4226331</v>
      </c>
      <c r="E24" s="0" t="n">
        <v>-6.9946758</v>
      </c>
      <c r="F24" s="2" t="n">
        <v>57003</v>
      </c>
      <c r="G24" s="0" t="n">
        <v>1</v>
      </c>
      <c r="H24" s="0" t="n">
        <v>1</v>
      </c>
      <c r="I24" s="3" t="n">
        <v>0.001</v>
      </c>
      <c r="J24" s="0" t="n">
        <f aca="false">L24</f>
        <v>2418</v>
      </c>
      <c r="K24" s="4" t="n">
        <f aca="false">IF(M24&gt;F24,F24,M24)</f>
        <v>12950</v>
      </c>
      <c r="L24" s="0" t="n">
        <v>2418</v>
      </c>
      <c r="M24" s="0" t="n">
        <v>12950</v>
      </c>
    </row>
    <row r="25" customFormat="false" ht="13.8" hidden="false" customHeight="false" outlineLevel="0" collapsed="false">
      <c r="A25" s="0" t="n">
        <v>24</v>
      </c>
      <c r="B25" s="0" t="s">
        <v>38</v>
      </c>
      <c r="C25" s="0" t="s">
        <v>14</v>
      </c>
      <c r="D25" s="0" t="n">
        <v>110.8295009</v>
      </c>
      <c r="E25" s="0" t="n">
        <v>-7.5708804</v>
      </c>
      <c r="F25" s="5" t="n">
        <v>18900</v>
      </c>
      <c r="G25" s="0" t="n">
        <v>0</v>
      </c>
      <c r="H25" s="0" t="n">
        <v>1</v>
      </c>
      <c r="I25" s="3" t="n">
        <v>0.001</v>
      </c>
      <c r="J25" s="0" t="n">
        <f aca="false">L25</f>
        <v>978</v>
      </c>
      <c r="K25" s="4" t="n">
        <f aca="false">IF(M25&gt;F25,F25,M25)</f>
        <v>11090</v>
      </c>
      <c r="L25" s="0" t="n">
        <v>978</v>
      </c>
      <c r="M25" s="0" t="n">
        <v>11090</v>
      </c>
    </row>
    <row r="26" customFormat="false" ht="13.8" hidden="false" customHeight="false" outlineLevel="0" collapsed="false">
      <c r="A26" s="0" t="n">
        <v>25</v>
      </c>
      <c r="B26" s="0" t="s">
        <v>39</v>
      </c>
      <c r="C26" s="0" t="s">
        <v>14</v>
      </c>
      <c r="D26" s="0" t="n">
        <v>112.0138795</v>
      </c>
      <c r="E26" s="0" t="n">
        <v>-7.8141708</v>
      </c>
      <c r="F26" s="2" t="n">
        <v>5250</v>
      </c>
      <c r="G26" s="0" t="n">
        <v>0</v>
      </c>
      <c r="H26" s="0" t="n">
        <v>1</v>
      </c>
      <c r="I26" s="3" t="n">
        <v>0.001</v>
      </c>
      <c r="J26" s="0" t="n">
        <f aca="false">L26</f>
        <v>1315</v>
      </c>
      <c r="K26" s="4" t="n">
        <f aca="false">IF(M26&gt;F26,F26,M26)</f>
        <v>5250</v>
      </c>
      <c r="L26" s="0" t="n">
        <v>1315</v>
      </c>
      <c r="M26" s="0" t="n">
        <v>11026</v>
      </c>
    </row>
    <row r="27" customFormat="false" ht="13.8" hidden="false" customHeight="false" outlineLevel="0" collapsed="false">
      <c r="A27" s="0" t="n">
        <v>26</v>
      </c>
      <c r="B27" s="0" t="s">
        <v>40</v>
      </c>
      <c r="C27" s="0" t="s">
        <v>14</v>
      </c>
      <c r="D27" s="0" t="n">
        <v>112.6314473</v>
      </c>
      <c r="E27" s="0" t="n">
        <v>-7.9816268</v>
      </c>
      <c r="F27" s="5" t="n">
        <v>3612</v>
      </c>
      <c r="G27" s="0" t="n">
        <v>0</v>
      </c>
      <c r="H27" s="0" t="n">
        <v>1</v>
      </c>
      <c r="I27" s="3" t="n">
        <v>0.001</v>
      </c>
      <c r="J27" s="0" t="n">
        <f aca="false">L27</f>
        <v>914</v>
      </c>
      <c r="K27" s="4" t="n">
        <f aca="false">IF(M27&gt;F27,F27,M27)</f>
        <v>3612</v>
      </c>
      <c r="L27" s="0" t="n">
        <v>914</v>
      </c>
      <c r="M27" s="0" t="n">
        <v>4500</v>
      </c>
    </row>
    <row r="28" customFormat="false" ht="13.8" hidden="false" customHeight="false" outlineLevel="0" collapsed="false">
      <c r="A28" s="0" t="n">
        <v>27</v>
      </c>
      <c r="B28" s="0" t="s">
        <v>41</v>
      </c>
      <c r="C28" s="0" t="s">
        <v>14</v>
      </c>
      <c r="D28" s="0" t="n">
        <v>112.7377473</v>
      </c>
      <c r="E28" s="0" t="n">
        <v>-7.2441903</v>
      </c>
      <c r="F28" s="2" t="n">
        <v>20300</v>
      </c>
      <c r="G28" s="0" t="n">
        <v>1</v>
      </c>
      <c r="H28" s="0" t="n">
        <v>1</v>
      </c>
      <c r="I28" s="3" t="n">
        <v>0.001</v>
      </c>
      <c r="J28" s="0" t="n">
        <f aca="false">L28</f>
        <v>3957</v>
      </c>
      <c r="K28" s="4" t="n">
        <f aca="false">IF(M28&gt;F28,F28,M28)</f>
        <v>17758</v>
      </c>
      <c r="L28" s="0" t="n">
        <v>3957</v>
      </c>
      <c r="M28" s="0" t="n">
        <v>17758</v>
      </c>
    </row>
    <row r="29" customFormat="false" ht="13.8" hidden="false" customHeight="false" outlineLevel="0" collapsed="false">
      <c r="A29" s="0" t="n">
        <v>28</v>
      </c>
      <c r="B29" s="0" t="s">
        <v>42</v>
      </c>
      <c r="C29" s="0" t="s">
        <v>14</v>
      </c>
      <c r="D29" s="0" t="n">
        <v>113.6793971</v>
      </c>
      <c r="E29" s="0" t="n">
        <v>-8.1782815</v>
      </c>
      <c r="F29" s="5" t="n">
        <v>13415</v>
      </c>
      <c r="G29" s="0" t="n">
        <v>0</v>
      </c>
      <c r="H29" s="0" t="n">
        <v>1</v>
      </c>
      <c r="I29" s="3" t="n">
        <v>0.001</v>
      </c>
      <c r="J29" s="0" t="n">
        <f aca="false">L29</f>
        <v>944</v>
      </c>
      <c r="K29" s="4" t="n">
        <f aca="false">IF(M29&gt;F29,F29,M29)</f>
        <v>13208</v>
      </c>
      <c r="L29" s="0" t="n">
        <v>944</v>
      </c>
      <c r="M29" s="0" t="n">
        <v>13208</v>
      </c>
    </row>
    <row r="30" customFormat="false" ht="13.8" hidden="false" customHeight="false" outlineLevel="0" collapsed="false">
      <c r="A30" s="0" t="n">
        <v>29</v>
      </c>
      <c r="B30" s="0" t="s">
        <v>43</v>
      </c>
      <c r="C30" s="0" t="s">
        <v>14</v>
      </c>
      <c r="D30" s="0" t="n">
        <v>113.925826</v>
      </c>
      <c r="E30" s="0" t="n">
        <v>-2.2136981</v>
      </c>
      <c r="F30" s="2" t="n">
        <v>2520</v>
      </c>
      <c r="G30" s="0" t="n">
        <v>0</v>
      </c>
      <c r="H30" s="0" t="n">
        <v>0</v>
      </c>
      <c r="I30" s="3" t="n">
        <v>0.001</v>
      </c>
      <c r="J30" s="0" t="n">
        <f aca="false">L30</f>
        <v>1823</v>
      </c>
      <c r="K30" s="4" t="n">
        <f aca="false">IF(M30&gt;F30,F30,M30)</f>
        <v>2520</v>
      </c>
      <c r="L30" s="0" t="n">
        <v>1823</v>
      </c>
      <c r="M30" s="0" t="n">
        <v>5712</v>
      </c>
    </row>
    <row r="31" customFormat="false" ht="13.8" hidden="false" customHeight="false" outlineLevel="0" collapsed="false">
      <c r="A31" s="0" t="n">
        <v>30</v>
      </c>
      <c r="B31" s="0" t="s">
        <v>44</v>
      </c>
      <c r="C31" s="0" t="s">
        <v>14</v>
      </c>
      <c r="D31" s="0" t="n">
        <v>114.5918511</v>
      </c>
      <c r="E31" s="0" t="n">
        <v>-3.3236478</v>
      </c>
      <c r="F31" s="5" t="n">
        <v>6888</v>
      </c>
      <c r="G31" s="0" t="n">
        <v>1</v>
      </c>
      <c r="H31" s="0" t="n">
        <v>0</v>
      </c>
      <c r="I31" s="3" t="n">
        <v>0.001</v>
      </c>
      <c r="J31" s="0" t="n">
        <f aca="false">L31</f>
        <v>1141</v>
      </c>
      <c r="K31" s="4" t="n">
        <f aca="false">IF(M31&gt;F31,F31,M31)</f>
        <v>6888</v>
      </c>
      <c r="L31" s="0" t="n">
        <v>1141</v>
      </c>
      <c r="M31" s="0" t="n">
        <v>7366</v>
      </c>
    </row>
    <row r="32" customFormat="false" ht="13.8" hidden="false" customHeight="false" outlineLevel="0" collapsed="false">
      <c r="A32" s="0" t="n">
        <v>31</v>
      </c>
      <c r="B32" s="0" t="s">
        <v>45</v>
      </c>
      <c r="C32" s="0" t="s">
        <v>14</v>
      </c>
      <c r="D32" s="0" t="n">
        <v>115.222783</v>
      </c>
      <c r="E32" s="0" t="n">
        <v>-8.6683054</v>
      </c>
      <c r="F32" s="2" t="n">
        <v>26049</v>
      </c>
      <c r="G32" s="0" t="n">
        <v>0</v>
      </c>
      <c r="H32" s="0" t="n">
        <v>0</v>
      </c>
      <c r="I32" s="3" t="n">
        <v>0.001</v>
      </c>
      <c r="J32" s="0" t="n">
        <f aca="false">L32</f>
        <v>2928</v>
      </c>
      <c r="K32" s="4" t="n">
        <f aca="false">IF(M32&gt;F32,F32,M32)</f>
        <v>8510</v>
      </c>
      <c r="L32" s="0" t="n">
        <v>2928</v>
      </c>
      <c r="M32" s="0" t="n">
        <v>8510</v>
      </c>
    </row>
    <row r="33" customFormat="false" ht="13.8" hidden="false" customHeight="false" outlineLevel="0" collapsed="false">
      <c r="A33" s="0" t="n">
        <v>32</v>
      </c>
      <c r="B33" s="0" t="s">
        <v>46</v>
      </c>
      <c r="C33" s="0" t="s">
        <v>14</v>
      </c>
      <c r="D33" s="0" t="n">
        <v>116.102498</v>
      </c>
      <c r="E33" s="0" t="n">
        <v>-8.580817</v>
      </c>
      <c r="F33" s="5" t="n">
        <v>3080</v>
      </c>
      <c r="G33" s="0" t="n">
        <v>0</v>
      </c>
      <c r="H33" s="0" t="n">
        <v>0</v>
      </c>
      <c r="I33" s="3" t="n">
        <v>0.001</v>
      </c>
      <c r="J33" s="0" t="n">
        <f aca="false">L33</f>
        <v>1291</v>
      </c>
      <c r="K33" s="4" t="n">
        <f aca="false">IF(M33&gt;F33,F33,M33)</f>
        <v>3080</v>
      </c>
      <c r="L33" s="0" t="n">
        <v>1291</v>
      </c>
      <c r="M33" s="0" t="n">
        <v>4030</v>
      </c>
    </row>
    <row r="34" customFormat="false" ht="13.8" hidden="false" customHeight="false" outlineLevel="0" collapsed="false">
      <c r="A34" s="0" t="n">
        <v>33</v>
      </c>
      <c r="B34" s="0" t="s">
        <v>47</v>
      </c>
      <c r="C34" s="0" t="s">
        <v>14</v>
      </c>
      <c r="D34" s="0" t="n">
        <v>116.8291272</v>
      </c>
      <c r="E34" s="0" t="n">
        <v>-1.277385</v>
      </c>
      <c r="F34" s="2" t="n">
        <v>18161</v>
      </c>
      <c r="G34" s="0" t="n">
        <v>1</v>
      </c>
      <c r="H34" s="0" t="n">
        <v>0</v>
      </c>
      <c r="I34" s="3" t="n">
        <v>0.001</v>
      </c>
      <c r="J34" s="0" t="n">
        <f aca="false">L34</f>
        <v>948</v>
      </c>
      <c r="K34" s="4" t="n">
        <f aca="false">IF(M34&gt;F34,F34,M34)</f>
        <v>4907</v>
      </c>
      <c r="L34" s="0" t="n">
        <v>948</v>
      </c>
      <c r="M34" s="0" t="n">
        <v>4907</v>
      </c>
    </row>
    <row r="35" customFormat="false" ht="13.8" hidden="false" customHeight="false" outlineLevel="0" collapsed="false">
      <c r="A35" s="0" t="n">
        <v>34</v>
      </c>
      <c r="B35" s="0" t="s">
        <v>48</v>
      </c>
      <c r="C35" s="0" t="s">
        <v>14</v>
      </c>
      <c r="D35" s="0" t="n">
        <v>117.1380567</v>
      </c>
      <c r="E35" s="0" t="n">
        <v>-0.5008913</v>
      </c>
      <c r="F35" s="5" t="n">
        <v>15246</v>
      </c>
      <c r="G35" s="0" t="n">
        <v>1</v>
      </c>
      <c r="H35" s="0" t="n">
        <v>0</v>
      </c>
      <c r="I35" s="3" t="n">
        <v>0.001</v>
      </c>
      <c r="J35" s="0" t="n">
        <f aca="false">L35</f>
        <v>1512</v>
      </c>
      <c r="K35" s="4" t="n">
        <f aca="false">IF(M35&gt;F35,F35,M35)</f>
        <v>5607</v>
      </c>
      <c r="L35" s="0" t="n">
        <v>1512</v>
      </c>
      <c r="M35" s="0" t="n">
        <v>5607</v>
      </c>
    </row>
    <row r="36" customFormat="false" ht="13.8" hidden="false" customHeight="false" outlineLevel="0" collapsed="false">
      <c r="A36" s="0" t="n">
        <v>35</v>
      </c>
      <c r="B36" s="0" t="s">
        <v>49</v>
      </c>
      <c r="C36" s="0" t="s">
        <v>14</v>
      </c>
      <c r="D36" s="0" t="n">
        <v>117.5750747</v>
      </c>
      <c r="E36" s="0" t="n">
        <v>3.3216291</v>
      </c>
      <c r="F36" s="2" t="n">
        <v>1092</v>
      </c>
      <c r="G36" s="0" t="n">
        <v>0</v>
      </c>
      <c r="H36" s="0" t="n">
        <v>0</v>
      </c>
      <c r="I36" s="3" t="n">
        <v>0.001</v>
      </c>
      <c r="J36" s="0" t="n">
        <f aca="false">L36</f>
        <v>421</v>
      </c>
      <c r="K36" s="4" t="n">
        <f aca="false">IF(M36&gt;F36,F36,M36)</f>
        <v>1092</v>
      </c>
      <c r="L36" s="0" t="n">
        <v>421</v>
      </c>
      <c r="M36" s="0" t="n">
        <v>1278</v>
      </c>
    </row>
    <row r="37" customFormat="false" ht="13.8" hidden="false" customHeight="false" outlineLevel="0" collapsed="false">
      <c r="A37" s="0" t="n">
        <v>36</v>
      </c>
      <c r="B37" s="0" t="s">
        <v>50</v>
      </c>
      <c r="C37" s="0" t="s">
        <v>14</v>
      </c>
      <c r="D37" s="0" t="n">
        <v>118.8895996</v>
      </c>
      <c r="E37" s="0" t="n">
        <v>-2.6778004</v>
      </c>
      <c r="F37" s="5" t="n">
        <v>1120</v>
      </c>
      <c r="G37" s="0" t="n">
        <v>0</v>
      </c>
      <c r="H37" s="0" t="n">
        <v>0</v>
      </c>
      <c r="I37" s="3" t="n">
        <v>0.001</v>
      </c>
      <c r="J37" s="0" t="n">
        <f aca="false">L37</f>
        <v>414</v>
      </c>
      <c r="K37" s="4" t="n">
        <f aca="false">IF(M37&gt;F37,F37,M37)</f>
        <v>1120</v>
      </c>
      <c r="L37" s="0" t="n">
        <v>414</v>
      </c>
      <c r="M37" s="0" t="n">
        <v>2130</v>
      </c>
    </row>
    <row r="38" customFormat="false" ht="13.8" hidden="false" customHeight="false" outlineLevel="0" collapsed="false">
      <c r="A38" s="0" t="n">
        <v>37</v>
      </c>
      <c r="B38" s="0" t="s">
        <v>51</v>
      </c>
      <c r="C38" s="0" t="s">
        <v>14</v>
      </c>
      <c r="D38" s="0" t="n">
        <v>119.4141384</v>
      </c>
      <c r="E38" s="0" t="n">
        <v>-5.1341616</v>
      </c>
      <c r="F38" s="2" t="n">
        <v>21000</v>
      </c>
      <c r="G38" s="0" t="n">
        <v>1</v>
      </c>
      <c r="H38" s="0" t="n">
        <v>0</v>
      </c>
      <c r="I38" s="3" t="n">
        <v>0.001</v>
      </c>
      <c r="J38" s="0" t="n">
        <f aca="false">L38</f>
        <v>2224</v>
      </c>
      <c r="K38" s="4" t="n">
        <f aca="false">IF(M38&gt;F38,F38,M38)</f>
        <v>13867</v>
      </c>
      <c r="L38" s="0" t="n">
        <v>2224</v>
      </c>
      <c r="M38" s="0" t="n">
        <v>13867</v>
      </c>
    </row>
    <row r="39" customFormat="false" ht="13.8" hidden="false" customHeight="false" outlineLevel="0" collapsed="false">
      <c r="A39" s="0" t="n">
        <v>38</v>
      </c>
      <c r="B39" s="0" t="s">
        <v>52</v>
      </c>
      <c r="C39" s="0" t="s">
        <v>14</v>
      </c>
      <c r="D39" s="0" t="n">
        <v>119.870193</v>
      </c>
      <c r="E39" s="0" t="n">
        <v>-0.8891689</v>
      </c>
      <c r="F39" s="5" t="n">
        <v>2310</v>
      </c>
      <c r="G39" s="0" t="n">
        <v>1</v>
      </c>
      <c r="H39" s="0" t="n">
        <v>0</v>
      </c>
      <c r="I39" s="3" t="n">
        <v>0.001</v>
      </c>
      <c r="J39" s="0" t="n">
        <f aca="false">L39</f>
        <v>805</v>
      </c>
      <c r="K39" s="4" t="n">
        <f aca="false">IF(M39&gt;F39,F39,M39)</f>
        <v>2310</v>
      </c>
      <c r="L39" s="0" t="n">
        <v>805</v>
      </c>
      <c r="M39" s="0" t="n">
        <v>3055</v>
      </c>
    </row>
    <row r="40" customFormat="false" ht="13.8" hidden="false" customHeight="false" outlineLevel="0" collapsed="false">
      <c r="A40" s="0" t="n">
        <v>39</v>
      </c>
      <c r="B40" s="0" t="s">
        <v>53</v>
      </c>
      <c r="C40" s="0" t="s">
        <v>14</v>
      </c>
      <c r="D40" s="0" t="n">
        <v>122.5507713</v>
      </c>
      <c r="E40" s="0" t="n">
        <v>-3.9651584</v>
      </c>
      <c r="F40" s="2" t="n">
        <v>2072</v>
      </c>
      <c r="G40" s="0" t="n">
        <v>1</v>
      </c>
      <c r="H40" s="0" t="n">
        <v>0</v>
      </c>
      <c r="I40" s="3" t="n">
        <v>0.001</v>
      </c>
      <c r="J40" s="0" t="n">
        <f aca="false">L40</f>
        <v>728</v>
      </c>
      <c r="K40" s="4" t="n">
        <f aca="false">IF(M40&gt;F40,F40,M40)</f>
        <v>2072</v>
      </c>
      <c r="L40" s="0" t="n">
        <v>728</v>
      </c>
      <c r="M40" s="0" t="n">
        <v>11026</v>
      </c>
    </row>
    <row r="41" customFormat="false" ht="13.8" hidden="false" customHeight="false" outlineLevel="0" collapsed="false">
      <c r="A41" s="0" t="n">
        <v>40</v>
      </c>
      <c r="B41" s="0" t="s">
        <v>54</v>
      </c>
      <c r="C41" s="0" t="s">
        <v>14</v>
      </c>
      <c r="D41" s="0" t="n">
        <v>123.077416</v>
      </c>
      <c r="E41" s="0" t="n">
        <v>0.5353762</v>
      </c>
      <c r="F41" s="5" t="n">
        <v>3150</v>
      </c>
      <c r="G41" s="0" t="n">
        <v>0</v>
      </c>
      <c r="H41" s="0" t="n">
        <v>0</v>
      </c>
      <c r="I41" s="3" t="n">
        <v>0.001</v>
      </c>
      <c r="J41" s="0" t="n">
        <f aca="false">L41</f>
        <v>330</v>
      </c>
      <c r="K41" s="4" t="n">
        <f aca="false">IF(M41&gt;F41,F41,M41)</f>
        <v>2397</v>
      </c>
      <c r="L41" s="0" t="n">
        <v>330</v>
      </c>
      <c r="M41" s="0" t="n">
        <v>2397</v>
      </c>
    </row>
    <row r="42" customFormat="false" ht="13.8" hidden="false" customHeight="false" outlineLevel="0" collapsed="false">
      <c r="A42" s="0" t="n">
        <v>41</v>
      </c>
      <c r="B42" s="0" t="s">
        <v>55</v>
      </c>
      <c r="C42" s="0" t="s">
        <v>14</v>
      </c>
      <c r="D42" s="0" t="n">
        <v>123.6059201</v>
      </c>
      <c r="E42" s="0" t="n">
        <v>-10.1709413</v>
      </c>
      <c r="F42" s="2" t="n">
        <v>3625</v>
      </c>
      <c r="G42" s="0" t="n">
        <v>1</v>
      </c>
      <c r="H42" s="0" t="n">
        <v>0</v>
      </c>
      <c r="I42" s="3" t="n">
        <v>0.001</v>
      </c>
      <c r="J42" s="0" t="n">
        <f aca="false">L42</f>
        <v>1074</v>
      </c>
      <c r="K42" s="4" t="n">
        <f aca="false">IF(M42&gt;F42,F42,M42)</f>
        <v>3625</v>
      </c>
      <c r="L42" s="0" t="n">
        <v>1074</v>
      </c>
      <c r="M42" s="0" t="n">
        <v>5140</v>
      </c>
    </row>
    <row r="43" customFormat="false" ht="13.8" hidden="false" customHeight="false" outlineLevel="0" collapsed="false">
      <c r="A43" s="0" t="n">
        <v>42</v>
      </c>
      <c r="B43" s="0" t="s">
        <v>56</v>
      </c>
      <c r="C43" s="0" t="s">
        <v>14</v>
      </c>
      <c r="D43" s="0" t="n">
        <v>124.8428007</v>
      </c>
      <c r="E43" s="0" t="n">
        <v>1.4677089</v>
      </c>
      <c r="F43" s="5" t="n">
        <v>17254</v>
      </c>
      <c r="G43" s="0" t="n">
        <v>1</v>
      </c>
      <c r="H43" s="0" t="n">
        <v>0</v>
      </c>
      <c r="I43" s="3" t="n">
        <v>0.001</v>
      </c>
      <c r="J43" s="0" t="n">
        <f aca="false">L43</f>
        <v>983</v>
      </c>
      <c r="K43" s="4" t="n">
        <f aca="false">IF(M43&gt;F43,F43,M43)</f>
        <v>6020</v>
      </c>
      <c r="L43" s="0" t="n">
        <v>983</v>
      </c>
      <c r="M43" s="0" t="n">
        <v>6020</v>
      </c>
    </row>
    <row r="44" customFormat="false" ht="13.8" hidden="false" customHeight="false" outlineLevel="0" collapsed="false">
      <c r="A44" s="0" t="n">
        <v>43</v>
      </c>
      <c r="B44" s="0" t="s">
        <v>57</v>
      </c>
      <c r="C44" s="0" t="s">
        <v>14</v>
      </c>
      <c r="D44" s="0" t="n">
        <v>127.3807226</v>
      </c>
      <c r="E44" s="0" t="n">
        <v>0.7871245</v>
      </c>
      <c r="F44" s="2" t="n">
        <v>7720</v>
      </c>
      <c r="G44" s="0" t="n">
        <v>1</v>
      </c>
      <c r="H44" s="0" t="n">
        <v>0</v>
      </c>
      <c r="I44" s="3" t="n">
        <v>0.001</v>
      </c>
      <c r="J44" s="0" t="n">
        <f aca="false">L44</f>
        <v>362</v>
      </c>
      <c r="K44" s="4" t="n">
        <f aca="false">IF(M44&gt;F44,F44,M44)</f>
        <v>1944</v>
      </c>
      <c r="L44" s="0" t="n">
        <v>362</v>
      </c>
      <c r="M44" s="0" t="n">
        <v>1944</v>
      </c>
    </row>
    <row r="45" customFormat="false" ht="13.8" hidden="false" customHeight="false" outlineLevel="0" collapsed="false">
      <c r="A45" s="0" t="n">
        <v>44</v>
      </c>
      <c r="B45" s="0" t="s">
        <v>58</v>
      </c>
      <c r="C45" s="0" t="s">
        <v>14</v>
      </c>
      <c r="D45" s="0" t="n">
        <v>128.1843218</v>
      </c>
      <c r="E45" s="0" t="n">
        <v>-3.6947983</v>
      </c>
      <c r="F45" s="5" t="n">
        <v>2175</v>
      </c>
      <c r="G45" s="0" t="n">
        <v>1</v>
      </c>
      <c r="H45" s="0" t="n">
        <v>0</v>
      </c>
      <c r="I45" s="3" t="n">
        <v>0.001</v>
      </c>
      <c r="J45" s="0" t="n">
        <f aca="false">L45</f>
        <v>478</v>
      </c>
      <c r="K45" s="4" t="n">
        <f aca="false">IF(M45&gt;F45,F45,M45)</f>
        <v>2175</v>
      </c>
      <c r="L45" s="0" t="n">
        <v>478</v>
      </c>
      <c r="M45" s="0" t="n">
        <v>3464</v>
      </c>
    </row>
    <row r="46" customFormat="false" ht="13.8" hidden="false" customHeight="false" outlineLevel="0" collapsed="false">
      <c r="A46" s="0" t="n">
        <v>45</v>
      </c>
      <c r="B46" s="0" t="s">
        <v>59</v>
      </c>
      <c r="C46" s="0" t="s">
        <v>14</v>
      </c>
      <c r="D46" s="0" t="n">
        <v>134.07563</v>
      </c>
      <c r="E46" s="0" t="n">
        <v>-0.8655739</v>
      </c>
      <c r="F46" s="2" t="n">
        <v>490</v>
      </c>
      <c r="G46" s="0" t="n">
        <v>1</v>
      </c>
      <c r="H46" s="0" t="n">
        <v>0</v>
      </c>
      <c r="I46" s="3" t="n">
        <v>0.001</v>
      </c>
      <c r="J46" s="0" t="n">
        <f aca="false">L46</f>
        <v>443</v>
      </c>
      <c r="K46" s="4" t="n">
        <f aca="false">IF(M46&gt;F46,F46,M46)</f>
        <v>490</v>
      </c>
      <c r="L46" s="0" t="n">
        <v>443</v>
      </c>
      <c r="M46" s="0" t="n">
        <v>1804</v>
      </c>
    </row>
    <row r="47" customFormat="false" ht="13.8" hidden="false" customHeight="false" outlineLevel="0" collapsed="false">
      <c r="A47" s="0" t="n">
        <v>46</v>
      </c>
      <c r="B47" s="0" t="s">
        <v>60</v>
      </c>
      <c r="C47" s="0" t="s">
        <v>14</v>
      </c>
      <c r="D47" s="0" t="n">
        <v>140.7058042</v>
      </c>
      <c r="E47" s="0" t="n">
        <v>-2.5390505</v>
      </c>
      <c r="F47" s="5" t="n">
        <v>18018</v>
      </c>
      <c r="G47" s="0" t="n">
        <v>1</v>
      </c>
      <c r="H47" s="0" t="n">
        <v>0</v>
      </c>
      <c r="I47" s="3" t="n">
        <v>0.001</v>
      </c>
      <c r="J47" s="0" t="n">
        <f aca="false">L47</f>
        <v>1652</v>
      </c>
      <c r="K47" s="4" t="n">
        <f aca="false">IF(M47&gt;F47,F47,M47)</f>
        <v>9346</v>
      </c>
      <c r="L47" s="0" t="n">
        <v>1652</v>
      </c>
      <c r="M47" s="0" t="n">
        <v>9346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5"/>
  <sheetViews>
    <sheetView showFormulas="false" showGridLines="true" showRowColHeaders="true" showZeros="true" rightToLeft="false" tabSelected="false" showOutlineSymbols="true" defaultGridColor="true" view="normal" topLeftCell="B70" colorId="64" zoomScale="100" zoomScaleNormal="100" zoomScalePageLayoutView="100" workbookViewId="0">
      <selection pane="topLeft" activeCell="E82" activeCellId="0" sqref="E82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7"/>
    <col collapsed="false" customWidth="true" hidden="false" outlineLevel="0" max="5" min="5" style="0" width="61.31"/>
    <col collapsed="false" customWidth="true" hidden="true" outlineLevel="0" max="6" min="6" style="0" width="7.29"/>
    <col collapsed="false" customWidth="true" hidden="true" outlineLevel="0" max="7" min="7" style="0" width="0.13"/>
    <col collapsed="false" customWidth="true" hidden="false" outlineLevel="0" max="8" min="8" style="0" width="5.01"/>
    <col collapsed="false" customWidth="true" hidden="true" outlineLevel="0" max="9" min="9" style="0" width="10.29"/>
    <col collapsed="false" customWidth="true" hidden="true" outlineLevel="0" max="10" min="10" style="0" width="14.01"/>
    <col collapsed="false" customWidth="true" hidden="false" outlineLevel="0" max="11" min="11" style="0" width="7.57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7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</row>
    <row r="2" customFormat="false" ht="13.8" hidden="false" customHeight="false" outlineLevel="0" collapsed="false">
      <c r="A2" s="0" t="n">
        <v>1</v>
      </c>
      <c r="B2" s="0" t="s">
        <v>76</v>
      </c>
      <c r="C2" s="0" t="s">
        <v>77</v>
      </c>
      <c r="D2" s="0" t="n">
        <v>2</v>
      </c>
      <c r="E2" s="0" t="s">
        <v>78</v>
      </c>
      <c r="F2" s="0" t="n">
        <v>1000</v>
      </c>
      <c r="G2" s="0" t="n">
        <v>3</v>
      </c>
      <c r="H2" s="0" t="n">
        <f aca="false">Table3[[#This Row],[Q (CT)]]*Table3[[#This Row],[CON]]</f>
        <v>3000</v>
      </c>
      <c r="I2" s="6" t="n">
        <f aca="false">Table3[[#This Row],[varct Rp]]/Table3[[#This Row],[CON]]</f>
        <v>12000</v>
      </c>
      <c r="J2" s="6" t="n">
        <v>12000000</v>
      </c>
      <c r="K2" s="7" t="n">
        <f aca="false">Table3[[#This Row],[varq Rp]]/1000</f>
        <v>12</v>
      </c>
      <c r="L2" s="7" t="n">
        <f aca="false">Table3[[#This Row],[vardct Rp]]/Table3[[#This Row],[CON]]</f>
        <v>86</v>
      </c>
      <c r="M2" s="6" t="n">
        <v>86000</v>
      </c>
      <c r="N2" s="7" t="n">
        <f aca="false">Table3[[#This Row],[vardq Rp]]/1000</f>
        <v>0.086</v>
      </c>
      <c r="O2" s="6" t="n">
        <v>10</v>
      </c>
      <c r="P2" s="7" t="n">
        <f aca="false">Table3[[#This Row],[vard Rp]]/1000</f>
        <v>0.01</v>
      </c>
      <c r="Q2" s="6" t="n">
        <v>10</v>
      </c>
      <c r="R2" s="7" t="n">
        <f aca="false">Table3[[#This Row],[fix Rp]]/1000</f>
        <v>0.01</v>
      </c>
    </row>
    <row r="3" customFormat="false" ht="13.8" hidden="false" customHeight="false" outlineLevel="0" collapsed="false">
      <c r="A3" s="0" t="n">
        <v>2</v>
      </c>
      <c r="B3" s="0" t="s">
        <v>79</v>
      </c>
      <c r="C3" s="0" t="s">
        <v>77</v>
      </c>
      <c r="D3" s="0" t="n">
        <v>2</v>
      </c>
      <c r="E3" s="0" t="s">
        <v>80</v>
      </c>
      <c r="F3" s="0" t="n">
        <v>1000</v>
      </c>
      <c r="G3" s="0" t="n">
        <v>3</v>
      </c>
      <c r="H3" s="0" t="n">
        <f aca="false">Table3[[#This Row],[Q (CT)]]*Table3[[#This Row],[CON]]</f>
        <v>3000</v>
      </c>
      <c r="I3" s="6" t="n">
        <f aca="false">Table3[[#This Row],[varct Rp]]/Table3[[#This Row],[CON]]</f>
        <v>12000</v>
      </c>
      <c r="J3" s="6" t="n">
        <v>12000000</v>
      </c>
      <c r="K3" s="7" t="n">
        <f aca="false">Table3[[#This Row],[varq Rp]]/1000</f>
        <v>12</v>
      </c>
      <c r="L3" s="7" t="n">
        <f aca="false">Table3[[#This Row],[vardct Rp]]/Table3[[#This Row],[CON]]</f>
        <v>86</v>
      </c>
      <c r="M3" s="6" t="n">
        <v>86000</v>
      </c>
      <c r="N3" s="7" t="n">
        <f aca="false">Table3[[#This Row],[vardq Rp]]/1000</f>
        <v>0.086</v>
      </c>
      <c r="O3" s="6" t="n">
        <v>10</v>
      </c>
      <c r="P3" s="7" t="n">
        <f aca="false">Table3[[#This Row],[vard Rp]]/1000</f>
        <v>0.01</v>
      </c>
      <c r="Q3" s="6" t="n">
        <v>10</v>
      </c>
      <c r="R3" s="7" t="n">
        <f aca="false">Table3[[#This Row],[fix Rp]]/1000</f>
        <v>0.01</v>
      </c>
    </row>
    <row r="4" customFormat="false" ht="13.8" hidden="false" customHeight="false" outlineLevel="0" collapsed="false">
      <c r="A4" s="0" t="n">
        <v>3</v>
      </c>
      <c r="B4" s="0" t="s">
        <v>81</v>
      </c>
      <c r="C4" s="0" t="s">
        <v>77</v>
      </c>
      <c r="D4" s="0" t="n">
        <v>2</v>
      </c>
      <c r="E4" s="0" t="s">
        <v>80</v>
      </c>
      <c r="F4" s="0" t="n">
        <v>1000</v>
      </c>
      <c r="G4" s="0" t="n">
        <v>3</v>
      </c>
      <c r="H4" s="0" t="n">
        <f aca="false">Table3[[#This Row],[Q (CT)]]*Table3[[#This Row],[CON]]</f>
        <v>3000</v>
      </c>
      <c r="I4" s="6" t="n">
        <f aca="false">Table3[[#This Row],[varct Rp]]/Table3[[#This Row],[CON]]</f>
        <v>12000</v>
      </c>
      <c r="J4" s="6" t="n">
        <v>12000000</v>
      </c>
      <c r="K4" s="7" t="n">
        <f aca="false">Table3[[#This Row],[varq Rp]]/1000</f>
        <v>12</v>
      </c>
      <c r="L4" s="7" t="n">
        <f aca="false">Table3[[#This Row],[vardct Rp]]/Table3[[#This Row],[CON]]</f>
        <v>86</v>
      </c>
      <c r="M4" s="6" t="n">
        <v>86000</v>
      </c>
      <c r="N4" s="7" t="n">
        <f aca="false">Table3[[#This Row],[vardq Rp]]/1000</f>
        <v>0.086</v>
      </c>
      <c r="O4" s="6" t="n">
        <v>10</v>
      </c>
      <c r="P4" s="7" t="n">
        <f aca="false">Table3[[#This Row],[vard Rp]]/1000</f>
        <v>0.01</v>
      </c>
      <c r="Q4" s="6" t="n">
        <v>10</v>
      </c>
      <c r="R4" s="7" t="n">
        <f aca="false">Table3[[#This Row],[fix Rp]]/1000</f>
        <v>0.01</v>
      </c>
    </row>
    <row r="5" customFormat="false" ht="13.8" hidden="false" customHeight="false" outlineLevel="0" collapsed="false">
      <c r="A5" s="0" t="n">
        <v>4</v>
      </c>
      <c r="B5" s="0" t="s">
        <v>82</v>
      </c>
      <c r="C5" s="0" t="s">
        <v>77</v>
      </c>
      <c r="D5" s="0" t="n">
        <v>2</v>
      </c>
      <c r="E5" s="0" t="s">
        <v>83</v>
      </c>
      <c r="F5" s="0" t="n">
        <v>1000</v>
      </c>
      <c r="G5" s="0" t="n">
        <v>3</v>
      </c>
      <c r="H5" s="0" t="n">
        <f aca="false">Table3[[#This Row],[Q (CT)]]*Table3[[#This Row],[CON]]</f>
        <v>3000</v>
      </c>
      <c r="I5" s="6" t="n">
        <f aca="false">Table3[[#This Row],[varct Rp]]/Table3[[#This Row],[CON]]</f>
        <v>12000</v>
      </c>
      <c r="J5" s="6" t="n">
        <v>12000000</v>
      </c>
      <c r="K5" s="7" t="n">
        <f aca="false">Table3[[#This Row],[varq Rp]]/1000</f>
        <v>12</v>
      </c>
      <c r="L5" s="7" t="n">
        <f aca="false">Table3[[#This Row],[vardct Rp]]/Table3[[#This Row],[CON]]</f>
        <v>86</v>
      </c>
      <c r="M5" s="6" t="n">
        <v>86000</v>
      </c>
      <c r="N5" s="7" t="n">
        <f aca="false">Table3[[#This Row],[vardq Rp]]/1000</f>
        <v>0.086</v>
      </c>
      <c r="O5" s="6" t="n">
        <v>10</v>
      </c>
      <c r="P5" s="7" t="n">
        <f aca="false">Table3[[#This Row],[vard Rp]]/1000</f>
        <v>0.01</v>
      </c>
      <c r="Q5" s="6" t="n">
        <v>10</v>
      </c>
      <c r="R5" s="7" t="n">
        <f aca="false">Table3[[#This Row],[fix Rp]]/1000</f>
        <v>0.01</v>
      </c>
    </row>
    <row r="6" customFormat="false" ht="13.8" hidden="false" customHeight="false" outlineLevel="0" collapsed="false">
      <c r="A6" s="0" t="n">
        <v>5</v>
      </c>
      <c r="B6" s="0" t="s">
        <v>84</v>
      </c>
      <c r="C6" s="0" t="s">
        <v>77</v>
      </c>
      <c r="D6" s="0" t="n">
        <v>2</v>
      </c>
      <c r="E6" s="0" t="s">
        <v>85</v>
      </c>
      <c r="F6" s="0" t="n">
        <v>1000</v>
      </c>
      <c r="G6" s="0" t="n">
        <v>3</v>
      </c>
      <c r="H6" s="0" t="n">
        <f aca="false">Table3[[#This Row],[Q (CT)]]*Table3[[#This Row],[CON]]</f>
        <v>3000</v>
      </c>
      <c r="I6" s="6" t="n">
        <f aca="false">Table3[[#This Row],[varct Rp]]/Table3[[#This Row],[CON]]</f>
        <v>12000</v>
      </c>
      <c r="J6" s="6" t="n">
        <v>12000000</v>
      </c>
      <c r="K6" s="7" t="n">
        <f aca="false">Table3[[#This Row],[varq Rp]]/1000</f>
        <v>12</v>
      </c>
      <c r="L6" s="7" t="n">
        <f aca="false">Table3[[#This Row],[vardct Rp]]/Table3[[#This Row],[CON]]</f>
        <v>86</v>
      </c>
      <c r="M6" s="6" t="n">
        <v>86000</v>
      </c>
      <c r="N6" s="7" t="n">
        <f aca="false">Table3[[#This Row],[vardq Rp]]/1000</f>
        <v>0.086</v>
      </c>
      <c r="O6" s="6" t="n">
        <v>10</v>
      </c>
      <c r="P6" s="7" t="n">
        <f aca="false">Table3[[#This Row],[vard Rp]]/1000</f>
        <v>0.01</v>
      </c>
      <c r="Q6" s="6" t="n">
        <v>10</v>
      </c>
      <c r="R6" s="7" t="n">
        <f aca="false">Table3[[#This Row],[fix Rp]]/1000</f>
        <v>0.01</v>
      </c>
    </row>
    <row r="7" customFormat="false" ht="13.8" hidden="false" customHeight="false" outlineLevel="0" collapsed="false">
      <c r="A7" s="0" t="n">
        <v>6</v>
      </c>
      <c r="B7" s="0" t="s">
        <v>86</v>
      </c>
      <c r="C7" s="0" t="s">
        <v>77</v>
      </c>
      <c r="D7" s="0" t="n">
        <v>2</v>
      </c>
      <c r="E7" s="0" t="s">
        <v>85</v>
      </c>
      <c r="F7" s="0" t="n">
        <v>1000</v>
      </c>
      <c r="G7" s="0" t="n">
        <v>3</v>
      </c>
      <c r="H7" s="0" t="n">
        <f aca="false">Table3[[#This Row],[Q (CT)]]*Table3[[#This Row],[CON]]</f>
        <v>3000</v>
      </c>
      <c r="I7" s="6" t="n">
        <f aca="false">Table3[[#This Row],[varct Rp]]/Table3[[#This Row],[CON]]</f>
        <v>12000</v>
      </c>
      <c r="J7" s="6" t="n">
        <v>12000000</v>
      </c>
      <c r="K7" s="7" t="n">
        <f aca="false">Table3[[#This Row],[varq Rp]]/1000</f>
        <v>12</v>
      </c>
      <c r="L7" s="7" t="n">
        <f aca="false">Table3[[#This Row],[vardct Rp]]/Table3[[#This Row],[CON]]</f>
        <v>86</v>
      </c>
      <c r="M7" s="6" t="n">
        <v>86000</v>
      </c>
      <c r="N7" s="7" t="n">
        <f aca="false">Table3[[#This Row],[vardq Rp]]/1000</f>
        <v>0.086</v>
      </c>
      <c r="O7" s="6" t="n">
        <v>10</v>
      </c>
      <c r="P7" s="7" t="n">
        <f aca="false">Table3[[#This Row],[vard Rp]]/1000</f>
        <v>0.01</v>
      </c>
      <c r="Q7" s="6" t="n">
        <v>10</v>
      </c>
      <c r="R7" s="7" t="n">
        <f aca="false">Table3[[#This Row],[fix Rp]]/1000</f>
        <v>0.01</v>
      </c>
    </row>
    <row r="8" customFormat="false" ht="13.8" hidden="false" customHeight="false" outlineLevel="0" collapsed="false">
      <c r="A8" s="0" t="n">
        <v>7</v>
      </c>
      <c r="B8" s="0" t="s">
        <v>87</v>
      </c>
      <c r="C8" s="0" t="s">
        <v>77</v>
      </c>
      <c r="D8" s="0" t="n">
        <v>2</v>
      </c>
      <c r="E8" s="0" t="s">
        <v>88</v>
      </c>
      <c r="F8" s="0" t="n">
        <v>1000</v>
      </c>
      <c r="G8" s="0" t="n">
        <v>3</v>
      </c>
      <c r="H8" s="0" t="n">
        <f aca="false">Table3[[#This Row],[Q (CT)]]*Table3[[#This Row],[CON]]</f>
        <v>3000</v>
      </c>
      <c r="I8" s="6" t="n">
        <f aca="false">Table3[[#This Row],[varct Rp]]/Table3[[#This Row],[CON]]</f>
        <v>12000</v>
      </c>
      <c r="J8" s="6" t="n">
        <v>12000000</v>
      </c>
      <c r="K8" s="7" t="n">
        <f aca="false">Table3[[#This Row],[varq Rp]]/1000</f>
        <v>12</v>
      </c>
      <c r="L8" s="7" t="n">
        <f aca="false">Table3[[#This Row],[vardct Rp]]/Table3[[#This Row],[CON]]</f>
        <v>86</v>
      </c>
      <c r="M8" s="6" t="n">
        <v>86000</v>
      </c>
      <c r="N8" s="7" t="n">
        <f aca="false">Table3[[#This Row],[vardq Rp]]/1000</f>
        <v>0.086</v>
      </c>
      <c r="O8" s="6" t="n">
        <v>10</v>
      </c>
      <c r="P8" s="7" t="n">
        <f aca="false">Table3[[#This Row],[vard Rp]]/1000</f>
        <v>0.01</v>
      </c>
      <c r="Q8" s="6" t="n">
        <v>10</v>
      </c>
      <c r="R8" s="7" t="n">
        <f aca="false">Table3[[#This Row],[fix Rp]]/1000</f>
        <v>0.01</v>
      </c>
    </row>
    <row r="9" customFormat="false" ht="13.8" hidden="false" customHeight="false" outlineLevel="0" collapsed="false">
      <c r="A9" s="0" t="n">
        <v>8</v>
      </c>
      <c r="B9" s="0" t="s">
        <v>89</v>
      </c>
      <c r="C9" s="0" t="s">
        <v>77</v>
      </c>
      <c r="D9" s="0" t="n">
        <v>2</v>
      </c>
      <c r="E9" s="0" t="s">
        <v>88</v>
      </c>
      <c r="F9" s="0" t="n">
        <v>1000</v>
      </c>
      <c r="G9" s="0" t="n">
        <v>3</v>
      </c>
      <c r="H9" s="0" t="n">
        <f aca="false">Table3[[#This Row],[Q (CT)]]*Table3[[#This Row],[CON]]</f>
        <v>3000</v>
      </c>
      <c r="I9" s="6" t="n">
        <f aca="false">Table3[[#This Row],[varct Rp]]/Table3[[#This Row],[CON]]</f>
        <v>12000</v>
      </c>
      <c r="J9" s="6" t="n">
        <v>12000000</v>
      </c>
      <c r="K9" s="7" t="n">
        <f aca="false">Table3[[#This Row],[varq Rp]]/1000</f>
        <v>12</v>
      </c>
      <c r="L9" s="7" t="n">
        <f aca="false">Table3[[#This Row],[vardct Rp]]/Table3[[#This Row],[CON]]</f>
        <v>86</v>
      </c>
      <c r="M9" s="6" t="n">
        <v>86000</v>
      </c>
      <c r="N9" s="7" t="n">
        <f aca="false">Table3[[#This Row],[vardq Rp]]/1000</f>
        <v>0.086</v>
      </c>
      <c r="O9" s="6" t="n">
        <v>10</v>
      </c>
      <c r="P9" s="7" t="n">
        <f aca="false">Table3[[#This Row],[vard Rp]]/1000</f>
        <v>0.01</v>
      </c>
      <c r="Q9" s="6" t="n">
        <v>10</v>
      </c>
      <c r="R9" s="7" t="n">
        <f aca="false">Table3[[#This Row],[fix Rp]]/1000</f>
        <v>0.01</v>
      </c>
    </row>
    <row r="10" customFormat="false" ht="13.8" hidden="false" customHeight="false" outlineLevel="0" collapsed="false">
      <c r="A10" s="0" t="n">
        <v>9</v>
      </c>
      <c r="B10" s="0" t="s">
        <v>90</v>
      </c>
      <c r="C10" s="0" t="s">
        <v>77</v>
      </c>
      <c r="D10" s="0" t="n">
        <v>2</v>
      </c>
      <c r="E10" s="0" t="s">
        <v>85</v>
      </c>
      <c r="F10" s="0" t="n">
        <v>1000</v>
      </c>
      <c r="G10" s="0" t="n">
        <v>3</v>
      </c>
      <c r="H10" s="0" t="n">
        <f aca="false">Table3[[#This Row],[Q (CT)]]*Table3[[#This Row],[CON]]</f>
        <v>3000</v>
      </c>
      <c r="I10" s="6" t="n">
        <f aca="false">Table3[[#This Row],[varct Rp]]/Table3[[#This Row],[CON]]</f>
        <v>12000</v>
      </c>
      <c r="J10" s="6" t="n">
        <v>12000000</v>
      </c>
      <c r="K10" s="7" t="n">
        <f aca="false">Table3[[#This Row],[varq Rp]]/1000</f>
        <v>12</v>
      </c>
      <c r="L10" s="7" t="n">
        <f aca="false">Table3[[#This Row],[vardct Rp]]/Table3[[#This Row],[CON]]</f>
        <v>86</v>
      </c>
      <c r="M10" s="6" t="n">
        <v>86000</v>
      </c>
      <c r="N10" s="7" t="n">
        <f aca="false">Table3[[#This Row],[vardq Rp]]/1000</f>
        <v>0.086</v>
      </c>
      <c r="O10" s="6" t="n">
        <v>10</v>
      </c>
      <c r="P10" s="7" t="n">
        <f aca="false">Table3[[#This Row],[vard Rp]]/1000</f>
        <v>0.01</v>
      </c>
      <c r="Q10" s="6" t="n">
        <v>10</v>
      </c>
      <c r="R10" s="7" t="n">
        <f aca="false">Table3[[#This Row],[fix Rp]]/1000</f>
        <v>0.01</v>
      </c>
    </row>
    <row r="11" customFormat="false" ht="13.8" hidden="false" customHeight="false" outlineLevel="0" collapsed="false">
      <c r="A11" s="0" t="n">
        <v>10</v>
      </c>
      <c r="B11" s="0" t="s">
        <v>91</v>
      </c>
      <c r="C11" s="0" t="s">
        <v>77</v>
      </c>
      <c r="D11" s="0" t="n">
        <v>2</v>
      </c>
      <c r="E11" s="0" t="s">
        <v>92</v>
      </c>
      <c r="F11" s="0" t="n">
        <v>1000</v>
      </c>
      <c r="G11" s="0" t="n">
        <v>3</v>
      </c>
      <c r="H11" s="0" t="n">
        <f aca="false">Table3[[#This Row],[Q (CT)]]*Table3[[#This Row],[CON]]</f>
        <v>3000</v>
      </c>
      <c r="I11" s="6" t="n">
        <f aca="false">Table3[[#This Row],[varct Rp]]/Table3[[#This Row],[CON]]</f>
        <v>12000</v>
      </c>
      <c r="J11" s="6" t="n">
        <v>12000000</v>
      </c>
      <c r="K11" s="7" t="n">
        <f aca="false">Table3[[#This Row],[varq Rp]]/1000</f>
        <v>12</v>
      </c>
      <c r="L11" s="7" t="n">
        <f aca="false">Table3[[#This Row],[vardct Rp]]/Table3[[#This Row],[CON]]</f>
        <v>86</v>
      </c>
      <c r="M11" s="6" t="n">
        <v>86000</v>
      </c>
      <c r="N11" s="7" t="n">
        <f aca="false">Table3[[#This Row],[vardq Rp]]/1000</f>
        <v>0.086</v>
      </c>
      <c r="O11" s="6" t="n">
        <v>10</v>
      </c>
      <c r="P11" s="7" t="n">
        <f aca="false">Table3[[#This Row],[vard Rp]]/1000</f>
        <v>0.01</v>
      </c>
      <c r="Q11" s="6" t="n">
        <v>10</v>
      </c>
      <c r="R11" s="7" t="n">
        <f aca="false">Table3[[#This Row],[fix Rp]]/1000</f>
        <v>0.01</v>
      </c>
    </row>
    <row r="12" customFormat="false" ht="13.8" hidden="false" customHeight="false" outlineLevel="0" collapsed="false">
      <c r="A12" s="0" t="n">
        <v>11</v>
      </c>
      <c r="B12" s="0" t="s">
        <v>93</v>
      </c>
      <c r="C12" s="0" t="s">
        <v>77</v>
      </c>
      <c r="D12" s="0" t="n">
        <v>2</v>
      </c>
      <c r="E12" s="0" t="s">
        <v>85</v>
      </c>
      <c r="F12" s="0" t="n">
        <v>1000</v>
      </c>
      <c r="G12" s="0" t="n">
        <v>3</v>
      </c>
      <c r="H12" s="0" t="n">
        <f aca="false">Table3[[#This Row],[Q (CT)]]*Table3[[#This Row],[CON]]</f>
        <v>3000</v>
      </c>
      <c r="I12" s="6" t="n">
        <f aca="false">Table3[[#This Row],[varct Rp]]/Table3[[#This Row],[CON]]</f>
        <v>12000</v>
      </c>
      <c r="J12" s="6" t="n">
        <v>12000000</v>
      </c>
      <c r="K12" s="7" t="n">
        <f aca="false">Table3[[#This Row],[varq Rp]]/1000</f>
        <v>12</v>
      </c>
      <c r="L12" s="7" t="n">
        <f aca="false">Table3[[#This Row],[vardct Rp]]/Table3[[#This Row],[CON]]</f>
        <v>86</v>
      </c>
      <c r="M12" s="6" t="n">
        <v>86000</v>
      </c>
      <c r="N12" s="7" t="n">
        <f aca="false">Table3[[#This Row],[vardq Rp]]/1000</f>
        <v>0.086</v>
      </c>
      <c r="O12" s="6" t="n">
        <v>10</v>
      </c>
      <c r="P12" s="7" t="n">
        <f aca="false">Table3[[#This Row],[vard Rp]]/1000</f>
        <v>0.01</v>
      </c>
      <c r="Q12" s="6" t="n">
        <v>10</v>
      </c>
      <c r="R12" s="7" t="n">
        <f aca="false">Table3[[#This Row],[fix Rp]]/1000</f>
        <v>0.01</v>
      </c>
    </row>
    <row r="13" customFormat="false" ht="13.8" hidden="false" customHeight="false" outlineLevel="0" collapsed="false">
      <c r="A13" s="0" t="n">
        <v>12</v>
      </c>
      <c r="B13" s="0" t="s">
        <v>94</v>
      </c>
      <c r="C13" s="0" t="s">
        <v>77</v>
      </c>
      <c r="D13" s="0" t="n">
        <v>2</v>
      </c>
      <c r="E13" s="0" t="s">
        <v>95</v>
      </c>
      <c r="F13" s="0" t="n">
        <v>1000</v>
      </c>
      <c r="G13" s="0" t="n">
        <v>3</v>
      </c>
      <c r="H13" s="0" t="n">
        <f aca="false">Table3[[#This Row],[Q (CT)]]*Table3[[#This Row],[CON]]</f>
        <v>3000</v>
      </c>
      <c r="I13" s="6" t="n">
        <f aca="false">Table3[[#This Row],[varct Rp]]/Table3[[#This Row],[CON]]</f>
        <v>12000</v>
      </c>
      <c r="J13" s="6" t="n">
        <v>12000000</v>
      </c>
      <c r="K13" s="7" t="n">
        <f aca="false">Table3[[#This Row],[varq Rp]]/1000</f>
        <v>12</v>
      </c>
      <c r="L13" s="7" t="n">
        <f aca="false">Table3[[#This Row],[vardct Rp]]/Table3[[#This Row],[CON]]</f>
        <v>86</v>
      </c>
      <c r="M13" s="6" t="n">
        <v>86000</v>
      </c>
      <c r="N13" s="7" t="n">
        <f aca="false">Table3[[#This Row],[vardq Rp]]/1000</f>
        <v>0.086</v>
      </c>
      <c r="O13" s="6" t="n">
        <v>10</v>
      </c>
      <c r="P13" s="7" t="n">
        <f aca="false">Table3[[#This Row],[vard Rp]]/1000</f>
        <v>0.01</v>
      </c>
      <c r="Q13" s="6" t="n">
        <v>10</v>
      </c>
      <c r="R13" s="7" t="n">
        <f aca="false">Table3[[#This Row],[fix Rp]]/1000</f>
        <v>0.01</v>
      </c>
    </row>
    <row r="14" customFormat="false" ht="13.8" hidden="false" customHeight="false" outlineLevel="0" collapsed="false">
      <c r="A14" s="0" t="n">
        <v>13</v>
      </c>
      <c r="B14" s="0" t="s">
        <v>96</v>
      </c>
      <c r="C14" s="0" t="s">
        <v>77</v>
      </c>
      <c r="D14" s="0" t="n">
        <v>2</v>
      </c>
      <c r="E14" s="0" t="s">
        <v>85</v>
      </c>
      <c r="F14" s="0" t="n">
        <v>1000</v>
      </c>
      <c r="G14" s="0" t="n">
        <v>3</v>
      </c>
      <c r="H14" s="0" t="n">
        <f aca="false">Table3[[#This Row],[Q (CT)]]*Table3[[#This Row],[CON]]</f>
        <v>3000</v>
      </c>
      <c r="I14" s="6" t="n">
        <f aca="false">Table3[[#This Row],[varct Rp]]/Table3[[#This Row],[CON]]</f>
        <v>12000</v>
      </c>
      <c r="J14" s="6" t="n">
        <v>12000000</v>
      </c>
      <c r="K14" s="7" t="n">
        <f aca="false">Table3[[#This Row],[varq Rp]]/1000</f>
        <v>12</v>
      </c>
      <c r="L14" s="7" t="n">
        <f aca="false">Table3[[#This Row],[vardct Rp]]/Table3[[#This Row],[CON]]</f>
        <v>86</v>
      </c>
      <c r="M14" s="6" t="n">
        <v>86000</v>
      </c>
      <c r="N14" s="7" t="n">
        <f aca="false">Table3[[#This Row],[vardq Rp]]/1000</f>
        <v>0.086</v>
      </c>
      <c r="O14" s="6" t="n">
        <v>10</v>
      </c>
      <c r="P14" s="7" t="n">
        <f aca="false">Table3[[#This Row],[vard Rp]]/1000</f>
        <v>0.01</v>
      </c>
      <c r="Q14" s="6" t="n">
        <v>10</v>
      </c>
      <c r="R14" s="7" t="n">
        <f aca="false">Table3[[#This Row],[fix Rp]]/1000</f>
        <v>0.01</v>
      </c>
    </row>
    <row r="15" customFormat="false" ht="13.8" hidden="false" customHeight="false" outlineLevel="0" collapsed="false">
      <c r="A15" s="0" t="n">
        <v>14</v>
      </c>
      <c r="B15" s="0" t="s">
        <v>97</v>
      </c>
      <c r="C15" s="0" t="s">
        <v>77</v>
      </c>
      <c r="D15" s="0" t="n">
        <v>2</v>
      </c>
      <c r="E15" s="0" t="s">
        <v>98</v>
      </c>
      <c r="F15" s="0" t="n">
        <v>1000</v>
      </c>
      <c r="G15" s="0" t="n">
        <v>3</v>
      </c>
      <c r="H15" s="0" t="n">
        <f aca="false">Table3[[#This Row],[Q (CT)]]*Table3[[#This Row],[CON]]</f>
        <v>3000</v>
      </c>
      <c r="I15" s="6" t="n">
        <f aca="false">Table3[[#This Row],[varct Rp]]/Table3[[#This Row],[CON]]</f>
        <v>12000</v>
      </c>
      <c r="J15" s="6" t="n">
        <v>12000000</v>
      </c>
      <c r="K15" s="7" t="n">
        <f aca="false">Table3[[#This Row],[varq Rp]]/1000</f>
        <v>12</v>
      </c>
      <c r="L15" s="7" t="n">
        <f aca="false">Table3[[#This Row],[vardct Rp]]/Table3[[#This Row],[CON]]</f>
        <v>86</v>
      </c>
      <c r="M15" s="6" t="n">
        <v>86000</v>
      </c>
      <c r="N15" s="7" t="n">
        <f aca="false">Table3[[#This Row],[vardq Rp]]/1000</f>
        <v>0.086</v>
      </c>
      <c r="O15" s="6" t="n">
        <v>10</v>
      </c>
      <c r="P15" s="7" t="n">
        <f aca="false">Table3[[#This Row],[vard Rp]]/1000</f>
        <v>0.01</v>
      </c>
      <c r="Q15" s="6" t="n">
        <v>10</v>
      </c>
      <c r="R15" s="7" t="n">
        <f aca="false">Table3[[#This Row],[fix Rp]]/1000</f>
        <v>0.01</v>
      </c>
    </row>
    <row r="16" customFormat="false" ht="13.8" hidden="false" customHeight="false" outlineLevel="0" collapsed="false">
      <c r="A16" s="0" t="n">
        <v>15</v>
      </c>
      <c r="B16" s="0" t="s">
        <v>99</v>
      </c>
      <c r="C16" s="0" t="s">
        <v>77</v>
      </c>
      <c r="D16" s="0" t="n">
        <v>2</v>
      </c>
      <c r="E16" s="0" t="s">
        <v>88</v>
      </c>
      <c r="F16" s="0" t="n">
        <v>1000</v>
      </c>
      <c r="G16" s="0" t="n">
        <v>3</v>
      </c>
      <c r="H16" s="0" t="n">
        <f aca="false">Table3[[#This Row],[Q (CT)]]*Table3[[#This Row],[CON]]</f>
        <v>3000</v>
      </c>
      <c r="I16" s="6" t="n">
        <f aca="false">Table3[[#This Row],[varct Rp]]/Table3[[#This Row],[CON]]</f>
        <v>12000</v>
      </c>
      <c r="J16" s="6" t="n">
        <v>12000000</v>
      </c>
      <c r="K16" s="7" t="n">
        <f aca="false">Table3[[#This Row],[varq Rp]]/1000</f>
        <v>12</v>
      </c>
      <c r="L16" s="7" t="n">
        <f aca="false">Table3[[#This Row],[vardct Rp]]/Table3[[#This Row],[CON]]</f>
        <v>86</v>
      </c>
      <c r="M16" s="6" t="n">
        <v>86000</v>
      </c>
      <c r="N16" s="7" t="n">
        <f aca="false">Table3[[#This Row],[vardq Rp]]/1000</f>
        <v>0.086</v>
      </c>
      <c r="O16" s="6" t="n">
        <v>10</v>
      </c>
      <c r="P16" s="7" t="n">
        <f aca="false">Table3[[#This Row],[vard Rp]]/1000</f>
        <v>0.01</v>
      </c>
      <c r="Q16" s="6" t="n">
        <v>10</v>
      </c>
      <c r="R16" s="7" t="n">
        <f aca="false">Table3[[#This Row],[fix Rp]]/1000</f>
        <v>0.01</v>
      </c>
    </row>
    <row r="17" customFormat="false" ht="13.8" hidden="false" customHeight="false" outlineLevel="0" collapsed="false">
      <c r="A17" s="0" t="n">
        <v>16</v>
      </c>
      <c r="B17" s="0" t="s">
        <v>100</v>
      </c>
      <c r="C17" s="0" t="s">
        <v>77</v>
      </c>
      <c r="D17" s="0" t="n">
        <v>2</v>
      </c>
      <c r="E17" s="0" t="s">
        <v>101</v>
      </c>
      <c r="F17" s="0" t="n">
        <v>1000</v>
      </c>
      <c r="G17" s="0" t="n">
        <v>3</v>
      </c>
      <c r="H17" s="0" t="n">
        <f aca="false">Table3[[#This Row],[Q (CT)]]*Table3[[#This Row],[CON]]</f>
        <v>3000</v>
      </c>
      <c r="I17" s="6" t="n">
        <f aca="false">Table3[[#This Row],[varct Rp]]/Table3[[#This Row],[CON]]</f>
        <v>12000</v>
      </c>
      <c r="J17" s="6" t="n">
        <v>12000000</v>
      </c>
      <c r="K17" s="7" t="n">
        <f aca="false">Table3[[#This Row],[varq Rp]]/1000</f>
        <v>12</v>
      </c>
      <c r="L17" s="7" t="n">
        <f aca="false">Table3[[#This Row],[vardct Rp]]/Table3[[#This Row],[CON]]</f>
        <v>86</v>
      </c>
      <c r="M17" s="6" t="n">
        <v>86000</v>
      </c>
      <c r="N17" s="7" t="n">
        <f aca="false">Table3[[#This Row],[vardq Rp]]/1000</f>
        <v>0.086</v>
      </c>
      <c r="O17" s="6" t="n">
        <v>10</v>
      </c>
      <c r="P17" s="7" t="n">
        <f aca="false">Table3[[#This Row],[vard Rp]]/1000</f>
        <v>0.01</v>
      </c>
      <c r="Q17" s="6" t="n">
        <v>10</v>
      </c>
      <c r="R17" s="7" t="n">
        <f aca="false">Table3[[#This Row],[fix Rp]]/1000</f>
        <v>0.01</v>
      </c>
    </row>
    <row r="18" customFormat="false" ht="13.8" hidden="false" customHeight="false" outlineLevel="0" collapsed="false">
      <c r="A18" s="0" t="n">
        <v>17</v>
      </c>
      <c r="B18" s="0" t="s">
        <v>102</v>
      </c>
      <c r="C18" s="0" t="s">
        <v>77</v>
      </c>
      <c r="D18" s="0" t="n">
        <v>2</v>
      </c>
      <c r="E18" s="0" t="s">
        <v>101</v>
      </c>
      <c r="F18" s="0" t="n">
        <v>1000</v>
      </c>
      <c r="G18" s="0" t="n">
        <v>3</v>
      </c>
      <c r="H18" s="0" t="n">
        <f aca="false">Table3[[#This Row],[Q (CT)]]*Table3[[#This Row],[CON]]</f>
        <v>3000</v>
      </c>
      <c r="I18" s="6" t="n">
        <f aca="false">Table3[[#This Row],[varct Rp]]/Table3[[#This Row],[CON]]</f>
        <v>12000</v>
      </c>
      <c r="J18" s="6" t="n">
        <v>12000000</v>
      </c>
      <c r="K18" s="7" t="n">
        <f aca="false">Table3[[#This Row],[varq Rp]]/1000</f>
        <v>12</v>
      </c>
      <c r="L18" s="7" t="n">
        <f aca="false">Table3[[#This Row],[vardct Rp]]/Table3[[#This Row],[CON]]</f>
        <v>86</v>
      </c>
      <c r="M18" s="6" t="n">
        <v>86000</v>
      </c>
      <c r="N18" s="7" t="n">
        <f aca="false">Table3[[#This Row],[vardq Rp]]/1000</f>
        <v>0.086</v>
      </c>
      <c r="O18" s="6" t="n">
        <v>10</v>
      </c>
      <c r="P18" s="7" t="n">
        <f aca="false">Table3[[#This Row],[vard Rp]]/1000</f>
        <v>0.01</v>
      </c>
      <c r="Q18" s="6" t="n">
        <v>10</v>
      </c>
      <c r="R18" s="7" t="n">
        <f aca="false">Table3[[#This Row],[fix Rp]]/1000</f>
        <v>0.01</v>
      </c>
    </row>
    <row r="19" customFormat="false" ht="13.8" hidden="false" customHeight="false" outlineLevel="0" collapsed="false">
      <c r="A19" s="0" t="n">
        <v>18</v>
      </c>
      <c r="B19" s="0" t="s">
        <v>103</v>
      </c>
      <c r="C19" s="0" t="s">
        <v>77</v>
      </c>
      <c r="D19" s="0" t="n">
        <v>2</v>
      </c>
      <c r="E19" s="0" t="s">
        <v>104</v>
      </c>
      <c r="F19" s="0" t="n">
        <v>1000</v>
      </c>
      <c r="G19" s="0" t="n">
        <v>3</v>
      </c>
      <c r="H19" s="0" t="n">
        <f aca="false">Table3[[#This Row],[Q (CT)]]*Table3[[#This Row],[CON]]</f>
        <v>3000</v>
      </c>
      <c r="I19" s="6" t="n">
        <f aca="false">Table3[[#This Row],[varct Rp]]/Table3[[#This Row],[CON]]</f>
        <v>12000</v>
      </c>
      <c r="J19" s="6" t="n">
        <v>12000000</v>
      </c>
      <c r="K19" s="7" t="n">
        <f aca="false">Table3[[#This Row],[varq Rp]]/1000</f>
        <v>12</v>
      </c>
      <c r="L19" s="7" t="n">
        <f aca="false">Table3[[#This Row],[vardct Rp]]/Table3[[#This Row],[CON]]</f>
        <v>86</v>
      </c>
      <c r="M19" s="6" t="n">
        <v>86000</v>
      </c>
      <c r="N19" s="7" t="n">
        <f aca="false">Table3[[#This Row],[vardq Rp]]/1000</f>
        <v>0.086</v>
      </c>
      <c r="O19" s="6" t="n">
        <v>10</v>
      </c>
      <c r="P19" s="7" t="n">
        <f aca="false">Table3[[#This Row],[vard Rp]]/1000</f>
        <v>0.01</v>
      </c>
      <c r="Q19" s="6" t="n">
        <v>10</v>
      </c>
      <c r="R19" s="7" t="n">
        <f aca="false">Table3[[#This Row],[fix Rp]]/1000</f>
        <v>0.01</v>
      </c>
    </row>
    <row r="20" customFormat="false" ht="13.8" hidden="false" customHeight="false" outlineLevel="0" collapsed="false">
      <c r="A20" s="0" t="n">
        <v>19</v>
      </c>
      <c r="B20" s="0" t="s">
        <v>105</v>
      </c>
      <c r="C20" s="0" t="s">
        <v>77</v>
      </c>
      <c r="D20" s="0" t="n">
        <v>2</v>
      </c>
      <c r="E20" s="0" t="s">
        <v>106</v>
      </c>
      <c r="F20" s="0" t="n">
        <v>1000</v>
      </c>
      <c r="G20" s="0" t="n">
        <v>3</v>
      </c>
      <c r="H20" s="0" t="n">
        <f aca="false">Table3[[#This Row],[Q (CT)]]*Table3[[#This Row],[CON]]</f>
        <v>3000</v>
      </c>
      <c r="I20" s="6" t="n">
        <f aca="false">Table3[[#This Row],[varct Rp]]/Table3[[#This Row],[CON]]</f>
        <v>12000</v>
      </c>
      <c r="J20" s="6" t="n">
        <v>12000000</v>
      </c>
      <c r="K20" s="7" t="n">
        <f aca="false">Table3[[#This Row],[varq Rp]]/1000</f>
        <v>12</v>
      </c>
      <c r="L20" s="7" t="n">
        <f aca="false">Table3[[#This Row],[vardct Rp]]/Table3[[#This Row],[CON]]</f>
        <v>86</v>
      </c>
      <c r="M20" s="6" t="n">
        <v>86000</v>
      </c>
      <c r="N20" s="7" t="n">
        <f aca="false">Table3[[#This Row],[vardq Rp]]/1000</f>
        <v>0.086</v>
      </c>
      <c r="O20" s="6" t="n">
        <v>10</v>
      </c>
      <c r="P20" s="7" t="n">
        <f aca="false">Table3[[#This Row],[vard Rp]]/1000</f>
        <v>0.01</v>
      </c>
      <c r="Q20" s="6" t="n">
        <v>10</v>
      </c>
      <c r="R20" s="7" t="n">
        <f aca="false">Table3[[#This Row],[fix Rp]]/1000</f>
        <v>0.01</v>
      </c>
    </row>
    <row r="21" customFormat="false" ht="13.8" hidden="false" customHeight="false" outlineLevel="0" collapsed="false">
      <c r="A21" s="0" t="n">
        <v>20</v>
      </c>
      <c r="B21" s="0" t="s">
        <v>107</v>
      </c>
      <c r="C21" s="0" t="s">
        <v>77</v>
      </c>
      <c r="D21" s="0" t="n">
        <v>2</v>
      </c>
      <c r="E21" s="0" t="s">
        <v>108</v>
      </c>
      <c r="F21" s="0" t="n">
        <v>1000</v>
      </c>
      <c r="G21" s="0" t="n">
        <v>3</v>
      </c>
      <c r="H21" s="0" t="n">
        <f aca="false">Table3[[#This Row],[Q (CT)]]*Table3[[#This Row],[CON]]</f>
        <v>3000</v>
      </c>
      <c r="I21" s="6" t="n">
        <f aca="false">Table3[[#This Row],[varct Rp]]/Table3[[#This Row],[CON]]</f>
        <v>12000</v>
      </c>
      <c r="J21" s="6" t="n">
        <v>12000000</v>
      </c>
      <c r="K21" s="7" t="n">
        <f aca="false">Table3[[#This Row],[varq Rp]]/1000</f>
        <v>12</v>
      </c>
      <c r="L21" s="7" t="n">
        <f aca="false">Table3[[#This Row],[vardct Rp]]/Table3[[#This Row],[CON]]</f>
        <v>86</v>
      </c>
      <c r="M21" s="6" t="n">
        <v>86000</v>
      </c>
      <c r="N21" s="7" t="n">
        <f aca="false">Table3[[#This Row],[vardq Rp]]/1000</f>
        <v>0.086</v>
      </c>
      <c r="O21" s="6" t="n">
        <v>10</v>
      </c>
      <c r="P21" s="7" t="n">
        <f aca="false">Table3[[#This Row],[vard Rp]]/1000</f>
        <v>0.01</v>
      </c>
      <c r="Q21" s="6" t="n">
        <v>10</v>
      </c>
      <c r="R21" s="7" t="n">
        <f aca="false">Table3[[#This Row],[fix Rp]]/1000</f>
        <v>0.01</v>
      </c>
    </row>
    <row r="22" customFormat="false" ht="13.8" hidden="false" customHeight="false" outlineLevel="0" collapsed="false">
      <c r="A22" s="0" t="n">
        <v>21</v>
      </c>
      <c r="B22" s="0" t="s">
        <v>109</v>
      </c>
      <c r="C22" s="0" t="s">
        <v>77</v>
      </c>
      <c r="D22" s="0" t="n">
        <v>2</v>
      </c>
      <c r="E22" s="0" t="s">
        <v>110</v>
      </c>
      <c r="F22" s="0" t="n">
        <v>1000</v>
      </c>
      <c r="G22" s="0" t="n">
        <v>3</v>
      </c>
      <c r="H22" s="0" t="n">
        <f aca="false">Table3[[#This Row],[Q (CT)]]*Table3[[#This Row],[CON]]</f>
        <v>3000</v>
      </c>
      <c r="I22" s="6" t="n">
        <f aca="false">Table3[[#This Row],[varct Rp]]/Table3[[#This Row],[CON]]</f>
        <v>12000</v>
      </c>
      <c r="J22" s="6" t="n">
        <v>12000000</v>
      </c>
      <c r="K22" s="7" t="n">
        <f aca="false">Table3[[#This Row],[varq Rp]]/1000</f>
        <v>12</v>
      </c>
      <c r="L22" s="7" t="n">
        <f aca="false">Table3[[#This Row],[vardct Rp]]/Table3[[#This Row],[CON]]</f>
        <v>86</v>
      </c>
      <c r="M22" s="6" t="n">
        <v>86000</v>
      </c>
      <c r="N22" s="7" t="n">
        <f aca="false">Table3[[#This Row],[vardq Rp]]/1000</f>
        <v>0.086</v>
      </c>
      <c r="O22" s="6" t="n">
        <v>10</v>
      </c>
      <c r="P22" s="7" t="n">
        <f aca="false">Table3[[#This Row],[vard Rp]]/1000</f>
        <v>0.01</v>
      </c>
      <c r="Q22" s="6" t="n">
        <v>10</v>
      </c>
      <c r="R22" s="7" t="n">
        <f aca="false">Table3[[#This Row],[fix Rp]]/1000</f>
        <v>0.01</v>
      </c>
    </row>
    <row r="23" customFormat="false" ht="13.8" hidden="false" customHeight="false" outlineLevel="0" collapsed="false">
      <c r="A23" s="0" t="n">
        <v>22</v>
      </c>
      <c r="B23" s="0" t="s">
        <v>111</v>
      </c>
      <c r="C23" s="0" t="s">
        <v>77</v>
      </c>
      <c r="D23" s="0" t="n">
        <v>2</v>
      </c>
      <c r="E23" s="0" t="s">
        <v>112</v>
      </c>
      <c r="F23" s="0" t="n">
        <v>1000</v>
      </c>
      <c r="G23" s="0" t="n">
        <v>3</v>
      </c>
      <c r="H23" s="0" t="n">
        <f aca="false">Table3[[#This Row],[Q (CT)]]*Table3[[#This Row],[CON]]</f>
        <v>3000</v>
      </c>
      <c r="I23" s="6" t="n">
        <f aca="false">Table3[[#This Row],[varct Rp]]/Table3[[#This Row],[CON]]</f>
        <v>12000</v>
      </c>
      <c r="J23" s="6" t="n">
        <v>12000000</v>
      </c>
      <c r="K23" s="7" t="n">
        <f aca="false">Table3[[#This Row],[varq Rp]]/1000</f>
        <v>12</v>
      </c>
      <c r="L23" s="7" t="n">
        <f aca="false">Table3[[#This Row],[vardct Rp]]/Table3[[#This Row],[CON]]</f>
        <v>86</v>
      </c>
      <c r="M23" s="6" t="n">
        <v>86000</v>
      </c>
      <c r="N23" s="7" t="n">
        <f aca="false">Table3[[#This Row],[vardq Rp]]/1000</f>
        <v>0.086</v>
      </c>
      <c r="O23" s="6" t="n">
        <v>10</v>
      </c>
      <c r="P23" s="7" t="n">
        <f aca="false">Table3[[#This Row],[vard Rp]]/1000</f>
        <v>0.01</v>
      </c>
      <c r="Q23" s="6" t="n">
        <v>10</v>
      </c>
      <c r="R23" s="7" t="n">
        <f aca="false">Table3[[#This Row],[fix Rp]]/1000</f>
        <v>0.01</v>
      </c>
    </row>
    <row r="24" customFormat="false" ht="13.8" hidden="false" customHeight="false" outlineLevel="0" collapsed="false">
      <c r="A24" s="0" t="n">
        <v>23</v>
      </c>
      <c r="B24" s="0" t="s">
        <v>113</v>
      </c>
      <c r="C24" s="0" t="s">
        <v>77</v>
      </c>
      <c r="D24" s="0" t="n">
        <v>2</v>
      </c>
      <c r="E24" s="0" t="s">
        <v>106</v>
      </c>
      <c r="F24" s="0" t="n">
        <v>1000</v>
      </c>
      <c r="G24" s="0" t="n">
        <v>3</v>
      </c>
      <c r="H24" s="0" t="n">
        <f aca="false">Table3[[#This Row],[Q (CT)]]*Table3[[#This Row],[CON]]</f>
        <v>3000</v>
      </c>
      <c r="I24" s="6" t="n">
        <f aca="false">Table3[[#This Row],[varct Rp]]/Table3[[#This Row],[CON]]</f>
        <v>12000</v>
      </c>
      <c r="J24" s="6" t="n">
        <v>12000000</v>
      </c>
      <c r="K24" s="7" t="n">
        <f aca="false">Table3[[#This Row],[varq Rp]]/1000</f>
        <v>12</v>
      </c>
      <c r="L24" s="7" t="n">
        <f aca="false">Table3[[#This Row],[vardct Rp]]/Table3[[#This Row],[CON]]</f>
        <v>86</v>
      </c>
      <c r="M24" s="6" t="n">
        <v>86000</v>
      </c>
      <c r="N24" s="7" t="n">
        <f aca="false">Table3[[#This Row],[vardq Rp]]/1000</f>
        <v>0.086</v>
      </c>
      <c r="O24" s="6" t="n">
        <v>10</v>
      </c>
      <c r="P24" s="7" t="n">
        <f aca="false">Table3[[#This Row],[vard Rp]]/1000</f>
        <v>0.01</v>
      </c>
      <c r="Q24" s="6" t="n">
        <v>10</v>
      </c>
      <c r="R24" s="7" t="n">
        <f aca="false">Table3[[#This Row],[fix Rp]]/1000</f>
        <v>0.01</v>
      </c>
    </row>
    <row r="25" customFormat="false" ht="13.8" hidden="false" customHeight="false" outlineLevel="0" collapsed="false">
      <c r="A25" s="0" t="n">
        <v>24</v>
      </c>
      <c r="B25" s="0" t="s">
        <v>114</v>
      </c>
      <c r="C25" s="0" t="s">
        <v>77</v>
      </c>
      <c r="D25" s="0" t="n">
        <v>2</v>
      </c>
      <c r="E25" s="0" t="s">
        <v>115</v>
      </c>
      <c r="F25" s="0" t="n">
        <v>1000</v>
      </c>
      <c r="G25" s="0" t="n">
        <v>3</v>
      </c>
      <c r="H25" s="0" t="n">
        <f aca="false">Table3[[#This Row],[Q (CT)]]*Table3[[#This Row],[CON]]</f>
        <v>3000</v>
      </c>
      <c r="I25" s="6" t="n">
        <f aca="false">Table3[[#This Row],[varct Rp]]/Table3[[#This Row],[CON]]</f>
        <v>12000</v>
      </c>
      <c r="J25" s="6" t="n">
        <v>12000000</v>
      </c>
      <c r="K25" s="7" t="n">
        <f aca="false">Table3[[#This Row],[varq Rp]]/1000</f>
        <v>12</v>
      </c>
      <c r="L25" s="7" t="n">
        <f aca="false">Table3[[#This Row],[vardct Rp]]/Table3[[#This Row],[CON]]</f>
        <v>86</v>
      </c>
      <c r="M25" s="6" t="n">
        <v>86000</v>
      </c>
      <c r="N25" s="7" t="n">
        <f aca="false">Table3[[#This Row],[vardq Rp]]/1000</f>
        <v>0.086</v>
      </c>
      <c r="O25" s="6" t="n">
        <v>10</v>
      </c>
      <c r="P25" s="7" t="n">
        <f aca="false">Table3[[#This Row],[vard Rp]]/1000</f>
        <v>0.01</v>
      </c>
      <c r="Q25" s="6" t="n">
        <v>10</v>
      </c>
      <c r="R25" s="7" t="n">
        <f aca="false">Table3[[#This Row],[fix Rp]]/1000</f>
        <v>0.01</v>
      </c>
    </row>
    <row r="26" customFormat="false" ht="13.8" hidden="false" customHeight="false" outlineLevel="0" collapsed="false">
      <c r="A26" s="0" t="n">
        <v>25</v>
      </c>
      <c r="B26" s="0" t="s">
        <v>116</v>
      </c>
      <c r="C26" s="0" t="s">
        <v>77</v>
      </c>
      <c r="D26" s="0" t="n">
        <v>2</v>
      </c>
      <c r="E26" s="0" t="s">
        <v>117</v>
      </c>
      <c r="F26" s="0" t="n">
        <v>1000</v>
      </c>
      <c r="G26" s="0" t="n">
        <v>3</v>
      </c>
      <c r="H26" s="0" t="n">
        <f aca="false">Table3[[#This Row],[Q (CT)]]*Table3[[#This Row],[CON]]</f>
        <v>3000</v>
      </c>
      <c r="I26" s="6" t="n">
        <f aca="false">Table3[[#This Row],[varct Rp]]/Table3[[#This Row],[CON]]</f>
        <v>12000</v>
      </c>
      <c r="J26" s="6" t="n">
        <v>12000000</v>
      </c>
      <c r="K26" s="7" t="n">
        <f aca="false">Table3[[#This Row],[varq Rp]]/1000</f>
        <v>12</v>
      </c>
      <c r="L26" s="7" t="n">
        <f aca="false">Table3[[#This Row],[vardct Rp]]/Table3[[#This Row],[CON]]</f>
        <v>86</v>
      </c>
      <c r="M26" s="6" t="n">
        <v>86000</v>
      </c>
      <c r="N26" s="7" t="n">
        <f aca="false">Table3[[#This Row],[vardq Rp]]/1000</f>
        <v>0.086</v>
      </c>
      <c r="O26" s="6" t="n">
        <v>10</v>
      </c>
      <c r="P26" s="7" t="n">
        <f aca="false">Table3[[#This Row],[vard Rp]]/1000</f>
        <v>0.01</v>
      </c>
      <c r="Q26" s="6" t="n">
        <v>10</v>
      </c>
      <c r="R26" s="7" t="n">
        <f aca="false">Table3[[#This Row],[fix Rp]]/1000</f>
        <v>0.01</v>
      </c>
    </row>
    <row r="27" customFormat="false" ht="13.8" hidden="false" customHeight="false" outlineLevel="0" collapsed="false">
      <c r="A27" s="0" t="n">
        <v>26</v>
      </c>
      <c r="B27" s="0" t="s">
        <v>118</v>
      </c>
      <c r="C27" s="0" t="s">
        <v>77</v>
      </c>
      <c r="D27" s="0" t="n">
        <v>2</v>
      </c>
      <c r="E27" s="0" t="s">
        <v>119</v>
      </c>
      <c r="F27" s="0" t="n">
        <v>1000</v>
      </c>
      <c r="G27" s="0" t="n">
        <v>3</v>
      </c>
      <c r="H27" s="0" t="n">
        <f aca="false">Table3[[#This Row],[Q (CT)]]*Table3[[#This Row],[CON]]</f>
        <v>3000</v>
      </c>
      <c r="I27" s="6" t="n">
        <f aca="false">Table3[[#This Row],[varct Rp]]/Table3[[#This Row],[CON]]</f>
        <v>12000</v>
      </c>
      <c r="J27" s="6" t="n">
        <v>12000000</v>
      </c>
      <c r="K27" s="7" t="n">
        <f aca="false">Table3[[#This Row],[varq Rp]]/1000</f>
        <v>12</v>
      </c>
      <c r="L27" s="7" t="n">
        <f aca="false">Table3[[#This Row],[vardct Rp]]/Table3[[#This Row],[CON]]</f>
        <v>86</v>
      </c>
      <c r="M27" s="6" t="n">
        <v>86000</v>
      </c>
      <c r="N27" s="7" t="n">
        <f aca="false">Table3[[#This Row],[vardq Rp]]/1000</f>
        <v>0.086</v>
      </c>
      <c r="O27" s="6" t="n">
        <v>10</v>
      </c>
      <c r="P27" s="7" t="n">
        <f aca="false">Table3[[#This Row],[vard Rp]]/1000</f>
        <v>0.01</v>
      </c>
      <c r="Q27" s="6" t="n">
        <v>10</v>
      </c>
      <c r="R27" s="7" t="n">
        <f aca="false">Table3[[#This Row],[fix Rp]]/1000</f>
        <v>0.01</v>
      </c>
    </row>
    <row r="28" customFormat="false" ht="13.8" hidden="false" customHeight="false" outlineLevel="0" collapsed="false">
      <c r="A28" s="0" t="n">
        <v>27</v>
      </c>
      <c r="B28" s="0" t="s">
        <v>120</v>
      </c>
      <c r="C28" s="0" t="s">
        <v>77</v>
      </c>
      <c r="D28" s="0" t="n">
        <v>2</v>
      </c>
      <c r="E28" s="0" t="s">
        <v>121</v>
      </c>
      <c r="F28" s="0" t="n">
        <v>1000</v>
      </c>
      <c r="G28" s="0" t="n">
        <v>3</v>
      </c>
      <c r="H28" s="0" t="n">
        <f aca="false">Table3[[#This Row],[Q (CT)]]*Table3[[#This Row],[CON]]</f>
        <v>3000</v>
      </c>
      <c r="I28" s="6" t="n">
        <f aca="false">Table3[[#This Row],[varct Rp]]/Table3[[#This Row],[CON]]</f>
        <v>12000</v>
      </c>
      <c r="J28" s="6" t="n">
        <v>12000000</v>
      </c>
      <c r="K28" s="7" t="n">
        <f aca="false">Table3[[#This Row],[varq Rp]]/1000</f>
        <v>12</v>
      </c>
      <c r="L28" s="7" t="n">
        <f aca="false">Table3[[#This Row],[vardct Rp]]/Table3[[#This Row],[CON]]</f>
        <v>86</v>
      </c>
      <c r="M28" s="6" t="n">
        <v>86000</v>
      </c>
      <c r="N28" s="7" t="n">
        <f aca="false">Table3[[#This Row],[vardq Rp]]/1000</f>
        <v>0.086</v>
      </c>
      <c r="O28" s="6" t="n">
        <v>10</v>
      </c>
      <c r="P28" s="7" t="n">
        <f aca="false">Table3[[#This Row],[vard Rp]]/1000</f>
        <v>0.01</v>
      </c>
      <c r="Q28" s="6" t="n">
        <v>10</v>
      </c>
      <c r="R28" s="7" t="n">
        <f aca="false">Table3[[#This Row],[fix Rp]]/1000</f>
        <v>0.01</v>
      </c>
    </row>
    <row r="29" customFormat="false" ht="13.8" hidden="false" customHeight="false" outlineLevel="0" collapsed="false">
      <c r="A29" s="0" t="n">
        <v>28</v>
      </c>
      <c r="B29" s="0" t="s">
        <v>122</v>
      </c>
      <c r="C29" s="0" t="s">
        <v>77</v>
      </c>
      <c r="D29" s="0" t="n">
        <v>2</v>
      </c>
      <c r="E29" s="0" t="s">
        <v>123</v>
      </c>
      <c r="F29" s="0" t="n">
        <v>1000</v>
      </c>
      <c r="G29" s="0" t="n">
        <v>3</v>
      </c>
      <c r="H29" s="0" t="n">
        <f aca="false">Table3[[#This Row],[Q (CT)]]*Table3[[#This Row],[CON]]</f>
        <v>3000</v>
      </c>
      <c r="I29" s="6" t="n">
        <f aca="false">Table3[[#This Row],[varct Rp]]/Table3[[#This Row],[CON]]</f>
        <v>12000</v>
      </c>
      <c r="J29" s="6" t="n">
        <v>12000000</v>
      </c>
      <c r="K29" s="7" t="n">
        <f aca="false">Table3[[#This Row],[varq Rp]]/1000</f>
        <v>12</v>
      </c>
      <c r="L29" s="7" t="n">
        <f aca="false">Table3[[#This Row],[vardct Rp]]/Table3[[#This Row],[CON]]</f>
        <v>86</v>
      </c>
      <c r="M29" s="6" t="n">
        <v>86000</v>
      </c>
      <c r="N29" s="7" t="n">
        <f aca="false">Table3[[#This Row],[vardq Rp]]/1000</f>
        <v>0.086</v>
      </c>
      <c r="O29" s="6" t="n">
        <v>10</v>
      </c>
      <c r="P29" s="7" t="n">
        <f aca="false">Table3[[#This Row],[vard Rp]]/1000</f>
        <v>0.01</v>
      </c>
      <c r="Q29" s="6" t="n">
        <v>10</v>
      </c>
      <c r="R29" s="7" t="n">
        <f aca="false">Table3[[#This Row],[fix Rp]]/1000</f>
        <v>0.01</v>
      </c>
    </row>
    <row r="30" customFormat="false" ht="13.8" hidden="false" customHeight="false" outlineLevel="0" collapsed="false">
      <c r="A30" s="0" t="n">
        <v>29</v>
      </c>
      <c r="B30" s="0" t="s">
        <v>124</v>
      </c>
      <c r="C30" s="0" t="s">
        <v>77</v>
      </c>
      <c r="D30" s="0" t="n">
        <v>2</v>
      </c>
      <c r="E30" s="0" t="s">
        <v>125</v>
      </c>
      <c r="F30" s="0" t="n">
        <v>1000</v>
      </c>
      <c r="G30" s="0" t="n">
        <v>3</v>
      </c>
      <c r="H30" s="0" t="n">
        <f aca="false">Table3[[#This Row],[Q (CT)]]*Table3[[#This Row],[CON]]</f>
        <v>3000</v>
      </c>
      <c r="I30" s="6" t="n">
        <f aca="false">Table3[[#This Row],[varct Rp]]/Table3[[#This Row],[CON]]</f>
        <v>12000</v>
      </c>
      <c r="J30" s="6" t="n">
        <v>12000000</v>
      </c>
      <c r="K30" s="7" t="n">
        <f aca="false">Table3[[#This Row],[varq Rp]]/1000</f>
        <v>12</v>
      </c>
      <c r="L30" s="7" t="n">
        <f aca="false">Table3[[#This Row],[vardct Rp]]/Table3[[#This Row],[CON]]</f>
        <v>86</v>
      </c>
      <c r="M30" s="6" t="n">
        <v>86000</v>
      </c>
      <c r="N30" s="7" t="n">
        <f aca="false">Table3[[#This Row],[vardq Rp]]/1000</f>
        <v>0.086</v>
      </c>
      <c r="O30" s="6" t="n">
        <v>10</v>
      </c>
      <c r="P30" s="7" t="n">
        <f aca="false">Table3[[#This Row],[vard Rp]]/1000</f>
        <v>0.01</v>
      </c>
      <c r="Q30" s="6" t="n">
        <v>10</v>
      </c>
      <c r="R30" s="7" t="n">
        <f aca="false">Table3[[#This Row],[fix Rp]]/1000</f>
        <v>0.01</v>
      </c>
    </row>
    <row r="31" customFormat="false" ht="13.8" hidden="false" customHeight="false" outlineLevel="0" collapsed="false">
      <c r="A31" s="0" t="n">
        <v>30</v>
      </c>
      <c r="B31" s="0" t="s">
        <v>126</v>
      </c>
      <c r="C31" s="0" t="s">
        <v>77</v>
      </c>
      <c r="D31" s="0" t="n">
        <v>2</v>
      </c>
      <c r="E31" s="0" t="s">
        <v>127</v>
      </c>
      <c r="F31" s="0" t="n">
        <v>1000</v>
      </c>
      <c r="G31" s="0" t="n">
        <v>3</v>
      </c>
      <c r="H31" s="0" t="n">
        <f aca="false">Table3[[#This Row],[Q (CT)]]*Table3[[#This Row],[CON]]</f>
        <v>3000</v>
      </c>
      <c r="I31" s="6" t="n">
        <f aca="false">Table3[[#This Row],[varct Rp]]/Table3[[#This Row],[CON]]</f>
        <v>12000</v>
      </c>
      <c r="J31" s="6" t="n">
        <v>12000000</v>
      </c>
      <c r="K31" s="7" t="n">
        <f aca="false">Table3[[#This Row],[varq Rp]]/1000</f>
        <v>12</v>
      </c>
      <c r="L31" s="7" t="n">
        <f aca="false">Table3[[#This Row],[vardct Rp]]/Table3[[#This Row],[CON]]</f>
        <v>86</v>
      </c>
      <c r="M31" s="6" t="n">
        <v>86000</v>
      </c>
      <c r="N31" s="7" t="n">
        <f aca="false">Table3[[#This Row],[vardq Rp]]/1000</f>
        <v>0.086</v>
      </c>
      <c r="O31" s="6" t="n">
        <v>10</v>
      </c>
      <c r="P31" s="7" t="n">
        <f aca="false">Table3[[#This Row],[vard Rp]]/1000</f>
        <v>0.01</v>
      </c>
      <c r="Q31" s="6" t="n">
        <v>10</v>
      </c>
      <c r="R31" s="7" t="n">
        <f aca="false">Table3[[#This Row],[fix Rp]]/1000</f>
        <v>0.01</v>
      </c>
    </row>
    <row r="32" customFormat="false" ht="13.8" hidden="false" customHeight="false" outlineLevel="0" collapsed="false">
      <c r="A32" s="0" t="n">
        <v>31</v>
      </c>
      <c r="B32" s="0" t="s">
        <v>128</v>
      </c>
      <c r="C32" s="0" t="s">
        <v>77</v>
      </c>
      <c r="D32" s="0" t="n">
        <v>2</v>
      </c>
      <c r="E32" s="0" t="s">
        <v>129</v>
      </c>
      <c r="F32" s="0" t="n">
        <v>1000</v>
      </c>
      <c r="G32" s="0" t="n">
        <v>3</v>
      </c>
      <c r="H32" s="0" t="n">
        <f aca="false">Table3[[#This Row],[Q (CT)]]*Table3[[#This Row],[CON]]</f>
        <v>3000</v>
      </c>
      <c r="I32" s="6" t="n">
        <f aca="false">Table3[[#This Row],[varct Rp]]/Table3[[#This Row],[CON]]</f>
        <v>12000</v>
      </c>
      <c r="J32" s="6" t="n">
        <v>12000000</v>
      </c>
      <c r="K32" s="7" t="n">
        <f aca="false">Table3[[#This Row],[varq Rp]]/1000</f>
        <v>12</v>
      </c>
      <c r="L32" s="7" t="n">
        <f aca="false">Table3[[#This Row],[vardct Rp]]/Table3[[#This Row],[CON]]</f>
        <v>86</v>
      </c>
      <c r="M32" s="6" t="n">
        <v>86000</v>
      </c>
      <c r="N32" s="7" t="n">
        <f aca="false">Table3[[#This Row],[vardq Rp]]/1000</f>
        <v>0.086</v>
      </c>
      <c r="O32" s="6" t="n">
        <v>10</v>
      </c>
      <c r="P32" s="7" t="n">
        <f aca="false">Table3[[#This Row],[vard Rp]]/1000</f>
        <v>0.01</v>
      </c>
      <c r="Q32" s="6" t="n">
        <v>10</v>
      </c>
      <c r="R32" s="7" t="n">
        <f aca="false">Table3[[#This Row],[fix Rp]]/1000</f>
        <v>0.01</v>
      </c>
    </row>
    <row r="33" customFormat="false" ht="13.8" hidden="false" customHeight="false" outlineLevel="0" collapsed="false">
      <c r="A33" s="0" t="n">
        <v>32</v>
      </c>
      <c r="B33" s="0" t="s">
        <v>130</v>
      </c>
      <c r="C33" s="0" t="s">
        <v>77</v>
      </c>
      <c r="D33" s="0" t="n">
        <v>2</v>
      </c>
      <c r="E33" s="0" t="s">
        <v>131</v>
      </c>
      <c r="F33" s="0" t="n">
        <v>1000</v>
      </c>
      <c r="G33" s="0" t="n">
        <v>3</v>
      </c>
      <c r="H33" s="0" t="n">
        <f aca="false">Table3[[#This Row],[Q (CT)]]*Table3[[#This Row],[CON]]</f>
        <v>3000</v>
      </c>
      <c r="I33" s="6" t="n">
        <f aca="false">Table3[[#This Row],[varct Rp]]/Table3[[#This Row],[CON]]</f>
        <v>12000</v>
      </c>
      <c r="J33" s="6" t="n">
        <v>12000000</v>
      </c>
      <c r="K33" s="7" t="n">
        <f aca="false">Table3[[#This Row],[varq Rp]]/1000</f>
        <v>12</v>
      </c>
      <c r="L33" s="7" t="n">
        <f aca="false">Table3[[#This Row],[vardct Rp]]/Table3[[#This Row],[CON]]</f>
        <v>86</v>
      </c>
      <c r="M33" s="6" t="n">
        <v>86000</v>
      </c>
      <c r="N33" s="7" t="n">
        <f aca="false">Table3[[#This Row],[vardq Rp]]/1000</f>
        <v>0.086</v>
      </c>
      <c r="O33" s="6" t="n">
        <v>10</v>
      </c>
      <c r="P33" s="7" t="n">
        <f aca="false">Table3[[#This Row],[vard Rp]]/1000</f>
        <v>0.01</v>
      </c>
      <c r="Q33" s="6" t="n">
        <v>10</v>
      </c>
      <c r="R33" s="7" t="n">
        <f aca="false">Table3[[#This Row],[fix Rp]]/1000</f>
        <v>0.01</v>
      </c>
    </row>
    <row r="34" customFormat="false" ht="13.8" hidden="false" customHeight="false" outlineLevel="0" collapsed="false">
      <c r="A34" s="0" t="n">
        <v>33</v>
      </c>
      <c r="B34" s="0" t="s">
        <v>132</v>
      </c>
      <c r="C34" s="0" t="s">
        <v>77</v>
      </c>
      <c r="D34" s="0" t="n">
        <v>2</v>
      </c>
      <c r="E34" s="0" t="s">
        <v>133</v>
      </c>
      <c r="F34" s="0" t="n">
        <v>1000</v>
      </c>
      <c r="G34" s="0" t="n">
        <v>3</v>
      </c>
      <c r="H34" s="0" t="n">
        <f aca="false">Table3[[#This Row],[Q (CT)]]*Table3[[#This Row],[CON]]</f>
        <v>3000</v>
      </c>
      <c r="I34" s="6" t="n">
        <f aca="false">Table3[[#This Row],[varct Rp]]/Table3[[#This Row],[CON]]</f>
        <v>12000</v>
      </c>
      <c r="J34" s="6" t="n">
        <v>12000000</v>
      </c>
      <c r="K34" s="7" t="n">
        <f aca="false">Table3[[#This Row],[varq Rp]]/1000</f>
        <v>12</v>
      </c>
      <c r="L34" s="7" t="n">
        <f aca="false">Table3[[#This Row],[vardct Rp]]/Table3[[#This Row],[CON]]</f>
        <v>86</v>
      </c>
      <c r="M34" s="6" t="n">
        <v>86000</v>
      </c>
      <c r="N34" s="7" t="n">
        <f aca="false">Table3[[#This Row],[vardq Rp]]/1000</f>
        <v>0.086</v>
      </c>
      <c r="O34" s="6" t="n">
        <v>10</v>
      </c>
      <c r="P34" s="7" t="n">
        <f aca="false">Table3[[#This Row],[vard Rp]]/1000</f>
        <v>0.01</v>
      </c>
      <c r="Q34" s="6" t="n">
        <v>10</v>
      </c>
      <c r="R34" s="7" t="n">
        <f aca="false">Table3[[#This Row],[fix Rp]]/1000</f>
        <v>0.01</v>
      </c>
    </row>
    <row r="35" customFormat="false" ht="13.8" hidden="false" customHeight="false" outlineLevel="0" collapsed="false">
      <c r="A35" s="0" t="n">
        <v>34</v>
      </c>
      <c r="B35" s="0" t="s">
        <v>134</v>
      </c>
      <c r="C35" s="0" t="s">
        <v>77</v>
      </c>
      <c r="D35" s="0" t="n">
        <v>2</v>
      </c>
      <c r="E35" s="0" t="s">
        <v>129</v>
      </c>
      <c r="F35" s="0" t="n">
        <v>1000</v>
      </c>
      <c r="G35" s="0" t="n">
        <v>3</v>
      </c>
      <c r="H35" s="0" t="n">
        <f aca="false">Table3[[#This Row],[Q (CT)]]*Table3[[#This Row],[CON]]</f>
        <v>3000</v>
      </c>
      <c r="I35" s="6" t="n">
        <f aca="false">Table3[[#This Row],[varct Rp]]/Table3[[#This Row],[CON]]</f>
        <v>12000</v>
      </c>
      <c r="J35" s="6" t="n">
        <v>12000000</v>
      </c>
      <c r="K35" s="7" t="n">
        <f aca="false">Table3[[#This Row],[varq Rp]]/1000</f>
        <v>12</v>
      </c>
      <c r="L35" s="7" t="n">
        <f aca="false">Table3[[#This Row],[vardct Rp]]/Table3[[#This Row],[CON]]</f>
        <v>86</v>
      </c>
      <c r="M35" s="6" t="n">
        <v>86000</v>
      </c>
      <c r="N35" s="7" t="n">
        <f aca="false">Table3[[#This Row],[vardq Rp]]/1000</f>
        <v>0.086</v>
      </c>
      <c r="O35" s="6" t="n">
        <v>10</v>
      </c>
      <c r="P35" s="7" t="n">
        <f aca="false">Table3[[#This Row],[vard Rp]]/1000</f>
        <v>0.01</v>
      </c>
      <c r="Q35" s="6" t="n">
        <v>10</v>
      </c>
      <c r="R35" s="7" t="n">
        <f aca="false">Table3[[#This Row],[fix Rp]]/1000</f>
        <v>0.01</v>
      </c>
    </row>
    <row r="36" customFormat="false" ht="13.8" hidden="false" customHeight="false" outlineLevel="0" collapsed="false">
      <c r="A36" s="0" t="n">
        <v>35</v>
      </c>
      <c r="B36" s="0" t="s">
        <v>135</v>
      </c>
      <c r="C36" s="0" t="s">
        <v>77</v>
      </c>
      <c r="D36" s="0" t="n">
        <v>2</v>
      </c>
      <c r="E36" s="0" t="s">
        <v>136</v>
      </c>
      <c r="F36" s="0" t="n">
        <v>1000</v>
      </c>
      <c r="G36" s="0" t="n">
        <v>3</v>
      </c>
      <c r="H36" s="0" t="n">
        <f aca="false">Table3[[#This Row],[Q (CT)]]*Table3[[#This Row],[CON]]</f>
        <v>3000</v>
      </c>
      <c r="I36" s="6" t="n">
        <f aca="false">Table3[[#This Row],[varct Rp]]/Table3[[#This Row],[CON]]</f>
        <v>12000</v>
      </c>
      <c r="J36" s="6" t="n">
        <v>12000000</v>
      </c>
      <c r="K36" s="7" t="n">
        <f aca="false">Table3[[#This Row],[varq Rp]]/1000</f>
        <v>12</v>
      </c>
      <c r="L36" s="7" t="n">
        <f aca="false">Table3[[#This Row],[vardct Rp]]/Table3[[#This Row],[CON]]</f>
        <v>86</v>
      </c>
      <c r="M36" s="6" t="n">
        <v>86000</v>
      </c>
      <c r="N36" s="7" t="n">
        <f aca="false">Table3[[#This Row],[vardq Rp]]/1000</f>
        <v>0.086</v>
      </c>
      <c r="O36" s="6" t="n">
        <v>10</v>
      </c>
      <c r="P36" s="7" t="n">
        <f aca="false">Table3[[#This Row],[vard Rp]]/1000</f>
        <v>0.01</v>
      </c>
      <c r="Q36" s="6" t="n">
        <v>10</v>
      </c>
      <c r="R36" s="7" t="n">
        <f aca="false">Table3[[#This Row],[fix Rp]]/1000</f>
        <v>0.01</v>
      </c>
    </row>
    <row r="37" customFormat="false" ht="13.8" hidden="false" customHeight="false" outlineLevel="0" collapsed="false">
      <c r="A37" s="0" t="n">
        <v>36</v>
      </c>
      <c r="B37" s="0" t="s">
        <v>137</v>
      </c>
      <c r="C37" s="0" t="s">
        <v>77</v>
      </c>
      <c r="D37" s="0" t="n">
        <v>2</v>
      </c>
      <c r="E37" s="0" t="s">
        <v>138</v>
      </c>
      <c r="F37" s="0" t="n">
        <v>1000</v>
      </c>
      <c r="G37" s="0" t="n">
        <v>3</v>
      </c>
      <c r="H37" s="0" t="n">
        <f aca="false">Table3[[#This Row],[Q (CT)]]*Table3[[#This Row],[CON]]</f>
        <v>3000</v>
      </c>
      <c r="I37" s="6" t="n">
        <f aca="false">Table3[[#This Row],[varct Rp]]/Table3[[#This Row],[CON]]</f>
        <v>12000</v>
      </c>
      <c r="J37" s="6" t="n">
        <v>12000000</v>
      </c>
      <c r="K37" s="7" t="n">
        <f aca="false">Table3[[#This Row],[varq Rp]]/1000</f>
        <v>12</v>
      </c>
      <c r="L37" s="7" t="n">
        <f aca="false">Table3[[#This Row],[vardct Rp]]/Table3[[#This Row],[CON]]</f>
        <v>86</v>
      </c>
      <c r="M37" s="6" t="n">
        <v>86000</v>
      </c>
      <c r="N37" s="7" t="n">
        <f aca="false">Table3[[#This Row],[vardq Rp]]/1000</f>
        <v>0.086</v>
      </c>
      <c r="O37" s="6" t="n">
        <v>10</v>
      </c>
      <c r="P37" s="7" t="n">
        <f aca="false">Table3[[#This Row],[vard Rp]]/1000</f>
        <v>0.01</v>
      </c>
      <c r="Q37" s="6" t="n">
        <v>10</v>
      </c>
      <c r="R37" s="7" t="n">
        <f aca="false">Table3[[#This Row],[fix Rp]]/1000</f>
        <v>0.01</v>
      </c>
    </row>
    <row r="38" customFormat="false" ht="13.8" hidden="false" customHeight="false" outlineLevel="0" collapsed="false">
      <c r="A38" s="0" t="n">
        <v>37</v>
      </c>
      <c r="B38" s="0" t="s">
        <v>139</v>
      </c>
      <c r="C38" s="0" t="s">
        <v>77</v>
      </c>
      <c r="D38" s="0" t="n">
        <v>2</v>
      </c>
      <c r="E38" s="0" t="s">
        <v>140</v>
      </c>
      <c r="F38" s="0" t="n">
        <v>1000</v>
      </c>
      <c r="G38" s="0" t="n">
        <v>3</v>
      </c>
      <c r="H38" s="0" t="n">
        <f aca="false">Table3[[#This Row],[Q (CT)]]*Table3[[#This Row],[CON]]</f>
        <v>3000</v>
      </c>
      <c r="I38" s="6" t="n">
        <f aca="false">Table3[[#This Row],[varct Rp]]/Table3[[#This Row],[CON]]</f>
        <v>12000</v>
      </c>
      <c r="J38" s="6" t="n">
        <v>12000000</v>
      </c>
      <c r="K38" s="7" t="n">
        <f aca="false">Table3[[#This Row],[varq Rp]]/1000</f>
        <v>12</v>
      </c>
      <c r="L38" s="7" t="n">
        <f aca="false">Table3[[#This Row],[vardct Rp]]/Table3[[#This Row],[CON]]</f>
        <v>86</v>
      </c>
      <c r="M38" s="6" t="n">
        <v>86000</v>
      </c>
      <c r="N38" s="7" t="n">
        <f aca="false">Table3[[#This Row],[vardq Rp]]/1000</f>
        <v>0.086</v>
      </c>
      <c r="O38" s="6" t="n">
        <v>10</v>
      </c>
      <c r="P38" s="7" t="n">
        <f aca="false">Table3[[#This Row],[vard Rp]]/1000</f>
        <v>0.01</v>
      </c>
      <c r="Q38" s="6" t="n">
        <v>10</v>
      </c>
      <c r="R38" s="7" t="n">
        <f aca="false">Table3[[#This Row],[fix Rp]]/1000</f>
        <v>0.01</v>
      </c>
    </row>
    <row r="39" customFormat="false" ht="13.8" hidden="false" customHeight="false" outlineLevel="0" collapsed="false">
      <c r="A39" s="0" t="n">
        <v>38</v>
      </c>
      <c r="B39" s="0" t="s">
        <v>141</v>
      </c>
      <c r="C39" s="0" t="s">
        <v>77</v>
      </c>
      <c r="D39" s="0" t="n">
        <v>2</v>
      </c>
      <c r="E39" s="0" t="s">
        <v>142</v>
      </c>
      <c r="F39" s="0" t="n">
        <v>1000</v>
      </c>
      <c r="G39" s="0" t="n">
        <v>3</v>
      </c>
      <c r="H39" s="0" t="n">
        <f aca="false">Table3[[#This Row],[Q (CT)]]*Table3[[#This Row],[CON]]</f>
        <v>3000</v>
      </c>
      <c r="I39" s="6" t="n">
        <f aca="false">Table3[[#This Row],[varct Rp]]/Table3[[#This Row],[CON]]</f>
        <v>12000</v>
      </c>
      <c r="J39" s="6" t="n">
        <v>12000000</v>
      </c>
      <c r="K39" s="7" t="n">
        <f aca="false">Table3[[#This Row],[varq Rp]]/1000</f>
        <v>12</v>
      </c>
      <c r="L39" s="7" t="n">
        <f aca="false">Table3[[#This Row],[vardct Rp]]/Table3[[#This Row],[CON]]</f>
        <v>86</v>
      </c>
      <c r="M39" s="6" t="n">
        <v>86000</v>
      </c>
      <c r="N39" s="7" t="n">
        <f aca="false">Table3[[#This Row],[vardq Rp]]/1000</f>
        <v>0.086</v>
      </c>
      <c r="O39" s="6" t="n">
        <v>10</v>
      </c>
      <c r="P39" s="7" t="n">
        <f aca="false">Table3[[#This Row],[vard Rp]]/1000</f>
        <v>0.01</v>
      </c>
      <c r="Q39" s="6" t="n">
        <v>10</v>
      </c>
      <c r="R39" s="7" t="n">
        <f aca="false">Table3[[#This Row],[fix Rp]]/1000</f>
        <v>0.01</v>
      </c>
    </row>
    <row r="40" customFormat="false" ht="13.8" hidden="false" customHeight="false" outlineLevel="0" collapsed="false">
      <c r="A40" s="0" t="n">
        <v>39</v>
      </c>
      <c r="B40" s="0" t="s">
        <v>143</v>
      </c>
      <c r="C40" s="0" t="s">
        <v>77</v>
      </c>
      <c r="D40" s="0" t="n">
        <v>2</v>
      </c>
      <c r="E40" s="0" t="s">
        <v>106</v>
      </c>
      <c r="F40" s="0" t="n">
        <v>1000</v>
      </c>
      <c r="G40" s="0" t="n">
        <v>3</v>
      </c>
      <c r="H40" s="0" t="n">
        <f aca="false">Table3[[#This Row],[Q (CT)]]*Table3[[#This Row],[CON]]</f>
        <v>3000</v>
      </c>
      <c r="I40" s="6" t="n">
        <f aca="false">Table3[[#This Row],[varct Rp]]/Table3[[#This Row],[CON]]</f>
        <v>12000</v>
      </c>
      <c r="J40" s="6" t="n">
        <v>12000000</v>
      </c>
      <c r="K40" s="7" t="n">
        <f aca="false">Table3[[#This Row],[varq Rp]]/1000</f>
        <v>12</v>
      </c>
      <c r="L40" s="7" t="n">
        <f aca="false">Table3[[#This Row],[vardct Rp]]/Table3[[#This Row],[CON]]</f>
        <v>86</v>
      </c>
      <c r="M40" s="6" t="n">
        <v>86000</v>
      </c>
      <c r="N40" s="7" t="n">
        <f aca="false">Table3[[#This Row],[vardq Rp]]/1000</f>
        <v>0.086</v>
      </c>
      <c r="O40" s="6" t="n">
        <v>10</v>
      </c>
      <c r="P40" s="7" t="n">
        <f aca="false">Table3[[#This Row],[vard Rp]]/1000</f>
        <v>0.01</v>
      </c>
      <c r="Q40" s="6" t="n">
        <v>10</v>
      </c>
      <c r="R40" s="7" t="n">
        <f aca="false">Table3[[#This Row],[fix Rp]]/1000</f>
        <v>0.01</v>
      </c>
    </row>
    <row r="41" customFormat="false" ht="13.8" hidden="false" customHeight="false" outlineLevel="0" collapsed="false">
      <c r="A41" s="0" t="n">
        <v>40</v>
      </c>
      <c r="B41" s="0" t="s">
        <v>144</v>
      </c>
      <c r="C41" s="0" t="s">
        <v>77</v>
      </c>
      <c r="D41" s="0" t="n">
        <v>2</v>
      </c>
      <c r="E41" s="0" t="s">
        <v>106</v>
      </c>
      <c r="F41" s="0" t="n">
        <v>1000</v>
      </c>
      <c r="G41" s="0" t="n">
        <v>3</v>
      </c>
      <c r="H41" s="0" t="n">
        <f aca="false">Table3[[#This Row],[Q (CT)]]*Table3[[#This Row],[CON]]</f>
        <v>3000</v>
      </c>
      <c r="I41" s="6" t="n">
        <f aca="false">Table3[[#This Row],[varct Rp]]/Table3[[#This Row],[CON]]</f>
        <v>12000</v>
      </c>
      <c r="J41" s="6" t="n">
        <v>12000000</v>
      </c>
      <c r="K41" s="7" t="n">
        <f aca="false">Table3[[#This Row],[varq Rp]]/1000</f>
        <v>12</v>
      </c>
      <c r="L41" s="7" t="n">
        <f aca="false">Table3[[#This Row],[vardct Rp]]/Table3[[#This Row],[CON]]</f>
        <v>86</v>
      </c>
      <c r="M41" s="6" t="n">
        <v>86000</v>
      </c>
      <c r="N41" s="7" t="n">
        <f aca="false">Table3[[#This Row],[vardq Rp]]/1000</f>
        <v>0.086</v>
      </c>
      <c r="O41" s="6" t="n">
        <v>10</v>
      </c>
      <c r="P41" s="7" t="n">
        <f aca="false">Table3[[#This Row],[vard Rp]]/1000</f>
        <v>0.01</v>
      </c>
      <c r="Q41" s="6" t="n">
        <v>10</v>
      </c>
      <c r="R41" s="7" t="n">
        <f aca="false">Table3[[#This Row],[fix Rp]]/1000</f>
        <v>0.01</v>
      </c>
    </row>
    <row r="42" customFormat="false" ht="13.8" hidden="false" customHeight="false" outlineLevel="0" collapsed="false">
      <c r="A42" s="0" t="n">
        <v>41</v>
      </c>
      <c r="B42" s="0" t="s">
        <v>145</v>
      </c>
      <c r="C42" s="0" t="s">
        <v>77</v>
      </c>
      <c r="D42" s="0" t="n">
        <v>2</v>
      </c>
      <c r="E42" s="0" t="s">
        <v>106</v>
      </c>
      <c r="F42" s="0" t="n">
        <v>1000</v>
      </c>
      <c r="G42" s="0" t="n">
        <v>3</v>
      </c>
      <c r="H42" s="0" t="n">
        <f aca="false">Table3[[#This Row],[Q (CT)]]*Table3[[#This Row],[CON]]</f>
        <v>3000</v>
      </c>
      <c r="I42" s="6" t="n">
        <f aca="false">Table3[[#This Row],[varct Rp]]/Table3[[#This Row],[CON]]</f>
        <v>12000</v>
      </c>
      <c r="J42" s="6" t="n">
        <v>12000000</v>
      </c>
      <c r="K42" s="7" t="n">
        <f aca="false">Table3[[#This Row],[varq Rp]]/1000</f>
        <v>12</v>
      </c>
      <c r="L42" s="7" t="n">
        <f aca="false">Table3[[#This Row],[vardct Rp]]/Table3[[#This Row],[CON]]</f>
        <v>86</v>
      </c>
      <c r="M42" s="6" t="n">
        <v>86000</v>
      </c>
      <c r="N42" s="7" t="n">
        <f aca="false">Table3[[#This Row],[vardq Rp]]/1000</f>
        <v>0.086</v>
      </c>
      <c r="O42" s="6" t="n">
        <v>10</v>
      </c>
      <c r="P42" s="7" t="n">
        <f aca="false">Table3[[#This Row],[vard Rp]]/1000</f>
        <v>0.01</v>
      </c>
      <c r="Q42" s="6" t="n">
        <v>10</v>
      </c>
      <c r="R42" s="7" t="n">
        <f aca="false">Table3[[#This Row],[fix Rp]]/1000</f>
        <v>0.01</v>
      </c>
    </row>
    <row r="43" customFormat="false" ht="13.8" hidden="false" customHeight="false" outlineLevel="0" collapsed="false">
      <c r="A43" s="0" t="n">
        <v>42</v>
      </c>
      <c r="B43" s="0" t="s">
        <v>146</v>
      </c>
      <c r="C43" s="0" t="s">
        <v>77</v>
      </c>
      <c r="D43" s="0" t="n">
        <v>2</v>
      </c>
      <c r="E43" s="0" t="s">
        <v>147</v>
      </c>
      <c r="F43" s="0" t="n">
        <v>1000</v>
      </c>
      <c r="G43" s="0" t="n">
        <v>3</v>
      </c>
      <c r="H43" s="0" t="n">
        <f aca="false">Table3[[#This Row],[Q (CT)]]*Table3[[#This Row],[CON]]</f>
        <v>3000</v>
      </c>
      <c r="I43" s="6" t="n">
        <f aca="false">Table3[[#This Row],[varct Rp]]/Table3[[#This Row],[CON]]</f>
        <v>12000</v>
      </c>
      <c r="J43" s="6" t="n">
        <v>12000000</v>
      </c>
      <c r="K43" s="7" t="n">
        <f aca="false">Table3[[#This Row],[varq Rp]]/1000</f>
        <v>12</v>
      </c>
      <c r="L43" s="7" t="n">
        <f aca="false">Table3[[#This Row],[vardct Rp]]/Table3[[#This Row],[CON]]</f>
        <v>86</v>
      </c>
      <c r="M43" s="6" t="n">
        <v>86000</v>
      </c>
      <c r="N43" s="7" t="n">
        <f aca="false">Table3[[#This Row],[vardq Rp]]/1000</f>
        <v>0.086</v>
      </c>
      <c r="O43" s="6" t="n">
        <v>10</v>
      </c>
      <c r="P43" s="7" t="n">
        <f aca="false">Table3[[#This Row],[vard Rp]]/1000</f>
        <v>0.01</v>
      </c>
      <c r="Q43" s="6" t="n">
        <v>10</v>
      </c>
      <c r="R43" s="7" t="n">
        <f aca="false">Table3[[#This Row],[fix Rp]]/1000</f>
        <v>0.01</v>
      </c>
    </row>
    <row r="44" customFormat="false" ht="13.8" hidden="false" customHeight="false" outlineLevel="0" collapsed="false">
      <c r="A44" s="0" t="n">
        <v>43</v>
      </c>
      <c r="B44" s="0" t="s">
        <v>148</v>
      </c>
      <c r="C44" s="0" t="s">
        <v>77</v>
      </c>
      <c r="D44" s="0" t="n">
        <v>2</v>
      </c>
      <c r="E44" s="0" t="s">
        <v>149</v>
      </c>
      <c r="F44" s="0" t="n">
        <v>1000</v>
      </c>
      <c r="G44" s="0" t="n">
        <v>3</v>
      </c>
      <c r="H44" s="0" t="n">
        <f aca="false">Table3[[#This Row],[Q (CT)]]*Table3[[#This Row],[CON]]</f>
        <v>3000</v>
      </c>
      <c r="I44" s="6" t="n">
        <f aca="false">Table3[[#This Row],[varct Rp]]/Table3[[#This Row],[CON]]</f>
        <v>12000</v>
      </c>
      <c r="J44" s="6" t="n">
        <v>12000000</v>
      </c>
      <c r="K44" s="7" t="n">
        <f aca="false">Table3[[#This Row],[varq Rp]]/1000</f>
        <v>12</v>
      </c>
      <c r="L44" s="7" t="n">
        <f aca="false">Table3[[#This Row],[vardct Rp]]/Table3[[#This Row],[CON]]</f>
        <v>86</v>
      </c>
      <c r="M44" s="6" t="n">
        <v>86000</v>
      </c>
      <c r="N44" s="7" t="n">
        <f aca="false">Table3[[#This Row],[vardq Rp]]/1000</f>
        <v>0.086</v>
      </c>
      <c r="O44" s="6" t="n">
        <v>10</v>
      </c>
      <c r="P44" s="7" t="n">
        <f aca="false">Table3[[#This Row],[vard Rp]]/1000</f>
        <v>0.01</v>
      </c>
      <c r="Q44" s="6" t="n">
        <v>10</v>
      </c>
      <c r="R44" s="7" t="n">
        <f aca="false">Table3[[#This Row],[fix Rp]]/1000</f>
        <v>0.01</v>
      </c>
    </row>
    <row r="45" customFormat="false" ht="13.8" hidden="false" customHeight="false" outlineLevel="0" collapsed="false">
      <c r="A45" s="0" t="n">
        <v>44</v>
      </c>
      <c r="B45" s="0" t="s">
        <v>150</v>
      </c>
      <c r="C45" s="0" t="s">
        <v>77</v>
      </c>
      <c r="D45" s="0" t="n">
        <v>2</v>
      </c>
      <c r="E45" s="0" t="s">
        <v>151</v>
      </c>
      <c r="F45" s="0" t="n">
        <v>1000</v>
      </c>
      <c r="G45" s="0" t="n">
        <v>3</v>
      </c>
      <c r="H45" s="0" t="n">
        <f aca="false">Table3[[#This Row],[Q (CT)]]*Table3[[#This Row],[CON]]</f>
        <v>3000</v>
      </c>
      <c r="I45" s="6" t="n">
        <f aca="false">Table3[[#This Row],[varct Rp]]/Table3[[#This Row],[CON]]</f>
        <v>12000</v>
      </c>
      <c r="J45" s="6" t="n">
        <v>12000000</v>
      </c>
      <c r="K45" s="7" t="n">
        <f aca="false">Table3[[#This Row],[varq Rp]]/1000</f>
        <v>12</v>
      </c>
      <c r="L45" s="7" t="n">
        <f aca="false">Table3[[#This Row],[vardct Rp]]/Table3[[#This Row],[CON]]</f>
        <v>86</v>
      </c>
      <c r="M45" s="6" t="n">
        <v>86000</v>
      </c>
      <c r="N45" s="7" t="n">
        <f aca="false">Table3[[#This Row],[vardq Rp]]/1000</f>
        <v>0.086</v>
      </c>
      <c r="O45" s="6" t="n">
        <v>10</v>
      </c>
      <c r="P45" s="7" t="n">
        <f aca="false">Table3[[#This Row],[vard Rp]]/1000</f>
        <v>0.01</v>
      </c>
      <c r="Q45" s="6" t="n">
        <v>10</v>
      </c>
      <c r="R45" s="7" t="n">
        <f aca="false">Table3[[#This Row],[fix Rp]]/1000</f>
        <v>0.01</v>
      </c>
    </row>
    <row r="46" customFormat="false" ht="13.8" hidden="false" customHeight="false" outlineLevel="0" collapsed="false">
      <c r="A46" s="0" t="n">
        <v>45</v>
      </c>
      <c r="B46" s="0" t="s">
        <v>152</v>
      </c>
      <c r="C46" s="0" t="s">
        <v>77</v>
      </c>
      <c r="D46" s="0" t="n">
        <v>2</v>
      </c>
      <c r="E46" s="0" t="s">
        <v>153</v>
      </c>
      <c r="F46" s="0" t="n">
        <v>1000</v>
      </c>
      <c r="G46" s="0" t="n">
        <v>3</v>
      </c>
      <c r="H46" s="0" t="n">
        <f aca="false">Table3[[#This Row],[Q (CT)]]*Table3[[#This Row],[CON]]</f>
        <v>3000</v>
      </c>
      <c r="I46" s="6" t="n">
        <f aca="false">Table3[[#This Row],[varct Rp]]/Table3[[#This Row],[CON]]</f>
        <v>12000</v>
      </c>
      <c r="J46" s="6" t="n">
        <v>12000000</v>
      </c>
      <c r="K46" s="7" t="n">
        <f aca="false">Table3[[#This Row],[varq Rp]]/1000</f>
        <v>12</v>
      </c>
      <c r="L46" s="7" t="n">
        <f aca="false">Table3[[#This Row],[vardct Rp]]/Table3[[#This Row],[CON]]</f>
        <v>86</v>
      </c>
      <c r="M46" s="6" t="n">
        <v>86000</v>
      </c>
      <c r="N46" s="7" t="n">
        <f aca="false">Table3[[#This Row],[vardq Rp]]/1000</f>
        <v>0.086</v>
      </c>
      <c r="O46" s="6" t="n">
        <v>10</v>
      </c>
      <c r="P46" s="7" t="n">
        <f aca="false">Table3[[#This Row],[vard Rp]]/1000</f>
        <v>0.01</v>
      </c>
      <c r="Q46" s="6" t="n">
        <v>10</v>
      </c>
      <c r="R46" s="7" t="n">
        <f aca="false">Table3[[#This Row],[fix Rp]]/1000</f>
        <v>0.01</v>
      </c>
    </row>
    <row r="47" customFormat="false" ht="13.8" hidden="false" customHeight="false" outlineLevel="0" collapsed="false">
      <c r="A47" s="0" t="n">
        <v>46</v>
      </c>
      <c r="B47" s="0" t="s">
        <v>154</v>
      </c>
      <c r="C47" s="0" t="s">
        <v>77</v>
      </c>
      <c r="D47" s="0" t="n">
        <v>2</v>
      </c>
      <c r="E47" s="0" t="s">
        <v>151</v>
      </c>
      <c r="F47" s="0" t="n">
        <v>1000</v>
      </c>
      <c r="G47" s="0" t="n">
        <v>3</v>
      </c>
      <c r="H47" s="0" t="n">
        <f aca="false">Table3[[#This Row],[Q (CT)]]*Table3[[#This Row],[CON]]</f>
        <v>3000</v>
      </c>
      <c r="I47" s="6" t="n">
        <f aca="false">Table3[[#This Row],[varct Rp]]/Table3[[#This Row],[CON]]</f>
        <v>12000</v>
      </c>
      <c r="J47" s="6" t="n">
        <v>12000000</v>
      </c>
      <c r="K47" s="7" t="n">
        <f aca="false">Table3[[#This Row],[varq Rp]]/1000</f>
        <v>12</v>
      </c>
      <c r="L47" s="7" t="n">
        <f aca="false">Table3[[#This Row],[vardct Rp]]/Table3[[#This Row],[CON]]</f>
        <v>86</v>
      </c>
      <c r="M47" s="6" t="n">
        <v>86000</v>
      </c>
      <c r="N47" s="7" t="n">
        <f aca="false">Table3[[#This Row],[vardq Rp]]/1000</f>
        <v>0.086</v>
      </c>
      <c r="O47" s="6" t="n">
        <v>10</v>
      </c>
      <c r="P47" s="7" t="n">
        <f aca="false">Table3[[#This Row],[vard Rp]]/1000</f>
        <v>0.01</v>
      </c>
      <c r="Q47" s="6" t="n">
        <v>10</v>
      </c>
      <c r="R47" s="7" t="n">
        <f aca="false">Table3[[#This Row],[fix Rp]]/1000</f>
        <v>0.01</v>
      </c>
    </row>
    <row r="48" customFormat="false" ht="13.8" hidden="false" customHeight="false" outlineLevel="0" collapsed="false">
      <c r="A48" s="0" t="n">
        <v>47</v>
      </c>
      <c r="B48" s="0" t="s">
        <v>155</v>
      </c>
      <c r="C48" s="0" t="s">
        <v>77</v>
      </c>
      <c r="D48" s="0" t="n">
        <v>2</v>
      </c>
      <c r="E48" s="0" t="s">
        <v>156</v>
      </c>
      <c r="F48" s="0" t="n">
        <v>1000</v>
      </c>
      <c r="G48" s="0" t="n">
        <v>3</v>
      </c>
      <c r="H48" s="0" t="n">
        <f aca="false">Table3[[#This Row],[Q (CT)]]*Table3[[#This Row],[CON]]</f>
        <v>3000</v>
      </c>
      <c r="I48" s="6" t="n">
        <f aca="false">Table3[[#This Row],[varct Rp]]/Table3[[#This Row],[CON]]</f>
        <v>12000</v>
      </c>
      <c r="J48" s="6" t="n">
        <v>12000000</v>
      </c>
      <c r="K48" s="7" t="n">
        <f aca="false">Table3[[#This Row],[varq Rp]]/1000</f>
        <v>12</v>
      </c>
      <c r="L48" s="7" t="n">
        <f aca="false">Table3[[#This Row],[vardct Rp]]/Table3[[#This Row],[CON]]</f>
        <v>86</v>
      </c>
      <c r="M48" s="6" t="n">
        <v>86000</v>
      </c>
      <c r="N48" s="7" t="n">
        <f aca="false">Table3[[#This Row],[vardq Rp]]/1000</f>
        <v>0.086</v>
      </c>
      <c r="O48" s="6" t="n">
        <v>10</v>
      </c>
      <c r="P48" s="7" t="n">
        <f aca="false">Table3[[#This Row],[vard Rp]]/1000</f>
        <v>0.01</v>
      </c>
      <c r="Q48" s="6" t="n">
        <v>10</v>
      </c>
      <c r="R48" s="7" t="n">
        <f aca="false">Table3[[#This Row],[fix Rp]]/1000</f>
        <v>0.01</v>
      </c>
    </row>
    <row r="49" customFormat="false" ht="13.8" hidden="false" customHeight="false" outlineLevel="0" collapsed="false">
      <c r="A49" s="0" t="n">
        <v>48</v>
      </c>
      <c r="B49" s="0" t="s">
        <v>157</v>
      </c>
      <c r="C49" s="0" t="s">
        <v>77</v>
      </c>
      <c r="D49" s="0" t="n">
        <v>2</v>
      </c>
      <c r="E49" s="0" t="s">
        <v>158</v>
      </c>
      <c r="F49" s="0" t="n">
        <v>1000</v>
      </c>
      <c r="G49" s="0" t="n">
        <v>3</v>
      </c>
      <c r="H49" s="0" t="n">
        <f aca="false">Table3[[#This Row],[Q (CT)]]*Table3[[#This Row],[CON]]</f>
        <v>3000</v>
      </c>
      <c r="I49" s="6" t="n">
        <f aca="false">Table3[[#This Row],[varct Rp]]/Table3[[#This Row],[CON]]</f>
        <v>12000</v>
      </c>
      <c r="J49" s="6" t="n">
        <v>12000000</v>
      </c>
      <c r="K49" s="7" t="n">
        <f aca="false">Table3[[#This Row],[varq Rp]]/1000</f>
        <v>12</v>
      </c>
      <c r="L49" s="7" t="n">
        <f aca="false">Table3[[#This Row],[vardct Rp]]/Table3[[#This Row],[CON]]</f>
        <v>86</v>
      </c>
      <c r="M49" s="6" t="n">
        <v>86000</v>
      </c>
      <c r="N49" s="7" t="n">
        <f aca="false">Table3[[#This Row],[vardq Rp]]/1000</f>
        <v>0.086</v>
      </c>
      <c r="O49" s="6" t="n">
        <v>10</v>
      </c>
      <c r="P49" s="7" t="n">
        <f aca="false">Table3[[#This Row],[vard Rp]]/1000</f>
        <v>0.01</v>
      </c>
      <c r="Q49" s="6" t="n">
        <v>10</v>
      </c>
      <c r="R49" s="7" t="n">
        <f aca="false">Table3[[#This Row],[fix Rp]]/1000</f>
        <v>0.01</v>
      </c>
    </row>
    <row r="50" customFormat="false" ht="13.8" hidden="false" customHeight="false" outlineLevel="0" collapsed="false">
      <c r="A50" s="0" t="n">
        <v>49</v>
      </c>
      <c r="B50" s="0" t="s">
        <v>159</v>
      </c>
      <c r="C50" s="0" t="s">
        <v>77</v>
      </c>
      <c r="D50" s="0" t="n">
        <v>2</v>
      </c>
      <c r="E50" s="0" t="s">
        <v>160</v>
      </c>
      <c r="F50" s="0" t="n">
        <v>1000</v>
      </c>
      <c r="G50" s="0" t="n">
        <v>3</v>
      </c>
      <c r="H50" s="0" t="n">
        <f aca="false">Table3[[#This Row],[Q (CT)]]*Table3[[#This Row],[CON]]</f>
        <v>3000</v>
      </c>
      <c r="I50" s="6" t="n">
        <f aca="false">Table3[[#This Row],[varct Rp]]/Table3[[#This Row],[CON]]</f>
        <v>12000</v>
      </c>
      <c r="J50" s="6" t="n">
        <v>12000000</v>
      </c>
      <c r="K50" s="7" t="n">
        <f aca="false">Table3[[#This Row],[varq Rp]]/1000</f>
        <v>12</v>
      </c>
      <c r="L50" s="7" t="n">
        <f aca="false">Table3[[#This Row],[vardct Rp]]/Table3[[#This Row],[CON]]</f>
        <v>86</v>
      </c>
      <c r="M50" s="6" t="n">
        <v>86000</v>
      </c>
      <c r="N50" s="7" t="n">
        <f aca="false">Table3[[#This Row],[vardq Rp]]/1000</f>
        <v>0.086</v>
      </c>
      <c r="O50" s="6" t="n">
        <v>10</v>
      </c>
      <c r="P50" s="7" t="n">
        <f aca="false">Table3[[#This Row],[vard Rp]]/1000</f>
        <v>0.01</v>
      </c>
      <c r="Q50" s="6" t="n">
        <v>10</v>
      </c>
      <c r="R50" s="7" t="n">
        <f aca="false">Table3[[#This Row],[fix Rp]]/1000</f>
        <v>0.01</v>
      </c>
    </row>
    <row r="51" customFormat="false" ht="13.8" hidden="false" customHeight="false" outlineLevel="0" collapsed="false">
      <c r="A51" s="0" t="n">
        <v>50</v>
      </c>
      <c r="B51" s="0" t="s">
        <v>161</v>
      </c>
      <c r="C51" s="0" t="s">
        <v>77</v>
      </c>
      <c r="D51" s="0" t="n">
        <v>2</v>
      </c>
      <c r="E51" s="0" t="s">
        <v>162</v>
      </c>
      <c r="F51" s="0" t="n">
        <v>1000</v>
      </c>
      <c r="G51" s="0" t="n">
        <v>3</v>
      </c>
      <c r="H51" s="0" t="n">
        <f aca="false">Table3[[#This Row],[Q (CT)]]*Table3[[#This Row],[CON]]</f>
        <v>3000</v>
      </c>
      <c r="I51" s="6" t="n">
        <f aca="false">Table3[[#This Row],[varct Rp]]/Table3[[#This Row],[CON]]</f>
        <v>12000</v>
      </c>
      <c r="J51" s="6" t="n">
        <v>12000000</v>
      </c>
      <c r="K51" s="7" t="n">
        <f aca="false">Table3[[#This Row],[varq Rp]]/1000</f>
        <v>12</v>
      </c>
      <c r="L51" s="7" t="n">
        <f aca="false">Table3[[#This Row],[vardct Rp]]/Table3[[#This Row],[CON]]</f>
        <v>86</v>
      </c>
      <c r="M51" s="6" t="n">
        <v>86000</v>
      </c>
      <c r="N51" s="7" t="n">
        <f aca="false">Table3[[#This Row],[vardq Rp]]/1000</f>
        <v>0.086</v>
      </c>
      <c r="O51" s="6" t="n">
        <v>10</v>
      </c>
      <c r="P51" s="7" t="n">
        <f aca="false">Table3[[#This Row],[vard Rp]]/1000</f>
        <v>0.01</v>
      </c>
      <c r="Q51" s="6" t="n">
        <v>10</v>
      </c>
      <c r="R51" s="7" t="n">
        <f aca="false">Table3[[#This Row],[fix Rp]]/1000</f>
        <v>0.01</v>
      </c>
    </row>
    <row r="52" customFormat="false" ht="13.8" hidden="false" customHeight="false" outlineLevel="0" collapsed="false">
      <c r="A52" s="0" t="n">
        <v>51</v>
      </c>
      <c r="B52" s="0" t="s">
        <v>163</v>
      </c>
      <c r="C52" s="0" t="s">
        <v>77</v>
      </c>
      <c r="D52" s="0" t="n">
        <v>2</v>
      </c>
      <c r="E52" s="0" t="s">
        <v>164</v>
      </c>
      <c r="F52" s="0" t="n">
        <v>1000</v>
      </c>
      <c r="G52" s="0" t="n">
        <v>3</v>
      </c>
      <c r="H52" s="0" t="n">
        <f aca="false">Table3[[#This Row],[Q (CT)]]*Table3[[#This Row],[CON]]</f>
        <v>3000</v>
      </c>
      <c r="I52" s="6" t="n">
        <f aca="false">Table3[[#This Row],[varct Rp]]/Table3[[#This Row],[CON]]</f>
        <v>12000</v>
      </c>
      <c r="J52" s="6" t="n">
        <v>12000000</v>
      </c>
      <c r="K52" s="7" t="n">
        <f aca="false">Table3[[#This Row],[varq Rp]]/1000</f>
        <v>12</v>
      </c>
      <c r="L52" s="7" t="n">
        <f aca="false">Table3[[#This Row],[vardct Rp]]/Table3[[#This Row],[CON]]</f>
        <v>86</v>
      </c>
      <c r="M52" s="6" t="n">
        <v>86000</v>
      </c>
      <c r="N52" s="7" t="n">
        <f aca="false">Table3[[#This Row],[vardq Rp]]/1000</f>
        <v>0.086</v>
      </c>
      <c r="O52" s="6" t="n">
        <v>10</v>
      </c>
      <c r="P52" s="7" t="n">
        <f aca="false">Table3[[#This Row],[vard Rp]]/1000</f>
        <v>0.01</v>
      </c>
      <c r="Q52" s="6" t="n">
        <v>10</v>
      </c>
      <c r="R52" s="7" t="n">
        <f aca="false">Table3[[#This Row],[fix Rp]]/1000</f>
        <v>0.01</v>
      </c>
    </row>
    <row r="53" customFormat="false" ht="13.8" hidden="false" customHeight="false" outlineLevel="0" collapsed="false">
      <c r="A53" s="0" t="n">
        <v>52</v>
      </c>
      <c r="B53" s="0" t="s">
        <v>165</v>
      </c>
      <c r="C53" s="0" t="s">
        <v>77</v>
      </c>
      <c r="D53" s="0" t="n">
        <v>2</v>
      </c>
      <c r="E53" s="0" t="s">
        <v>166</v>
      </c>
      <c r="F53" s="0" t="n">
        <v>1000</v>
      </c>
      <c r="G53" s="0" t="n">
        <v>3</v>
      </c>
      <c r="H53" s="0" t="n">
        <f aca="false">Table3[[#This Row],[Q (CT)]]*Table3[[#This Row],[CON]]</f>
        <v>3000</v>
      </c>
      <c r="I53" s="6" t="n">
        <f aca="false">Table3[[#This Row],[varct Rp]]/Table3[[#This Row],[CON]]</f>
        <v>12000</v>
      </c>
      <c r="J53" s="6" t="n">
        <v>12000000</v>
      </c>
      <c r="K53" s="7" t="n">
        <f aca="false">Table3[[#This Row],[varq Rp]]/1000</f>
        <v>12</v>
      </c>
      <c r="L53" s="7" t="n">
        <f aca="false">Table3[[#This Row],[vardct Rp]]/Table3[[#This Row],[CON]]</f>
        <v>86</v>
      </c>
      <c r="M53" s="6" t="n">
        <v>86000</v>
      </c>
      <c r="N53" s="7" t="n">
        <f aca="false">Table3[[#This Row],[vardq Rp]]/1000</f>
        <v>0.086</v>
      </c>
      <c r="O53" s="6" t="n">
        <v>10</v>
      </c>
      <c r="P53" s="7" t="n">
        <f aca="false">Table3[[#This Row],[vard Rp]]/1000</f>
        <v>0.01</v>
      </c>
      <c r="Q53" s="6" t="n">
        <v>10</v>
      </c>
      <c r="R53" s="7" t="n">
        <f aca="false">Table3[[#This Row],[fix Rp]]/1000</f>
        <v>0.01</v>
      </c>
    </row>
    <row r="54" customFormat="false" ht="13.8" hidden="false" customHeight="false" outlineLevel="0" collapsed="false">
      <c r="A54" s="0" t="n">
        <v>53</v>
      </c>
      <c r="B54" s="0" t="s">
        <v>167</v>
      </c>
      <c r="C54" s="0" t="s">
        <v>77</v>
      </c>
      <c r="D54" s="0" t="n">
        <v>2</v>
      </c>
      <c r="E54" s="0" t="s">
        <v>168</v>
      </c>
      <c r="F54" s="0" t="n">
        <v>1000</v>
      </c>
      <c r="G54" s="0" t="n">
        <v>3</v>
      </c>
      <c r="H54" s="0" t="n">
        <f aca="false">Table3[[#This Row],[Q (CT)]]*Table3[[#This Row],[CON]]</f>
        <v>3000</v>
      </c>
      <c r="I54" s="6" t="n">
        <f aca="false">Table3[[#This Row],[varct Rp]]/Table3[[#This Row],[CON]]</f>
        <v>12000</v>
      </c>
      <c r="J54" s="6" t="n">
        <v>12000000</v>
      </c>
      <c r="K54" s="7" t="n">
        <f aca="false">Table3[[#This Row],[varq Rp]]/1000</f>
        <v>12</v>
      </c>
      <c r="L54" s="7" t="n">
        <f aca="false">Table3[[#This Row],[vardct Rp]]/Table3[[#This Row],[CON]]</f>
        <v>86</v>
      </c>
      <c r="M54" s="6" t="n">
        <v>86000</v>
      </c>
      <c r="N54" s="7" t="n">
        <f aca="false">Table3[[#This Row],[vardq Rp]]/1000</f>
        <v>0.086</v>
      </c>
      <c r="O54" s="6" t="n">
        <v>10</v>
      </c>
      <c r="P54" s="7" t="n">
        <f aca="false">Table3[[#This Row],[vard Rp]]/1000</f>
        <v>0.01</v>
      </c>
      <c r="Q54" s="6" t="n">
        <v>10</v>
      </c>
      <c r="R54" s="7" t="n">
        <f aca="false">Table3[[#This Row],[fix Rp]]/1000</f>
        <v>0.01</v>
      </c>
    </row>
    <row r="55" customFormat="false" ht="13.8" hidden="false" customHeight="false" outlineLevel="0" collapsed="false">
      <c r="A55" s="0" t="n">
        <v>54</v>
      </c>
      <c r="B55" s="0" t="s">
        <v>169</v>
      </c>
      <c r="C55" s="0" t="s">
        <v>77</v>
      </c>
      <c r="D55" s="0" t="n">
        <v>2</v>
      </c>
      <c r="E55" s="0" t="s">
        <v>166</v>
      </c>
      <c r="F55" s="0" t="n">
        <v>1000</v>
      </c>
      <c r="G55" s="0" t="n">
        <v>3</v>
      </c>
      <c r="H55" s="0" t="n">
        <f aca="false">Table3[[#This Row],[Q (CT)]]*Table3[[#This Row],[CON]]</f>
        <v>3000</v>
      </c>
      <c r="I55" s="6" t="n">
        <f aca="false">Table3[[#This Row],[varct Rp]]/Table3[[#This Row],[CON]]</f>
        <v>12000</v>
      </c>
      <c r="J55" s="6" t="n">
        <v>12000000</v>
      </c>
      <c r="K55" s="7" t="n">
        <f aca="false">Table3[[#This Row],[varq Rp]]/1000</f>
        <v>12</v>
      </c>
      <c r="L55" s="7" t="n">
        <f aca="false">Table3[[#This Row],[vardct Rp]]/Table3[[#This Row],[CON]]</f>
        <v>86</v>
      </c>
      <c r="M55" s="6" t="n">
        <v>86000</v>
      </c>
      <c r="N55" s="7" t="n">
        <f aca="false">Table3[[#This Row],[vardq Rp]]/1000</f>
        <v>0.086</v>
      </c>
      <c r="O55" s="6" t="n">
        <v>10</v>
      </c>
      <c r="P55" s="7" t="n">
        <f aca="false">Table3[[#This Row],[vard Rp]]/1000</f>
        <v>0.01</v>
      </c>
      <c r="Q55" s="6" t="n">
        <v>10</v>
      </c>
      <c r="R55" s="7" t="n">
        <f aca="false">Table3[[#This Row],[fix Rp]]/1000</f>
        <v>0.01</v>
      </c>
    </row>
    <row r="56" customFormat="false" ht="13.8" hidden="false" customHeight="false" outlineLevel="0" collapsed="false">
      <c r="A56" s="0" t="n">
        <v>55</v>
      </c>
      <c r="B56" s="0" t="s">
        <v>170</v>
      </c>
      <c r="C56" s="0" t="s">
        <v>77</v>
      </c>
      <c r="D56" s="0" t="n">
        <v>2</v>
      </c>
      <c r="E56" s="0" t="s">
        <v>166</v>
      </c>
      <c r="F56" s="0" t="n">
        <v>1000</v>
      </c>
      <c r="G56" s="0" t="n">
        <v>3</v>
      </c>
      <c r="H56" s="0" t="n">
        <f aca="false">Table3[[#This Row],[Q (CT)]]*Table3[[#This Row],[CON]]</f>
        <v>3000</v>
      </c>
      <c r="I56" s="6" t="n">
        <f aca="false">Table3[[#This Row],[varct Rp]]/Table3[[#This Row],[CON]]</f>
        <v>12000</v>
      </c>
      <c r="J56" s="6" t="n">
        <v>12000000</v>
      </c>
      <c r="K56" s="7" t="n">
        <f aca="false">Table3[[#This Row],[varq Rp]]/1000</f>
        <v>12</v>
      </c>
      <c r="L56" s="7" t="n">
        <f aca="false">Table3[[#This Row],[vardct Rp]]/Table3[[#This Row],[CON]]</f>
        <v>86</v>
      </c>
      <c r="M56" s="6" t="n">
        <v>86000</v>
      </c>
      <c r="N56" s="7" t="n">
        <f aca="false">Table3[[#This Row],[vardq Rp]]/1000</f>
        <v>0.086</v>
      </c>
      <c r="O56" s="6" t="n">
        <v>10</v>
      </c>
      <c r="P56" s="7" t="n">
        <f aca="false">Table3[[#This Row],[vard Rp]]/1000</f>
        <v>0.01</v>
      </c>
      <c r="Q56" s="6" t="n">
        <v>10</v>
      </c>
      <c r="R56" s="7" t="n">
        <f aca="false">Table3[[#This Row],[fix Rp]]/1000</f>
        <v>0.01</v>
      </c>
    </row>
    <row r="57" customFormat="false" ht="13.8" hidden="false" customHeight="false" outlineLevel="0" collapsed="false">
      <c r="A57" s="0" t="n">
        <v>56</v>
      </c>
      <c r="B57" s="0" t="s">
        <v>171</v>
      </c>
      <c r="C57" s="0" t="s">
        <v>77</v>
      </c>
      <c r="D57" s="0" t="n">
        <v>2</v>
      </c>
      <c r="E57" s="0" t="s">
        <v>172</v>
      </c>
      <c r="F57" s="0" t="n">
        <v>1000</v>
      </c>
      <c r="G57" s="0" t="n">
        <v>3</v>
      </c>
      <c r="H57" s="0" t="n">
        <f aca="false">Table3[[#This Row],[Q (CT)]]*Table3[[#This Row],[CON]]</f>
        <v>3000</v>
      </c>
      <c r="I57" s="6" t="n">
        <f aca="false">Table3[[#This Row],[varct Rp]]/Table3[[#This Row],[CON]]</f>
        <v>12000</v>
      </c>
      <c r="J57" s="6" t="n">
        <v>12000000</v>
      </c>
      <c r="K57" s="7" t="n">
        <f aca="false">Table3[[#This Row],[varq Rp]]/1000</f>
        <v>12</v>
      </c>
      <c r="L57" s="7" t="n">
        <f aca="false">Table3[[#This Row],[vardct Rp]]/Table3[[#This Row],[CON]]</f>
        <v>86</v>
      </c>
      <c r="M57" s="6" t="n">
        <v>86000</v>
      </c>
      <c r="N57" s="7" t="n">
        <f aca="false">Table3[[#This Row],[vardq Rp]]/1000</f>
        <v>0.086</v>
      </c>
      <c r="O57" s="6" t="n">
        <v>10</v>
      </c>
      <c r="P57" s="7" t="n">
        <f aca="false">Table3[[#This Row],[vard Rp]]/1000</f>
        <v>0.01</v>
      </c>
      <c r="Q57" s="6" t="n">
        <v>10</v>
      </c>
      <c r="R57" s="7" t="n">
        <f aca="false">Table3[[#This Row],[fix Rp]]/1000</f>
        <v>0.01</v>
      </c>
    </row>
    <row r="58" customFormat="false" ht="13.8" hidden="false" customHeight="false" outlineLevel="0" collapsed="false">
      <c r="A58" s="0" t="n">
        <v>57</v>
      </c>
      <c r="B58" s="0" t="s">
        <v>173</v>
      </c>
      <c r="C58" s="0" t="s">
        <v>77</v>
      </c>
      <c r="D58" s="0" t="n">
        <v>2</v>
      </c>
      <c r="E58" s="0" t="s">
        <v>174</v>
      </c>
      <c r="F58" s="0" t="n">
        <v>1000</v>
      </c>
      <c r="G58" s="0" t="n">
        <v>3</v>
      </c>
      <c r="H58" s="0" t="n">
        <f aca="false">Table3[[#This Row],[Q (CT)]]*Table3[[#This Row],[CON]]</f>
        <v>3000</v>
      </c>
      <c r="I58" s="6" t="n">
        <f aca="false">Table3[[#This Row],[varct Rp]]/Table3[[#This Row],[CON]]</f>
        <v>12000</v>
      </c>
      <c r="J58" s="6" t="n">
        <v>12000000</v>
      </c>
      <c r="K58" s="7" t="n">
        <f aca="false">Table3[[#This Row],[varq Rp]]/1000</f>
        <v>12</v>
      </c>
      <c r="L58" s="7" t="n">
        <f aca="false">Table3[[#This Row],[vardct Rp]]/Table3[[#This Row],[CON]]</f>
        <v>86</v>
      </c>
      <c r="M58" s="6" t="n">
        <v>86000</v>
      </c>
      <c r="N58" s="7" t="n">
        <f aca="false">Table3[[#This Row],[vardq Rp]]/1000</f>
        <v>0.086</v>
      </c>
      <c r="O58" s="6" t="n">
        <v>10</v>
      </c>
      <c r="P58" s="7" t="n">
        <f aca="false">Table3[[#This Row],[vard Rp]]/1000</f>
        <v>0.01</v>
      </c>
      <c r="Q58" s="6" t="n">
        <v>10</v>
      </c>
      <c r="R58" s="7" t="n">
        <f aca="false">Table3[[#This Row],[fix Rp]]/1000</f>
        <v>0.01</v>
      </c>
    </row>
    <row r="59" customFormat="false" ht="13.8" hidden="false" customHeight="false" outlineLevel="0" collapsed="false">
      <c r="A59" s="0" t="n">
        <v>58</v>
      </c>
      <c r="B59" s="0" t="s">
        <v>175</v>
      </c>
      <c r="C59" s="0" t="s">
        <v>77</v>
      </c>
      <c r="D59" s="0" t="n">
        <v>2</v>
      </c>
      <c r="E59" s="0" t="s">
        <v>176</v>
      </c>
      <c r="F59" s="0" t="n">
        <v>1000</v>
      </c>
      <c r="G59" s="0" t="n">
        <v>3</v>
      </c>
      <c r="H59" s="0" t="n">
        <f aca="false">Table3[[#This Row],[Q (CT)]]*Table3[[#This Row],[CON]]</f>
        <v>3000</v>
      </c>
      <c r="I59" s="6" t="n">
        <f aca="false">Table3[[#This Row],[varct Rp]]/Table3[[#This Row],[CON]]</f>
        <v>12000</v>
      </c>
      <c r="J59" s="6" t="n">
        <v>12000000</v>
      </c>
      <c r="K59" s="7" t="n">
        <f aca="false">Table3[[#This Row],[varq Rp]]/1000</f>
        <v>12</v>
      </c>
      <c r="L59" s="7" t="n">
        <f aca="false">Table3[[#This Row],[vardct Rp]]/Table3[[#This Row],[CON]]</f>
        <v>86</v>
      </c>
      <c r="M59" s="6" t="n">
        <v>86000</v>
      </c>
      <c r="N59" s="7" t="n">
        <f aca="false">Table3[[#This Row],[vardq Rp]]/1000</f>
        <v>0.086</v>
      </c>
      <c r="O59" s="6" t="n">
        <v>10</v>
      </c>
      <c r="P59" s="7" t="n">
        <f aca="false">Table3[[#This Row],[vard Rp]]/1000</f>
        <v>0.01</v>
      </c>
      <c r="Q59" s="6" t="n">
        <v>10</v>
      </c>
      <c r="R59" s="7" t="n">
        <f aca="false">Table3[[#This Row],[fix Rp]]/1000</f>
        <v>0.01</v>
      </c>
    </row>
    <row r="60" customFormat="false" ht="13.8" hidden="false" customHeight="false" outlineLevel="0" collapsed="false">
      <c r="A60" s="0" t="n">
        <v>59</v>
      </c>
      <c r="B60" s="0" t="s">
        <v>177</v>
      </c>
      <c r="C60" s="0" t="s">
        <v>77</v>
      </c>
      <c r="D60" s="0" t="n">
        <v>2</v>
      </c>
      <c r="E60" s="0" t="s">
        <v>178</v>
      </c>
      <c r="F60" s="0" t="n">
        <v>1000</v>
      </c>
      <c r="G60" s="0" t="n">
        <v>3</v>
      </c>
      <c r="H60" s="0" t="n">
        <f aca="false">Table3[[#This Row],[Q (CT)]]*Table3[[#This Row],[CON]]</f>
        <v>3000</v>
      </c>
      <c r="I60" s="6" t="n">
        <f aca="false">Table3[[#This Row],[varct Rp]]/Table3[[#This Row],[CON]]</f>
        <v>12000</v>
      </c>
      <c r="J60" s="6" t="n">
        <v>12000000</v>
      </c>
      <c r="K60" s="7" t="n">
        <f aca="false">Table3[[#This Row],[varq Rp]]/1000</f>
        <v>12</v>
      </c>
      <c r="L60" s="7" t="n">
        <f aca="false">Table3[[#This Row],[vardct Rp]]/Table3[[#This Row],[CON]]</f>
        <v>86</v>
      </c>
      <c r="M60" s="6" t="n">
        <v>86000</v>
      </c>
      <c r="N60" s="7" t="n">
        <f aca="false">Table3[[#This Row],[vardq Rp]]/1000</f>
        <v>0.086</v>
      </c>
      <c r="O60" s="6" t="n">
        <v>10</v>
      </c>
      <c r="P60" s="7" t="n">
        <f aca="false">Table3[[#This Row],[vard Rp]]/1000</f>
        <v>0.01</v>
      </c>
      <c r="Q60" s="6" t="n">
        <v>10</v>
      </c>
      <c r="R60" s="7" t="n">
        <f aca="false">Table3[[#This Row],[fix Rp]]/1000</f>
        <v>0.01</v>
      </c>
    </row>
    <row r="61" customFormat="false" ht="13.8" hidden="false" customHeight="false" outlineLevel="0" collapsed="false">
      <c r="A61" s="0" t="n">
        <v>60</v>
      </c>
      <c r="B61" s="0" t="s">
        <v>179</v>
      </c>
      <c r="C61" s="0" t="s">
        <v>77</v>
      </c>
      <c r="D61" s="0" t="n">
        <v>2</v>
      </c>
      <c r="E61" s="0" t="s">
        <v>180</v>
      </c>
      <c r="F61" s="0" t="n">
        <v>1000</v>
      </c>
      <c r="G61" s="0" t="n">
        <v>3</v>
      </c>
      <c r="H61" s="0" t="n">
        <f aca="false">Table3[[#This Row],[Q (CT)]]*Table3[[#This Row],[CON]]</f>
        <v>3000</v>
      </c>
      <c r="I61" s="6" t="n">
        <f aca="false">Table3[[#This Row],[varct Rp]]/Table3[[#This Row],[CON]]</f>
        <v>12000</v>
      </c>
      <c r="J61" s="6" t="n">
        <v>12000000</v>
      </c>
      <c r="K61" s="7" t="n">
        <f aca="false">Table3[[#This Row],[varq Rp]]/1000</f>
        <v>12</v>
      </c>
      <c r="L61" s="7" t="n">
        <f aca="false">Table3[[#This Row],[vardct Rp]]/Table3[[#This Row],[CON]]</f>
        <v>86</v>
      </c>
      <c r="M61" s="6" t="n">
        <v>86000</v>
      </c>
      <c r="N61" s="7" t="n">
        <f aca="false">Table3[[#This Row],[vardq Rp]]/1000</f>
        <v>0.086</v>
      </c>
      <c r="O61" s="6" t="n">
        <v>10</v>
      </c>
      <c r="P61" s="7" t="n">
        <f aca="false">Table3[[#This Row],[vard Rp]]/1000</f>
        <v>0.01</v>
      </c>
      <c r="Q61" s="6" t="n">
        <v>10</v>
      </c>
      <c r="R61" s="7" t="n">
        <f aca="false">Table3[[#This Row],[fix Rp]]/1000</f>
        <v>0.01</v>
      </c>
    </row>
    <row r="62" customFormat="false" ht="13.8" hidden="false" customHeight="false" outlineLevel="0" collapsed="false">
      <c r="A62" s="0" t="n">
        <v>61</v>
      </c>
      <c r="B62" s="0" t="s">
        <v>181</v>
      </c>
      <c r="C62" s="0" t="s">
        <v>77</v>
      </c>
      <c r="D62" s="0" t="n">
        <v>2</v>
      </c>
      <c r="E62" s="0" t="s">
        <v>182</v>
      </c>
      <c r="F62" s="0" t="n">
        <v>1000</v>
      </c>
      <c r="G62" s="0" t="n">
        <v>3</v>
      </c>
      <c r="H62" s="0" t="n">
        <f aca="false">Table3[[#This Row],[Q (CT)]]*Table3[[#This Row],[CON]]</f>
        <v>3000</v>
      </c>
      <c r="I62" s="6" t="n">
        <f aca="false">Table3[[#This Row],[varct Rp]]/Table3[[#This Row],[CON]]</f>
        <v>12000</v>
      </c>
      <c r="J62" s="6" t="n">
        <v>12000000</v>
      </c>
      <c r="K62" s="7" t="n">
        <f aca="false">Table3[[#This Row],[varq Rp]]/1000</f>
        <v>12</v>
      </c>
      <c r="L62" s="7" t="n">
        <f aca="false">Table3[[#This Row],[vardct Rp]]/Table3[[#This Row],[CON]]</f>
        <v>86</v>
      </c>
      <c r="M62" s="6" t="n">
        <v>86000</v>
      </c>
      <c r="N62" s="7" t="n">
        <f aca="false">Table3[[#This Row],[vardq Rp]]/1000</f>
        <v>0.086</v>
      </c>
      <c r="O62" s="6" t="n">
        <v>10</v>
      </c>
      <c r="P62" s="7" t="n">
        <f aca="false">Table3[[#This Row],[vard Rp]]/1000</f>
        <v>0.01</v>
      </c>
      <c r="Q62" s="6" t="n">
        <v>10</v>
      </c>
      <c r="R62" s="7" t="n">
        <f aca="false">Table3[[#This Row],[fix Rp]]/1000</f>
        <v>0.01</v>
      </c>
    </row>
    <row r="63" customFormat="false" ht="13.8" hidden="false" customHeight="false" outlineLevel="0" collapsed="false">
      <c r="A63" s="0" t="n">
        <v>62</v>
      </c>
      <c r="B63" s="0" t="s">
        <v>183</v>
      </c>
      <c r="C63" s="0" t="s">
        <v>77</v>
      </c>
      <c r="D63" s="0" t="n">
        <v>2</v>
      </c>
      <c r="E63" s="0" t="s">
        <v>184</v>
      </c>
      <c r="F63" s="0" t="n">
        <v>1000</v>
      </c>
      <c r="G63" s="0" t="n">
        <v>3</v>
      </c>
      <c r="H63" s="0" t="n">
        <f aca="false">Table3[[#This Row],[Q (CT)]]*Table3[[#This Row],[CON]]</f>
        <v>3000</v>
      </c>
      <c r="I63" s="6" t="n">
        <f aca="false">Table3[[#This Row],[varct Rp]]/Table3[[#This Row],[CON]]</f>
        <v>12000</v>
      </c>
      <c r="J63" s="6" t="n">
        <v>12000000</v>
      </c>
      <c r="K63" s="7" t="n">
        <f aca="false">Table3[[#This Row],[varq Rp]]/1000</f>
        <v>12</v>
      </c>
      <c r="L63" s="7" t="n">
        <f aca="false">Table3[[#This Row],[vardct Rp]]/Table3[[#This Row],[CON]]</f>
        <v>86</v>
      </c>
      <c r="M63" s="6" t="n">
        <v>86000</v>
      </c>
      <c r="N63" s="7" t="n">
        <f aca="false">Table3[[#This Row],[vardq Rp]]/1000</f>
        <v>0.086</v>
      </c>
      <c r="O63" s="6" t="n">
        <v>10</v>
      </c>
      <c r="P63" s="7" t="n">
        <f aca="false">Table3[[#This Row],[vard Rp]]/1000</f>
        <v>0.01</v>
      </c>
      <c r="Q63" s="6" t="n">
        <v>10</v>
      </c>
      <c r="R63" s="7" t="n">
        <f aca="false">Table3[[#This Row],[fix Rp]]/1000</f>
        <v>0.01</v>
      </c>
    </row>
    <row r="64" customFormat="false" ht="13.8" hidden="false" customHeight="false" outlineLevel="0" collapsed="false">
      <c r="A64" s="0" t="n">
        <v>63</v>
      </c>
      <c r="B64" s="0" t="s">
        <v>185</v>
      </c>
      <c r="C64" s="0" t="s">
        <v>77</v>
      </c>
      <c r="D64" s="0" t="n">
        <v>2</v>
      </c>
      <c r="E64" s="0" t="s">
        <v>186</v>
      </c>
      <c r="F64" s="0" t="n">
        <v>1000</v>
      </c>
      <c r="G64" s="0" t="n">
        <v>3</v>
      </c>
      <c r="H64" s="0" t="n">
        <f aca="false">Table3[[#This Row],[Q (CT)]]*Table3[[#This Row],[CON]]</f>
        <v>3000</v>
      </c>
      <c r="I64" s="6" t="n">
        <f aca="false">Table3[[#This Row],[varct Rp]]/Table3[[#This Row],[CON]]</f>
        <v>12000</v>
      </c>
      <c r="J64" s="6" t="n">
        <v>12000000</v>
      </c>
      <c r="K64" s="7" t="n">
        <f aca="false">Table3[[#This Row],[varq Rp]]/1000</f>
        <v>12</v>
      </c>
      <c r="L64" s="7" t="n">
        <f aca="false">Table3[[#This Row],[vardct Rp]]/Table3[[#This Row],[CON]]</f>
        <v>86</v>
      </c>
      <c r="M64" s="6" t="n">
        <v>86000</v>
      </c>
      <c r="N64" s="7" t="n">
        <f aca="false">Table3[[#This Row],[vardq Rp]]/1000</f>
        <v>0.086</v>
      </c>
      <c r="O64" s="6" t="n">
        <v>10</v>
      </c>
      <c r="P64" s="7" t="n">
        <f aca="false">Table3[[#This Row],[vard Rp]]/1000</f>
        <v>0.01</v>
      </c>
      <c r="Q64" s="6" t="n">
        <v>10</v>
      </c>
      <c r="R64" s="7" t="n">
        <f aca="false">Table3[[#This Row],[fix Rp]]/1000</f>
        <v>0.01</v>
      </c>
    </row>
    <row r="65" customFormat="false" ht="13.8" hidden="false" customHeight="false" outlineLevel="0" collapsed="false">
      <c r="A65" s="0" t="n">
        <v>64</v>
      </c>
      <c r="B65" s="8" t="s">
        <v>187</v>
      </c>
      <c r="C65" s="8" t="s">
        <v>188</v>
      </c>
      <c r="D65" s="8" t="n">
        <v>3</v>
      </c>
      <c r="E65" s="1" t="s">
        <v>189</v>
      </c>
      <c r="F65" s="1" t="n">
        <v>550</v>
      </c>
      <c r="G65" s="1" t="n">
        <v>15</v>
      </c>
      <c r="H65" s="1" t="n">
        <f aca="false">Table3[[#This Row],[Q (CT)]]*Table3[[#This Row],[CON]]</f>
        <v>8250</v>
      </c>
      <c r="I65" s="9" t="n">
        <f aca="false">Table3[[#This Row],[varct Rp]]/Table3[[#This Row],[CON]]</f>
        <v>16363.6363636364</v>
      </c>
      <c r="J65" s="9" t="n">
        <v>9000000</v>
      </c>
      <c r="K65" s="10" t="n">
        <f aca="false">Table3[[#This Row],[varq Rp]]/1000</f>
        <v>16.3636363636364</v>
      </c>
      <c r="L65" s="10" t="n">
        <f aca="false">Table3[[#This Row],[vardct Rp]]/Table3[[#This Row],[CON]]</f>
        <v>21.8181818181818</v>
      </c>
      <c r="M65" s="9" t="n">
        <v>12000</v>
      </c>
      <c r="N65" s="10" t="n">
        <f aca="false">Table3[[#This Row],[vardq Rp]]/1000</f>
        <v>0.0218181818181818</v>
      </c>
      <c r="O65" s="6" t="n">
        <v>10</v>
      </c>
      <c r="P65" s="7" t="n">
        <f aca="false">Table3[[#This Row],[vard Rp]]/1000</f>
        <v>0.01</v>
      </c>
      <c r="Q65" s="6" t="n">
        <v>10</v>
      </c>
      <c r="R65" s="7" t="n">
        <f aca="false">Table3[[#This Row],[fix Rp]]/1000</f>
        <v>0.01</v>
      </c>
    </row>
    <row r="66" customFormat="false" ht="13.8" hidden="false" customHeight="false" outlineLevel="0" collapsed="false">
      <c r="A66" s="0" t="n">
        <v>65</v>
      </c>
      <c r="B66" s="8" t="s">
        <v>190</v>
      </c>
      <c r="C66" s="8" t="s">
        <v>188</v>
      </c>
      <c r="D66" s="8" t="n">
        <v>2</v>
      </c>
      <c r="E66" s="1" t="s">
        <v>191</v>
      </c>
      <c r="F66" s="1" t="n">
        <v>550</v>
      </c>
      <c r="G66" s="1" t="n">
        <v>15</v>
      </c>
      <c r="H66" s="1" t="n">
        <f aca="false">Table3[[#This Row],[Q (CT)]]*Table3[[#This Row],[CON]]</f>
        <v>8250</v>
      </c>
      <c r="I66" s="9" t="n">
        <f aca="false">Table3[[#This Row],[varct Rp]]/Table3[[#This Row],[CON]]</f>
        <v>18181.8181818182</v>
      </c>
      <c r="J66" s="9" t="n">
        <v>10000000</v>
      </c>
      <c r="K66" s="10" t="n">
        <f aca="false">Table3[[#This Row],[varq Rp]]/1000</f>
        <v>18.1818181818182</v>
      </c>
      <c r="L66" s="10" t="n">
        <f aca="false">Table3[[#This Row],[vardct Rp]]/Table3[[#This Row],[CON]]</f>
        <v>25.4545454545455</v>
      </c>
      <c r="M66" s="9" t="n">
        <v>14000</v>
      </c>
      <c r="N66" s="10" t="n">
        <f aca="false">Table3[[#This Row],[vardq Rp]]/1000</f>
        <v>0.0254545454545454</v>
      </c>
      <c r="O66" s="6" t="n">
        <v>10</v>
      </c>
      <c r="P66" s="7" t="n">
        <f aca="false">Table3[[#This Row],[vard Rp]]/1000</f>
        <v>0.01</v>
      </c>
      <c r="Q66" s="6" t="n">
        <v>10</v>
      </c>
      <c r="R66" s="7" t="n">
        <f aca="false">Table3[[#This Row],[fix Rp]]/1000</f>
        <v>0.01</v>
      </c>
    </row>
    <row r="67" customFormat="false" ht="13.8" hidden="false" customHeight="false" outlineLevel="0" collapsed="false">
      <c r="A67" s="0" t="n">
        <v>66</v>
      </c>
      <c r="B67" s="8" t="s">
        <v>192</v>
      </c>
      <c r="C67" s="8" t="s">
        <v>188</v>
      </c>
      <c r="D67" s="8" t="n">
        <v>2</v>
      </c>
      <c r="E67" s="1" t="s">
        <v>193</v>
      </c>
      <c r="F67" s="1" t="n">
        <v>550</v>
      </c>
      <c r="G67" s="1" t="n">
        <v>15</v>
      </c>
      <c r="H67" s="1" t="n">
        <f aca="false">Table3[[#This Row],[Q (CT)]]*Table3[[#This Row],[CON]]</f>
        <v>8250</v>
      </c>
      <c r="I67" s="9" t="n">
        <f aca="false">Table3[[#This Row],[varct Rp]]/Table3[[#This Row],[CON]]</f>
        <v>21818.1818181818</v>
      </c>
      <c r="J67" s="9" t="n">
        <v>12000000</v>
      </c>
      <c r="K67" s="10" t="n">
        <f aca="false">Table3[[#This Row],[varq Rp]]/1000</f>
        <v>21.8181818181818</v>
      </c>
      <c r="L67" s="10" t="n">
        <f aca="false">Table3[[#This Row],[vardct Rp]]/Table3[[#This Row],[CON]]</f>
        <v>18.1818181818182</v>
      </c>
      <c r="M67" s="9" t="n">
        <v>10000</v>
      </c>
      <c r="N67" s="10" t="n">
        <f aca="false">Table3[[#This Row],[vardq Rp]]/1000</f>
        <v>0.0181818181818182</v>
      </c>
      <c r="O67" s="6" t="n">
        <v>10</v>
      </c>
      <c r="P67" s="7" t="n">
        <f aca="false">Table3[[#This Row],[vard Rp]]/1000</f>
        <v>0.01</v>
      </c>
      <c r="Q67" s="6" t="n">
        <v>10</v>
      </c>
      <c r="R67" s="7" t="n">
        <f aca="false">Table3[[#This Row],[fix Rp]]/1000</f>
        <v>0.01</v>
      </c>
    </row>
    <row r="68" customFormat="false" ht="13.8" hidden="false" customHeight="false" outlineLevel="0" collapsed="false">
      <c r="A68" s="0" t="n">
        <v>67</v>
      </c>
      <c r="B68" s="8" t="s">
        <v>194</v>
      </c>
      <c r="C68" s="8" t="s">
        <v>188</v>
      </c>
      <c r="D68" s="8" t="n">
        <v>1</v>
      </c>
      <c r="E68" s="1" t="s">
        <v>195</v>
      </c>
      <c r="F68" s="1" t="n">
        <v>550</v>
      </c>
      <c r="G68" s="1" t="n">
        <v>15</v>
      </c>
      <c r="H68" s="1" t="n">
        <f aca="false">Table3[[#This Row],[Q (CT)]]*Table3[[#This Row],[CON]]</f>
        <v>8250</v>
      </c>
      <c r="I68" s="9" t="n">
        <f aca="false">Table3[[#This Row],[varct Rp]]/Table3[[#This Row],[CON]]</f>
        <v>23636.3636363636</v>
      </c>
      <c r="J68" s="9" t="n">
        <v>13000000</v>
      </c>
      <c r="K68" s="10" t="n">
        <f aca="false">Table3[[#This Row],[varq Rp]]/1000</f>
        <v>23.6363636363636</v>
      </c>
      <c r="L68" s="10" t="n">
        <f aca="false">Table3[[#This Row],[vardct Rp]]/Table3[[#This Row],[CON]]</f>
        <v>20</v>
      </c>
      <c r="M68" s="9" t="n">
        <v>11000</v>
      </c>
      <c r="N68" s="10" t="n">
        <f aca="false">Table3[[#This Row],[vardq Rp]]/1000</f>
        <v>0.02</v>
      </c>
      <c r="O68" s="6" t="n">
        <v>10</v>
      </c>
      <c r="P68" s="7" t="n">
        <f aca="false">Table3[[#This Row],[vard Rp]]/1000</f>
        <v>0.01</v>
      </c>
      <c r="Q68" s="6" t="n">
        <v>10</v>
      </c>
      <c r="R68" s="7" t="n">
        <f aca="false">Table3[[#This Row],[fix Rp]]/1000</f>
        <v>0.01</v>
      </c>
    </row>
    <row r="69" customFormat="false" ht="13.8" hidden="false" customHeight="false" outlineLevel="0" collapsed="false">
      <c r="A69" s="0" t="n">
        <v>68</v>
      </c>
      <c r="B69" s="8" t="s">
        <v>196</v>
      </c>
      <c r="C69" s="8" t="s">
        <v>188</v>
      </c>
      <c r="D69" s="8" t="n">
        <v>1</v>
      </c>
      <c r="E69" s="1" t="s">
        <v>193</v>
      </c>
      <c r="F69" s="1" t="n">
        <v>550</v>
      </c>
      <c r="G69" s="1" t="n">
        <v>15</v>
      </c>
      <c r="H69" s="1" t="n">
        <f aca="false">Table3[[#This Row],[Q (CT)]]*Table3[[#This Row],[CON]]</f>
        <v>8250</v>
      </c>
      <c r="I69" s="9" t="n">
        <f aca="false">Table3[[#This Row],[varct Rp]]/Table3[[#This Row],[CON]]</f>
        <v>20000</v>
      </c>
      <c r="J69" s="9" t="n">
        <v>11000000</v>
      </c>
      <c r="K69" s="10" t="n">
        <f aca="false">Table3[[#This Row],[varq Rp]]/1000</f>
        <v>20</v>
      </c>
      <c r="L69" s="10" t="n">
        <f aca="false">Table3[[#This Row],[vardct Rp]]/Table3[[#This Row],[CON]]</f>
        <v>16.3636363636364</v>
      </c>
      <c r="M69" s="9" t="n">
        <v>9000</v>
      </c>
      <c r="N69" s="10" t="n">
        <f aca="false">Table3[[#This Row],[vardq Rp]]/1000</f>
        <v>0.0163636363636364</v>
      </c>
      <c r="O69" s="6" t="n">
        <v>10</v>
      </c>
      <c r="P69" s="7" t="n">
        <f aca="false">Table3[[#This Row],[vard Rp]]/1000</f>
        <v>0.01</v>
      </c>
      <c r="Q69" s="6" t="n">
        <v>10</v>
      </c>
      <c r="R69" s="7" t="n">
        <f aca="false">Table3[[#This Row],[fix Rp]]/1000</f>
        <v>0.01</v>
      </c>
    </row>
    <row r="70" customFormat="false" ht="13.8" hidden="false" customHeight="false" outlineLevel="0" collapsed="false">
      <c r="A70" s="0" t="n">
        <v>69</v>
      </c>
      <c r="B70" s="8" t="s">
        <v>197</v>
      </c>
      <c r="C70" s="8" t="s">
        <v>188</v>
      </c>
      <c r="D70" s="8" t="n">
        <v>2</v>
      </c>
      <c r="E70" s="1" t="s">
        <v>198</v>
      </c>
      <c r="F70" s="1" t="n">
        <v>550</v>
      </c>
      <c r="G70" s="1" t="n">
        <v>15</v>
      </c>
      <c r="H70" s="1" t="n">
        <f aca="false">Table3[[#This Row],[Q (CT)]]*Table3[[#This Row],[CON]]</f>
        <v>8250</v>
      </c>
      <c r="I70" s="9" t="n">
        <f aca="false">Table3[[#This Row],[varct Rp]]/Table3[[#This Row],[CON]]</f>
        <v>27272.7272727273</v>
      </c>
      <c r="J70" s="9" t="n">
        <v>15000000</v>
      </c>
      <c r="K70" s="10" t="n">
        <f aca="false">Table3[[#This Row],[varq Rp]]/1000</f>
        <v>27.2727272727273</v>
      </c>
      <c r="L70" s="10" t="n">
        <f aca="false">Table3[[#This Row],[vardct Rp]]/Table3[[#This Row],[CON]]</f>
        <v>25.4545454545455</v>
      </c>
      <c r="M70" s="9" t="n">
        <v>14000</v>
      </c>
      <c r="N70" s="10" t="n">
        <f aca="false">Table3[[#This Row],[vardq Rp]]/1000</f>
        <v>0.0254545454545454</v>
      </c>
      <c r="O70" s="6" t="n">
        <v>10</v>
      </c>
      <c r="P70" s="7" t="n">
        <f aca="false">Table3[[#This Row],[vard Rp]]/1000</f>
        <v>0.01</v>
      </c>
      <c r="Q70" s="6" t="n">
        <v>10</v>
      </c>
      <c r="R70" s="7" t="n">
        <f aca="false">Table3[[#This Row],[fix Rp]]/1000</f>
        <v>0.01</v>
      </c>
    </row>
    <row r="71" customFormat="false" ht="13.8" hidden="false" customHeight="false" outlineLevel="0" collapsed="false">
      <c r="A71" s="0" t="n">
        <v>70</v>
      </c>
      <c r="B71" s="8" t="s">
        <v>199</v>
      </c>
      <c r="C71" s="8" t="s">
        <v>188</v>
      </c>
      <c r="D71" s="8" t="n">
        <v>2</v>
      </c>
      <c r="E71" s="1" t="s">
        <v>200</v>
      </c>
      <c r="F71" s="1" t="n">
        <v>550</v>
      </c>
      <c r="G71" s="1" t="n">
        <v>15</v>
      </c>
      <c r="H71" s="1" t="n">
        <f aca="false">Table3[[#This Row],[Q (CT)]]*Table3[[#This Row],[CON]]</f>
        <v>8250</v>
      </c>
      <c r="I71" s="9" t="n">
        <f aca="false">Table3[[#This Row],[varct Rp]]/Table3[[#This Row],[CON]]</f>
        <v>18181.8181818182</v>
      </c>
      <c r="J71" s="9" t="n">
        <v>10000000</v>
      </c>
      <c r="K71" s="10" t="n">
        <f aca="false">Table3[[#This Row],[varq Rp]]/1000</f>
        <v>18.1818181818182</v>
      </c>
      <c r="L71" s="10" t="n">
        <f aca="false">Table3[[#This Row],[vardct Rp]]/Table3[[#This Row],[CON]]</f>
        <v>23.6363636363636</v>
      </c>
      <c r="M71" s="9" t="n">
        <v>13000</v>
      </c>
      <c r="N71" s="10" t="n">
        <f aca="false">Table3[[#This Row],[vardq Rp]]/1000</f>
        <v>0.0236363636363636</v>
      </c>
      <c r="O71" s="6" t="n">
        <v>10</v>
      </c>
      <c r="P71" s="7" t="n">
        <f aca="false">Table3[[#This Row],[vard Rp]]/1000</f>
        <v>0.01</v>
      </c>
      <c r="Q71" s="6" t="n">
        <v>10</v>
      </c>
      <c r="R71" s="7" t="n">
        <f aca="false">Table3[[#This Row],[fix Rp]]/1000</f>
        <v>0.01</v>
      </c>
    </row>
    <row r="72" customFormat="false" ht="13.8" hidden="false" customHeight="false" outlineLevel="0" collapsed="false">
      <c r="A72" s="0" t="n">
        <v>71</v>
      </c>
      <c r="B72" s="8" t="s">
        <v>201</v>
      </c>
      <c r="C72" s="8" t="s">
        <v>188</v>
      </c>
      <c r="D72" s="8" t="n">
        <v>2</v>
      </c>
      <c r="E72" s="1" t="s">
        <v>202</v>
      </c>
      <c r="F72" s="1" t="n">
        <v>550</v>
      </c>
      <c r="G72" s="1" t="n">
        <v>15</v>
      </c>
      <c r="H72" s="1" t="n">
        <f aca="false">Table3[[#This Row],[Q (CT)]]*Table3[[#This Row],[CON]]</f>
        <v>8250</v>
      </c>
      <c r="I72" s="9" t="n">
        <f aca="false">Table3[[#This Row],[varct Rp]]/Table3[[#This Row],[CON]]</f>
        <v>20909.0909090909</v>
      </c>
      <c r="J72" s="9" t="n">
        <v>11500000</v>
      </c>
      <c r="K72" s="10" t="n">
        <f aca="false">Table3[[#This Row],[varq Rp]]/1000</f>
        <v>20.9090909090909</v>
      </c>
      <c r="L72" s="10" t="n">
        <f aca="false">Table3[[#This Row],[vardct Rp]]/Table3[[#This Row],[CON]]</f>
        <v>3.63636363636364</v>
      </c>
      <c r="M72" s="9" t="n">
        <v>2000</v>
      </c>
      <c r="N72" s="10" t="n">
        <f aca="false">Table3[[#This Row],[vardq Rp]]/1000</f>
        <v>0.00363636363636364</v>
      </c>
      <c r="O72" s="6" t="n">
        <v>10</v>
      </c>
      <c r="P72" s="7" t="n">
        <f aca="false">Table3[[#This Row],[vard Rp]]/1000</f>
        <v>0.01</v>
      </c>
      <c r="Q72" s="6" t="n">
        <v>10</v>
      </c>
      <c r="R72" s="7" t="n">
        <f aca="false">Table3[[#This Row],[fix Rp]]/1000</f>
        <v>0.01</v>
      </c>
    </row>
    <row r="73" customFormat="false" ht="13.8" hidden="false" customHeight="false" outlineLevel="0" collapsed="false">
      <c r="A73" s="0" t="n">
        <v>72</v>
      </c>
      <c r="B73" s="11" t="s">
        <v>203</v>
      </c>
      <c r="C73" s="8" t="s">
        <v>188</v>
      </c>
      <c r="D73" s="11" t="n">
        <v>4</v>
      </c>
      <c r="E73" s="1" t="s">
        <v>204</v>
      </c>
      <c r="F73" s="1" t="n">
        <v>550</v>
      </c>
      <c r="G73" s="1" t="n">
        <v>15</v>
      </c>
      <c r="H73" s="1" t="n">
        <f aca="false">Table3[[#This Row],[Q (CT)]]*Table3[[#This Row],[CON]]</f>
        <v>8250</v>
      </c>
      <c r="I73" s="9" t="n">
        <f aca="false">Table3[[#This Row],[varct Rp]]/Table3[[#This Row],[CON]]</f>
        <v>21818.1818181818</v>
      </c>
      <c r="J73" s="9" t="n">
        <v>12000000</v>
      </c>
      <c r="K73" s="10" t="n">
        <f aca="false">Table3[[#This Row],[varq Rp]]/1000</f>
        <v>21.8181818181818</v>
      </c>
      <c r="L73" s="10" t="n">
        <f aca="false">Table3[[#This Row],[vardct Rp]]/Table3[[#This Row],[CON]]</f>
        <v>3.63636363636364</v>
      </c>
      <c r="M73" s="9" t="n">
        <v>2000</v>
      </c>
      <c r="N73" s="10" t="n">
        <f aca="false">Table3[[#This Row],[vardq Rp]]/1000</f>
        <v>0.00363636363636364</v>
      </c>
      <c r="O73" s="6" t="n">
        <v>10</v>
      </c>
      <c r="P73" s="7" t="n">
        <f aca="false">Table3[[#This Row],[vard Rp]]/1000</f>
        <v>0.01</v>
      </c>
      <c r="Q73" s="6" t="n">
        <v>10</v>
      </c>
      <c r="R73" s="7" t="n">
        <f aca="false">Table3[[#This Row],[fix Rp]]/1000</f>
        <v>0.01</v>
      </c>
    </row>
    <row r="74" customFormat="false" ht="13.8" hidden="false" customHeight="false" outlineLevel="0" collapsed="false">
      <c r="A74" s="0" t="n">
        <v>73</v>
      </c>
      <c r="B74" s="8" t="s">
        <v>205</v>
      </c>
      <c r="C74" s="8" t="s">
        <v>188</v>
      </c>
      <c r="D74" s="8" t="n">
        <v>4</v>
      </c>
      <c r="E74" s="1" t="s">
        <v>206</v>
      </c>
      <c r="F74" s="1" t="n">
        <v>550</v>
      </c>
      <c r="G74" s="1" t="n">
        <v>15</v>
      </c>
      <c r="H74" s="1" t="n">
        <f aca="false">Table3[[#This Row],[Q (CT)]]*Table3[[#This Row],[CON]]</f>
        <v>8250</v>
      </c>
      <c r="I74" s="9" t="n">
        <f aca="false">Table3[[#This Row],[varct Rp]]/Table3[[#This Row],[CON]]</f>
        <v>21818.1818181818</v>
      </c>
      <c r="J74" s="9" t="n">
        <v>12000000</v>
      </c>
      <c r="K74" s="10" t="n">
        <f aca="false">Table3[[#This Row],[varq Rp]]/1000</f>
        <v>21.8181818181818</v>
      </c>
      <c r="L74" s="10" t="n">
        <f aca="false">Table3[[#This Row],[vardct Rp]]/Table3[[#This Row],[CON]]</f>
        <v>3.63636363636364</v>
      </c>
      <c r="M74" s="9" t="n">
        <v>2000</v>
      </c>
      <c r="N74" s="10" t="n">
        <f aca="false">Table3[[#This Row],[vardq Rp]]/1000</f>
        <v>0.00363636363636364</v>
      </c>
      <c r="O74" s="6" t="n">
        <v>10</v>
      </c>
      <c r="P74" s="7" t="n">
        <f aca="false">Table3[[#This Row],[vard Rp]]/1000</f>
        <v>0.01</v>
      </c>
      <c r="Q74" s="6" t="n">
        <v>10</v>
      </c>
      <c r="R74" s="7" t="n">
        <f aca="false">Table3[[#This Row],[fix Rp]]/1000</f>
        <v>0.01</v>
      </c>
    </row>
    <row r="75" customFormat="false" ht="13.8" hidden="false" customHeight="false" outlineLevel="0" collapsed="false">
      <c r="A75" s="0" t="n">
        <v>74</v>
      </c>
      <c r="B75" s="8" t="s">
        <v>207</v>
      </c>
      <c r="C75" s="8" t="s">
        <v>188</v>
      </c>
      <c r="D75" s="8" t="n">
        <v>6</v>
      </c>
      <c r="E75" s="1" t="s">
        <v>208</v>
      </c>
      <c r="F75" s="1" t="n">
        <v>550</v>
      </c>
      <c r="G75" s="1" t="n">
        <v>15</v>
      </c>
      <c r="H75" s="1" t="n">
        <f aca="false">Table3[[#This Row],[Q (CT)]]*Table3[[#This Row],[CON]]</f>
        <v>8250</v>
      </c>
      <c r="I75" s="9" t="n">
        <f aca="false">Table3[[#This Row],[varct Rp]]/Table3[[#This Row],[CON]]</f>
        <v>22727.2727272727</v>
      </c>
      <c r="J75" s="9" t="n">
        <v>12500000</v>
      </c>
      <c r="K75" s="10" t="n">
        <f aca="false">Table3[[#This Row],[varq Rp]]/1000</f>
        <v>22.7272727272727</v>
      </c>
      <c r="L75" s="10" t="n">
        <f aca="false">Table3[[#This Row],[vardct Rp]]/Table3[[#This Row],[CON]]</f>
        <v>3.63636363636364</v>
      </c>
      <c r="M75" s="9" t="n">
        <v>2000</v>
      </c>
      <c r="N75" s="10" t="n">
        <f aca="false">Table3[[#This Row],[vardq Rp]]/1000</f>
        <v>0.00363636363636364</v>
      </c>
      <c r="O75" s="6" t="n">
        <v>10</v>
      </c>
      <c r="P75" s="7" t="n">
        <f aca="false">Table3[[#This Row],[vard Rp]]/1000</f>
        <v>0.01</v>
      </c>
      <c r="Q75" s="6" t="n">
        <v>10</v>
      </c>
      <c r="R75" s="7" t="n">
        <f aca="false">Table3[[#This Row],[fix Rp]]/1000</f>
        <v>0.01</v>
      </c>
    </row>
    <row r="76" customFormat="false" ht="13.8" hidden="false" customHeight="false" outlineLevel="0" collapsed="false">
      <c r="A76" s="0" t="n">
        <v>75</v>
      </c>
      <c r="B76" s="8" t="s">
        <v>209</v>
      </c>
      <c r="C76" s="8" t="s">
        <v>188</v>
      </c>
      <c r="D76" s="8" t="n">
        <v>3</v>
      </c>
      <c r="E76" s="1" t="s">
        <v>210</v>
      </c>
      <c r="F76" s="1" t="n">
        <v>550</v>
      </c>
      <c r="G76" s="1" t="n">
        <v>15</v>
      </c>
      <c r="H76" s="1" t="n">
        <f aca="false">Table3[[#This Row],[Q (CT)]]*Table3[[#This Row],[CON]]</f>
        <v>8250</v>
      </c>
      <c r="I76" s="9" t="n">
        <f aca="false">Table3[[#This Row],[varct Rp]]/Table3[[#This Row],[CON]]</f>
        <v>19090.9090909091</v>
      </c>
      <c r="J76" s="9" t="n">
        <v>10500000</v>
      </c>
      <c r="K76" s="10" t="n">
        <f aca="false">Table3[[#This Row],[varq Rp]]/1000</f>
        <v>19.0909090909091</v>
      </c>
      <c r="L76" s="10" t="n">
        <f aca="false">Table3[[#This Row],[vardct Rp]]/Table3[[#This Row],[CON]]</f>
        <v>3.63636363636364</v>
      </c>
      <c r="M76" s="9" t="n">
        <v>2000</v>
      </c>
      <c r="N76" s="10" t="n">
        <f aca="false">Table3[[#This Row],[vardq Rp]]/1000</f>
        <v>0.00363636363636364</v>
      </c>
      <c r="O76" s="6" t="n">
        <v>10</v>
      </c>
      <c r="P76" s="7" t="n">
        <f aca="false">Table3[[#This Row],[vard Rp]]/1000</f>
        <v>0.01</v>
      </c>
      <c r="Q76" s="6" t="n">
        <v>10</v>
      </c>
      <c r="R76" s="7" t="n">
        <f aca="false">Table3[[#This Row],[fix Rp]]/1000</f>
        <v>0.01</v>
      </c>
    </row>
    <row r="77" customFormat="false" ht="13.8" hidden="false" customHeight="false" outlineLevel="0" collapsed="false">
      <c r="A77" s="0" t="n">
        <v>76</v>
      </c>
      <c r="B77" s="8" t="s">
        <v>211</v>
      </c>
      <c r="C77" s="8" t="s">
        <v>188</v>
      </c>
      <c r="D77" s="8" t="n">
        <v>4</v>
      </c>
      <c r="E77" s="1" t="s">
        <v>212</v>
      </c>
      <c r="F77" s="1" t="n">
        <v>550</v>
      </c>
      <c r="G77" s="1" t="n">
        <v>15</v>
      </c>
      <c r="H77" s="1" t="n">
        <f aca="false">Table3[[#This Row],[Q (CT)]]*Table3[[#This Row],[CON]]</f>
        <v>8250</v>
      </c>
      <c r="I77" s="9" t="n">
        <f aca="false">Table3[[#This Row],[varct Rp]]/Table3[[#This Row],[CON]]</f>
        <v>21818.1818181818</v>
      </c>
      <c r="J77" s="9" t="n">
        <v>12000000</v>
      </c>
      <c r="K77" s="10" t="n">
        <f aca="false">Table3[[#This Row],[varq Rp]]/1000</f>
        <v>21.8181818181818</v>
      </c>
      <c r="L77" s="10" t="n">
        <f aca="false">Table3[[#This Row],[vardct Rp]]/Table3[[#This Row],[CON]]</f>
        <v>3.63636363636364</v>
      </c>
      <c r="M77" s="9" t="n">
        <v>2000</v>
      </c>
      <c r="N77" s="10" t="n">
        <f aca="false">Table3[[#This Row],[vardq Rp]]/1000</f>
        <v>0.00363636363636364</v>
      </c>
      <c r="O77" s="6" t="n">
        <v>10</v>
      </c>
      <c r="P77" s="7" t="n">
        <f aca="false">Table3[[#This Row],[vard Rp]]/1000</f>
        <v>0.01</v>
      </c>
      <c r="Q77" s="6" t="n">
        <v>10</v>
      </c>
      <c r="R77" s="7" t="n">
        <f aca="false">Table3[[#This Row],[fix Rp]]/1000</f>
        <v>0.01</v>
      </c>
    </row>
    <row r="78" customFormat="false" ht="13.8" hidden="false" customHeight="false" outlineLevel="0" collapsed="false">
      <c r="A78" s="0" t="n">
        <v>77</v>
      </c>
      <c r="B78" s="8" t="s">
        <v>213</v>
      </c>
      <c r="C78" s="8" t="s">
        <v>188</v>
      </c>
      <c r="D78" s="8" t="n">
        <v>4</v>
      </c>
      <c r="E78" s="1" t="s">
        <v>214</v>
      </c>
      <c r="F78" s="1" t="n">
        <v>550</v>
      </c>
      <c r="G78" s="1" t="n">
        <v>15</v>
      </c>
      <c r="H78" s="1" t="n">
        <f aca="false">Table3[[#This Row],[Q (CT)]]*Table3[[#This Row],[CON]]</f>
        <v>8250</v>
      </c>
      <c r="I78" s="9" t="n">
        <f aca="false">Table3[[#This Row],[varct Rp]]/Table3[[#This Row],[CON]]</f>
        <v>21818.1818181818</v>
      </c>
      <c r="J78" s="9" t="n">
        <v>12000000</v>
      </c>
      <c r="K78" s="10" t="n">
        <f aca="false">Table3[[#This Row],[varq Rp]]/1000</f>
        <v>21.8181818181818</v>
      </c>
      <c r="L78" s="10" t="n">
        <f aca="false">Table3[[#This Row],[vardct Rp]]/Table3[[#This Row],[CON]]</f>
        <v>3.63636363636364</v>
      </c>
      <c r="M78" s="9" t="n">
        <v>2000</v>
      </c>
      <c r="N78" s="10" t="n">
        <f aca="false">Table3[[#This Row],[vardq Rp]]/1000</f>
        <v>0.00363636363636364</v>
      </c>
      <c r="O78" s="6" t="n">
        <v>10</v>
      </c>
      <c r="P78" s="7" t="n">
        <f aca="false">Table3[[#This Row],[vard Rp]]/1000</f>
        <v>0.01</v>
      </c>
      <c r="Q78" s="6" t="n">
        <v>10</v>
      </c>
      <c r="R78" s="7" t="n">
        <f aca="false">Table3[[#This Row],[fix Rp]]/1000</f>
        <v>0.01</v>
      </c>
    </row>
    <row r="79" customFormat="false" ht="13.8" hidden="false" customHeight="false" outlineLevel="0" collapsed="false">
      <c r="A79" s="0" t="n">
        <v>78</v>
      </c>
      <c r="B79" s="8" t="s">
        <v>215</v>
      </c>
      <c r="C79" s="8" t="s">
        <v>188</v>
      </c>
      <c r="D79" s="8" t="n">
        <v>4</v>
      </c>
      <c r="E79" s="1" t="s">
        <v>216</v>
      </c>
      <c r="F79" s="1" t="n">
        <v>550</v>
      </c>
      <c r="G79" s="1" t="n">
        <v>15</v>
      </c>
      <c r="H79" s="1" t="n">
        <f aca="false">Table3[[#This Row],[Q (CT)]]*Table3[[#This Row],[CON]]</f>
        <v>8250</v>
      </c>
      <c r="I79" s="9" t="n">
        <f aca="false">Table3[[#This Row],[varct Rp]]/Table3[[#This Row],[CON]]</f>
        <v>20000</v>
      </c>
      <c r="J79" s="9" t="n">
        <v>11000000</v>
      </c>
      <c r="K79" s="10" t="n">
        <f aca="false">Table3[[#This Row],[varq Rp]]/1000</f>
        <v>20</v>
      </c>
      <c r="L79" s="10" t="n">
        <f aca="false">Table3[[#This Row],[vardct Rp]]/Table3[[#This Row],[CON]]</f>
        <v>3.63636363636364</v>
      </c>
      <c r="M79" s="9" t="n">
        <v>2000</v>
      </c>
      <c r="N79" s="10" t="n">
        <f aca="false">Table3[[#This Row],[vardq Rp]]/1000</f>
        <v>0.00363636363636364</v>
      </c>
      <c r="O79" s="6" t="n">
        <v>10</v>
      </c>
      <c r="P79" s="7" t="n">
        <f aca="false">Table3[[#This Row],[vard Rp]]/1000</f>
        <v>0.01</v>
      </c>
      <c r="Q79" s="6" t="n">
        <v>10</v>
      </c>
      <c r="R79" s="7" t="n">
        <f aca="false">Table3[[#This Row],[fix Rp]]/1000</f>
        <v>0.01</v>
      </c>
    </row>
    <row r="80" customFormat="false" ht="13.8" hidden="false" customHeight="false" outlineLevel="0" collapsed="false">
      <c r="A80" s="0" t="n">
        <v>79</v>
      </c>
      <c r="B80" s="8" t="s">
        <v>217</v>
      </c>
      <c r="C80" s="8" t="s">
        <v>188</v>
      </c>
      <c r="D80" s="8" t="n">
        <v>2</v>
      </c>
      <c r="E80" s="1" t="s">
        <v>202</v>
      </c>
      <c r="F80" s="1" t="n">
        <v>550</v>
      </c>
      <c r="G80" s="1" t="n">
        <v>15</v>
      </c>
      <c r="H80" s="1" t="n">
        <f aca="false">Table3[[#This Row],[Q (CT)]]*Table3[[#This Row],[CON]]</f>
        <v>8250</v>
      </c>
      <c r="I80" s="9" t="n">
        <f aca="false">Table3[[#This Row],[varct Rp]]/Table3[[#This Row],[CON]]</f>
        <v>21818.1818181818</v>
      </c>
      <c r="J80" s="9" t="n">
        <v>12000000</v>
      </c>
      <c r="K80" s="10" t="n">
        <f aca="false">Table3[[#This Row],[varq Rp]]/1000</f>
        <v>21.8181818181818</v>
      </c>
      <c r="L80" s="10" t="n">
        <f aca="false">Table3[[#This Row],[vardct Rp]]/Table3[[#This Row],[CON]]</f>
        <v>3.63636363636364</v>
      </c>
      <c r="M80" s="9" t="n">
        <v>2000</v>
      </c>
      <c r="N80" s="10" t="n">
        <f aca="false">Table3[[#This Row],[vardq Rp]]/1000</f>
        <v>0.00363636363636364</v>
      </c>
      <c r="O80" s="6" t="n">
        <v>10</v>
      </c>
      <c r="P80" s="7" t="n">
        <f aca="false">Table3[[#This Row],[vard Rp]]/1000</f>
        <v>0.01</v>
      </c>
      <c r="Q80" s="6" t="n">
        <v>10</v>
      </c>
      <c r="R80" s="7" t="n">
        <f aca="false">Table3[[#This Row],[fix Rp]]/1000</f>
        <v>0.01</v>
      </c>
    </row>
    <row r="81" customFormat="false" ht="13.8" hidden="false" customHeight="false" outlineLevel="0" collapsed="false">
      <c r="A81" s="0" t="n">
        <v>80</v>
      </c>
      <c r="B81" s="8" t="s">
        <v>218</v>
      </c>
      <c r="C81" s="8" t="s">
        <v>188</v>
      </c>
      <c r="D81" s="8" t="n">
        <v>2</v>
      </c>
      <c r="E81" s="1" t="s">
        <v>219</v>
      </c>
      <c r="F81" s="1" t="n">
        <v>550</v>
      </c>
      <c r="G81" s="1" t="n">
        <v>15</v>
      </c>
      <c r="H81" s="1" t="n">
        <f aca="false">Table3[[#This Row],[Q (CT)]]*Table3[[#This Row],[CON]]</f>
        <v>8250</v>
      </c>
      <c r="I81" s="9" t="n">
        <f aca="false">Table3[[#This Row],[varct Rp]]/Table3[[#This Row],[CON]]</f>
        <v>20000</v>
      </c>
      <c r="J81" s="9" t="n">
        <v>11000000</v>
      </c>
      <c r="K81" s="10" t="n">
        <f aca="false">Table3[[#This Row],[varq Rp]]/1000</f>
        <v>20</v>
      </c>
      <c r="L81" s="10" t="n">
        <f aca="false">Table3[[#This Row],[vardct Rp]]/Table3[[#This Row],[CON]]</f>
        <v>3.63636363636364</v>
      </c>
      <c r="M81" s="9" t="n">
        <v>2000</v>
      </c>
      <c r="N81" s="10" t="n">
        <f aca="false">Table3[[#This Row],[vardq Rp]]/1000</f>
        <v>0.00363636363636364</v>
      </c>
      <c r="O81" s="6" t="n">
        <v>10</v>
      </c>
      <c r="P81" s="7" t="n">
        <f aca="false">Table3[[#This Row],[vard Rp]]/1000</f>
        <v>0.01</v>
      </c>
      <c r="Q81" s="6" t="n">
        <v>10</v>
      </c>
      <c r="R81" s="7" t="n">
        <f aca="false">Table3[[#This Row],[fix Rp]]/1000</f>
        <v>0.01</v>
      </c>
    </row>
    <row r="82" customFormat="false" ht="13.8" hidden="false" customHeight="false" outlineLevel="0" collapsed="false">
      <c r="A82" s="0" t="n">
        <v>81</v>
      </c>
      <c r="B82" s="8" t="s">
        <v>220</v>
      </c>
      <c r="C82" s="8" t="s">
        <v>188</v>
      </c>
      <c r="D82" s="8" t="n">
        <v>4</v>
      </c>
      <c r="E82" s="1" t="s">
        <v>206</v>
      </c>
      <c r="F82" s="1" t="n">
        <v>550</v>
      </c>
      <c r="G82" s="1" t="n">
        <v>15</v>
      </c>
      <c r="H82" s="1" t="n">
        <f aca="false">Table3[[#This Row],[Q (CT)]]*Table3[[#This Row],[CON]]</f>
        <v>8250</v>
      </c>
      <c r="I82" s="9" t="n">
        <f aca="false">Table3[[#This Row],[varct Rp]]/Table3[[#This Row],[CON]]</f>
        <v>21818.1818181818</v>
      </c>
      <c r="J82" s="9" t="n">
        <v>12000000</v>
      </c>
      <c r="K82" s="10" t="n">
        <f aca="false">Table3[[#This Row],[varq Rp]]/1000</f>
        <v>21.8181818181818</v>
      </c>
      <c r="L82" s="10" t="n">
        <f aca="false">Table3[[#This Row],[vardct Rp]]/Table3[[#This Row],[CON]]</f>
        <v>3.63636363636364</v>
      </c>
      <c r="M82" s="9" t="n">
        <v>2000</v>
      </c>
      <c r="N82" s="10" t="n">
        <f aca="false">Table3[[#This Row],[vardq Rp]]/1000</f>
        <v>0.00363636363636364</v>
      </c>
      <c r="O82" s="6" t="n">
        <v>10</v>
      </c>
      <c r="P82" s="7" t="n">
        <f aca="false">Table3[[#This Row],[vard Rp]]/1000</f>
        <v>0.01</v>
      </c>
      <c r="Q82" s="6" t="n">
        <v>10</v>
      </c>
      <c r="R82" s="7" t="n">
        <f aca="false">Table3[[#This Row],[fix Rp]]/1000</f>
        <v>0.01</v>
      </c>
    </row>
    <row r="83" customFormat="false" ht="13.8" hidden="false" customHeight="false" outlineLevel="0" collapsed="false">
      <c r="A83" s="0" t="n">
        <v>82</v>
      </c>
      <c r="B83" s="0" t="s">
        <v>221</v>
      </c>
      <c r="C83" s="0" t="s">
        <v>222</v>
      </c>
      <c r="D83" s="0" t="n">
        <v>30</v>
      </c>
      <c r="E83" s="0" t="s">
        <v>223</v>
      </c>
      <c r="F83" s="0" t="n">
        <v>250</v>
      </c>
      <c r="G83" s="0" t="n">
        <v>1</v>
      </c>
      <c r="H83" s="0" t="n">
        <f aca="false">Table3[[#This Row],[Q (CT)]]*Table3[[#This Row],[CON]]</f>
        <v>250</v>
      </c>
      <c r="I83" s="6" t="n">
        <f aca="false">Table3[[#This Row],[varct Rp]]/Table3[[#This Row],[CON]]</f>
        <v>1800</v>
      </c>
      <c r="J83" s="6" t="n">
        <v>450000</v>
      </c>
      <c r="K83" s="7" t="n">
        <f aca="false">Table3[[#This Row],[varq Rp]]/1000</f>
        <v>1.8</v>
      </c>
      <c r="L83" s="7" t="n">
        <f aca="false">Table3[[#This Row],[vardct Rp]]/Table3[[#This Row],[CON]]</f>
        <v>0.04</v>
      </c>
      <c r="M83" s="6" t="n">
        <v>10</v>
      </c>
      <c r="N83" s="7" t="n">
        <f aca="false">Table3[[#This Row],[vardq Rp]]/1000</f>
        <v>4E-005</v>
      </c>
      <c r="O83" s="6" t="n">
        <v>4500</v>
      </c>
      <c r="P83" s="7" t="n">
        <f aca="false">Table3[[#This Row],[vard Rp]]/1000</f>
        <v>4.5</v>
      </c>
      <c r="Q83" s="6" t="n">
        <v>450000</v>
      </c>
      <c r="R83" s="7" t="n">
        <f aca="false">Table3[[#This Row],[fix Rp]]/1000</f>
        <v>450</v>
      </c>
    </row>
    <row r="84" customFormat="false" ht="13.8" hidden="false" customHeight="false" outlineLevel="0" collapsed="false">
      <c r="A84" s="0" t="n">
        <v>83</v>
      </c>
      <c r="B84" s="0" t="s">
        <v>224</v>
      </c>
      <c r="C84" s="0" t="s">
        <v>222</v>
      </c>
      <c r="D84" s="0" t="n">
        <v>30</v>
      </c>
      <c r="E84" s="0" t="s">
        <v>225</v>
      </c>
      <c r="F84" s="0" t="n">
        <v>250</v>
      </c>
      <c r="G84" s="0" t="n">
        <v>1</v>
      </c>
      <c r="H84" s="0" t="n">
        <f aca="false">Table3[[#This Row],[Q (CT)]]*Table3[[#This Row],[CON]]</f>
        <v>250</v>
      </c>
      <c r="I84" s="6" t="n">
        <f aca="false">Table3[[#This Row],[varct Rp]]/Table3[[#This Row],[CON]]</f>
        <v>1800</v>
      </c>
      <c r="J84" s="6" t="n">
        <v>450000</v>
      </c>
      <c r="K84" s="7" t="n">
        <f aca="false">Table3[[#This Row],[varq Rp]]/1000</f>
        <v>1.8</v>
      </c>
      <c r="L84" s="7" t="n">
        <f aca="false">Table3[[#This Row],[vardct Rp]]/Table3[[#This Row],[CON]]</f>
        <v>0.04</v>
      </c>
      <c r="M84" s="6" t="n">
        <v>10</v>
      </c>
      <c r="N84" s="7" t="n">
        <f aca="false">Table3[[#This Row],[vardq Rp]]/1000</f>
        <v>4E-005</v>
      </c>
      <c r="O84" s="6" t="n">
        <v>4500</v>
      </c>
      <c r="P84" s="7" t="n">
        <f aca="false">Table3[[#This Row],[vard Rp]]/1000</f>
        <v>4.5</v>
      </c>
      <c r="Q84" s="6" t="n">
        <v>450000</v>
      </c>
      <c r="R84" s="7" t="n">
        <f aca="false">Table3[[#This Row],[fix Rp]]/1000</f>
        <v>450</v>
      </c>
    </row>
    <row r="85" customFormat="false" ht="13.8" hidden="false" customHeight="false" outlineLevel="0" collapsed="false">
      <c r="A85" s="0" t="n">
        <v>84</v>
      </c>
      <c r="B85" s="0" t="s">
        <v>226</v>
      </c>
      <c r="C85" s="0" t="s">
        <v>222</v>
      </c>
      <c r="D85" s="0" t="n">
        <v>30</v>
      </c>
      <c r="E85" s="0" t="s">
        <v>227</v>
      </c>
      <c r="F85" s="0" t="n">
        <v>250</v>
      </c>
      <c r="G85" s="0" t="n">
        <v>1</v>
      </c>
      <c r="H85" s="0" t="n">
        <f aca="false">Table3[[#This Row],[Q (CT)]]*Table3[[#This Row],[CON]]</f>
        <v>250</v>
      </c>
      <c r="I85" s="6" t="n">
        <f aca="false">Table3[[#This Row],[varct Rp]]/Table3[[#This Row],[CON]]</f>
        <v>1800</v>
      </c>
      <c r="J85" s="6" t="n">
        <v>450000</v>
      </c>
      <c r="K85" s="7" t="n">
        <f aca="false">Table3[[#This Row],[varq Rp]]/1000</f>
        <v>1.8</v>
      </c>
      <c r="L85" s="7" t="n">
        <f aca="false">Table3[[#This Row],[vardct Rp]]/Table3[[#This Row],[CON]]</f>
        <v>0.04</v>
      </c>
      <c r="M85" s="6" t="n">
        <v>10</v>
      </c>
      <c r="N85" s="7" t="n">
        <f aca="false">Table3[[#This Row],[vardq Rp]]/1000</f>
        <v>4E-005</v>
      </c>
      <c r="O85" s="6" t="n">
        <v>4500</v>
      </c>
      <c r="P85" s="7" t="n">
        <f aca="false">Table3[[#This Row],[vard Rp]]/1000</f>
        <v>4.5</v>
      </c>
      <c r="Q85" s="6" t="n">
        <v>450000</v>
      </c>
      <c r="R85" s="7" t="n">
        <f aca="false">Table3[[#This Row],[fix Rp]]/1000</f>
        <v>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75" defaultRowHeight="15" zeroHeight="false" outlineLevelRow="0" outlineLevelCol="0"/>
  <sheetData>
    <row r="1" customFormat="false" ht="15" hidden="false" customHeight="false" outlineLevel="0" collapsed="false">
      <c r="A1" s="1" t="s">
        <v>228</v>
      </c>
      <c r="B1" s="1" t="s">
        <v>229</v>
      </c>
    </row>
    <row r="2" customFormat="false" ht="15" hidden="false" customHeight="false" outlineLevel="0" collapsed="false">
      <c r="A2" s="0" t="n">
        <v>3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47" activeCellId="0" sqref="B47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14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-1470</v>
      </c>
      <c r="C2" s="0" t="n">
        <v>3048</v>
      </c>
      <c r="D2" s="0" t="n">
        <v>3613</v>
      </c>
      <c r="E2" s="0" t="n">
        <v>4386</v>
      </c>
      <c r="F2" s="0" t="n">
        <v>8094</v>
      </c>
      <c r="G2" s="0" t="n">
        <v>3835</v>
      </c>
      <c r="H2" s="0" t="n">
        <v>3843</v>
      </c>
      <c r="I2" s="0" t="n">
        <v>4326</v>
      </c>
      <c r="J2" s="0" t="n">
        <v>4001</v>
      </c>
      <c r="K2" s="0" t="n">
        <v>4370</v>
      </c>
      <c r="L2" s="0" t="n">
        <v>4576</v>
      </c>
      <c r="M2" s="0" t="n">
        <v>4977</v>
      </c>
    </row>
    <row r="3" customFormat="false" ht="13.8" hidden="false" customHeight="false" outlineLevel="0" collapsed="false">
      <c r="A3" s="0" t="n">
        <v>2</v>
      </c>
      <c r="B3" s="0" t="n">
        <v>-812</v>
      </c>
      <c r="C3" s="0" t="n">
        <v>5706</v>
      </c>
      <c r="D3" s="0" t="n">
        <v>6431</v>
      </c>
      <c r="E3" s="0" t="n">
        <v>7068</v>
      </c>
      <c r="F3" s="0" t="n">
        <v>10816</v>
      </c>
      <c r="G3" s="0" t="n">
        <v>4645</v>
      </c>
      <c r="H3" s="0" t="n">
        <v>6105</v>
      </c>
      <c r="I3" s="0" t="n">
        <v>6337</v>
      </c>
      <c r="J3" s="0" t="n">
        <v>6300</v>
      </c>
      <c r="K3" s="0" t="n">
        <v>6034</v>
      </c>
      <c r="L3" s="0" t="n">
        <v>6279</v>
      </c>
      <c r="M3" s="0" t="n">
        <v>8930</v>
      </c>
    </row>
    <row r="4" customFormat="false" ht="13.8" hidden="false" customHeight="false" outlineLevel="0" collapsed="false">
      <c r="A4" s="0" t="n">
        <v>3</v>
      </c>
      <c r="B4" s="0" t="n">
        <v>-4894</v>
      </c>
      <c r="C4" s="0" t="n">
        <v>983</v>
      </c>
      <c r="D4" s="0" t="n">
        <v>7815</v>
      </c>
      <c r="E4" s="0" t="n">
        <v>8841</v>
      </c>
      <c r="F4" s="0" t="n">
        <v>15389</v>
      </c>
      <c r="G4" s="0" t="n">
        <v>-3442</v>
      </c>
      <c r="H4" s="0" t="n">
        <v>-1540</v>
      </c>
      <c r="I4" s="0" t="n">
        <v>3941</v>
      </c>
      <c r="J4" s="0" t="n">
        <v>1951</v>
      </c>
      <c r="K4" s="0" t="n">
        <v>2833</v>
      </c>
      <c r="L4" s="0" t="n">
        <v>4391</v>
      </c>
      <c r="M4" s="0" t="n">
        <v>10945</v>
      </c>
    </row>
    <row r="5" customFormat="false" ht="13.8" hidden="false" customHeight="false" outlineLevel="0" collapsed="false">
      <c r="A5" s="0" t="n">
        <v>4</v>
      </c>
      <c r="B5" s="0" t="n">
        <v>-2729</v>
      </c>
      <c r="C5" s="0" t="n">
        <v>3210</v>
      </c>
      <c r="D5" s="0" t="n">
        <v>4018</v>
      </c>
      <c r="E5" s="0" t="n">
        <v>5194</v>
      </c>
      <c r="F5" s="0" t="n">
        <v>7471</v>
      </c>
      <c r="G5" s="0" t="n">
        <v>3417</v>
      </c>
      <c r="H5" s="0" t="n">
        <v>4403</v>
      </c>
      <c r="I5" s="0" t="n">
        <v>4346</v>
      </c>
      <c r="J5" s="0" t="n">
        <v>5235</v>
      </c>
      <c r="K5" s="0" t="n">
        <v>5802</v>
      </c>
      <c r="L5" s="0" t="n">
        <v>6279</v>
      </c>
      <c r="M5" s="0" t="n">
        <v>7329</v>
      </c>
    </row>
    <row r="6" customFormat="false" ht="13.8" hidden="false" customHeight="false" outlineLevel="0" collapsed="false">
      <c r="A6" s="0" t="n">
        <v>5</v>
      </c>
      <c r="B6" s="0" t="n">
        <v>-1213</v>
      </c>
      <c r="C6" s="0" t="n">
        <v>5282</v>
      </c>
      <c r="D6" s="0" t="n">
        <v>5965</v>
      </c>
      <c r="E6" s="0" t="n">
        <v>5179</v>
      </c>
      <c r="F6" s="0" t="n">
        <v>10012</v>
      </c>
      <c r="G6" s="0" t="n">
        <v>555</v>
      </c>
      <c r="H6" s="0" t="n">
        <v>4757</v>
      </c>
      <c r="I6" s="0" t="n">
        <v>4025</v>
      </c>
      <c r="J6" s="0" t="n">
        <v>4334</v>
      </c>
      <c r="K6" s="0" t="n">
        <v>4137</v>
      </c>
      <c r="L6" s="0" t="n">
        <v>4757</v>
      </c>
      <c r="M6" s="0" t="n">
        <v>8340</v>
      </c>
    </row>
    <row r="7" customFormat="false" ht="13.8" hidden="false" customHeight="false" outlineLevel="0" collapsed="false">
      <c r="A7" s="0" t="n">
        <v>6</v>
      </c>
      <c r="B7" s="0" t="n">
        <v>-3334</v>
      </c>
      <c r="C7" s="0" t="n">
        <v>7475</v>
      </c>
      <c r="D7" s="0" t="n">
        <v>9435</v>
      </c>
      <c r="E7" s="0" t="n">
        <v>7524</v>
      </c>
      <c r="F7" s="0" t="n">
        <v>19382</v>
      </c>
      <c r="G7" s="0" t="n">
        <v>1492</v>
      </c>
      <c r="H7" s="0" t="n">
        <v>5552</v>
      </c>
      <c r="I7" s="0" t="n">
        <v>7958</v>
      </c>
      <c r="J7" s="0" t="n">
        <v>7907</v>
      </c>
      <c r="K7" s="0" t="n">
        <v>7659</v>
      </c>
      <c r="L7" s="0" t="n">
        <v>8630</v>
      </c>
      <c r="M7" s="0" t="n">
        <v>11824</v>
      </c>
    </row>
    <row r="8" customFormat="false" ht="13.8" hidden="false" customHeight="false" outlineLevel="0" collapsed="false">
      <c r="A8" s="0" t="n">
        <v>7</v>
      </c>
      <c r="B8" s="0" t="n">
        <v>-3347</v>
      </c>
      <c r="C8" s="0" t="n">
        <v>14778</v>
      </c>
      <c r="D8" s="0" t="n">
        <v>17522</v>
      </c>
      <c r="E8" s="0" t="n">
        <v>16920</v>
      </c>
      <c r="F8" s="0" t="n">
        <v>30044</v>
      </c>
      <c r="G8" s="0" t="n">
        <v>9415</v>
      </c>
      <c r="H8" s="0" t="n">
        <v>12721</v>
      </c>
      <c r="I8" s="0" t="n">
        <v>16665</v>
      </c>
      <c r="J8" s="0" t="n">
        <v>16800</v>
      </c>
      <c r="K8" s="0" t="n">
        <v>18278</v>
      </c>
      <c r="L8" s="0" t="n">
        <v>18687</v>
      </c>
      <c r="M8" s="0" t="n">
        <v>24636</v>
      </c>
    </row>
    <row r="9" customFormat="false" ht="13.8" hidden="false" customHeight="false" outlineLevel="0" collapsed="false">
      <c r="A9" s="0" t="n">
        <v>8</v>
      </c>
      <c r="B9" s="0" t="n">
        <v>-2403</v>
      </c>
      <c r="C9" s="0" t="n">
        <v>3405</v>
      </c>
      <c r="D9" s="0" t="n">
        <v>4400</v>
      </c>
      <c r="E9" s="0" t="n">
        <v>4950</v>
      </c>
      <c r="F9" s="0" t="n">
        <v>9368</v>
      </c>
      <c r="G9" s="0" t="n">
        <v>4406</v>
      </c>
      <c r="H9" s="0" t="n">
        <v>3802</v>
      </c>
      <c r="I9" s="0" t="n">
        <v>4446</v>
      </c>
      <c r="J9" s="0" t="n">
        <v>4064</v>
      </c>
      <c r="K9" s="0" t="n">
        <v>4012</v>
      </c>
      <c r="L9" s="0" t="n">
        <v>4607</v>
      </c>
      <c r="M9" s="0" t="n">
        <v>5993</v>
      </c>
    </row>
    <row r="10" customFormat="false" ht="13.8" hidden="false" customHeight="false" outlineLevel="0" collapsed="false">
      <c r="A10" s="0" t="n">
        <v>9</v>
      </c>
      <c r="B10" s="0" t="n">
        <v>-1041</v>
      </c>
      <c r="C10" s="0" t="n">
        <v>6672</v>
      </c>
      <c r="D10" s="0" t="n">
        <v>7246</v>
      </c>
      <c r="E10" s="0" t="n">
        <v>8233</v>
      </c>
      <c r="F10" s="0" t="n">
        <v>13057</v>
      </c>
      <c r="G10" s="0" t="n">
        <v>4555</v>
      </c>
      <c r="H10" s="0" t="n">
        <v>6757</v>
      </c>
      <c r="I10" s="0" t="n">
        <v>7645</v>
      </c>
      <c r="J10" s="0" t="n">
        <v>7017</v>
      </c>
      <c r="K10" s="0" t="n">
        <v>7560</v>
      </c>
      <c r="L10" s="0" t="n">
        <v>7911</v>
      </c>
      <c r="M10" s="0" t="n">
        <v>9283</v>
      </c>
    </row>
    <row r="11" customFormat="false" ht="13.8" hidden="false" customHeight="false" outlineLevel="0" collapsed="false">
      <c r="A11" s="0" t="n">
        <v>10</v>
      </c>
      <c r="B11" s="0" t="n">
        <v>-607</v>
      </c>
      <c r="C11" s="0" t="n">
        <v>4200</v>
      </c>
      <c r="D11" s="0" t="n">
        <v>5616</v>
      </c>
      <c r="E11" s="0" t="n">
        <v>8712</v>
      </c>
      <c r="F11" s="0" t="n">
        <v>11855</v>
      </c>
      <c r="G11" s="0" t="n">
        <v>1739</v>
      </c>
      <c r="H11" s="0" t="n">
        <v>4886</v>
      </c>
      <c r="I11" s="0" t="n">
        <v>6103</v>
      </c>
      <c r="J11" s="0" t="n">
        <v>5952</v>
      </c>
      <c r="K11" s="0" t="n">
        <v>5635</v>
      </c>
      <c r="L11" s="0" t="n">
        <v>6399</v>
      </c>
      <c r="M11" s="0" t="n">
        <v>7215</v>
      </c>
    </row>
    <row r="12" customFormat="false" ht="13.8" hidden="false" customHeight="false" outlineLevel="0" collapsed="false">
      <c r="A12" s="0" t="n">
        <v>11</v>
      </c>
      <c r="B12" s="0" t="n">
        <v>-1375</v>
      </c>
      <c r="C12" s="0" t="n">
        <v>10989</v>
      </c>
      <c r="D12" s="0" t="n">
        <v>12668</v>
      </c>
      <c r="E12" s="0" t="n">
        <v>12384</v>
      </c>
      <c r="F12" s="0" t="n">
        <v>31216</v>
      </c>
      <c r="G12" s="0" t="n">
        <v>5146</v>
      </c>
      <c r="H12" s="0" t="n">
        <v>10400</v>
      </c>
      <c r="I12" s="0" t="n">
        <v>12078</v>
      </c>
      <c r="J12" s="0" t="n">
        <v>12681</v>
      </c>
      <c r="K12" s="0" t="n">
        <v>13623</v>
      </c>
      <c r="L12" s="0" t="n">
        <v>13524</v>
      </c>
      <c r="M12" s="0" t="n">
        <v>13146</v>
      </c>
    </row>
    <row r="13" customFormat="false" ht="13.8" hidden="false" customHeight="false" outlineLevel="0" collapsed="false">
      <c r="A13" s="0" t="n">
        <v>12</v>
      </c>
      <c r="B13" s="0" t="n">
        <v>-3532</v>
      </c>
      <c r="C13" s="0" t="n">
        <v>10036</v>
      </c>
      <c r="D13" s="0" t="n">
        <v>11524</v>
      </c>
      <c r="E13" s="0" t="n">
        <v>10930</v>
      </c>
      <c r="F13" s="0" t="n">
        <v>24329</v>
      </c>
      <c r="G13" s="0" t="n">
        <v>8361</v>
      </c>
      <c r="H13" s="0" t="n">
        <v>7193</v>
      </c>
      <c r="I13" s="0" t="n">
        <v>11055</v>
      </c>
      <c r="J13" s="0" t="n">
        <v>10135</v>
      </c>
      <c r="K13" s="0" t="n">
        <v>10713</v>
      </c>
      <c r="L13" s="0" t="n">
        <v>10842</v>
      </c>
      <c r="M13" s="0" t="n">
        <v>12314</v>
      </c>
    </row>
    <row r="14" customFormat="false" ht="13.8" hidden="false" customHeight="false" outlineLevel="0" collapsed="false">
      <c r="A14" s="0" t="n">
        <v>13</v>
      </c>
      <c r="B14" s="0" t="n">
        <v>415</v>
      </c>
      <c r="C14" s="0" t="n">
        <v>7984</v>
      </c>
      <c r="D14" s="0" t="n">
        <v>8832</v>
      </c>
      <c r="E14" s="0" t="n">
        <v>8553</v>
      </c>
      <c r="F14" s="0" t="n">
        <v>14519</v>
      </c>
      <c r="G14" s="0" t="n">
        <v>7276</v>
      </c>
      <c r="H14" s="0" t="n">
        <v>7479</v>
      </c>
      <c r="I14" s="0" t="n">
        <v>9442</v>
      </c>
      <c r="J14" s="0" t="n">
        <v>8455</v>
      </c>
      <c r="K14" s="0" t="n">
        <v>8600</v>
      </c>
      <c r="L14" s="0" t="n">
        <v>8783</v>
      </c>
      <c r="M14" s="0" t="n">
        <v>11830</v>
      </c>
    </row>
    <row r="15" customFormat="false" ht="13.8" hidden="false" customHeight="false" outlineLevel="0" collapsed="false">
      <c r="A15" s="0" t="n">
        <v>14</v>
      </c>
      <c r="B15" s="0" t="n">
        <v>-16</v>
      </c>
      <c r="C15" s="0" t="n">
        <v>5344</v>
      </c>
      <c r="D15" s="0" t="n">
        <v>5692</v>
      </c>
      <c r="E15" s="0" t="n">
        <v>6017</v>
      </c>
      <c r="F15" s="0" t="n">
        <v>7203</v>
      </c>
      <c r="G15" s="0" t="n">
        <v>6075</v>
      </c>
      <c r="H15" s="0" t="n">
        <v>5608</v>
      </c>
      <c r="I15" s="0" t="n">
        <v>6044</v>
      </c>
      <c r="J15" s="0" t="n">
        <v>5798</v>
      </c>
      <c r="K15" s="0" t="n">
        <v>6092</v>
      </c>
      <c r="L15" s="0" t="n">
        <v>5951</v>
      </c>
      <c r="M15" s="0" t="n">
        <v>7192</v>
      </c>
    </row>
    <row r="16" customFormat="false" ht="13.8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Q16" s="6"/>
    </row>
    <row r="17" customFormat="false" ht="13.8" hidden="false" customHeight="false" outlineLevel="0" collapsed="false">
      <c r="A17" s="0" t="n">
        <v>16</v>
      </c>
      <c r="B17" s="0" t="n">
        <v>-10226</v>
      </c>
      <c r="C17" s="0" t="n">
        <v>19382</v>
      </c>
      <c r="D17" s="0" t="n">
        <v>23481</v>
      </c>
      <c r="E17" s="0" t="n">
        <v>27788</v>
      </c>
      <c r="F17" s="0" t="n">
        <v>43551</v>
      </c>
      <c r="G17" s="0" t="n">
        <v>8255</v>
      </c>
      <c r="H17" s="0" t="n">
        <v>11772</v>
      </c>
      <c r="I17" s="0" t="n">
        <v>17826</v>
      </c>
      <c r="J17" s="0" t="n">
        <v>17902</v>
      </c>
      <c r="K17" s="0" t="n">
        <v>17463</v>
      </c>
      <c r="L17" s="0" t="n">
        <v>22133</v>
      </c>
      <c r="M17" s="0" t="n">
        <v>29977</v>
      </c>
    </row>
    <row r="18" customFormat="false" ht="13.8" hidden="false" customHeight="false" outlineLevel="0" collapsed="false">
      <c r="A18" s="0" t="n">
        <v>17</v>
      </c>
      <c r="B18" s="0" t="n">
        <v>-1381</v>
      </c>
      <c r="C18" s="0" t="n">
        <v>5641</v>
      </c>
      <c r="D18" s="0" t="n">
        <v>5636</v>
      </c>
      <c r="E18" s="0" t="n">
        <v>6424</v>
      </c>
      <c r="F18" s="0" t="n">
        <v>8512</v>
      </c>
      <c r="G18" s="0" t="n">
        <v>3286</v>
      </c>
      <c r="H18" s="0" t="n">
        <v>2507</v>
      </c>
      <c r="I18" s="0" t="n">
        <v>3277</v>
      </c>
      <c r="J18" s="0" t="n">
        <v>5824</v>
      </c>
      <c r="K18" s="0" t="n">
        <v>4866</v>
      </c>
      <c r="L18" s="0" t="n">
        <v>4944</v>
      </c>
      <c r="M18" s="0" t="n">
        <v>4950</v>
      </c>
    </row>
    <row r="19" customFormat="false" ht="13.8" hidden="false" customHeight="false" outlineLevel="0" collapsed="false">
      <c r="A19" s="0" t="n">
        <v>18</v>
      </c>
      <c r="B19" s="0" t="n">
        <v>-3326</v>
      </c>
      <c r="C19" s="0" t="n">
        <v>6064</v>
      </c>
      <c r="D19" s="0" t="n">
        <v>9070</v>
      </c>
      <c r="E19" s="0" t="n">
        <v>10911</v>
      </c>
      <c r="F19" s="0" t="n">
        <v>20275</v>
      </c>
      <c r="G19" s="0" t="n">
        <v>-2168</v>
      </c>
      <c r="H19" s="0" t="n">
        <v>4119</v>
      </c>
      <c r="I19" s="0" t="n">
        <v>6138</v>
      </c>
      <c r="J19" s="0" t="n">
        <v>6658</v>
      </c>
      <c r="K19" s="0" t="n">
        <v>6426</v>
      </c>
      <c r="L19" s="0" t="n">
        <v>7919</v>
      </c>
      <c r="M19" s="0" t="n">
        <v>8335</v>
      </c>
    </row>
    <row r="20" customFormat="false" ht="13.8" hidden="false" customHeight="false" outlineLevel="0" collapsed="false">
      <c r="A20" s="0" t="n">
        <v>19</v>
      </c>
      <c r="B20" s="0" t="n">
        <v>-595</v>
      </c>
      <c r="C20" s="0" t="n">
        <v>7259</v>
      </c>
      <c r="D20" s="0" t="n">
        <v>7549</v>
      </c>
      <c r="E20" s="0" t="n">
        <v>9349</v>
      </c>
      <c r="F20" s="0" t="n">
        <v>18055</v>
      </c>
      <c r="G20" s="0" t="n">
        <v>2846</v>
      </c>
      <c r="H20" s="0" t="n">
        <v>5804</v>
      </c>
      <c r="I20" s="0" t="n">
        <v>7934</v>
      </c>
      <c r="J20" s="0" t="n">
        <v>7199</v>
      </c>
      <c r="K20" s="0" t="n">
        <v>7179</v>
      </c>
      <c r="L20" s="0" t="n">
        <v>6682</v>
      </c>
      <c r="M20" s="0" t="n">
        <v>9840</v>
      </c>
    </row>
    <row r="21" customFormat="false" ht="13.8" hidden="false" customHeight="false" outlineLevel="0" collapsed="false">
      <c r="A21" s="0" t="n">
        <v>20</v>
      </c>
      <c r="B21" s="0" t="n">
        <v>-2564</v>
      </c>
      <c r="C21" s="0" t="n">
        <v>5191</v>
      </c>
      <c r="D21" s="0" t="n">
        <v>6263</v>
      </c>
      <c r="E21" s="0" t="n">
        <v>6569</v>
      </c>
      <c r="F21" s="0" t="n">
        <v>15166</v>
      </c>
      <c r="G21" s="0" t="n">
        <v>-882</v>
      </c>
      <c r="H21" s="0" t="n">
        <v>1307</v>
      </c>
      <c r="I21" s="0" t="n">
        <v>5462</v>
      </c>
      <c r="J21" s="0" t="n">
        <v>5294</v>
      </c>
      <c r="K21" s="0" t="n">
        <v>5083</v>
      </c>
      <c r="L21" s="0" t="n">
        <v>6391</v>
      </c>
      <c r="M21" s="0" t="n">
        <v>9091</v>
      </c>
    </row>
    <row r="22" customFormat="false" ht="13.8" hidden="false" customHeight="false" outlineLevel="0" collapsed="false">
      <c r="A22" s="0" t="n">
        <v>21</v>
      </c>
      <c r="B22" s="0" t="n">
        <v>-4661</v>
      </c>
      <c r="C22" s="0" t="n">
        <v>4227</v>
      </c>
      <c r="D22" s="0" t="n">
        <v>4520</v>
      </c>
      <c r="E22" s="0" t="n">
        <v>5608</v>
      </c>
      <c r="F22" s="0" t="n">
        <v>16006</v>
      </c>
      <c r="G22" s="0" t="n">
        <v>3052</v>
      </c>
      <c r="H22" s="0" t="n">
        <v>3329</v>
      </c>
      <c r="I22" s="0" t="n">
        <v>5072</v>
      </c>
      <c r="J22" s="0" t="n">
        <v>4940</v>
      </c>
      <c r="K22" s="0" t="n">
        <v>6269</v>
      </c>
      <c r="L22" s="0" t="n">
        <v>7656</v>
      </c>
      <c r="M22" s="0" t="n">
        <v>11339</v>
      </c>
    </row>
    <row r="23" customFormat="false" ht="13.8" hidden="false" customHeight="false" outlineLevel="0" collapsed="false">
      <c r="A23" s="0" t="n">
        <v>22</v>
      </c>
      <c r="B23" s="0" t="n">
        <v>-4684</v>
      </c>
      <c r="C23" s="0" t="n">
        <v>8151</v>
      </c>
      <c r="D23" s="0" t="n">
        <v>10652</v>
      </c>
      <c r="E23" s="0" t="n">
        <v>11901</v>
      </c>
      <c r="F23" s="0" t="n">
        <v>26895</v>
      </c>
      <c r="G23" s="0" t="n">
        <v>-970</v>
      </c>
      <c r="H23" s="0" t="n">
        <v>5525</v>
      </c>
      <c r="I23" s="0" t="n">
        <v>10819</v>
      </c>
      <c r="J23" s="0" t="n">
        <v>10943</v>
      </c>
      <c r="K23" s="0" t="n">
        <v>8624</v>
      </c>
      <c r="L23" s="0" t="n">
        <v>9787</v>
      </c>
      <c r="M23" s="0" t="n">
        <v>12640</v>
      </c>
    </row>
    <row r="24" customFormat="false" ht="13.8" hidden="false" customHeight="false" outlineLevel="0" collapsed="false">
      <c r="A24" s="0" t="n">
        <v>23</v>
      </c>
      <c r="B24" s="0" t="n">
        <v>-11330</v>
      </c>
      <c r="C24" s="0" t="n">
        <v>9137</v>
      </c>
      <c r="D24" s="0" t="n">
        <v>12140</v>
      </c>
      <c r="E24" s="0" t="n">
        <v>19801</v>
      </c>
      <c r="F24" s="0" t="n">
        <v>40884</v>
      </c>
      <c r="G24" s="0" t="n">
        <v>-5058</v>
      </c>
      <c r="H24" s="0" t="n">
        <v>4253</v>
      </c>
      <c r="I24" s="0" t="n">
        <v>9616</v>
      </c>
      <c r="J24" s="0" t="n">
        <v>13720</v>
      </c>
      <c r="K24" s="0" t="n">
        <v>9609</v>
      </c>
      <c r="L24" s="0" t="n">
        <v>10114</v>
      </c>
      <c r="M24" s="0" t="n">
        <v>18699</v>
      </c>
    </row>
    <row r="25" customFormat="false" ht="13.8" hidden="false" customHeight="false" outlineLevel="0" collapsed="false">
      <c r="A25" s="0" t="n">
        <v>24</v>
      </c>
      <c r="B25" s="0" t="n">
        <v>-4859</v>
      </c>
      <c r="C25" s="0" t="n">
        <v>10132</v>
      </c>
      <c r="D25" s="0" t="n">
        <v>11852</v>
      </c>
      <c r="E25" s="0" t="n">
        <v>12361</v>
      </c>
      <c r="F25" s="0" t="n">
        <v>23946</v>
      </c>
      <c r="G25" s="0" t="n">
        <v>1979</v>
      </c>
      <c r="H25" s="0" t="n">
        <v>3400</v>
      </c>
      <c r="I25" s="0" t="n">
        <v>10247</v>
      </c>
      <c r="J25" s="0" t="n">
        <v>8032</v>
      </c>
      <c r="K25" s="0" t="n">
        <v>8024</v>
      </c>
      <c r="L25" s="0" t="n">
        <v>9563</v>
      </c>
      <c r="M25" s="0" t="n">
        <v>12688</v>
      </c>
    </row>
    <row r="26" customFormat="false" ht="13.8" hidden="false" customHeight="false" outlineLevel="0" collapsed="false">
      <c r="A26" s="0" t="n">
        <v>25</v>
      </c>
      <c r="B26" s="0" t="n">
        <v>-6709</v>
      </c>
      <c r="C26" s="0" t="n">
        <v>8582</v>
      </c>
      <c r="D26" s="0" t="n">
        <v>11299</v>
      </c>
      <c r="E26" s="0" t="n">
        <v>11004</v>
      </c>
      <c r="F26" s="0" t="n">
        <v>27026</v>
      </c>
      <c r="G26" s="0" t="n">
        <v>8550</v>
      </c>
      <c r="H26" s="0" t="n">
        <v>7937</v>
      </c>
      <c r="I26" s="0" t="n">
        <v>9974</v>
      </c>
      <c r="J26" s="0" t="n">
        <v>10895</v>
      </c>
      <c r="K26" s="0" t="n">
        <v>11584</v>
      </c>
      <c r="L26" s="0" t="n">
        <v>11606</v>
      </c>
      <c r="M26" s="0" t="n">
        <v>15589</v>
      </c>
    </row>
    <row r="27" customFormat="false" ht="13.8" hidden="false" customHeight="false" outlineLevel="0" collapsed="false">
      <c r="A27" s="0" t="n">
        <v>26</v>
      </c>
      <c r="B27" s="0" t="n">
        <v>-5277</v>
      </c>
      <c r="C27" s="0" t="n">
        <v>2935</v>
      </c>
      <c r="D27" s="0" t="n">
        <v>4648</v>
      </c>
      <c r="E27" s="0" t="n">
        <v>6258</v>
      </c>
      <c r="F27" s="0" t="n">
        <v>16276</v>
      </c>
      <c r="G27" s="0" t="n">
        <v>-22</v>
      </c>
      <c r="H27" s="0" t="n">
        <v>1644</v>
      </c>
      <c r="I27" s="0" t="n">
        <v>3370</v>
      </c>
      <c r="J27" s="0" t="n">
        <v>3436</v>
      </c>
      <c r="K27" s="0" t="n">
        <v>3544</v>
      </c>
      <c r="L27" s="0" t="n">
        <v>4222</v>
      </c>
      <c r="M27" s="0" t="n">
        <v>7520</v>
      </c>
    </row>
    <row r="28" customFormat="false" ht="13.8" hidden="false" customHeight="false" outlineLevel="0" collapsed="false">
      <c r="A28" s="0" t="n">
        <v>27</v>
      </c>
      <c r="B28" s="0" t="n">
        <v>-11951</v>
      </c>
      <c r="C28" s="0" t="n">
        <v>11328</v>
      </c>
      <c r="D28" s="0" t="n">
        <v>22112</v>
      </c>
      <c r="E28" s="0" t="n">
        <v>25440</v>
      </c>
      <c r="F28" s="0" t="n">
        <v>64874</v>
      </c>
      <c r="G28" s="0" t="n">
        <v>-12755</v>
      </c>
      <c r="H28" s="0" t="n">
        <v>4810</v>
      </c>
      <c r="I28" s="0" t="n">
        <v>18798</v>
      </c>
      <c r="J28" s="0" t="n">
        <v>14435</v>
      </c>
      <c r="K28" s="0" t="n">
        <v>16387</v>
      </c>
      <c r="L28" s="0" t="n">
        <v>21046</v>
      </c>
      <c r="M28" s="0" t="n">
        <v>28696</v>
      </c>
    </row>
    <row r="29" customFormat="false" ht="13.8" hidden="false" customHeight="false" outlineLevel="0" collapsed="false">
      <c r="A29" s="0" t="n">
        <v>28</v>
      </c>
      <c r="B29" s="0" t="n">
        <v>-1834</v>
      </c>
      <c r="C29" s="0" t="n">
        <v>13096</v>
      </c>
      <c r="D29" s="0" t="n">
        <v>14835</v>
      </c>
      <c r="E29" s="0" t="n">
        <v>17652</v>
      </c>
      <c r="F29" s="0" t="n">
        <v>18584</v>
      </c>
      <c r="G29" s="0" t="n">
        <v>6459</v>
      </c>
      <c r="H29" s="0" t="n">
        <v>13813</v>
      </c>
      <c r="I29" s="0" t="n">
        <v>14358</v>
      </c>
      <c r="J29" s="0" t="n">
        <v>15251</v>
      </c>
      <c r="K29" s="0" t="n">
        <v>14474</v>
      </c>
      <c r="L29" s="0" t="n">
        <v>14751</v>
      </c>
      <c r="M29" s="0" t="n">
        <v>13531</v>
      </c>
    </row>
    <row r="30" customFormat="false" ht="13.8" hidden="false" customHeight="false" outlineLevel="0" collapsed="false">
      <c r="A30" s="0" t="n">
        <v>29</v>
      </c>
      <c r="B30" s="0" t="n">
        <v>-826</v>
      </c>
      <c r="C30" s="0" t="n">
        <v>5107</v>
      </c>
      <c r="D30" s="0" t="n">
        <v>6265</v>
      </c>
      <c r="E30" s="0" t="n">
        <v>6965</v>
      </c>
      <c r="F30" s="0" t="n">
        <v>11680</v>
      </c>
      <c r="G30" s="0" t="n">
        <v>4847</v>
      </c>
      <c r="H30" s="0" t="n">
        <v>5796</v>
      </c>
      <c r="I30" s="0" t="n">
        <v>6365</v>
      </c>
      <c r="J30" s="0" t="n">
        <v>5789</v>
      </c>
      <c r="K30" s="0" t="n">
        <v>6413</v>
      </c>
      <c r="L30" s="0" t="n">
        <v>7727</v>
      </c>
      <c r="M30" s="0" t="n">
        <v>10119</v>
      </c>
    </row>
    <row r="31" customFormat="false" ht="13.8" hidden="false" customHeight="false" outlineLevel="0" collapsed="false">
      <c r="A31" s="0" t="n">
        <v>30</v>
      </c>
      <c r="B31" s="0" t="n">
        <v>-4872</v>
      </c>
      <c r="C31" s="0" t="n">
        <v>4491</v>
      </c>
      <c r="D31" s="0" t="n">
        <v>6478</v>
      </c>
      <c r="E31" s="0" t="n">
        <v>6367</v>
      </c>
      <c r="F31" s="0" t="n">
        <v>11724</v>
      </c>
      <c r="G31" s="0" t="n">
        <v>3140</v>
      </c>
      <c r="H31" s="0" t="n">
        <v>4868</v>
      </c>
      <c r="I31" s="0" t="n">
        <v>5125</v>
      </c>
      <c r="J31" s="0" t="n">
        <v>5473</v>
      </c>
      <c r="K31" s="0" t="n">
        <v>6140</v>
      </c>
      <c r="L31" s="0" t="n">
        <v>6818</v>
      </c>
      <c r="M31" s="0" t="n">
        <v>8913</v>
      </c>
    </row>
    <row r="32" customFormat="false" ht="13.8" hidden="false" customHeight="false" outlineLevel="0" collapsed="false">
      <c r="A32" s="0" t="n">
        <v>31</v>
      </c>
      <c r="B32" s="0" t="n">
        <v>-5738</v>
      </c>
      <c r="C32" s="0" t="n">
        <v>5343</v>
      </c>
      <c r="D32" s="0" t="n">
        <v>9267</v>
      </c>
      <c r="E32" s="0" t="n">
        <v>5405</v>
      </c>
      <c r="F32" s="0" t="n">
        <v>23296</v>
      </c>
      <c r="G32" s="0" t="n">
        <v>1567</v>
      </c>
      <c r="H32" s="0" t="n">
        <v>4674</v>
      </c>
      <c r="I32" s="0" t="n">
        <v>8063</v>
      </c>
      <c r="J32" s="0" t="n">
        <v>7622</v>
      </c>
      <c r="K32" s="0" t="n">
        <v>7488</v>
      </c>
      <c r="L32" s="0" t="n">
        <v>6444</v>
      </c>
      <c r="M32" s="0" t="n">
        <v>13174</v>
      </c>
    </row>
    <row r="33" customFormat="false" ht="13.8" hidden="false" customHeight="false" outlineLevel="0" collapsed="false">
      <c r="A33" s="0" t="n">
        <v>32</v>
      </c>
      <c r="B33" s="0" t="n">
        <v>-3166</v>
      </c>
      <c r="C33" s="0" t="n">
        <v>1817</v>
      </c>
      <c r="D33" s="0" t="n">
        <v>4213</v>
      </c>
      <c r="E33" s="0" t="n">
        <v>5180</v>
      </c>
      <c r="F33" s="0" t="n">
        <v>11469</v>
      </c>
      <c r="G33" s="0" t="n">
        <v>543</v>
      </c>
      <c r="H33" s="0" t="n">
        <v>1989</v>
      </c>
      <c r="I33" s="0" t="n">
        <v>3362</v>
      </c>
      <c r="J33" s="0" t="n">
        <v>4870</v>
      </c>
      <c r="K33" s="0" t="n">
        <v>3769</v>
      </c>
      <c r="L33" s="0" t="n">
        <v>3675</v>
      </c>
      <c r="M33" s="0" t="n">
        <v>4442</v>
      </c>
    </row>
    <row r="34" customFormat="false" ht="13.8" hidden="false" customHeight="false" outlineLevel="0" collapsed="false">
      <c r="A34" s="0" t="n">
        <v>33</v>
      </c>
      <c r="B34" s="0" t="n">
        <v>-469</v>
      </c>
      <c r="C34" s="0" t="n">
        <v>3925</v>
      </c>
      <c r="D34" s="0" t="n">
        <v>4809</v>
      </c>
      <c r="E34" s="0" t="n">
        <v>5509</v>
      </c>
      <c r="F34" s="0" t="n">
        <v>8630</v>
      </c>
      <c r="G34" s="0" t="n">
        <v>2787</v>
      </c>
      <c r="H34" s="0" t="n">
        <v>4270</v>
      </c>
      <c r="I34" s="0" t="n">
        <v>4587</v>
      </c>
      <c r="J34" s="0" t="n">
        <v>4811</v>
      </c>
      <c r="K34" s="0" t="n">
        <v>4841</v>
      </c>
      <c r="L34" s="0" t="n">
        <v>5420</v>
      </c>
      <c r="M34" s="0" t="n">
        <v>7560</v>
      </c>
    </row>
    <row r="35" customFormat="false" ht="13.8" hidden="false" customHeight="false" outlineLevel="0" collapsed="false">
      <c r="A35" s="0" t="n">
        <v>34</v>
      </c>
      <c r="B35" s="0" t="n">
        <v>-2164</v>
      </c>
      <c r="C35" s="0" t="n">
        <v>3876</v>
      </c>
      <c r="D35" s="0" t="n">
        <v>5327</v>
      </c>
      <c r="E35" s="0" t="n">
        <v>5675</v>
      </c>
      <c r="F35" s="0" t="n">
        <v>12950</v>
      </c>
      <c r="G35" s="0" t="n">
        <v>1088</v>
      </c>
      <c r="H35" s="0" t="n">
        <v>5509</v>
      </c>
      <c r="I35" s="0" t="n">
        <v>5245</v>
      </c>
      <c r="J35" s="0" t="n">
        <v>5453</v>
      </c>
      <c r="K35" s="0" t="n">
        <v>5064</v>
      </c>
      <c r="L35" s="0" t="n">
        <v>5996</v>
      </c>
      <c r="M35" s="0" t="n">
        <v>8288</v>
      </c>
    </row>
    <row r="36" customFormat="false" ht="13.8" hidden="false" customHeight="false" outlineLevel="0" collapsed="false">
      <c r="A36" s="0" t="n">
        <v>35</v>
      </c>
      <c r="B36" s="0" t="n">
        <v>-653</v>
      </c>
      <c r="C36" s="0" t="n">
        <v>856</v>
      </c>
      <c r="D36" s="0" t="n">
        <v>1316</v>
      </c>
      <c r="E36" s="0" t="n">
        <v>2077</v>
      </c>
      <c r="F36" s="0" t="n">
        <v>4133</v>
      </c>
      <c r="G36" s="0" t="n">
        <v>570</v>
      </c>
      <c r="H36" s="0" t="n">
        <v>727</v>
      </c>
      <c r="I36" s="0" t="n">
        <v>1010</v>
      </c>
      <c r="J36" s="0" t="n">
        <v>1189</v>
      </c>
      <c r="K36" s="0" t="n">
        <v>1354</v>
      </c>
      <c r="L36" s="0" t="n">
        <v>1483</v>
      </c>
      <c r="M36" s="0" t="n">
        <v>2410</v>
      </c>
    </row>
    <row r="37" customFormat="false" ht="13.8" hidden="false" customHeight="false" outlineLevel="0" collapsed="false">
      <c r="A37" s="0" t="n">
        <v>36</v>
      </c>
      <c r="B37" s="0" t="n">
        <v>-67</v>
      </c>
      <c r="C37" s="0" t="n">
        <v>2056</v>
      </c>
      <c r="D37" s="0" t="n">
        <v>2151</v>
      </c>
      <c r="E37" s="0" t="n">
        <v>2771</v>
      </c>
      <c r="F37" s="0" t="n">
        <v>3505</v>
      </c>
      <c r="G37" s="0" t="n">
        <v>2497</v>
      </c>
      <c r="H37" s="0" t="n">
        <v>1707</v>
      </c>
      <c r="I37" s="0" t="n">
        <v>2547</v>
      </c>
      <c r="J37" s="0" t="n">
        <v>2171</v>
      </c>
      <c r="K37" s="0" t="n">
        <v>1936</v>
      </c>
      <c r="L37" s="0" t="n">
        <v>2533</v>
      </c>
      <c r="M37" s="0" t="n">
        <v>3094</v>
      </c>
    </row>
    <row r="38" customFormat="false" ht="13.8" hidden="false" customHeight="false" outlineLevel="0" collapsed="false">
      <c r="A38" s="0" t="n">
        <v>37</v>
      </c>
      <c r="B38" s="0" t="n">
        <v>-9429</v>
      </c>
      <c r="C38" s="0" t="n">
        <v>8826</v>
      </c>
      <c r="D38" s="0" t="n">
        <v>13045</v>
      </c>
      <c r="E38" s="0" t="n">
        <v>13093</v>
      </c>
      <c r="F38" s="0" t="n">
        <v>22899</v>
      </c>
      <c r="G38" s="0" t="n">
        <v>6532</v>
      </c>
      <c r="H38" s="0" t="n">
        <v>10524</v>
      </c>
      <c r="I38" s="0" t="n">
        <v>12465</v>
      </c>
      <c r="J38" s="0" t="n">
        <v>13167</v>
      </c>
      <c r="K38" s="0" t="n">
        <v>10195</v>
      </c>
      <c r="L38" s="0" t="n">
        <v>12139</v>
      </c>
      <c r="M38" s="0" t="n">
        <v>16508</v>
      </c>
    </row>
    <row r="39" customFormat="false" ht="13.8" hidden="false" customHeight="false" outlineLevel="0" collapsed="false">
      <c r="A39" s="0" t="n">
        <v>38</v>
      </c>
      <c r="B39" s="0" t="n">
        <v>-2352</v>
      </c>
      <c r="C39" s="0" t="n">
        <v>2301</v>
      </c>
      <c r="D39" s="0" t="n">
        <v>2509</v>
      </c>
      <c r="E39" s="0" t="n">
        <v>3355</v>
      </c>
      <c r="F39" s="0" t="n">
        <v>7151</v>
      </c>
      <c r="G39" s="0" t="n">
        <v>2031</v>
      </c>
      <c r="H39" s="0" t="n">
        <v>2217</v>
      </c>
      <c r="I39" s="0" t="n">
        <v>2804</v>
      </c>
      <c r="J39" s="0" t="n">
        <v>2901</v>
      </c>
      <c r="K39" s="0" t="n">
        <v>3321</v>
      </c>
      <c r="L39" s="0" t="n">
        <v>4455</v>
      </c>
      <c r="M39" s="0" t="n">
        <v>5764</v>
      </c>
    </row>
    <row r="40" customFormat="false" ht="13.8" hidden="false" customHeight="false" outlineLevel="0" collapsed="false">
      <c r="A40" s="0" t="n">
        <v>39</v>
      </c>
      <c r="B40" s="0" t="n">
        <v>6462</v>
      </c>
      <c r="C40" s="0" t="n">
        <v>10460</v>
      </c>
      <c r="D40" s="0" t="n">
        <v>10247</v>
      </c>
      <c r="E40" s="0" t="n">
        <v>10818</v>
      </c>
      <c r="F40" s="0" t="n">
        <v>14773</v>
      </c>
      <c r="G40" s="0" t="n">
        <v>10410</v>
      </c>
      <c r="H40" s="0" t="n">
        <v>10161</v>
      </c>
      <c r="I40" s="0" t="n">
        <v>10640</v>
      </c>
      <c r="J40" s="0" t="n">
        <v>11157</v>
      </c>
      <c r="K40" s="0" t="n">
        <v>11173</v>
      </c>
      <c r="L40" s="0" t="n">
        <v>12340</v>
      </c>
      <c r="M40" s="0" t="n">
        <v>14170</v>
      </c>
    </row>
    <row r="41" customFormat="false" ht="13.8" hidden="false" customHeight="false" outlineLevel="0" collapsed="false">
      <c r="A41" s="0" t="n">
        <v>40</v>
      </c>
      <c r="B41" s="0" t="n">
        <v>-922</v>
      </c>
      <c r="C41" s="0" t="n">
        <v>2014</v>
      </c>
      <c r="D41" s="0" t="n">
        <v>2721</v>
      </c>
      <c r="E41" s="0" t="n">
        <v>2255</v>
      </c>
      <c r="F41" s="0" t="n">
        <v>3831</v>
      </c>
      <c r="G41" s="0" t="n">
        <v>2064</v>
      </c>
      <c r="H41" s="0" t="n">
        <v>2235</v>
      </c>
      <c r="I41" s="0" t="n">
        <v>2458</v>
      </c>
      <c r="J41" s="0" t="n">
        <v>2308</v>
      </c>
      <c r="K41" s="0" t="n">
        <v>2316</v>
      </c>
      <c r="L41" s="0" t="n">
        <v>2497</v>
      </c>
      <c r="M41" s="0" t="n">
        <v>2672</v>
      </c>
    </row>
    <row r="42" customFormat="false" ht="13.8" hidden="false" customHeight="false" outlineLevel="0" collapsed="false">
      <c r="A42" s="0" t="n">
        <v>41</v>
      </c>
      <c r="B42" s="0" t="n">
        <v>-5044</v>
      </c>
      <c r="C42" s="0" t="n">
        <v>2282</v>
      </c>
      <c r="D42" s="0" t="n">
        <v>3423</v>
      </c>
      <c r="E42" s="0" t="n">
        <v>3955</v>
      </c>
      <c r="F42" s="0" t="n">
        <v>8904</v>
      </c>
      <c r="G42" s="0" t="n">
        <v>5323</v>
      </c>
      <c r="H42" s="0" t="n">
        <v>5247</v>
      </c>
      <c r="I42" s="0" t="n">
        <v>5194</v>
      </c>
      <c r="J42" s="0" t="n">
        <v>5329</v>
      </c>
      <c r="K42" s="0" t="n">
        <v>5656</v>
      </c>
      <c r="L42" s="0" t="n">
        <v>5602</v>
      </c>
      <c r="M42" s="0" t="n">
        <v>10827</v>
      </c>
    </row>
    <row r="43" customFormat="false" ht="13.8" hidden="false" customHeight="false" outlineLevel="0" collapsed="false">
      <c r="A43" s="0" t="n">
        <v>42</v>
      </c>
      <c r="B43" s="0" t="n">
        <v>-4776</v>
      </c>
      <c r="C43" s="0" t="n">
        <v>5913</v>
      </c>
      <c r="D43" s="0" t="n">
        <v>5729</v>
      </c>
      <c r="E43" s="0" t="n">
        <v>6196</v>
      </c>
      <c r="F43" s="0" t="n">
        <v>9477</v>
      </c>
      <c r="G43" s="0" t="n">
        <v>4081</v>
      </c>
      <c r="H43" s="0" t="n">
        <v>4308</v>
      </c>
      <c r="I43" s="0" t="n">
        <v>5693</v>
      </c>
      <c r="J43" s="0" t="n">
        <v>5880</v>
      </c>
      <c r="K43" s="0" t="n">
        <v>5766</v>
      </c>
      <c r="L43" s="0" t="n">
        <v>6483</v>
      </c>
      <c r="M43" s="0" t="n">
        <v>9893</v>
      </c>
    </row>
    <row r="44" customFormat="false" ht="13.8" hidden="false" customHeight="false" outlineLevel="0" collapsed="false">
      <c r="A44" s="0" t="n">
        <v>43</v>
      </c>
      <c r="B44" s="0" t="n">
        <v>-687</v>
      </c>
      <c r="C44" s="0" t="n">
        <v>1709</v>
      </c>
      <c r="D44" s="0" t="n">
        <v>1982</v>
      </c>
      <c r="E44" s="0" t="n">
        <v>2056</v>
      </c>
      <c r="F44" s="0" t="n">
        <v>3445</v>
      </c>
      <c r="G44" s="0" t="n">
        <v>1643</v>
      </c>
      <c r="H44" s="0" t="n">
        <v>1808</v>
      </c>
      <c r="I44" s="0" t="n">
        <v>1756</v>
      </c>
      <c r="J44" s="0" t="n">
        <v>2016</v>
      </c>
      <c r="K44" s="0" t="n">
        <v>2021</v>
      </c>
      <c r="L44" s="0" t="n">
        <v>2151</v>
      </c>
      <c r="M44" s="0" t="n">
        <v>3154</v>
      </c>
    </row>
    <row r="45" customFormat="false" ht="13.8" hidden="false" customHeight="false" outlineLevel="0" collapsed="false">
      <c r="A45" s="0" t="n">
        <v>44</v>
      </c>
      <c r="B45" s="0" t="n">
        <v>-2022</v>
      </c>
      <c r="C45" s="0" t="n">
        <v>2528</v>
      </c>
      <c r="D45" s="0" t="n">
        <v>2882</v>
      </c>
      <c r="E45" s="0" t="n">
        <v>3443</v>
      </c>
      <c r="F45" s="0" t="n">
        <v>5375</v>
      </c>
      <c r="G45" s="0" t="n">
        <v>2915</v>
      </c>
      <c r="H45" s="0" t="n">
        <v>3076</v>
      </c>
      <c r="I45" s="0" t="n">
        <v>3457</v>
      </c>
      <c r="J45" s="0" t="n">
        <v>3739</v>
      </c>
      <c r="K45" s="0" t="n">
        <v>3837</v>
      </c>
      <c r="L45" s="0" t="n">
        <v>4122</v>
      </c>
      <c r="M45" s="0" t="n">
        <v>6144</v>
      </c>
    </row>
    <row r="46" customFormat="false" ht="13.8" hidden="false" customHeight="false" outlineLevel="0" collapsed="false">
      <c r="A46" s="0" t="n">
        <v>45</v>
      </c>
      <c r="B46" s="0" t="n">
        <v>-1299</v>
      </c>
      <c r="C46" s="0" t="n">
        <v>1028</v>
      </c>
      <c r="D46" s="0" t="n">
        <v>1531</v>
      </c>
      <c r="E46" s="0" t="n">
        <v>1873</v>
      </c>
      <c r="F46" s="0" t="n">
        <v>2576</v>
      </c>
      <c r="G46" s="0" t="n">
        <v>1951</v>
      </c>
      <c r="H46" s="0" t="n">
        <v>1951</v>
      </c>
      <c r="I46" s="0" t="n">
        <v>1835</v>
      </c>
      <c r="J46" s="0" t="n">
        <v>1936</v>
      </c>
      <c r="K46" s="0" t="n">
        <v>1859</v>
      </c>
      <c r="L46" s="0" t="n">
        <v>2267</v>
      </c>
      <c r="M46" s="0" t="n">
        <v>5073</v>
      </c>
    </row>
    <row r="47" customFormat="false" ht="13.8" hidden="false" customHeight="false" outlineLevel="0" collapsed="false">
      <c r="A47" s="0" t="n">
        <v>46</v>
      </c>
      <c r="B47" s="0" t="n">
        <v>-7547</v>
      </c>
      <c r="C47" s="0" t="n">
        <v>6141</v>
      </c>
      <c r="D47" s="0" t="n">
        <v>7899</v>
      </c>
      <c r="E47" s="0" t="n">
        <v>9660</v>
      </c>
      <c r="F47" s="0" t="n">
        <v>14461</v>
      </c>
      <c r="G47" s="0" t="n">
        <v>8248</v>
      </c>
      <c r="H47" s="0" t="n">
        <v>8133</v>
      </c>
      <c r="I47" s="0" t="n">
        <v>8864</v>
      </c>
      <c r="J47" s="0" t="n">
        <v>9244</v>
      </c>
      <c r="K47" s="0" t="n">
        <v>9170</v>
      </c>
      <c r="L47" s="0" t="n">
        <v>10273</v>
      </c>
      <c r="M47" s="0" t="n">
        <v>18189</v>
      </c>
    </row>
    <row r="4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2021-01-31T19:46:15Z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