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64FE091-A3B7-4C5D-A2A1-C1D6170384AA}" xr6:coauthVersionLast="46" xr6:coauthVersionMax="46" xr10:uidLastSave="{00000000-0000-0000-0000-000000000000}"/>
  <bookViews>
    <workbookView xWindow="0" yWindow="0" windowWidth="20490" windowHeight="10920" firstSheet="1" activeTab="4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L2" i="7"/>
  <c r="L3" i="7"/>
  <c r="L4" i="7"/>
  <c r="L5" i="7"/>
  <c r="L6" i="7"/>
  <c r="M2" i="7"/>
  <c r="M3" i="7"/>
  <c r="M4" i="7"/>
  <c r="M5" i="7"/>
  <c r="M6" i="7"/>
  <c r="N2" i="7"/>
  <c r="N3" i="7"/>
  <c r="N4" i="7"/>
  <c r="N5" i="7"/>
  <c r="N6" i="7"/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<sst xmlns="http://schemas.openxmlformats.org/spreadsheetml/2006/main" count="383" uniqueCount="58">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</sst>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10K5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10K5T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6" totalsRowShown="0">
  <autoFilter ref="A1:P6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SUM([1]!Table3[[#This Row],[CT_cost]:[BM_PICK_PETI]])</calculatedColumnFormula>
    </tableColumn>
    <tableColumn id="16" xr3:uid="{739D7BCC-8A53-4B05-9F10-C687B06295CF}" name="trip_cost" dataDxfId="11">
      <calculatedColumnFormula>E2+[1]!Table3[[#This Row],[AKOM_TRIP]]+[1]!Table3[[#This Row],[BBM_TRIP]]+[1]!Table3[[#This Row],[PDDN_TRIP]]+[1]!Table3[[#This Row],[KAWAL_TRIP]]</calculatedColumnFormula>
    </tableColumn>
    <tableColumn id="18" xr3:uid="{49BE9E05-76CD-409E-BAE3-DC19634C3143}" name="dist_cost" dataDxfId="10">
      <calculatedColumnFormula>[1]!Table3[[#This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101" totalsRowShown="0" headerRowDxfId="7" headerRowBorderDxfId="6" tableBorderDxfId="5">
  <autoFilter ref="A1:H10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INDEX(param!$L$2:$L$6,MATCH(Table4[[#This Row],[Moda]],param!$A$2:$A$6,0))</calculatedColumnFormula>
    </tableColumn>
    <tableColumn id="6" xr3:uid="{7D56256D-3F3E-48CD-9960-3291B519EC98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7835583F-A456-4B98-A102-65008C46C984}" name="kapasitas" dataDxfId="1">
      <calculatedColumnFormula>INDEX(param!$K$2:$K$6,MATCH(Table4[[#This Row],[Moda]],param!$A$2:$A$6,0))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D19" sqref="D19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6"/>
  <sheetViews>
    <sheetView workbookViewId="0">
      <selection activeCell="F6" sqref="F6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SUM([1]!Table3[[#This Row],[CT_cost]:[BM_PICK_PETI]])</f>
        <v>10000</v>
      </c>
      <c r="M2" s="2">
        <f>E2+[1]!Table3[[#This Row],[AKOM_TRIP]]+[1]!Table3[[#This Row],[BBM_TRIP]]+[1]!Table3[[#This Row],[PDDN_TRIP]]+[1]!Table3[[#This Row],[KAWAL_TRIP]]</f>
        <v>40000000</v>
      </c>
      <c r="N2" s="2">
        <f>[1]!Table3[[#This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SUM([1]!Table3[[#This Row],[CT_cost]:[BM_PICK_PETI]])</f>
        <v>60000</v>
      </c>
      <c r="M3" s="2">
        <f>E3+[1]!Table3[[#This Row],[AKOM_TRIP]]+[1]!Table3[[#This Row],[BBM_TRIP]]+[1]!Table3[[#This Row],[PDDN_TRIP]]+[1]!Table3[[#This Row],[KAWAL_TRIP]]</f>
        <v>47000000</v>
      </c>
      <c r="N3" s="2">
        <f>[1]!Table3[[#This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SUM([1]!Table3[[#This Row],[CT_cost]:[BM_PICK_PETI]])</f>
        <v>90000</v>
      </c>
      <c r="M4" s="2">
        <f>E4+[1]!Table3[[#This Row],[AKOM_TRIP]]+[1]!Table3[[#This Row],[BBM_TRIP]]+[1]!Table3[[#This Row],[PDDN_TRIP]]+[1]!Table3[[#This Row],[KAWAL_TRIP]]</f>
        <v>59000000</v>
      </c>
      <c r="N4" s="2">
        <f>[1]!Table3[[#This Row],[BBM_DIST]]</f>
        <v>0</v>
      </c>
      <c r="O4" s="3">
        <v>2</v>
      </c>
      <c r="P4" s="3">
        <v>1</v>
      </c>
    </row>
    <row r="5" spans="1:16" x14ac:dyDescent="0.25">
      <c r="A5" t="s">
        <v>56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SUM([1]!Table3[[#This Row],[CT_cost]:[BM_PICK_PETI]])</f>
        <v>6000</v>
      </c>
      <c r="M5" s="2">
        <f>E5+[1]!Table3[[#This Row],[AKOM_TRIP]]+[1]!Table3[[#This Row],[BBM_TRIP]]+[1]!Table3[[#This Row],[PDDN_TRIP]]+[1]!Table3[[#This Row],[KAWAL_TRIP]]</f>
        <v>34000000</v>
      </c>
      <c r="N5" s="2">
        <f>[1]!Table3[[#This Row],[BBM_DIST]]</f>
        <v>45000</v>
      </c>
      <c r="O5" s="3">
        <v>2</v>
      </c>
      <c r="P5" s="3">
        <v>1</v>
      </c>
    </row>
    <row r="6" spans="1:16" x14ac:dyDescent="0.25">
      <c r="A6" t="s">
        <v>57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SUM([1]!Table3[[#This Row],[CT_cost]:[BM_PICK_PETI]])</f>
        <v>11000</v>
      </c>
      <c r="M6" s="2">
        <f>E6+[1]!Table3[[#This Row],[AKOM_TRIP]]+[1]!Table3[[#This Row],[BBM_TRIP]]+[1]!Table3[[#This Row],[PDDN_TRIP]]+[1]!Table3[[#This Row],[KAWAL_TRIP]]</f>
        <v>40010000</v>
      </c>
      <c r="N6" s="2">
        <f>[1]!Table3[[#This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101"/>
  <sheetViews>
    <sheetView topLeftCell="A46" workbookViewId="0">
      <selection activeCell="D65" sqref="D6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40742000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40802000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40686000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40722000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40682000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40740000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40230000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40784000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40800000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40158000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40532000</v>
      </c>
      <c r="G12">
        <f>INDEX(param!$K$2:$K$6,MATCH(Table4[[#This Row],[Moda]],param!$A$2:$A$6,0))</f>
        <v>28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40584000</v>
      </c>
      <c r="G13">
        <f>INDEX(param!$K$2:$K$6,MATCH(Table4[[#This Row],[Moda]],param!$A$2:$A$6,0))</f>
        <v>28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40490000</v>
      </c>
      <c r="G14">
        <f>INDEX(param!$K$2:$K$6,MATCH(Table4[[#This Row],[Moda]],param!$A$2:$A$6,0))</f>
        <v>28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40710000</v>
      </c>
      <c r="G15">
        <f>INDEX(param!$K$2:$K$6,MATCH(Table4[[#This Row],[Moda]],param!$A$2:$A$6,0))</f>
        <v>28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40862000</v>
      </c>
      <c r="G16">
        <f>INDEX(param!$K$2:$K$6,MATCH(Table4[[#This Row],[Moda]],param!$A$2:$A$6,0))</f>
        <v>28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40530000</v>
      </c>
      <c r="G17">
        <f>INDEX(param!$K$2:$K$6,MATCH(Table4[[#This Row],[Moda]],param!$A$2:$A$6,0))</f>
        <v>28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40388000</v>
      </c>
      <c r="G18">
        <f>INDEX(param!$K$2:$K$6,MATCH(Table4[[#This Row],[Moda]],param!$A$2:$A$6,0))</f>
        <v>28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40190000</v>
      </c>
      <c r="G19">
        <f>INDEX(param!$K$2:$K$6,MATCH(Table4[[#This Row],[Moda]],param!$A$2:$A$6,0))</f>
        <v>28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40184000</v>
      </c>
      <c r="G20">
        <f>INDEX(param!$K$2:$K$6,MATCH(Table4[[#This Row],[Moda]],param!$A$2:$A$6,0))</f>
        <v>28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40696000</v>
      </c>
      <c r="G21">
        <f>INDEX(param!$K$2:$K$6,MATCH(Table4[[#This Row],[Moda]],param!$A$2:$A$6,0))</f>
        <v>28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INDEX(param!$L$2:$L$6,MATCH(Table4[[#This Row],[Moda]],param!$A$2:$A$6,0))</f>
        <v>60000</v>
      </c>
      <c r="F42" s="2">
        <f>INDEX(param!$M$2:$M$6,MATCH(Table4[[#This Row],[Moda]],param!$A$2:$A$6,0))+(INDEX(param!$N$2:$N$6,MATCH(Table4[[#This Row],[Moda]],param!$A$2:$A$6,0))*Table4[[#This Row],[jarak]])</f>
        <v>47371000</v>
      </c>
      <c r="G42" s="1">
        <f>INDEX(param!$K$2:$K$6,MATCH(Table4[[#This Row],[Moda]],param!$A$2:$A$6,0))</f>
        <v>72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INDEX(param!$L$2:$L$6,MATCH(Table4[[#This Row],[Moda]],param!$A$2:$A$6,0))</f>
        <v>60000</v>
      </c>
      <c r="F43" s="2">
        <f>INDEX(param!$M$2:$M$6,MATCH(Table4[[#This Row],[Moda]],param!$A$2:$A$6,0))+(INDEX(param!$N$2:$N$6,MATCH(Table4[[#This Row],[Moda]],param!$A$2:$A$6,0))*Table4[[#This Row],[jarak]])</f>
        <v>47401000</v>
      </c>
      <c r="G43" s="1">
        <f>INDEX(param!$K$2:$K$6,MATCH(Table4[[#This Row],[Moda]],param!$A$2:$A$6,0))</f>
        <v>72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INDEX(param!$L$2:$L$6,MATCH(Table4[[#This Row],[Moda]],param!$A$2:$A$6,0))</f>
        <v>60000</v>
      </c>
      <c r="F44" s="2">
        <f>INDEX(param!$M$2:$M$6,MATCH(Table4[[#This Row],[Moda]],param!$A$2:$A$6,0))+(INDEX(param!$N$2:$N$6,MATCH(Table4[[#This Row],[Moda]],param!$A$2:$A$6,0))*Table4[[#This Row],[jarak]])</f>
        <v>47343000</v>
      </c>
      <c r="G44" s="1">
        <f>INDEX(param!$K$2:$K$6,MATCH(Table4[[#This Row],[Moda]],param!$A$2:$A$6,0))</f>
        <v>72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INDEX(param!$L$2:$L$6,MATCH(Table4[[#This Row],[Moda]],param!$A$2:$A$6,0))</f>
        <v>60000</v>
      </c>
      <c r="F45" s="2">
        <f>INDEX(param!$M$2:$M$6,MATCH(Table4[[#This Row],[Moda]],param!$A$2:$A$6,0))+(INDEX(param!$N$2:$N$6,MATCH(Table4[[#This Row],[Moda]],param!$A$2:$A$6,0))*Table4[[#This Row],[jarak]])</f>
        <v>47361000</v>
      </c>
      <c r="G45" s="1">
        <f>INDEX(param!$K$2:$K$6,MATCH(Table4[[#This Row],[Moda]],param!$A$2:$A$6,0))</f>
        <v>72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INDEX(param!$L$2:$L$6,MATCH(Table4[[#This Row],[Moda]],param!$A$2:$A$6,0))</f>
        <v>60000</v>
      </c>
      <c r="F46" s="2">
        <f>INDEX(param!$M$2:$M$6,MATCH(Table4[[#This Row],[Moda]],param!$A$2:$A$6,0))+(INDEX(param!$N$2:$N$6,MATCH(Table4[[#This Row],[Moda]],param!$A$2:$A$6,0))*Table4[[#This Row],[jarak]])</f>
        <v>47341000</v>
      </c>
      <c r="G46" s="1">
        <f>INDEX(param!$K$2:$K$6,MATCH(Table4[[#This Row],[Moda]],param!$A$2:$A$6,0))</f>
        <v>72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INDEX(param!$L$2:$L$6,MATCH(Table4[[#This Row],[Moda]],param!$A$2:$A$6,0))</f>
        <v>60000</v>
      </c>
      <c r="F47" s="2">
        <f>INDEX(param!$M$2:$M$6,MATCH(Table4[[#This Row],[Moda]],param!$A$2:$A$6,0))+(INDEX(param!$N$2:$N$6,MATCH(Table4[[#This Row],[Moda]],param!$A$2:$A$6,0))*Table4[[#This Row],[jarak]])</f>
        <v>47370000</v>
      </c>
      <c r="G47" s="1">
        <f>INDEX(param!$K$2:$K$6,MATCH(Table4[[#This Row],[Moda]],param!$A$2:$A$6,0))</f>
        <v>72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INDEX(param!$L$2:$L$6,MATCH(Table4[[#This Row],[Moda]],param!$A$2:$A$6,0))</f>
        <v>60000</v>
      </c>
      <c r="F48" s="2">
        <f>INDEX(param!$M$2:$M$6,MATCH(Table4[[#This Row],[Moda]],param!$A$2:$A$6,0))+(INDEX(param!$N$2:$N$6,MATCH(Table4[[#This Row],[Moda]],param!$A$2:$A$6,0))*Table4[[#This Row],[jarak]])</f>
        <v>47115000</v>
      </c>
      <c r="G48" s="1">
        <f>INDEX(param!$K$2:$K$6,MATCH(Table4[[#This Row],[Moda]],param!$A$2:$A$6,0))</f>
        <v>72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INDEX(param!$L$2:$L$6,MATCH(Table4[[#This Row],[Moda]],param!$A$2:$A$6,0))</f>
        <v>60000</v>
      </c>
      <c r="F49" s="2">
        <f>INDEX(param!$M$2:$M$6,MATCH(Table4[[#This Row],[Moda]],param!$A$2:$A$6,0))+(INDEX(param!$N$2:$N$6,MATCH(Table4[[#This Row],[Moda]],param!$A$2:$A$6,0))*Table4[[#This Row],[jarak]])</f>
        <v>47392000</v>
      </c>
      <c r="G49" s="1">
        <f>INDEX(param!$K$2:$K$6,MATCH(Table4[[#This Row],[Moda]],param!$A$2:$A$6,0))</f>
        <v>72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INDEX(param!$L$2:$L$6,MATCH(Table4[[#This Row],[Moda]],param!$A$2:$A$6,0))</f>
        <v>60000</v>
      </c>
      <c r="F50" s="2">
        <f>INDEX(param!$M$2:$M$6,MATCH(Table4[[#This Row],[Moda]],param!$A$2:$A$6,0))+(INDEX(param!$N$2:$N$6,MATCH(Table4[[#This Row],[Moda]],param!$A$2:$A$6,0))*Table4[[#This Row],[jarak]])</f>
        <v>47400000</v>
      </c>
      <c r="G50" s="1">
        <f>INDEX(param!$K$2:$K$6,MATCH(Table4[[#This Row],[Moda]],param!$A$2:$A$6,0))</f>
        <v>72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INDEX(param!$L$2:$L$6,MATCH(Table4[[#This Row],[Moda]],param!$A$2:$A$6,0))</f>
        <v>60000</v>
      </c>
      <c r="F51" s="2">
        <f>INDEX(param!$M$2:$M$6,MATCH(Table4[[#This Row],[Moda]],param!$A$2:$A$6,0))+(INDEX(param!$N$2:$N$6,MATCH(Table4[[#This Row],[Moda]],param!$A$2:$A$6,0))*Table4[[#This Row],[jarak]])</f>
        <v>47079000</v>
      </c>
      <c r="G51" s="1">
        <f>INDEX(param!$K$2:$K$6,MATCH(Table4[[#This Row],[Moda]],param!$A$2:$A$6,0))</f>
        <v>72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INDEX(param!$L$2:$L$6,MATCH(Table4[[#This Row],[Moda]],param!$A$2:$A$6,0))</f>
        <v>60000</v>
      </c>
      <c r="F52" s="2">
        <f>INDEX(param!$M$2:$M$6,MATCH(Table4[[#This Row],[Moda]],param!$A$2:$A$6,0))+(INDEX(param!$N$2:$N$6,MATCH(Table4[[#This Row],[Moda]],param!$A$2:$A$6,0))*Table4[[#This Row],[jarak]])</f>
        <v>47266000</v>
      </c>
      <c r="G52" s="1">
        <f>INDEX(param!$K$2:$K$6,MATCH(Table4[[#This Row],[Moda]],param!$A$2:$A$6,0))</f>
        <v>72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INDEX(param!$L$2:$L$6,MATCH(Table4[[#This Row],[Moda]],param!$A$2:$A$6,0))</f>
        <v>60000</v>
      </c>
      <c r="F53" s="2">
        <f>INDEX(param!$M$2:$M$6,MATCH(Table4[[#This Row],[Moda]],param!$A$2:$A$6,0))+(INDEX(param!$N$2:$N$6,MATCH(Table4[[#This Row],[Moda]],param!$A$2:$A$6,0))*Table4[[#This Row],[jarak]])</f>
        <v>47292000</v>
      </c>
      <c r="G53" s="1">
        <f>INDEX(param!$K$2:$K$6,MATCH(Table4[[#This Row],[Moda]],param!$A$2:$A$6,0))</f>
        <v>72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INDEX(param!$L$2:$L$6,MATCH(Table4[[#This Row],[Moda]],param!$A$2:$A$6,0))</f>
        <v>60000</v>
      </c>
      <c r="F54" s="2">
        <f>INDEX(param!$M$2:$M$6,MATCH(Table4[[#This Row],[Moda]],param!$A$2:$A$6,0))+(INDEX(param!$N$2:$N$6,MATCH(Table4[[#This Row],[Moda]],param!$A$2:$A$6,0))*Table4[[#This Row],[jarak]])</f>
        <v>47245000</v>
      </c>
      <c r="G54" s="1">
        <f>INDEX(param!$K$2:$K$6,MATCH(Table4[[#This Row],[Moda]],param!$A$2:$A$6,0))</f>
        <v>72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INDEX(param!$L$2:$L$6,MATCH(Table4[[#This Row],[Moda]],param!$A$2:$A$6,0))</f>
        <v>60000</v>
      </c>
      <c r="F55" s="2">
        <f>INDEX(param!$M$2:$M$6,MATCH(Table4[[#This Row],[Moda]],param!$A$2:$A$6,0))+(INDEX(param!$N$2:$N$6,MATCH(Table4[[#This Row],[Moda]],param!$A$2:$A$6,0))*Table4[[#This Row],[jarak]])</f>
        <v>47355000</v>
      </c>
      <c r="G55" s="1">
        <f>INDEX(param!$K$2:$K$6,MATCH(Table4[[#This Row],[Moda]],param!$A$2:$A$6,0))</f>
        <v>72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INDEX(param!$L$2:$L$6,MATCH(Table4[[#This Row],[Moda]],param!$A$2:$A$6,0))</f>
        <v>60000</v>
      </c>
      <c r="F56" s="2">
        <f>INDEX(param!$M$2:$M$6,MATCH(Table4[[#This Row],[Moda]],param!$A$2:$A$6,0))+(INDEX(param!$N$2:$N$6,MATCH(Table4[[#This Row],[Moda]],param!$A$2:$A$6,0))*Table4[[#This Row],[jarak]])</f>
        <v>47431000</v>
      </c>
      <c r="G56" s="1">
        <f>INDEX(param!$K$2:$K$6,MATCH(Table4[[#This Row],[Moda]],param!$A$2:$A$6,0))</f>
        <v>72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INDEX(param!$L$2:$L$6,MATCH(Table4[[#This Row],[Moda]],param!$A$2:$A$6,0))</f>
        <v>60000</v>
      </c>
      <c r="F57" s="2">
        <f>INDEX(param!$M$2:$M$6,MATCH(Table4[[#This Row],[Moda]],param!$A$2:$A$6,0))+(INDEX(param!$N$2:$N$6,MATCH(Table4[[#This Row],[Moda]],param!$A$2:$A$6,0))*Table4[[#This Row],[jarak]])</f>
        <v>47265000</v>
      </c>
      <c r="G57" s="1">
        <f>INDEX(param!$K$2:$K$6,MATCH(Table4[[#This Row],[Moda]],param!$A$2:$A$6,0))</f>
        <v>72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INDEX(param!$L$2:$L$6,MATCH(Table4[[#This Row],[Moda]],param!$A$2:$A$6,0))</f>
        <v>60000</v>
      </c>
      <c r="F58" s="2">
        <f>INDEX(param!$M$2:$M$6,MATCH(Table4[[#This Row],[Moda]],param!$A$2:$A$6,0))+(INDEX(param!$N$2:$N$6,MATCH(Table4[[#This Row],[Moda]],param!$A$2:$A$6,0))*Table4[[#This Row],[jarak]])</f>
        <v>47194000</v>
      </c>
      <c r="G58" s="1">
        <f>INDEX(param!$K$2:$K$6,MATCH(Table4[[#This Row],[Moda]],param!$A$2:$A$6,0))</f>
        <v>72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INDEX(param!$L$2:$L$6,MATCH(Table4[[#This Row],[Moda]],param!$A$2:$A$6,0))</f>
        <v>60000</v>
      </c>
      <c r="F59" s="2">
        <f>INDEX(param!$M$2:$M$6,MATCH(Table4[[#This Row],[Moda]],param!$A$2:$A$6,0))+(INDEX(param!$N$2:$N$6,MATCH(Table4[[#This Row],[Moda]],param!$A$2:$A$6,0))*Table4[[#This Row],[jarak]])</f>
        <v>47095000</v>
      </c>
      <c r="G59" s="1">
        <f>INDEX(param!$K$2:$K$6,MATCH(Table4[[#This Row],[Moda]],param!$A$2:$A$6,0))</f>
        <v>72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INDEX(param!$L$2:$L$6,MATCH(Table4[[#This Row],[Moda]],param!$A$2:$A$6,0))</f>
        <v>60000</v>
      </c>
      <c r="F60" s="2">
        <f>INDEX(param!$M$2:$M$6,MATCH(Table4[[#This Row],[Moda]],param!$A$2:$A$6,0))+(INDEX(param!$N$2:$N$6,MATCH(Table4[[#This Row],[Moda]],param!$A$2:$A$6,0))*Table4[[#This Row],[jarak]])</f>
        <v>47092000</v>
      </c>
      <c r="G60" s="1">
        <f>INDEX(param!$K$2:$K$6,MATCH(Table4[[#This Row],[Moda]],param!$A$2:$A$6,0))</f>
        <v>72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INDEX(param!$L$2:$L$6,MATCH(Table4[[#This Row],[Moda]],param!$A$2:$A$6,0))</f>
        <v>60000</v>
      </c>
      <c r="F61" s="2">
        <f>INDEX(param!$M$2:$M$6,MATCH(Table4[[#This Row],[Moda]],param!$A$2:$A$6,0))+(INDEX(param!$N$2:$N$6,MATCH(Table4[[#This Row],[Moda]],param!$A$2:$A$6,0))*Table4[[#This Row],[jarak]])</f>
        <v>47348000</v>
      </c>
      <c r="G61" s="1">
        <f>INDEX(param!$K$2:$K$6,MATCH(Table4[[#This Row],[Moda]],param!$A$2:$A$6,0))</f>
        <v>72</v>
      </c>
      <c r="H61" s="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56</v>
      </c>
      <c r="D62" s="1">
        <f>INDEX(distances!$B$2:$V$22,MATCH(A62,distances!$A$2:$A$22,0),MATCH(B62,distances!$B$1:$V$1,0))</f>
        <v>371</v>
      </c>
      <c r="E62" s="2">
        <f>INDEX(param!$L$2:$L$6,MATCH(Table4[[#This Row],[Moda]],param!$A$2:$A$6,0))</f>
        <v>6000</v>
      </c>
      <c r="F62" s="2">
        <f>INDEX(param!$M$2:$M$6,MATCH(Table4[[#This Row],[Moda]],param!$A$2:$A$6,0))+(INDEX(param!$N$2:$N$6,MATCH(Table4[[#This Row],[Moda]],param!$A$2:$A$6,0))*Table4[[#This Row],[jarak]])</f>
        <v>50695000</v>
      </c>
      <c r="G62" s="1">
        <f>INDEX(param!$K$2:$K$6,MATCH(Table4[[#This Row],[Moda]],param!$A$2:$A$6,0))</f>
        <v>130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56</v>
      </c>
      <c r="D63" s="1">
        <f>INDEX(distances!$B$2:$V$22,MATCH(A63,distances!$A$2:$A$22,0),MATCH(B63,distances!$B$1:$V$1,0))</f>
        <v>401</v>
      </c>
      <c r="E63" s="2">
        <f>INDEX(param!$L$2:$L$6,MATCH(Table4[[#This Row],[Moda]],param!$A$2:$A$6,0))</f>
        <v>6000</v>
      </c>
      <c r="F63" s="2">
        <f>INDEX(param!$M$2:$M$6,MATCH(Table4[[#This Row],[Moda]],param!$A$2:$A$6,0))+(INDEX(param!$N$2:$N$6,MATCH(Table4[[#This Row],[Moda]],param!$A$2:$A$6,0))*Table4[[#This Row],[jarak]])</f>
        <v>52045000</v>
      </c>
      <c r="G63" s="1">
        <f>INDEX(param!$K$2:$K$6,MATCH(Table4[[#This Row],[Moda]],param!$A$2:$A$6,0))</f>
        <v>130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56</v>
      </c>
      <c r="D64" s="1">
        <f>INDEX(distances!$B$2:$V$22,MATCH(A64,distances!$A$2:$A$22,0),MATCH(B64,distances!$B$1:$V$1,0))</f>
        <v>343</v>
      </c>
      <c r="E64" s="2">
        <f>INDEX(param!$L$2:$L$6,MATCH(Table4[[#This Row],[Moda]],param!$A$2:$A$6,0))</f>
        <v>6000</v>
      </c>
      <c r="F64" s="2">
        <f>INDEX(param!$M$2:$M$6,MATCH(Table4[[#This Row],[Moda]],param!$A$2:$A$6,0))+(INDEX(param!$N$2:$N$6,MATCH(Table4[[#This Row],[Moda]],param!$A$2:$A$6,0))*Table4[[#This Row],[jarak]])</f>
        <v>49435000</v>
      </c>
      <c r="G64" s="1">
        <f>INDEX(param!$K$2:$K$6,MATCH(Table4[[#This Row],[Moda]],param!$A$2:$A$6,0))</f>
        <v>130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56</v>
      </c>
      <c r="D65" s="1">
        <f>INDEX(distances!$B$2:$V$22,MATCH(A65,distances!$A$2:$A$22,0),MATCH(B65,distances!$B$1:$V$1,0))</f>
        <v>361</v>
      </c>
      <c r="E65" s="2">
        <f>INDEX(param!$L$2:$L$6,MATCH(Table4[[#This Row],[Moda]],param!$A$2:$A$6,0))</f>
        <v>6000</v>
      </c>
      <c r="F65" s="2">
        <f>INDEX(param!$M$2:$M$6,MATCH(Table4[[#This Row],[Moda]],param!$A$2:$A$6,0))+(INDEX(param!$N$2:$N$6,MATCH(Table4[[#This Row],[Moda]],param!$A$2:$A$6,0))*Table4[[#This Row],[jarak]])</f>
        <v>50245000</v>
      </c>
      <c r="G65" s="1">
        <f>INDEX(param!$K$2:$K$6,MATCH(Table4[[#This Row],[Moda]],param!$A$2:$A$6,0))</f>
        <v>130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56</v>
      </c>
      <c r="D66" s="1">
        <f>INDEX(distances!$B$2:$V$22,MATCH(A66,distances!$A$2:$A$22,0),MATCH(B66,distances!$B$1:$V$1,0))</f>
        <v>341</v>
      </c>
      <c r="E66" s="2">
        <f>INDEX(param!$L$2:$L$6,MATCH(Table4[[#This Row],[Moda]],param!$A$2:$A$6,0))</f>
        <v>6000</v>
      </c>
      <c r="F66" s="2">
        <f>INDEX(param!$M$2:$M$6,MATCH(Table4[[#This Row],[Moda]],param!$A$2:$A$6,0))+(INDEX(param!$N$2:$N$6,MATCH(Table4[[#This Row],[Moda]],param!$A$2:$A$6,0))*Table4[[#This Row],[jarak]])</f>
        <v>49345000</v>
      </c>
      <c r="G66" s="1">
        <f>INDEX(param!$K$2:$K$6,MATCH(Table4[[#This Row],[Moda]],param!$A$2:$A$6,0))</f>
        <v>130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56</v>
      </c>
      <c r="D67" s="1">
        <f>INDEX(distances!$B$2:$V$22,MATCH(A67,distances!$A$2:$A$22,0),MATCH(B67,distances!$B$1:$V$1,0))</f>
        <v>370</v>
      </c>
      <c r="E67" s="2">
        <f>INDEX(param!$L$2:$L$6,MATCH(Table4[[#This Row],[Moda]],param!$A$2:$A$6,0))</f>
        <v>6000</v>
      </c>
      <c r="F67" s="2">
        <f>INDEX(param!$M$2:$M$6,MATCH(Table4[[#This Row],[Moda]],param!$A$2:$A$6,0))+(INDEX(param!$N$2:$N$6,MATCH(Table4[[#This Row],[Moda]],param!$A$2:$A$6,0))*Table4[[#This Row],[jarak]])</f>
        <v>50650000</v>
      </c>
      <c r="G67" s="1">
        <f>INDEX(param!$K$2:$K$6,MATCH(Table4[[#This Row],[Moda]],param!$A$2:$A$6,0))</f>
        <v>130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56</v>
      </c>
      <c r="D68" s="1">
        <f>INDEX(distances!$B$2:$V$22,MATCH(A68,distances!$A$2:$A$22,0),MATCH(B68,distances!$B$1:$V$1,0))</f>
        <v>115</v>
      </c>
      <c r="E68" s="2">
        <f>INDEX(param!$L$2:$L$6,MATCH(Table4[[#This Row],[Moda]],param!$A$2:$A$6,0))</f>
        <v>6000</v>
      </c>
      <c r="F68" s="2">
        <f>INDEX(param!$M$2:$M$6,MATCH(Table4[[#This Row],[Moda]],param!$A$2:$A$6,0))+(INDEX(param!$N$2:$N$6,MATCH(Table4[[#This Row],[Moda]],param!$A$2:$A$6,0))*Table4[[#This Row],[jarak]])</f>
        <v>39175000</v>
      </c>
      <c r="G68" s="1">
        <f>INDEX(param!$K$2:$K$6,MATCH(Table4[[#This Row],[Moda]],param!$A$2:$A$6,0))</f>
        <v>130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56</v>
      </c>
      <c r="D69" s="1">
        <f>INDEX(distances!$B$2:$V$22,MATCH(A69,distances!$A$2:$A$22,0),MATCH(B69,distances!$B$1:$V$1,0))</f>
        <v>392</v>
      </c>
      <c r="E69" s="2">
        <f>INDEX(param!$L$2:$L$6,MATCH(Table4[[#This Row],[Moda]],param!$A$2:$A$6,0))</f>
        <v>6000</v>
      </c>
      <c r="F69" s="2">
        <f>INDEX(param!$M$2:$M$6,MATCH(Table4[[#This Row],[Moda]],param!$A$2:$A$6,0))+(INDEX(param!$N$2:$N$6,MATCH(Table4[[#This Row],[Moda]],param!$A$2:$A$6,0))*Table4[[#This Row],[jarak]])</f>
        <v>51640000</v>
      </c>
      <c r="G69" s="1">
        <f>INDEX(param!$K$2:$K$6,MATCH(Table4[[#This Row],[Moda]],param!$A$2:$A$6,0))</f>
        <v>130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56</v>
      </c>
      <c r="D70" s="1">
        <f>INDEX(distances!$B$2:$V$22,MATCH(A70,distances!$A$2:$A$22,0),MATCH(B70,distances!$B$1:$V$1,0))</f>
        <v>400</v>
      </c>
      <c r="E70" s="2">
        <f>INDEX(param!$L$2:$L$6,MATCH(Table4[[#This Row],[Moda]],param!$A$2:$A$6,0))</f>
        <v>6000</v>
      </c>
      <c r="F70" s="2">
        <f>INDEX(param!$M$2:$M$6,MATCH(Table4[[#This Row],[Moda]],param!$A$2:$A$6,0))+(INDEX(param!$N$2:$N$6,MATCH(Table4[[#This Row],[Moda]],param!$A$2:$A$6,0))*Table4[[#This Row],[jarak]])</f>
        <v>52000000</v>
      </c>
      <c r="G70" s="1">
        <f>INDEX(param!$K$2:$K$6,MATCH(Table4[[#This Row],[Moda]],param!$A$2:$A$6,0))</f>
        <v>130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56</v>
      </c>
      <c r="D71" s="1">
        <f>INDEX(distances!$B$2:$V$22,MATCH(A71,distances!$A$2:$A$22,0),MATCH(B71,distances!$B$1:$V$1,0))</f>
        <v>79</v>
      </c>
      <c r="E71" s="2">
        <f>INDEX(param!$L$2:$L$6,MATCH(Table4[[#This Row],[Moda]],param!$A$2:$A$6,0))</f>
        <v>6000</v>
      </c>
      <c r="F71" s="2">
        <f>INDEX(param!$M$2:$M$6,MATCH(Table4[[#This Row],[Moda]],param!$A$2:$A$6,0))+(INDEX(param!$N$2:$N$6,MATCH(Table4[[#This Row],[Moda]],param!$A$2:$A$6,0))*Table4[[#This Row],[jarak]])</f>
        <v>37555000</v>
      </c>
      <c r="G71" s="1">
        <f>INDEX(param!$K$2:$K$6,MATCH(Table4[[#This Row],[Moda]],param!$A$2:$A$6,0))</f>
        <v>130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56</v>
      </c>
      <c r="D72" s="1">
        <f>INDEX(distances!$B$2:$V$22,MATCH(A72,distances!$A$2:$A$22,0),MATCH(B72,distances!$B$1:$V$1,0))</f>
        <v>266</v>
      </c>
      <c r="E72" s="2">
        <f>INDEX(param!$L$2:$L$6,MATCH(Table4[[#This Row],[Moda]],param!$A$2:$A$6,0))</f>
        <v>6000</v>
      </c>
      <c r="F72" s="2">
        <f>INDEX(param!$M$2:$M$6,MATCH(Table4[[#This Row],[Moda]],param!$A$2:$A$6,0))+(INDEX(param!$N$2:$N$6,MATCH(Table4[[#This Row],[Moda]],param!$A$2:$A$6,0))*Table4[[#This Row],[jarak]])</f>
        <v>45970000</v>
      </c>
      <c r="G72" s="1">
        <f>INDEX(param!$K$2:$K$6,MATCH(Table4[[#This Row],[Moda]],param!$A$2:$A$6,0))</f>
        <v>130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56</v>
      </c>
      <c r="D73" s="1">
        <f>INDEX(distances!$B$2:$V$22,MATCH(A73,distances!$A$2:$A$22,0),MATCH(B73,distances!$B$1:$V$1,0))</f>
        <v>292</v>
      </c>
      <c r="E73" s="2">
        <f>INDEX(param!$L$2:$L$6,MATCH(Table4[[#This Row],[Moda]],param!$A$2:$A$6,0))</f>
        <v>6000</v>
      </c>
      <c r="F73" s="2">
        <f>INDEX(param!$M$2:$M$6,MATCH(Table4[[#This Row],[Moda]],param!$A$2:$A$6,0))+(INDEX(param!$N$2:$N$6,MATCH(Table4[[#This Row],[Moda]],param!$A$2:$A$6,0))*Table4[[#This Row],[jarak]])</f>
        <v>47140000</v>
      </c>
      <c r="G73" s="1">
        <f>INDEX(param!$K$2:$K$6,MATCH(Table4[[#This Row],[Moda]],param!$A$2:$A$6,0))</f>
        <v>130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56</v>
      </c>
      <c r="D74" s="1">
        <f>INDEX(distances!$B$2:$V$22,MATCH(A74,distances!$A$2:$A$22,0),MATCH(B74,distances!$B$1:$V$1,0))</f>
        <v>245</v>
      </c>
      <c r="E74" s="2">
        <f>INDEX(param!$L$2:$L$6,MATCH(Table4[[#This Row],[Moda]],param!$A$2:$A$6,0))</f>
        <v>6000</v>
      </c>
      <c r="F74" s="2">
        <f>INDEX(param!$M$2:$M$6,MATCH(Table4[[#This Row],[Moda]],param!$A$2:$A$6,0))+(INDEX(param!$N$2:$N$6,MATCH(Table4[[#This Row],[Moda]],param!$A$2:$A$6,0))*Table4[[#This Row],[jarak]])</f>
        <v>45025000</v>
      </c>
      <c r="G74" s="1">
        <f>INDEX(param!$K$2:$K$6,MATCH(Table4[[#This Row],[Moda]],param!$A$2:$A$6,0))</f>
        <v>130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56</v>
      </c>
      <c r="D75" s="1">
        <f>INDEX(distances!$B$2:$V$22,MATCH(A75,distances!$A$2:$A$22,0),MATCH(B75,distances!$B$1:$V$1,0))</f>
        <v>355</v>
      </c>
      <c r="E75" s="2">
        <f>INDEX(param!$L$2:$L$6,MATCH(Table4[[#This Row],[Moda]],param!$A$2:$A$6,0))</f>
        <v>6000</v>
      </c>
      <c r="F75" s="2">
        <f>INDEX(param!$M$2:$M$6,MATCH(Table4[[#This Row],[Moda]],param!$A$2:$A$6,0))+(INDEX(param!$N$2:$N$6,MATCH(Table4[[#This Row],[Moda]],param!$A$2:$A$6,0))*Table4[[#This Row],[jarak]])</f>
        <v>49975000</v>
      </c>
      <c r="G75" s="1">
        <f>INDEX(param!$K$2:$K$6,MATCH(Table4[[#This Row],[Moda]],param!$A$2:$A$6,0))</f>
        <v>130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56</v>
      </c>
      <c r="D76" s="1">
        <f>INDEX(distances!$B$2:$V$22,MATCH(A76,distances!$A$2:$A$22,0),MATCH(B76,distances!$B$1:$V$1,0))</f>
        <v>431</v>
      </c>
      <c r="E76" s="2">
        <f>INDEX(param!$L$2:$L$6,MATCH(Table4[[#This Row],[Moda]],param!$A$2:$A$6,0))</f>
        <v>6000</v>
      </c>
      <c r="F76" s="2">
        <f>INDEX(param!$M$2:$M$6,MATCH(Table4[[#This Row],[Moda]],param!$A$2:$A$6,0))+(INDEX(param!$N$2:$N$6,MATCH(Table4[[#This Row],[Moda]],param!$A$2:$A$6,0))*Table4[[#This Row],[jarak]])</f>
        <v>53395000</v>
      </c>
      <c r="G76" s="1">
        <f>INDEX(param!$K$2:$K$6,MATCH(Table4[[#This Row],[Moda]],param!$A$2:$A$6,0))</f>
        <v>130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56</v>
      </c>
      <c r="D77" s="1">
        <f>INDEX(distances!$B$2:$V$22,MATCH(A77,distances!$A$2:$A$22,0),MATCH(B77,distances!$B$1:$V$1,0))</f>
        <v>265</v>
      </c>
      <c r="E77" s="2">
        <f>INDEX(param!$L$2:$L$6,MATCH(Table4[[#This Row],[Moda]],param!$A$2:$A$6,0))</f>
        <v>6000</v>
      </c>
      <c r="F77" s="2">
        <f>INDEX(param!$M$2:$M$6,MATCH(Table4[[#This Row],[Moda]],param!$A$2:$A$6,0))+(INDEX(param!$N$2:$N$6,MATCH(Table4[[#This Row],[Moda]],param!$A$2:$A$6,0))*Table4[[#This Row],[jarak]])</f>
        <v>45925000</v>
      </c>
      <c r="G77" s="1">
        <f>INDEX(param!$K$2:$K$6,MATCH(Table4[[#This Row],[Moda]],param!$A$2:$A$6,0))</f>
        <v>130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56</v>
      </c>
      <c r="D78" s="1">
        <f>INDEX(distances!$B$2:$V$22,MATCH(A78,distances!$A$2:$A$22,0),MATCH(B78,distances!$B$1:$V$1,0))</f>
        <v>194</v>
      </c>
      <c r="E78" s="2">
        <f>INDEX(param!$L$2:$L$6,MATCH(Table4[[#This Row],[Moda]],param!$A$2:$A$6,0))</f>
        <v>6000</v>
      </c>
      <c r="F78" s="2">
        <f>INDEX(param!$M$2:$M$6,MATCH(Table4[[#This Row],[Moda]],param!$A$2:$A$6,0))+(INDEX(param!$N$2:$N$6,MATCH(Table4[[#This Row],[Moda]],param!$A$2:$A$6,0))*Table4[[#This Row],[jarak]])</f>
        <v>42730000</v>
      </c>
      <c r="G78" s="1">
        <f>INDEX(param!$K$2:$K$6,MATCH(Table4[[#This Row],[Moda]],param!$A$2:$A$6,0))</f>
        <v>130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56</v>
      </c>
      <c r="D79" s="1">
        <f>INDEX(distances!$B$2:$V$22,MATCH(A79,distances!$A$2:$A$22,0),MATCH(B79,distances!$B$1:$V$1,0))</f>
        <v>95</v>
      </c>
      <c r="E79" s="2">
        <f>INDEX(param!$L$2:$L$6,MATCH(Table4[[#This Row],[Moda]],param!$A$2:$A$6,0))</f>
        <v>6000</v>
      </c>
      <c r="F79" s="2">
        <f>INDEX(param!$M$2:$M$6,MATCH(Table4[[#This Row],[Moda]],param!$A$2:$A$6,0))+(INDEX(param!$N$2:$N$6,MATCH(Table4[[#This Row],[Moda]],param!$A$2:$A$6,0))*Table4[[#This Row],[jarak]])</f>
        <v>38275000</v>
      </c>
      <c r="G79" s="1">
        <f>INDEX(param!$K$2:$K$6,MATCH(Table4[[#This Row],[Moda]],param!$A$2:$A$6,0))</f>
        <v>130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56</v>
      </c>
      <c r="D80" s="1">
        <f>INDEX(distances!$B$2:$V$22,MATCH(A80,distances!$A$2:$A$22,0),MATCH(B80,distances!$B$1:$V$1,0))</f>
        <v>92</v>
      </c>
      <c r="E80" s="2">
        <f>INDEX(param!$L$2:$L$6,MATCH(Table4[[#This Row],[Moda]],param!$A$2:$A$6,0))</f>
        <v>6000</v>
      </c>
      <c r="F80" s="2">
        <f>INDEX(param!$M$2:$M$6,MATCH(Table4[[#This Row],[Moda]],param!$A$2:$A$6,0))+(INDEX(param!$N$2:$N$6,MATCH(Table4[[#This Row],[Moda]],param!$A$2:$A$6,0))*Table4[[#This Row],[jarak]])</f>
        <v>38140000</v>
      </c>
      <c r="G80" s="1">
        <f>INDEX(param!$K$2:$K$6,MATCH(Table4[[#This Row],[Moda]],param!$A$2:$A$6,0))</f>
        <v>130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56</v>
      </c>
      <c r="D81" s="1">
        <f>INDEX(distances!$B$2:$V$22,MATCH(A81,distances!$A$2:$A$22,0),MATCH(B81,distances!$B$1:$V$1,0))</f>
        <v>348</v>
      </c>
      <c r="E81" s="2">
        <f>INDEX(param!$L$2:$L$6,MATCH(Table4[[#This Row],[Moda]],param!$A$2:$A$6,0))</f>
        <v>6000</v>
      </c>
      <c r="F81" s="2">
        <f>INDEX(param!$M$2:$M$6,MATCH(Table4[[#This Row],[Moda]],param!$A$2:$A$6,0))+(INDEX(param!$N$2:$N$6,MATCH(Table4[[#This Row],[Moda]],param!$A$2:$A$6,0))*Table4[[#This Row],[jarak]])</f>
        <v>49660000</v>
      </c>
      <c r="G81" s="1">
        <f>INDEX(param!$K$2:$K$6,MATCH(Table4[[#This Row],[Moda]],param!$A$2:$A$6,0))</f>
        <v>130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15</v>
      </c>
      <c r="C82" t="s">
        <v>57</v>
      </c>
      <c r="D82" s="1">
        <f>INDEX(distances!$B$2:$V$22,MATCH(A82,distances!$A$2:$A$22,0),MATCH(B82,distances!$B$1:$V$1,0))</f>
        <v>371</v>
      </c>
      <c r="E82" s="2">
        <f>INDEX(param!$L$2:$L$6,MATCH(Table4[[#This Row],[Moda]],param!$A$2:$A$6,0))</f>
        <v>11000</v>
      </c>
      <c r="F82" s="2">
        <f>INDEX(param!$M$2:$M$6,MATCH(Table4[[#This Row],[Moda]],param!$A$2:$A$6,0))+(INDEX(param!$N$2:$N$6,MATCH(Table4[[#This Row],[Moda]],param!$A$2:$A$6,0))*Table4[[#This Row],[jarak]])</f>
        <v>40381000</v>
      </c>
      <c r="G82" s="1">
        <f>INDEX(param!$K$2:$K$6,MATCH(Table4[[#This Row],[Moda]],param!$A$2:$A$6,0))</f>
        <v>90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16</v>
      </c>
      <c r="C83" t="s">
        <v>57</v>
      </c>
      <c r="D83" s="1">
        <f>INDEX(distances!$B$2:$V$22,MATCH(A83,distances!$A$2:$A$22,0),MATCH(B83,distances!$B$1:$V$1,0))</f>
        <v>401</v>
      </c>
      <c r="E83" s="2">
        <f>INDEX(param!$L$2:$L$6,MATCH(Table4[[#This Row],[Moda]],param!$A$2:$A$6,0))</f>
        <v>11000</v>
      </c>
      <c r="F83" s="2">
        <f>INDEX(param!$M$2:$M$6,MATCH(Table4[[#This Row],[Moda]],param!$A$2:$A$6,0))+(INDEX(param!$N$2:$N$6,MATCH(Table4[[#This Row],[Moda]],param!$A$2:$A$6,0))*Table4[[#This Row],[jarak]])</f>
        <v>40411000</v>
      </c>
      <c r="G83" s="1">
        <f>INDEX(param!$K$2:$K$6,MATCH(Table4[[#This Row],[Moda]],param!$A$2:$A$6,0))</f>
        <v>90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17</v>
      </c>
      <c r="C84" t="s">
        <v>57</v>
      </c>
      <c r="D84" s="1">
        <f>INDEX(distances!$B$2:$V$22,MATCH(A84,distances!$A$2:$A$22,0),MATCH(B84,distances!$B$1:$V$1,0))</f>
        <v>343</v>
      </c>
      <c r="E84" s="2">
        <f>INDEX(param!$L$2:$L$6,MATCH(Table4[[#This Row],[Moda]],param!$A$2:$A$6,0))</f>
        <v>11000</v>
      </c>
      <c r="F84" s="2">
        <f>INDEX(param!$M$2:$M$6,MATCH(Table4[[#This Row],[Moda]],param!$A$2:$A$6,0))+(INDEX(param!$N$2:$N$6,MATCH(Table4[[#This Row],[Moda]],param!$A$2:$A$6,0))*Table4[[#This Row],[jarak]])</f>
        <v>40353000</v>
      </c>
      <c r="G84" s="1">
        <f>INDEX(param!$K$2:$K$6,MATCH(Table4[[#This Row],[Moda]],param!$A$2:$A$6,0))</f>
        <v>90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18</v>
      </c>
      <c r="C85" t="s">
        <v>57</v>
      </c>
      <c r="D85" s="1">
        <f>INDEX(distances!$B$2:$V$22,MATCH(A85,distances!$A$2:$A$22,0),MATCH(B85,distances!$B$1:$V$1,0))</f>
        <v>361</v>
      </c>
      <c r="E85" s="2">
        <f>INDEX(param!$L$2:$L$6,MATCH(Table4[[#This Row],[Moda]],param!$A$2:$A$6,0))</f>
        <v>11000</v>
      </c>
      <c r="F85" s="2">
        <f>INDEX(param!$M$2:$M$6,MATCH(Table4[[#This Row],[Moda]],param!$A$2:$A$6,0))+(INDEX(param!$N$2:$N$6,MATCH(Table4[[#This Row],[Moda]],param!$A$2:$A$6,0))*Table4[[#This Row],[jarak]])</f>
        <v>40371000</v>
      </c>
      <c r="G85" s="1">
        <f>INDEX(param!$K$2:$K$6,MATCH(Table4[[#This Row],[Moda]],param!$A$2:$A$6,0))</f>
        <v>90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19</v>
      </c>
      <c r="C86" t="s">
        <v>57</v>
      </c>
      <c r="D86" s="1">
        <f>INDEX(distances!$B$2:$V$22,MATCH(A86,distances!$A$2:$A$22,0),MATCH(B86,distances!$B$1:$V$1,0))</f>
        <v>341</v>
      </c>
      <c r="E86" s="2">
        <f>INDEX(param!$L$2:$L$6,MATCH(Table4[[#This Row],[Moda]],param!$A$2:$A$6,0))</f>
        <v>11000</v>
      </c>
      <c r="F86" s="2">
        <f>INDEX(param!$M$2:$M$6,MATCH(Table4[[#This Row],[Moda]],param!$A$2:$A$6,0))+(INDEX(param!$N$2:$N$6,MATCH(Table4[[#This Row],[Moda]],param!$A$2:$A$6,0))*Table4[[#This Row],[jarak]])</f>
        <v>40351000</v>
      </c>
      <c r="G86" s="1">
        <f>INDEX(param!$K$2:$K$6,MATCH(Table4[[#This Row],[Moda]],param!$A$2:$A$6,0))</f>
        <v>90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20</v>
      </c>
      <c r="C87" t="s">
        <v>57</v>
      </c>
      <c r="D87" s="1">
        <f>INDEX(distances!$B$2:$V$22,MATCH(A87,distances!$A$2:$A$22,0),MATCH(B87,distances!$B$1:$V$1,0))</f>
        <v>370</v>
      </c>
      <c r="E87" s="2">
        <f>INDEX(param!$L$2:$L$6,MATCH(Table4[[#This Row],[Moda]],param!$A$2:$A$6,0))</f>
        <v>11000</v>
      </c>
      <c r="F87" s="2">
        <f>INDEX(param!$M$2:$M$6,MATCH(Table4[[#This Row],[Moda]],param!$A$2:$A$6,0))+(INDEX(param!$N$2:$N$6,MATCH(Table4[[#This Row],[Moda]],param!$A$2:$A$6,0))*Table4[[#This Row],[jarak]])</f>
        <v>40380000</v>
      </c>
      <c r="G87" s="1">
        <f>INDEX(param!$K$2:$K$6,MATCH(Table4[[#This Row],[Moda]],param!$A$2:$A$6,0))</f>
        <v>90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21</v>
      </c>
      <c r="C88" t="s">
        <v>57</v>
      </c>
      <c r="D88" s="1">
        <f>INDEX(distances!$B$2:$V$22,MATCH(A88,distances!$A$2:$A$22,0),MATCH(B88,distances!$B$1:$V$1,0))</f>
        <v>115</v>
      </c>
      <c r="E88" s="2">
        <f>INDEX(param!$L$2:$L$6,MATCH(Table4[[#This Row],[Moda]],param!$A$2:$A$6,0))</f>
        <v>11000</v>
      </c>
      <c r="F88" s="2">
        <f>INDEX(param!$M$2:$M$6,MATCH(Table4[[#This Row],[Moda]],param!$A$2:$A$6,0))+(INDEX(param!$N$2:$N$6,MATCH(Table4[[#This Row],[Moda]],param!$A$2:$A$6,0))*Table4[[#This Row],[jarak]])</f>
        <v>40125000</v>
      </c>
      <c r="G88" s="1">
        <f>INDEX(param!$K$2:$K$6,MATCH(Table4[[#This Row],[Moda]],param!$A$2:$A$6,0))</f>
        <v>90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22</v>
      </c>
      <c r="C89" t="s">
        <v>57</v>
      </c>
      <c r="D89" s="1">
        <f>INDEX(distances!$B$2:$V$22,MATCH(A89,distances!$A$2:$A$22,0),MATCH(B89,distances!$B$1:$V$1,0))</f>
        <v>392</v>
      </c>
      <c r="E89" s="2">
        <f>INDEX(param!$L$2:$L$6,MATCH(Table4[[#This Row],[Moda]],param!$A$2:$A$6,0))</f>
        <v>11000</v>
      </c>
      <c r="F89" s="2">
        <f>INDEX(param!$M$2:$M$6,MATCH(Table4[[#This Row],[Moda]],param!$A$2:$A$6,0))+(INDEX(param!$N$2:$N$6,MATCH(Table4[[#This Row],[Moda]],param!$A$2:$A$6,0))*Table4[[#This Row],[jarak]])</f>
        <v>40402000</v>
      </c>
      <c r="G89" s="1">
        <f>INDEX(param!$K$2:$K$6,MATCH(Table4[[#This Row],[Moda]],param!$A$2:$A$6,0))</f>
        <v>90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23</v>
      </c>
      <c r="C90" t="s">
        <v>57</v>
      </c>
      <c r="D90" s="1">
        <f>INDEX(distances!$B$2:$V$22,MATCH(A90,distances!$A$2:$A$22,0),MATCH(B90,distances!$B$1:$V$1,0))</f>
        <v>400</v>
      </c>
      <c r="E90" s="2">
        <f>INDEX(param!$L$2:$L$6,MATCH(Table4[[#This Row],[Moda]],param!$A$2:$A$6,0))</f>
        <v>11000</v>
      </c>
      <c r="F90" s="2">
        <f>INDEX(param!$M$2:$M$6,MATCH(Table4[[#This Row],[Moda]],param!$A$2:$A$6,0))+(INDEX(param!$N$2:$N$6,MATCH(Table4[[#This Row],[Moda]],param!$A$2:$A$6,0))*Table4[[#This Row],[jarak]])</f>
        <v>40410000</v>
      </c>
      <c r="G90" s="1">
        <f>INDEX(param!$K$2:$K$6,MATCH(Table4[[#This Row],[Moda]],param!$A$2:$A$6,0))</f>
        <v>90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t="s">
        <v>13</v>
      </c>
      <c r="B91" t="s">
        <v>24</v>
      </c>
      <c r="C91" t="s">
        <v>57</v>
      </c>
      <c r="D91" s="1">
        <f>INDEX(distances!$B$2:$V$22,MATCH(A91,distances!$A$2:$A$22,0),MATCH(B91,distances!$B$1:$V$1,0))</f>
        <v>79</v>
      </c>
      <c r="E91" s="2">
        <f>INDEX(param!$L$2:$L$6,MATCH(Table4[[#This Row],[Moda]],param!$A$2:$A$6,0))</f>
        <v>11000</v>
      </c>
      <c r="F91" s="2">
        <f>INDEX(param!$M$2:$M$6,MATCH(Table4[[#This Row],[Moda]],param!$A$2:$A$6,0))+(INDEX(param!$N$2:$N$6,MATCH(Table4[[#This Row],[Moda]],param!$A$2:$A$6,0))*Table4[[#This Row],[jarak]])</f>
        <v>40089000</v>
      </c>
      <c r="G91" s="1">
        <f>INDEX(param!$K$2:$K$6,MATCH(Table4[[#This Row],[Moda]],param!$A$2:$A$6,0))</f>
        <v>90</v>
      </c>
      <c r="H91" s="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25</v>
      </c>
      <c r="C92" t="s">
        <v>57</v>
      </c>
      <c r="D92" s="1">
        <f>INDEX(distances!$B$2:$V$22,MATCH(A92,distances!$A$2:$A$22,0),MATCH(B92,distances!$B$1:$V$1,0))</f>
        <v>266</v>
      </c>
      <c r="E92" s="2">
        <f>INDEX(param!$L$2:$L$6,MATCH(Table4[[#This Row],[Moda]],param!$A$2:$A$6,0))</f>
        <v>11000</v>
      </c>
      <c r="F92" s="2">
        <f>INDEX(param!$M$2:$M$6,MATCH(Table4[[#This Row],[Moda]],param!$A$2:$A$6,0))+(INDEX(param!$N$2:$N$6,MATCH(Table4[[#This Row],[Moda]],param!$A$2:$A$6,0))*Table4[[#This Row],[jarak]])</f>
        <v>40276000</v>
      </c>
      <c r="G92" s="1">
        <f>INDEX(param!$K$2:$K$6,MATCH(Table4[[#This Row],[Moda]],param!$A$2:$A$6,0))</f>
        <v>90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26</v>
      </c>
      <c r="C93" t="s">
        <v>57</v>
      </c>
      <c r="D93" s="1">
        <f>INDEX(distances!$B$2:$V$22,MATCH(A93,distances!$A$2:$A$22,0),MATCH(B93,distances!$B$1:$V$1,0))</f>
        <v>292</v>
      </c>
      <c r="E93" s="2">
        <f>INDEX(param!$L$2:$L$6,MATCH(Table4[[#This Row],[Moda]],param!$A$2:$A$6,0))</f>
        <v>11000</v>
      </c>
      <c r="F93" s="2">
        <f>INDEX(param!$M$2:$M$6,MATCH(Table4[[#This Row],[Moda]],param!$A$2:$A$6,0))+(INDEX(param!$N$2:$N$6,MATCH(Table4[[#This Row],[Moda]],param!$A$2:$A$6,0))*Table4[[#This Row],[jarak]])</f>
        <v>40302000</v>
      </c>
      <c r="G93" s="1">
        <f>INDEX(param!$K$2:$K$6,MATCH(Table4[[#This Row],[Moda]],param!$A$2:$A$6,0))</f>
        <v>90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27</v>
      </c>
      <c r="C94" t="s">
        <v>57</v>
      </c>
      <c r="D94" s="1">
        <f>INDEX(distances!$B$2:$V$22,MATCH(A94,distances!$A$2:$A$22,0),MATCH(B94,distances!$B$1:$V$1,0))</f>
        <v>245</v>
      </c>
      <c r="E94" s="2">
        <f>INDEX(param!$L$2:$L$6,MATCH(Table4[[#This Row],[Moda]],param!$A$2:$A$6,0))</f>
        <v>11000</v>
      </c>
      <c r="F94" s="2">
        <f>INDEX(param!$M$2:$M$6,MATCH(Table4[[#This Row],[Moda]],param!$A$2:$A$6,0))+(INDEX(param!$N$2:$N$6,MATCH(Table4[[#This Row],[Moda]],param!$A$2:$A$6,0))*Table4[[#This Row],[jarak]])</f>
        <v>40255000</v>
      </c>
      <c r="G94" s="1">
        <f>INDEX(param!$K$2:$K$6,MATCH(Table4[[#This Row],[Moda]],param!$A$2:$A$6,0))</f>
        <v>90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28</v>
      </c>
      <c r="C95" t="s">
        <v>57</v>
      </c>
      <c r="D95" s="1">
        <f>INDEX(distances!$B$2:$V$22,MATCH(A95,distances!$A$2:$A$22,0),MATCH(B95,distances!$B$1:$V$1,0))</f>
        <v>355</v>
      </c>
      <c r="E95" s="2">
        <f>INDEX(param!$L$2:$L$6,MATCH(Table4[[#This Row],[Moda]],param!$A$2:$A$6,0))</f>
        <v>11000</v>
      </c>
      <c r="F95" s="2">
        <f>INDEX(param!$M$2:$M$6,MATCH(Table4[[#This Row],[Moda]],param!$A$2:$A$6,0))+(INDEX(param!$N$2:$N$6,MATCH(Table4[[#This Row],[Moda]],param!$A$2:$A$6,0))*Table4[[#This Row],[jarak]])</f>
        <v>40365000</v>
      </c>
      <c r="G95" s="1">
        <f>INDEX(param!$K$2:$K$6,MATCH(Table4[[#This Row],[Moda]],param!$A$2:$A$6,0))</f>
        <v>90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29</v>
      </c>
      <c r="C96" t="s">
        <v>57</v>
      </c>
      <c r="D96" s="1">
        <f>INDEX(distances!$B$2:$V$22,MATCH(A96,distances!$A$2:$A$22,0),MATCH(B96,distances!$B$1:$V$1,0))</f>
        <v>431</v>
      </c>
      <c r="E96" s="2">
        <f>INDEX(param!$L$2:$L$6,MATCH(Table4[[#This Row],[Moda]],param!$A$2:$A$6,0))</f>
        <v>11000</v>
      </c>
      <c r="F96" s="2">
        <f>INDEX(param!$M$2:$M$6,MATCH(Table4[[#This Row],[Moda]],param!$A$2:$A$6,0))+(INDEX(param!$N$2:$N$6,MATCH(Table4[[#This Row],[Moda]],param!$A$2:$A$6,0))*Table4[[#This Row],[jarak]])</f>
        <v>40441000</v>
      </c>
      <c r="G96" s="1">
        <f>INDEX(param!$K$2:$K$6,MATCH(Table4[[#This Row],[Moda]],param!$A$2:$A$6,0))</f>
        <v>90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9</v>
      </c>
      <c r="C97" t="s">
        <v>57</v>
      </c>
      <c r="D97" s="1">
        <f>INDEX(distances!$B$2:$V$22,MATCH(A97,distances!$A$2:$A$22,0),MATCH(B97,distances!$B$1:$V$1,0))</f>
        <v>265</v>
      </c>
      <c r="E97" s="2">
        <f>INDEX(param!$L$2:$L$6,MATCH(Table4[[#This Row],[Moda]],param!$A$2:$A$6,0))</f>
        <v>11000</v>
      </c>
      <c r="F97" s="2">
        <f>INDEX(param!$M$2:$M$6,MATCH(Table4[[#This Row],[Moda]],param!$A$2:$A$6,0))+(INDEX(param!$N$2:$N$6,MATCH(Table4[[#This Row],[Moda]],param!$A$2:$A$6,0))*Table4[[#This Row],[jarak]])</f>
        <v>40275000</v>
      </c>
      <c r="G97" s="1">
        <f>INDEX(param!$K$2:$K$6,MATCH(Table4[[#This Row],[Moda]],param!$A$2:$A$6,0))</f>
        <v>90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30</v>
      </c>
      <c r="C98" t="s">
        <v>57</v>
      </c>
      <c r="D98" s="1">
        <f>INDEX(distances!$B$2:$V$22,MATCH(A98,distances!$A$2:$A$22,0),MATCH(B98,distances!$B$1:$V$1,0))</f>
        <v>194</v>
      </c>
      <c r="E98" s="2">
        <f>INDEX(param!$L$2:$L$6,MATCH(Table4[[#This Row],[Moda]],param!$A$2:$A$6,0))</f>
        <v>11000</v>
      </c>
      <c r="F98" s="2">
        <f>INDEX(param!$M$2:$M$6,MATCH(Table4[[#This Row],[Moda]],param!$A$2:$A$6,0))+(INDEX(param!$N$2:$N$6,MATCH(Table4[[#This Row],[Moda]],param!$A$2:$A$6,0))*Table4[[#This Row],[jarak]])</f>
        <v>40204000</v>
      </c>
      <c r="G98" s="1">
        <f>INDEX(param!$K$2:$K$6,MATCH(Table4[[#This Row],[Moda]],param!$A$2:$A$6,0))</f>
        <v>90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31</v>
      </c>
      <c r="C99" t="s">
        <v>57</v>
      </c>
      <c r="D99" s="1">
        <f>INDEX(distances!$B$2:$V$22,MATCH(A99,distances!$A$2:$A$22,0),MATCH(B99,distances!$B$1:$V$1,0))</f>
        <v>95</v>
      </c>
      <c r="E99" s="2">
        <f>INDEX(param!$L$2:$L$6,MATCH(Table4[[#This Row],[Moda]],param!$A$2:$A$6,0))</f>
        <v>11000</v>
      </c>
      <c r="F99" s="2">
        <f>INDEX(param!$M$2:$M$6,MATCH(Table4[[#This Row],[Moda]],param!$A$2:$A$6,0))+(INDEX(param!$N$2:$N$6,MATCH(Table4[[#This Row],[Moda]],param!$A$2:$A$6,0))*Table4[[#This Row],[jarak]])</f>
        <v>40105000</v>
      </c>
      <c r="G99" s="1">
        <f>INDEX(param!$K$2:$K$6,MATCH(Table4[[#This Row],[Moda]],param!$A$2:$A$6,0))</f>
        <v>90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10</v>
      </c>
      <c r="C100" t="s">
        <v>57</v>
      </c>
      <c r="D100" s="1">
        <f>INDEX(distances!$B$2:$V$22,MATCH(A100,distances!$A$2:$A$22,0),MATCH(B100,distances!$B$1:$V$1,0))</f>
        <v>92</v>
      </c>
      <c r="E100" s="2">
        <f>INDEX(param!$L$2:$L$6,MATCH(Table4[[#This Row],[Moda]],param!$A$2:$A$6,0))</f>
        <v>11000</v>
      </c>
      <c r="F100" s="2">
        <f>INDEX(param!$M$2:$M$6,MATCH(Table4[[#This Row],[Moda]],param!$A$2:$A$6,0))+(INDEX(param!$N$2:$N$6,MATCH(Table4[[#This Row],[Moda]],param!$A$2:$A$6,0))*Table4[[#This Row],[jarak]])</f>
        <v>40102000</v>
      </c>
      <c r="G100" s="1">
        <f>INDEX(param!$K$2:$K$6,MATCH(Table4[[#This Row],[Moda]],param!$A$2:$A$6,0))</f>
        <v>90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32</v>
      </c>
      <c r="C101" t="s">
        <v>57</v>
      </c>
      <c r="D101" s="1">
        <f>INDEX(distances!$B$2:$V$22,MATCH(A101,distances!$A$2:$A$22,0),MATCH(B101,distances!$B$1:$V$1,0))</f>
        <v>348</v>
      </c>
      <c r="E101" s="2">
        <f>INDEX(param!$L$2:$L$6,MATCH(Table4[[#This Row],[Moda]],param!$A$2:$A$6,0))</f>
        <v>11000</v>
      </c>
      <c r="F101" s="2">
        <f>INDEX(param!$M$2:$M$6,MATCH(Table4[[#This Row],[Moda]],param!$A$2:$A$6,0))+(INDEX(param!$N$2:$N$6,MATCH(Table4[[#This Row],[Moda]],param!$A$2:$A$6,0))*Table4[[#This Row],[jarak]])</f>
        <v>40358000</v>
      </c>
      <c r="G101" s="1">
        <f>INDEX(param!$K$2:$K$6,MATCH(Table4[[#This Row],[Moda]],param!$A$2:$A$6,0))</f>
        <v>90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2021-06-03T12:46:44Z</dcterms:modified>
</cp:coreProperties>
</file>