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B84E0295-B97B-4F91-A49C-940D826B0E3B}" xr6:coauthVersionLast="46" xr6:coauthVersionMax="46" xr10:uidLastSave="{00000000-0000-0000-0000-000000000000}"/>
  <bookViews>
    <workbookView xWindow="0" yWindow="0" windowWidth="20490" windowHeight="10920" firstSheet="2" activeTab="4" xr2:uid="{E18A145F-BAE8-4E1E-8EB2-101646E3D7A6}"/>
  </bookViews>
  <sheets>
    <sheet name="vertices" sheetId="1" r:id="rId1"/>
    <sheet name="distances" sheetId="5" r:id="rId2"/>
    <sheet name="param" sheetId="6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D122" i="2"/>
  <c r="D123" i="2"/>
  <c r="D124" i="2"/>
  <c r="D125" i="2"/>
  <c r="D126" i="2"/>
  <c r="D127" i="2"/>
  <c r="D128" i="2"/>
  <c r="D129" i="2"/>
  <c r="F129" i="2" s="1"/>
  <c r="D130" i="2"/>
  <c r="D131" i="2"/>
  <c r="D132" i="2"/>
  <c r="D133" i="2"/>
  <c r="D134" i="2"/>
  <c r="D135" i="2"/>
  <c r="D136" i="2"/>
  <c r="D137" i="2"/>
  <c r="F137" i="2" s="1"/>
  <c r="D138" i="2"/>
  <c r="D139" i="2"/>
  <c r="D140" i="2"/>
  <c r="D141" i="2"/>
  <c r="D142" i="2"/>
  <c r="D143" i="2"/>
  <c r="D144" i="2"/>
  <c r="D145" i="2"/>
  <c r="F145" i="2" s="1"/>
  <c r="D146" i="2"/>
  <c r="D147" i="2"/>
  <c r="D148" i="2"/>
  <c r="D149" i="2"/>
  <c r="D150" i="2"/>
  <c r="D15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F122" i="2"/>
  <c r="F123" i="2"/>
  <c r="F124" i="2"/>
  <c r="F125" i="2"/>
  <c r="F126" i="2"/>
  <c r="F127" i="2"/>
  <c r="F128" i="2"/>
  <c r="F130" i="2"/>
  <c r="F131" i="2"/>
  <c r="F132" i="2"/>
  <c r="F133" i="2"/>
  <c r="F134" i="2"/>
  <c r="F135" i="2"/>
  <c r="F136" i="2"/>
  <c r="F138" i="2"/>
  <c r="F139" i="2"/>
  <c r="F140" i="2"/>
  <c r="F141" i="2"/>
  <c r="F142" i="2"/>
  <c r="F143" i="2"/>
  <c r="F144" i="2"/>
  <c r="F146" i="2"/>
  <c r="F147" i="2"/>
  <c r="F148" i="2"/>
  <c r="F149" i="2"/>
  <c r="F150" i="2"/>
  <c r="F151" i="2"/>
  <c r="N5" i="6"/>
  <c r="N6" i="6"/>
  <c r="M5" i="6"/>
  <c r="M6" i="6"/>
  <c r="L6" i="6"/>
  <c r="L5" i="6"/>
  <c r="E92" i="2"/>
  <c r="D92" i="2"/>
  <c r="D93" i="2"/>
  <c r="D94" i="2"/>
  <c r="D95" i="2"/>
  <c r="D96" i="2"/>
  <c r="D97" i="2"/>
  <c r="D98" i="2"/>
  <c r="F98" i="2" s="1"/>
  <c r="D99" i="2"/>
  <c r="D100" i="2"/>
  <c r="D101" i="2"/>
  <c r="D102" i="2"/>
  <c r="D103" i="2"/>
  <c r="D104" i="2"/>
  <c r="D105" i="2"/>
  <c r="D106" i="2"/>
  <c r="F106" i="2" s="1"/>
  <c r="D107" i="2"/>
  <c r="D108" i="2"/>
  <c r="D109" i="2"/>
  <c r="D110" i="2"/>
  <c r="D111" i="2"/>
  <c r="D112" i="2"/>
  <c r="D113" i="2"/>
  <c r="D114" i="2"/>
  <c r="F114" i="2" s="1"/>
  <c r="D115" i="2"/>
  <c r="D116" i="2"/>
  <c r="D117" i="2"/>
  <c r="D118" i="2"/>
  <c r="D119" i="2"/>
  <c r="D120" i="2"/>
  <c r="D121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F92" i="2"/>
  <c r="F93" i="2"/>
  <c r="F94" i="2"/>
  <c r="F95" i="2"/>
  <c r="F96" i="2"/>
  <c r="F97" i="2"/>
  <c r="F99" i="2"/>
  <c r="F100" i="2"/>
  <c r="F101" i="2"/>
  <c r="F102" i="2"/>
  <c r="F103" i="2"/>
  <c r="F104" i="2"/>
  <c r="F105" i="2"/>
  <c r="F107" i="2"/>
  <c r="F108" i="2"/>
  <c r="F109" i="2"/>
  <c r="F110" i="2"/>
  <c r="F111" i="2"/>
  <c r="F112" i="2"/>
  <c r="F113" i="2"/>
  <c r="F115" i="2"/>
  <c r="F116" i="2"/>
  <c r="F117" i="2"/>
  <c r="F118" i="2"/>
  <c r="F119" i="2"/>
  <c r="F120" i="2"/>
  <c r="F121" i="2"/>
  <c r="D2" i="2" l="1"/>
  <c r="B2" i="5"/>
  <c r="A2" i="4" a="1"/>
  <c r="A2" i="4" s="1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N4" i="6"/>
  <c r="M4" i="6"/>
  <c r="L4" i="6"/>
  <c r="N3" i="6"/>
  <c r="M3" i="6"/>
  <c r="L3" i="6"/>
  <c r="N2" i="6"/>
  <c r="M2" i="6"/>
  <c r="L2" i="6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2" i="5" a="1"/>
  <c r="A2" i="5" s="1"/>
  <c r="B1" i="5" a="1"/>
  <c r="B1" i="5" s="1"/>
  <c r="F38" i="2" l="1"/>
  <c r="F46" i="2"/>
  <c r="F54" i="2"/>
  <c r="F39" i="2"/>
  <c r="F47" i="2"/>
  <c r="F55" i="2"/>
  <c r="F32" i="2"/>
  <c r="F40" i="2"/>
  <c r="F48" i="2"/>
  <c r="F56" i="2"/>
  <c r="F33" i="2"/>
  <c r="F41" i="2"/>
  <c r="F49" i="2"/>
  <c r="F57" i="2"/>
  <c r="F37" i="2"/>
  <c r="F34" i="2"/>
  <c r="F42" i="2"/>
  <c r="F50" i="2"/>
  <c r="F58" i="2"/>
  <c r="F53" i="2"/>
  <c r="F35" i="2"/>
  <c r="F43" i="2"/>
  <c r="F51" i="2"/>
  <c r="F59" i="2"/>
  <c r="F45" i="2"/>
  <c r="F36" i="2"/>
  <c r="F44" i="2"/>
  <c r="F52" i="2"/>
  <c r="F60" i="2"/>
  <c r="F61" i="2"/>
  <c r="E4" i="2"/>
  <c r="E12" i="2"/>
  <c r="E20" i="2"/>
  <c r="E28" i="2"/>
  <c r="E5" i="2"/>
  <c r="E6" i="2"/>
  <c r="E14" i="2"/>
  <c r="E22" i="2"/>
  <c r="E30" i="2"/>
  <c r="E19" i="2"/>
  <c r="E21" i="2"/>
  <c r="E7" i="2"/>
  <c r="E15" i="2"/>
  <c r="E23" i="2"/>
  <c r="E31" i="2"/>
  <c r="E8" i="2"/>
  <c r="E16" i="2"/>
  <c r="E24" i="2"/>
  <c r="E11" i="2"/>
  <c r="E9" i="2"/>
  <c r="E17" i="2"/>
  <c r="E25" i="2"/>
  <c r="E27" i="2"/>
  <c r="E29" i="2"/>
  <c r="E2" i="2"/>
  <c r="E10" i="2"/>
  <c r="E18" i="2"/>
  <c r="E26" i="2"/>
  <c r="E3" i="2"/>
  <c r="E13" i="2"/>
  <c r="F6" i="2"/>
  <c r="F14" i="2"/>
  <c r="F22" i="2"/>
  <c r="F30" i="2"/>
  <c r="F7" i="2"/>
  <c r="F15" i="2"/>
  <c r="F23" i="2"/>
  <c r="F31" i="2"/>
  <c r="F8" i="2"/>
  <c r="F16" i="2"/>
  <c r="F24" i="2"/>
  <c r="F29" i="2"/>
  <c r="F9" i="2"/>
  <c r="F17" i="2"/>
  <c r="F25" i="2"/>
  <c r="F2" i="2"/>
  <c r="F10" i="2"/>
  <c r="F18" i="2"/>
  <c r="F26" i="2"/>
  <c r="F5" i="2"/>
  <c r="F3" i="2"/>
  <c r="F11" i="2"/>
  <c r="F19" i="2"/>
  <c r="F27" i="2"/>
  <c r="F13" i="2"/>
  <c r="F4" i="2"/>
  <c r="F12" i="2"/>
  <c r="F20" i="2"/>
  <c r="F28" i="2"/>
  <c r="F21" i="2"/>
  <c r="E76" i="2"/>
  <c r="E85" i="2"/>
  <c r="E62" i="2"/>
  <c r="E70" i="2"/>
  <c r="E78" i="2"/>
  <c r="E86" i="2"/>
  <c r="E91" i="2"/>
  <c r="E63" i="2"/>
  <c r="E71" i="2"/>
  <c r="E79" i="2"/>
  <c r="E87" i="2"/>
  <c r="E75" i="2"/>
  <c r="E84" i="2"/>
  <c r="E64" i="2"/>
  <c r="E72" i="2"/>
  <c r="E80" i="2"/>
  <c r="E88" i="2"/>
  <c r="E67" i="2"/>
  <c r="E68" i="2"/>
  <c r="E65" i="2"/>
  <c r="E73" i="2"/>
  <c r="E81" i="2"/>
  <c r="E89" i="2"/>
  <c r="E77" i="2"/>
  <c r="E66" i="2"/>
  <c r="E74" i="2"/>
  <c r="E82" i="2"/>
  <c r="E90" i="2"/>
  <c r="E83" i="2"/>
  <c r="E69" i="2"/>
  <c r="F62" i="2"/>
  <c r="F70" i="2"/>
  <c r="F78" i="2"/>
  <c r="F86" i="2"/>
  <c r="F63" i="2"/>
  <c r="F71" i="2"/>
  <c r="F79" i="2"/>
  <c r="F87" i="2"/>
  <c r="F64" i="2"/>
  <c r="F72" i="2"/>
  <c r="F80" i="2"/>
  <c r="F88" i="2"/>
  <c r="F69" i="2"/>
  <c r="F65" i="2"/>
  <c r="F73" i="2"/>
  <c r="F81" i="2"/>
  <c r="F89" i="2"/>
  <c r="F85" i="2"/>
  <c r="F66" i="2"/>
  <c r="F74" i="2"/>
  <c r="F82" i="2"/>
  <c r="F90" i="2"/>
  <c r="F67" i="2"/>
  <c r="F75" i="2"/>
  <c r="F83" i="2"/>
  <c r="F91" i="2"/>
  <c r="F77" i="2"/>
  <c r="F68" i="2"/>
  <c r="F76" i="2"/>
  <c r="F84" i="2"/>
  <c r="E36" i="2"/>
  <c r="E37" i="2"/>
  <c r="E38" i="2"/>
  <c r="E46" i="2"/>
  <c r="E54" i="2"/>
  <c r="E51" i="2"/>
  <c r="E60" i="2"/>
  <c r="E61" i="2"/>
  <c r="E39" i="2"/>
  <c r="E47" i="2"/>
  <c r="E55" i="2"/>
  <c r="E35" i="2"/>
  <c r="E53" i="2"/>
  <c r="E32" i="2"/>
  <c r="E40" i="2"/>
  <c r="E48" i="2"/>
  <c r="E56" i="2"/>
  <c r="E45" i="2"/>
  <c r="E33" i="2"/>
  <c r="E41" i="2"/>
  <c r="E49" i="2"/>
  <c r="E57" i="2"/>
  <c r="E59" i="2"/>
  <c r="E44" i="2"/>
  <c r="E34" i="2"/>
  <c r="E42" i="2"/>
  <c r="E50" i="2"/>
  <c r="E58" i="2"/>
  <c r="E43" i="2"/>
  <c r="E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<sst xmlns="http://schemas.openxmlformats.org/spreadsheetml/2006/main" count="553" uniqueCount="68">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</sst>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0" borderId="0" xfId="0" applyBorder="1"/>
    <xf numFmtId="42" fontId="0" fillId="0" borderId="0" xfId="0" applyNumberFormat="1" applyBorder="1"/>
    <xf numFmtId="0" fontId="0" fillId="0" borderId="0" xfId="0" applyNumberFormat="1" applyBorder="1"/>
    <xf numFmtId="0" fontId="0" fillId="3" borderId="1" xfId="0" applyNumberFormat="1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1" xfId="0" applyNumberFormat="1" applyFill="1" applyBorder="1"/>
    <xf numFmtId="42" fontId="0" fillId="5" borderId="0" xfId="0" applyNumberFormat="1" applyFill="1"/>
    <xf numFmtId="0" fontId="0" fillId="4" borderId="3" xfId="0" applyNumberFormat="1" applyFill="1" applyBorder="1"/>
    <xf numFmtId="0" fontId="0" fillId="3" borderId="3" xfId="0" applyNumberFormat="1" applyFill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86F9A-BCFD-445A-A9EA-B24BA030C56E}" name="Table1" displayName="Table1" ref="A1:I32" totalsRowShown="0">
  <autoFilter ref="A1:I32" xr:uid="{81C890C3-3727-484D-9CEF-DA0FE2A7F80F}"/>
  <tableColumns count="9">
    <tableColumn id="1" xr3:uid="{07D50936-FC07-4CD7-A482-1A0E2C630450}" name="name"/>
    <tableColumn id="2" xr3:uid="{E9DE4E20-0457-4DC5-BF5C-9C05A4A6FA01}" name="id"/>
    <tableColumn id="3" xr3:uid="{F7EACC3C-57C4-4E4B-9B89-551FA63BE2F8}" name="type"/>
    <tableColumn id="4" xr3:uid="{DFDF7A83-0A4F-4BBF-809D-14EEAF6F1D1F}" name="x"/>
    <tableColumn id="5" xr3:uid="{4248AAB5-52F1-4CA1-84D4-DADCE8565A56}" name="y"/>
    <tableColumn id="6" xr3:uid="{25613193-6D96-4D7B-A95D-AC104B82CAB4}" name="MAX"/>
    <tableColumn id="7" xr3:uid="{C481D666-593D-431B-A6F8-4AB5B4D5E704}" name="h"/>
    <tableColumn id="8" xr3:uid="{33896DBB-80C2-42AC-B2D5-FC5C18716B20}" name="MIN"/>
    <tableColumn id="9" xr3:uid="{83C95F13-E52D-4A8D-9F71-27FDF3241986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8F3BCB-50A2-445D-9D91-3B4DA0983C3D}" name="Table3" displayName="Table3" ref="A1:P6" totalsRowShown="0">
  <autoFilter ref="A1:P6" xr:uid="{9DCD62F8-6F43-46D8-9CEA-309F3EFBDC49}"/>
  <tableColumns count="16">
    <tableColumn id="2" xr3:uid="{1CF4EB63-CD2A-4E86-ACAF-041EEE2E1044}" name="type"/>
    <tableColumn id="4" xr3:uid="{0283EABB-CA8A-4B11-9ABE-0E0B23E4C1AB}" name="CT_cost"/>
    <tableColumn id="7" xr3:uid="{70A060C4-D7CF-48CA-BFDF-6EB18AA8F8BB}" name="BM_ARRV"/>
    <tableColumn id="8" xr3:uid="{DBA2ECE1-BE66-48FC-A7FD-8ADBBDF9AD31}" name="BM_PICK_PETI"/>
    <tableColumn id="9" xr3:uid="{216DFBA7-AD69-4BD0-890E-9BA8644F7FA6}" name="BM_PICK_TRIP"/>
    <tableColumn id="10" xr3:uid="{F17B036E-0CD0-4A60-BC9C-E387C7F06291}" name="AKOM_TRIP"/>
    <tableColumn id="12" xr3:uid="{A8937EEC-03CD-476D-83B5-C48F6574E969}" name="BBM_TRIP"/>
    <tableColumn id="13" xr3:uid="{B0000962-6966-4AE2-B0E5-E1CC5A1BAE9B}" name="PDDN_TRIP"/>
    <tableColumn id="14" xr3:uid="{79CBB53A-59BB-425F-8A86-BF3ADA9ACED1}" name="KAWAL_TRIP"/>
    <tableColumn id="11" xr3:uid="{6FBB2A89-3C97-46CD-8A69-6A94B33654EB}" name="BBM_DIST" dataDxfId="14"/>
    <tableColumn id="5" xr3:uid="{4B928E88-0BC0-411C-81C9-2BFF4A388F21}" name="kapasitas"/>
    <tableColumn id="15" xr3:uid="{F18C7019-CAF1-4FBB-81DF-ECB7FEBA2DD3}" name="peti_cost" dataDxfId="13">
      <calculatedColumnFormula>SUM(Table3[[#This Row],[CT_cost]:[BM_PICK_PETI]])</calculatedColumnFormula>
    </tableColumn>
    <tableColumn id="16" xr3:uid="{B2B1F69A-3064-462B-B622-771BCB1CA619}" name="trip_cost" dataDxfId="12">
      <calculatedColumnFormula>E2+Table3[[#This Row],[AKOM_TRIP]]+Table3[[#This Row],[BBM_TRIP]]+Table3[[#This Row],[PDDN_TRIP]]+Table3[[#This Row],[KAWAL_TRIP]]</calculatedColumnFormula>
    </tableColumn>
    <tableColumn id="18" xr3:uid="{0CCA5DB4-0220-479C-82F7-A0BE225EB83B}" name="dist_cost" dataDxfId="11">
      <calculatedColumnFormula>Table3[[#This Row],[BBM_DIST]]</calculatedColumnFormula>
    </tableColumn>
    <tableColumn id="19" xr3:uid="{005BFBD7-723D-4384-BB8C-367BC32E562E}" name="limit_jakarta" dataDxfId="10"/>
    <tableColumn id="3" xr3:uid="{1E0676FE-5379-45BC-9C2D-0ECFECEDF96A}" name="limit_non_jakarta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C453F-A002-411A-9242-D5DE9093516B}" name="Table4" displayName="Table4" ref="A1:H151" totalsRowShown="0" headerRowDxfId="8" headerRowBorderDxfId="7" tableBorderDxfId="6" totalsRowBorderDxfId="5">
  <autoFilter ref="A1:H151" xr:uid="{EEC13541-2A96-42BE-8018-3D0BC2C45C84}"/>
  <tableColumns count="8">
    <tableColumn id="1" xr3:uid="{A7675344-3861-4370-97E1-12B4B100475B}" name="Asal"/>
    <tableColumn id="2" xr3:uid="{F397FEAC-B7CD-4552-BD7C-35BD73A24204}" name="Tujuan"/>
    <tableColumn id="3" xr3:uid="{88892EFD-C5FA-4351-9411-1FDD44705161}" name="Moda"/>
    <tableColumn id="4" xr3:uid="{0EA8C5D3-BB77-4DAE-A6A5-BE76D25AB3D7}" name="jarak" dataDxfId="4">
      <calculatedColumnFormula>INDEX(distances!$B$2:$AF$32,MATCH(A2,distances!$A$2:$A$32,0),MATCH(B2,distances!$B$1:$AF$1,0))</calculatedColumnFormula>
    </tableColumn>
    <tableColumn id="5" xr3:uid="{9E00BDEB-8C80-4B88-B11B-8088C42B01C1}" name="peti_cost" dataDxfId="3">
      <calculatedColumnFormula>INDEX(param!$L$2:$L$6,MATCH(Table4[[#This Row],[Moda]],param!$A$2:$A$6,0))</calculatedColumnFormula>
    </tableColumn>
    <tableColumn id="6" xr3:uid="{C01F59D4-D50E-460C-BAA2-F093DBBF2187}" name="trip_cost" dataDxfId="2">
      <calculatedColumnFormula>INDEX(param!$M$2:$M$6,MATCH(Table4[[#This Row],[Moda]],param!$A$2:$A$6,0))+(INDEX(param!$N$2:$N$6,MATCH(Table4[[#This Row],[Moda]],param!$A$2:$A$6,0))*Table4[[#This Row],[jarak]])</calculatedColumnFormula>
    </tableColumn>
    <tableColumn id="7" xr3:uid="{922DB6C3-1B1D-44C7-A51A-6F01FED5DA6A}" name="kapasitas" dataDxfId="1">
      <calculatedColumnFormula>INDEX(param!$K$2:$K$6,MATCH(Table4[[#This Row],[Moda]],param!$A$2:$A$6,0))</calculatedColumnFormula>
    </tableColumn>
    <tableColumn id="8" xr3:uid="{43C205B0-4372-4280-B190-818191EEFC3E}" name="limit" dataDxfId="0">
      <calculatedColumnFormula>IF(Table4[[#This Row],[Asal]]="A",INDEX(Table3[limit_jakarta],MATCH(Table4[[#This Row],[Moda]],param!$A$2:$A$6,0)),INDEX(Table3[limit_non_jakarta],MATCH(Table4[[#This Row],[Moda]],param!$A$2:$A$6,0)))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32"/>
  <sheetViews>
    <sheetView workbookViewId="0">
      <selection activeCell="F35" sqref="F35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81</v>
      </c>
      <c r="E2">
        <v>66</v>
      </c>
      <c r="F2">
        <v>99999</v>
      </c>
      <c r="G2">
        <v>0.3</v>
      </c>
      <c r="H2">
        <v>0</v>
      </c>
      <c r="I2">
        <v>5006</v>
      </c>
    </row>
    <row r="3" spans="1:9" x14ac:dyDescent="0.25">
      <c r="A3" t="s">
        <v>15</v>
      </c>
      <c r="B3">
        <v>2</v>
      </c>
      <c r="C3" t="s">
        <v>12</v>
      </c>
      <c r="D3">
        <v>95</v>
      </c>
      <c r="E3">
        <v>455</v>
      </c>
      <c r="F3">
        <v>102</v>
      </c>
      <c r="G3">
        <v>0.23</v>
      </c>
      <c r="H3">
        <v>0</v>
      </c>
      <c r="I3">
        <v>68</v>
      </c>
    </row>
    <row r="4" spans="1:9" x14ac:dyDescent="0.25">
      <c r="A4" t="s">
        <v>16</v>
      </c>
      <c r="B4">
        <v>3</v>
      </c>
      <c r="C4" t="s">
        <v>12</v>
      </c>
      <c r="D4">
        <v>433</v>
      </c>
      <c r="E4">
        <v>229</v>
      </c>
      <c r="F4">
        <v>106</v>
      </c>
      <c r="G4">
        <v>0.32</v>
      </c>
      <c r="H4">
        <v>0</v>
      </c>
      <c r="I4">
        <v>53</v>
      </c>
    </row>
    <row r="5" spans="1:9" x14ac:dyDescent="0.25">
      <c r="A5" t="s">
        <v>17</v>
      </c>
      <c r="B5">
        <v>4</v>
      </c>
      <c r="C5" t="s">
        <v>12</v>
      </c>
      <c r="D5">
        <v>469</v>
      </c>
      <c r="E5">
        <v>60</v>
      </c>
      <c r="F5">
        <v>90</v>
      </c>
      <c r="G5">
        <v>0.33</v>
      </c>
      <c r="H5">
        <v>0</v>
      </c>
      <c r="I5">
        <v>45</v>
      </c>
    </row>
    <row r="6" spans="1:9" x14ac:dyDescent="0.25">
      <c r="A6" t="s">
        <v>18</v>
      </c>
      <c r="B6">
        <v>5</v>
      </c>
      <c r="C6" t="s">
        <v>12</v>
      </c>
      <c r="D6">
        <v>330</v>
      </c>
      <c r="E6">
        <v>207</v>
      </c>
      <c r="F6">
        <v>164</v>
      </c>
      <c r="G6">
        <v>0.23</v>
      </c>
      <c r="H6">
        <v>0</v>
      </c>
      <c r="I6">
        <v>82</v>
      </c>
    </row>
    <row r="7" spans="1:9" x14ac:dyDescent="0.25">
      <c r="A7" t="s">
        <v>19</v>
      </c>
      <c r="B7">
        <v>6</v>
      </c>
      <c r="C7" t="s">
        <v>12</v>
      </c>
      <c r="D7">
        <v>453</v>
      </c>
      <c r="E7">
        <v>346</v>
      </c>
      <c r="F7">
        <v>50</v>
      </c>
      <c r="G7">
        <v>0.18</v>
      </c>
      <c r="H7">
        <v>0</v>
      </c>
      <c r="I7">
        <v>25</v>
      </c>
    </row>
    <row r="8" spans="1:9" x14ac:dyDescent="0.25">
      <c r="A8" t="s">
        <v>20</v>
      </c>
      <c r="B8">
        <v>7</v>
      </c>
      <c r="C8" t="s">
        <v>12</v>
      </c>
      <c r="D8">
        <v>238</v>
      </c>
      <c r="E8">
        <v>76</v>
      </c>
      <c r="F8">
        <v>264</v>
      </c>
      <c r="G8">
        <v>0.28999999999999998</v>
      </c>
      <c r="H8">
        <v>0</v>
      </c>
      <c r="I8">
        <v>176</v>
      </c>
    </row>
    <row r="9" spans="1:9" x14ac:dyDescent="0.25">
      <c r="A9" t="s">
        <v>21</v>
      </c>
      <c r="B9">
        <v>8</v>
      </c>
      <c r="C9" t="s">
        <v>12</v>
      </c>
      <c r="D9">
        <v>368</v>
      </c>
      <c r="E9">
        <v>186</v>
      </c>
      <c r="F9">
        <v>168</v>
      </c>
      <c r="G9">
        <v>0.42</v>
      </c>
      <c r="H9">
        <v>0</v>
      </c>
      <c r="I9">
        <v>112</v>
      </c>
    </row>
    <row r="10" spans="1:9" x14ac:dyDescent="0.25">
      <c r="A10" t="s">
        <v>22</v>
      </c>
      <c r="B10">
        <v>9</v>
      </c>
      <c r="C10" t="s">
        <v>12</v>
      </c>
      <c r="D10">
        <v>3</v>
      </c>
      <c r="E10">
        <v>339</v>
      </c>
      <c r="F10">
        <v>165</v>
      </c>
      <c r="G10">
        <v>0.42</v>
      </c>
      <c r="H10">
        <v>0</v>
      </c>
      <c r="I10">
        <v>110</v>
      </c>
    </row>
    <row r="11" spans="1:9" x14ac:dyDescent="0.25">
      <c r="A11" t="s">
        <v>23</v>
      </c>
      <c r="B11">
        <v>10</v>
      </c>
      <c r="C11" t="s">
        <v>12</v>
      </c>
      <c r="D11">
        <v>420</v>
      </c>
      <c r="E11">
        <v>436</v>
      </c>
      <c r="F11">
        <v>166</v>
      </c>
      <c r="G11">
        <v>0.24</v>
      </c>
      <c r="H11">
        <v>0</v>
      </c>
      <c r="I11">
        <v>83</v>
      </c>
    </row>
    <row r="12" spans="1:9" x14ac:dyDescent="0.25">
      <c r="A12" t="s">
        <v>24</v>
      </c>
      <c r="B12">
        <v>11</v>
      </c>
      <c r="C12" t="s">
        <v>12</v>
      </c>
      <c r="D12">
        <v>385</v>
      </c>
      <c r="E12">
        <v>391</v>
      </c>
      <c r="F12">
        <v>261</v>
      </c>
      <c r="G12">
        <v>0.43</v>
      </c>
      <c r="H12">
        <v>0</v>
      </c>
      <c r="I12">
        <v>174</v>
      </c>
    </row>
    <row r="13" spans="1:9" x14ac:dyDescent="0.25">
      <c r="A13" t="s">
        <v>25</v>
      </c>
      <c r="B13">
        <v>12</v>
      </c>
      <c r="C13" t="s">
        <v>12</v>
      </c>
      <c r="D13">
        <v>69</v>
      </c>
      <c r="E13">
        <v>268</v>
      </c>
      <c r="F13">
        <v>176</v>
      </c>
      <c r="G13">
        <v>0.18</v>
      </c>
      <c r="H13">
        <v>0</v>
      </c>
      <c r="I13">
        <v>88</v>
      </c>
    </row>
    <row r="14" spans="1:9" x14ac:dyDescent="0.25">
      <c r="A14" t="s">
        <v>26</v>
      </c>
      <c r="B14">
        <v>13</v>
      </c>
      <c r="C14" t="s">
        <v>12</v>
      </c>
      <c r="D14">
        <v>148</v>
      </c>
      <c r="E14">
        <v>358</v>
      </c>
      <c r="F14">
        <v>297</v>
      </c>
      <c r="G14">
        <v>0.22</v>
      </c>
      <c r="H14">
        <v>0</v>
      </c>
      <c r="I14">
        <v>198</v>
      </c>
    </row>
    <row r="15" spans="1:9" x14ac:dyDescent="0.25">
      <c r="A15" t="s">
        <v>27</v>
      </c>
      <c r="B15">
        <v>14</v>
      </c>
      <c r="C15" t="s">
        <v>12</v>
      </c>
      <c r="D15">
        <v>322</v>
      </c>
      <c r="E15">
        <v>12</v>
      </c>
      <c r="F15">
        <v>156</v>
      </c>
      <c r="G15">
        <v>0.24</v>
      </c>
      <c r="H15">
        <v>0</v>
      </c>
      <c r="I15">
        <v>104</v>
      </c>
    </row>
    <row r="16" spans="1:9" x14ac:dyDescent="0.25">
      <c r="A16" t="s">
        <v>28</v>
      </c>
      <c r="B16">
        <v>15</v>
      </c>
      <c r="C16" t="s">
        <v>12</v>
      </c>
      <c r="D16">
        <v>204</v>
      </c>
      <c r="E16">
        <v>165</v>
      </c>
      <c r="F16">
        <v>264</v>
      </c>
      <c r="G16">
        <v>0.31</v>
      </c>
      <c r="H16">
        <v>0</v>
      </c>
      <c r="I16">
        <v>176</v>
      </c>
    </row>
    <row r="17" spans="1:9" x14ac:dyDescent="0.25">
      <c r="A17" t="s">
        <v>29</v>
      </c>
      <c r="B17">
        <v>16</v>
      </c>
      <c r="C17" t="s">
        <v>12</v>
      </c>
      <c r="D17">
        <v>250</v>
      </c>
      <c r="E17">
        <v>172</v>
      </c>
      <c r="F17">
        <v>102</v>
      </c>
      <c r="G17">
        <v>0.22</v>
      </c>
      <c r="H17">
        <v>0</v>
      </c>
      <c r="I17">
        <v>51</v>
      </c>
    </row>
    <row r="18" spans="1:9" x14ac:dyDescent="0.25">
      <c r="A18" t="s">
        <v>9</v>
      </c>
      <c r="B18">
        <v>17</v>
      </c>
      <c r="C18" t="s">
        <v>12</v>
      </c>
      <c r="D18">
        <v>307</v>
      </c>
      <c r="E18">
        <v>492</v>
      </c>
      <c r="F18">
        <v>273</v>
      </c>
      <c r="G18">
        <v>0.38</v>
      </c>
      <c r="H18">
        <v>0</v>
      </c>
      <c r="I18">
        <v>182</v>
      </c>
    </row>
    <row r="19" spans="1:9" x14ac:dyDescent="0.25">
      <c r="A19" t="s">
        <v>30</v>
      </c>
      <c r="B19">
        <v>18</v>
      </c>
      <c r="C19" t="s">
        <v>12</v>
      </c>
      <c r="D19">
        <v>351</v>
      </c>
      <c r="E19">
        <v>276</v>
      </c>
      <c r="F19">
        <v>177</v>
      </c>
      <c r="G19">
        <v>0.13</v>
      </c>
      <c r="H19">
        <v>0</v>
      </c>
      <c r="I19">
        <v>118</v>
      </c>
    </row>
    <row r="20" spans="1:9" x14ac:dyDescent="0.25">
      <c r="A20" t="s">
        <v>31</v>
      </c>
      <c r="B20">
        <v>19</v>
      </c>
      <c r="C20" t="s">
        <v>12</v>
      </c>
      <c r="D20">
        <v>139</v>
      </c>
      <c r="E20">
        <v>241</v>
      </c>
      <c r="F20">
        <v>120</v>
      </c>
      <c r="G20">
        <v>0.43</v>
      </c>
      <c r="H20">
        <v>0</v>
      </c>
      <c r="I20">
        <v>60</v>
      </c>
    </row>
    <row r="21" spans="1:9" x14ac:dyDescent="0.25">
      <c r="A21" t="s">
        <v>10</v>
      </c>
      <c r="B21">
        <v>20</v>
      </c>
      <c r="C21" t="s">
        <v>12</v>
      </c>
      <c r="D21">
        <v>126</v>
      </c>
      <c r="E21">
        <v>272</v>
      </c>
      <c r="F21">
        <v>159</v>
      </c>
      <c r="G21">
        <v>0.37</v>
      </c>
      <c r="H21">
        <v>0</v>
      </c>
      <c r="I21">
        <v>106</v>
      </c>
    </row>
    <row r="22" spans="1:9" x14ac:dyDescent="0.25">
      <c r="A22" t="s">
        <v>32</v>
      </c>
      <c r="B22">
        <v>21</v>
      </c>
      <c r="C22" t="s">
        <v>12</v>
      </c>
      <c r="D22">
        <v>79</v>
      </c>
      <c r="E22">
        <v>453</v>
      </c>
      <c r="F22">
        <v>252</v>
      </c>
      <c r="G22">
        <v>0.17</v>
      </c>
      <c r="H22">
        <v>0</v>
      </c>
      <c r="I22">
        <v>168</v>
      </c>
    </row>
    <row r="23" spans="1:9" x14ac:dyDescent="0.25">
      <c r="A23" t="s">
        <v>33</v>
      </c>
      <c r="B23">
        <v>22</v>
      </c>
      <c r="C23" t="s">
        <v>12</v>
      </c>
      <c r="D23">
        <v>442</v>
      </c>
      <c r="E23">
        <v>124</v>
      </c>
      <c r="F23">
        <v>34</v>
      </c>
      <c r="G23">
        <v>0.45</v>
      </c>
      <c r="H23">
        <v>0</v>
      </c>
      <c r="I23">
        <v>17</v>
      </c>
    </row>
    <row r="24" spans="1:9" x14ac:dyDescent="0.25">
      <c r="A24" t="s">
        <v>34</v>
      </c>
      <c r="B24">
        <v>23</v>
      </c>
      <c r="C24" t="s">
        <v>12</v>
      </c>
      <c r="D24">
        <v>341</v>
      </c>
      <c r="E24">
        <v>210</v>
      </c>
      <c r="F24">
        <v>141</v>
      </c>
      <c r="G24">
        <v>0.46</v>
      </c>
      <c r="H24">
        <v>0</v>
      </c>
      <c r="I24">
        <v>94</v>
      </c>
    </row>
    <row r="25" spans="1:9" x14ac:dyDescent="0.25">
      <c r="A25" t="s">
        <v>35</v>
      </c>
      <c r="B25">
        <v>24</v>
      </c>
      <c r="C25" t="s">
        <v>12</v>
      </c>
      <c r="D25">
        <v>147</v>
      </c>
      <c r="E25">
        <v>298</v>
      </c>
      <c r="F25">
        <v>204</v>
      </c>
      <c r="G25">
        <v>0.22</v>
      </c>
      <c r="H25">
        <v>0</v>
      </c>
      <c r="I25">
        <v>136</v>
      </c>
    </row>
    <row r="26" spans="1:9" x14ac:dyDescent="0.25">
      <c r="A26" t="s">
        <v>36</v>
      </c>
      <c r="B26">
        <v>25</v>
      </c>
      <c r="C26" t="s">
        <v>12</v>
      </c>
      <c r="D26">
        <v>181</v>
      </c>
      <c r="E26">
        <v>63</v>
      </c>
      <c r="F26">
        <v>168</v>
      </c>
      <c r="G26">
        <v>0.28000000000000003</v>
      </c>
      <c r="H26">
        <v>0</v>
      </c>
      <c r="I26">
        <v>112</v>
      </c>
    </row>
    <row r="27" spans="1:9" x14ac:dyDescent="0.25">
      <c r="A27" t="s">
        <v>37</v>
      </c>
      <c r="B27">
        <v>26</v>
      </c>
      <c r="C27" t="s">
        <v>12</v>
      </c>
      <c r="D27">
        <v>127</v>
      </c>
      <c r="E27">
        <v>73</v>
      </c>
      <c r="F27">
        <v>267</v>
      </c>
      <c r="G27">
        <v>0.21</v>
      </c>
      <c r="H27">
        <v>0</v>
      </c>
      <c r="I27">
        <v>178</v>
      </c>
    </row>
    <row r="28" spans="1:9" x14ac:dyDescent="0.25">
      <c r="A28" t="s">
        <v>38</v>
      </c>
      <c r="B28">
        <v>27</v>
      </c>
      <c r="C28" t="s">
        <v>12</v>
      </c>
      <c r="D28">
        <v>497</v>
      </c>
      <c r="E28">
        <v>152</v>
      </c>
      <c r="F28">
        <v>201</v>
      </c>
      <c r="G28">
        <v>0.47</v>
      </c>
      <c r="H28">
        <v>0</v>
      </c>
      <c r="I28">
        <v>134</v>
      </c>
    </row>
    <row r="29" spans="1:9" x14ac:dyDescent="0.25">
      <c r="A29" t="s">
        <v>39</v>
      </c>
      <c r="B29">
        <v>28</v>
      </c>
      <c r="C29" t="s">
        <v>12</v>
      </c>
      <c r="D29">
        <v>442</v>
      </c>
      <c r="E29">
        <v>454</v>
      </c>
      <c r="F29">
        <v>128</v>
      </c>
      <c r="G29">
        <v>0.32</v>
      </c>
      <c r="H29">
        <v>0</v>
      </c>
      <c r="I29">
        <v>64</v>
      </c>
    </row>
    <row r="30" spans="1:9" x14ac:dyDescent="0.25">
      <c r="A30" t="s">
        <v>40</v>
      </c>
      <c r="B30">
        <v>29</v>
      </c>
      <c r="C30" t="s">
        <v>12</v>
      </c>
      <c r="D30">
        <v>165</v>
      </c>
      <c r="E30">
        <v>372</v>
      </c>
      <c r="F30">
        <v>99</v>
      </c>
      <c r="G30">
        <v>0.16</v>
      </c>
      <c r="H30">
        <v>0</v>
      </c>
      <c r="I30">
        <v>66</v>
      </c>
    </row>
    <row r="31" spans="1:9" x14ac:dyDescent="0.25">
      <c r="A31" t="s">
        <v>41</v>
      </c>
      <c r="B31">
        <v>30</v>
      </c>
      <c r="C31" t="s">
        <v>12</v>
      </c>
      <c r="D31">
        <v>31</v>
      </c>
      <c r="E31">
        <v>14</v>
      </c>
      <c r="F31">
        <v>198</v>
      </c>
      <c r="G31">
        <v>0.1</v>
      </c>
      <c r="H31">
        <v>0</v>
      </c>
      <c r="I31">
        <v>99</v>
      </c>
    </row>
    <row r="32" spans="1:9" x14ac:dyDescent="0.25">
      <c r="A32" t="s">
        <v>42</v>
      </c>
      <c r="B32">
        <v>31</v>
      </c>
      <c r="C32" t="s">
        <v>12</v>
      </c>
      <c r="D32">
        <v>255</v>
      </c>
      <c r="E32">
        <v>71</v>
      </c>
      <c r="F32">
        <v>54</v>
      </c>
      <c r="G32">
        <v>0.14000000000000001</v>
      </c>
      <c r="H32">
        <v>0</v>
      </c>
      <c r="I32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EB10-4191-466A-B0C9-523B15F416A1}">
  <dimension ref="A1:AF32"/>
  <sheetViews>
    <sheetView workbookViewId="0">
      <selection activeCell="H10" sqref="H10"/>
    </sheetView>
  </sheetViews>
  <sheetFormatPr defaultRowHeight="15" x14ac:dyDescent="0.25"/>
  <sheetData>
    <row r="1" spans="1:32" x14ac:dyDescent="0.25">
      <c r="B1" t="str" cm="1">
        <f t="array" ref="B1:AF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</row>
    <row r="2" spans="1:32" x14ac:dyDescent="0.25">
      <c r="A2" t="str" cm="1">
        <f t="array" ref="A2:A32">Table1[name]</f>
        <v>A</v>
      </c>
      <c r="B2">
        <f>ROUND(SQRT((INDEX(vertices!$D$2:$D$32,MATCH(distances!$A2,vertices!$A$2:$A$32,0))-INDEX(vertices!$D$2:$D$32,MATCH(distances!B$1,vertices!$A$2:$A$32,0)))^2+(INDEX(vertices!$E$2:$E$32,MATCH(distances!$A2,vertices!$A$2:$A$32,0))-INDEX(vertices!$E$2:$E$32,MATCH(distances!B$1,vertices!$A$2:$A$32,0)))^2),0)</f>
        <v>0</v>
      </c>
      <c r="C2">
        <f>ROUND(SQRT((INDEX(vertices!$D$2:$D$32,MATCH(distances!$A2,vertices!$A$2:$A$32,0))-INDEX(vertices!$D$2:$D$32,MATCH(distances!C$1,vertices!$A$2:$A$32,0)))^2+(INDEX(vertices!$E$2:$E$32,MATCH(distances!$A2,vertices!$A$2:$A$32,0))-INDEX(vertices!$E$2:$E$32,MATCH(distances!C$1,vertices!$A$2:$A$32,0)))^2),0)</f>
        <v>389</v>
      </c>
      <c r="D2">
        <f>ROUND(SQRT((INDEX(vertices!$D$2:$D$32,MATCH(distances!$A2,vertices!$A$2:$A$32,0))-INDEX(vertices!$D$2:$D$32,MATCH(distances!D$1,vertices!$A$2:$A$32,0)))^2+(INDEX(vertices!$E$2:$E$32,MATCH(distances!$A2,vertices!$A$2:$A$32,0))-INDEX(vertices!$E$2:$E$32,MATCH(distances!D$1,vertices!$A$2:$A$32,0)))^2),0)</f>
        <v>388</v>
      </c>
      <c r="E2">
        <f>ROUND(SQRT((INDEX(vertices!$D$2:$D$32,MATCH(distances!$A2,vertices!$A$2:$A$32,0))-INDEX(vertices!$D$2:$D$32,MATCH(distances!E$1,vertices!$A$2:$A$32,0)))^2+(INDEX(vertices!$E$2:$E$32,MATCH(distances!$A2,vertices!$A$2:$A$32,0))-INDEX(vertices!$E$2:$E$32,MATCH(distances!E$1,vertices!$A$2:$A$32,0)))^2),0)</f>
        <v>388</v>
      </c>
      <c r="F2">
        <f>ROUND(SQRT((INDEX(vertices!$D$2:$D$32,MATCH(distances!$A2,vertices!$A$2:$A$32,0))-INDEX(vertices!$D$2:$D$32,MATCH(distances!F$1,vertices!$A$2:$A$32,0)))^2+(INDEX(vertices!$E$2:$E$32,MATCH(distances!$A2,vertices!$A$2:$A$32,0))-INDEX(vertices!$E$2:$E$32,MATCH(distances!F$1,vertices!$A$2:$A$32,0)))^2),0)</f>
        <v>286</v>
      </c>
      <c r="G2">
        <f>ROUND(SQRT((INDEX(vertices!$D$2:$D$32,MATCH(distances!$A2,vertices!$A$2:$A$32,0))-INDEX(vertices!$D$2:$D$32,MATCH(distances!G$1,vertices!$A$2:$A$32,0)))^2+(INDEX(vertices!$E$2:$E$32,MATCH(distances!$A2,vertices!$A$2:$A$32,0))-INDEX(vertices!$E$2:$E$32,MATCH(distances!G$1,vertices!$A$2:$A$32,0)))^2),0)</f>
        <v>466</v>
      </c>
      <c r="H2">
        <f>ROUND(SQRT((INDEX(vertices!$D$2:$D$32,MATCH(distances!$A2,vertices!$A$2:$A$32,0))-INDEX(vertices!$D$2:$D$32,MATCH(distances!H$1,vertices!$A$2:$A$32,0)))^2+(INDEX(vertices!$E$2:$E$32,MATCH(distances!$A2,vertices!$A$2:$A$32,0))-INDEX(vertices!$E$2:$E$32,MATCH(distances!H$1,vertices!$A$2:$A$32,0)))^2),0)</f>
        <v>157</v>
      </c>
      <c r="I2">
        <f>ROUND(SQRT((INDEX(vertices!$D$2:$D$32,MATCH(distances!$A2,vertices!$A$2:$A$32,0))-INDEX(vertices!$D$2:$D$32,MATCH(distances!I$1,vertices!$A$2:$A$32,0)))^2+(INDEX(vertices!$E$2:$E$32,MATCH(distances!$A2,vertices!$A$2:$A$32,0))-INDEX(vertices!$E$2:$E$32,MATCH(distances!I$1,vertices!$A$2:$A$32,0)))^2),0)</f>
        <v>311</v>
      </c>
      <c r="J2">
        <f>ROUND(SQRT((INDEX(vertices!$D$2:$D$32,MATCH(distances!$A2,vertices!$A$2:$A$32,0))-INDEX(vertices!$D$2:$D$32,MATCH(distances!J$1,vertices!$A$2:$A$32,0)))^2+(INDEX(vertices!$E$2:$E$32,MATCH(distances!$A2,vertices!$A$2:$A$32,0))-INDEX(vertices!$E$2:$E$32,MATCH(distances!J$1,vertices!$A$2:$A$32,0)))^2),0)</f>
        <v>284</v>
      </c>
      <c r="K2">
        <f>ROUND(SQRT((INDEX(vertices!$D$2:$D$32,MATCH(distances!$A2,vertices!$A$2:$A$32,0))-INDEX(vertices!$D$2:$D$32,MATCH(distances!K$1,vertices!$A$2:$A$32,0)))^2+(INDEX(vertices!$E$2:$E$32,MATCH(distances!$A2,vertices!$A$2:$A$32,0))-INDEX(vertices!$E$2:$E$32,MATCH(distances!K$1,vertices!$A$2:$A$32,0)))^2),0)</f>
        <v>502</v>
      </c>
      <c r="L2">
        <f>ROUND(SQRT((INDEX(vertices!$D$2:$D$32,MATCH(distances!$A2,vertices!$A$2:$A$32,0))-INDEX(vertices!$D$2:$D$32,MATCH(distances!L$1,vertices!$A$2:$A$32,0)))^2+(INDEX(vertices!$E$2:$E$32,MATCH(distances!$A2,vertices!$A$2:$A$32,0))-INDEX(vertices!$E$2:$E$32,MATCH(distances!L$1,vertices!$A$2:$A$32,0)))^2),0)</f>
        <v>445</v>
      </c>
      <c r="M2">
        <f>ROUND(SQRT((INDEX(vertices!$D$2:$D$32,MATCH(distances!$A2,vertices!$A$2:$A$32,0))-INDEX(vertices!$D$2:$D$32,MATCH(distances!M$1,vertices!$A$2:$A$32,0)))^2+(INDEX(vertices!$E$2:$E$32,MATCH(distances!$A2,vertices!$A$2:$A$32,0))-INDEX(vertices!$E$2:$E$32,MATCH(distances!M$1,vertices!$A$2:$A$32,0)))^2),0)</f>
        <v>202</v>
      </c>
      <c r="N2">
        <f>ROUND(SQRT((INDEX(vertices!$D$2:$D$32,MATCH(distances!$A2,vertices!$A$2:$A$32,0))-INDEX(vertices!$D$2:$D$32,MATCH(distances!N$1,vertices!$A$2:$A$32,0)))^2+(INDEX(vertices!$E$2:$E$32,MATCH(distances!$A2,vertices!$A$2:$A$32,0))-INDEX(vertices!$E$2:$E$32,MATCH(distances!N$1,vertices!$A$2:$A$32,0)))^2),0)</f>
        <v>300</v>
      </c>
      <c r="O2">
        <f>ROUND(SQRT((INDEX(vertices!$D$2:$D$32,MATCH(distances!$A2,vertices!$A$2:$A$32,0))-INDEX(vertices!$D$2:$D$32,MATCH(distances!O$1,vertices!$A$2:$A$32,0)))^2+(INDEX(vertices!$E$2:$E$32,MATCH(distances!$A2,vertices!$A$2:$A$32,0))-INDEX(vertices!$E$2:$E$32,MATCH(distances!O$1,vertices!$A$2:$A$32,0)))^2),0)</f>
        <v>247</v>
      </c>
      <c r="P2">
        <f>ROUND(SQRT((INDEX(vertices!$D$2:$D$32,MATCH(distances!$A2,vertices!$A$2:$A$32,0))-INDEX(vertices!$D$2:$D$32,MATCH(distances!P$1,vertices!$A$2:$A$32,0)))^2+(INDEX(vertices!$E$2:$E$32,MATCH(distances!$A2,vertices!$A$2:$A$32,0))-INDEX(vertices!$E$2:$E$32,MATCH(distances!P$1,vertices!$A$2:$A$32,0)))^2),0)</f>
        <v>158</v>
      </c>
      <c r="Q2">
        <f>ROUND(SQRT((INDEX(vertices!$D$2:$D$32,MATCH(distances!$A2,vertices!$A$2:$A$32,0))-INDEX(vertices!$D$2:$D$32,MATCH(distances!Q$1,vertices!$A$2:$A$32,0)))^2+(INDEX(vertices!$E$2:$E$32,MATCH(distances!$A2,vertices!$A$2:$A$32,0))-INDEX(vertices!$E$2:$E$32,MATCH(distances!Q$1,vertices!$A$2:$A$32,0)))^2),0)</f>
        <v>199</v>
      </c>
      <c r="R2">
        <f>ROUND(SQRT((INDEX(vertices!$D$2:$D$32,MATCH(distances!$A2,vertices!$A$2:$A$32,0))-INDEX(vertices!$D$2:$D$32,MATCH(distances!R$1,vertices!$A$2:$A$32,0)))^2+(INDEX(vertices!$E$2:$E$32,MATCH(distances!$A2,vertices!$A$2:$A$32,0))-INDEX(vertices!$E$2:$E$32,MATCH(distances!R$1,vertices!$A$2:$A$32,0)))^2),0)</f>
        <v>482</v>
      </c>
      <c r="S2">
        <f>ROUND(SQRT((INDEX(vertices!$D$2:$D$32,MATCH(distances!$A2,vertices!$A$2:$A$32,0))-INDEX(vertices!$D$2:$D$32,MATCH(distances!S$1,vertices!$A$2:$A$32,0)))^2+(INDEX(vertices!$E$2:$E$32,MATCH(distances!$A2,vertices!$A$2:$A$32,0))-INDEX(vertices!$E$2:$E$32,MATCH(distances!S$1,vertices!$A$2:$A$32,0)))^2),0)</f>
        <v>342</v>
      </c>
      <c r="T2">
        <f>ROUND(SQRT((INDEX(vertices!$D$2:$D$32,MATCH(distances!$A2,vertices!$A$2:$A$32,0))-INDEX(vertices!$D$2:$D$32,MATCH(distances!T$1,vertices!$A$2:$A$32,0)))^2+(INDEX(vertices!$E$2:$E$32,MATCH(distances!$A2,vertices!$A$2:$A$32,0))-INDEX(vertices!$E$2:$E$32,MATCH(distances!T$1,vertices!$A$2:$A$32,0)))^2),0)</f>
        <v>184</v>
      </c>
      <c r="U2">
        <f>ROUND(SQRT((INDEX(vertices!$D$2:$D$32,MATCH(distances!$A2,vertices!$A$2:$A$32,0))-INDEX(vertices!$D$2:$D$32,MATCH(distances!U$1,vertices!$A$2:$A$32,0)))^2+(INDEX(vertices!$E$2:$E$32,MATCH(distances!$A2,vertices!$A$2:$A$32,0))-INDEX(vertices!$E$2:$E$32,MATCH(distances!U$1,vertices!$A$2:$A$32,0)))^2),0)</f>
        <v>211</v>
      </c>
      <c r="V2">
        <f>ROUND(SQRT((INDEX(vertices!$D$2:$D$32,MATCH(distances!$A2,vertices!$A$2:$A$32,0))-INDEX(vertices!$D$2:$D$32,MATCH(distances!V$1,vertices!$A$2:$A$32,0)))^2+(INDEX(vertices!$E$2:$E$32,MATCH(distances!$A2,vertices!$A$2:$A$32,0))-INDEX(vertices!$E$2:$E$32,MATCH(distances!V$1,vertices!$A$2:$A$32,0)))^2),0)</f>
        <v>387</v>
      </c>
      <c r="W2">
        <f>ROUND(SQRT((INDEX(vertices!$D$2:$D$32,MATCH(distances!$A2,vertices!$A$2:$A$32,0))-INDEX(vertices!$D$2:$D$32,MATCH(distances!W$1,vertices!$A$2:$A$32,0)))^2+(INDEX(vertices!$E$2:$E$32,MATCH(distances!$A2,vertices!$A$2:$A$32,0))-INDEX(vertices!$E$2:$E$32,MATCH(distances!W$1,vertices!$A$2:$A$32,0)))^2),0)</f>
        <v>366</v>
      </c>
      <c r="X2">
        <f>ROUND(SQRT((INDEX(vertices!$D$2:$D$32,MATCH(distances!$A2,vertices!$A$2:$A$32,0))-INDEX(vertices!$D$2:$D$32,MATCH(distances!X$1,vertices!$A$2:$A$32,0)))^2+(INDEX(vertices!$E$2:$E$32,MATCH(distances!$A2,vertices!$A$2:$A$32,0))-INDEX(vertices!$E$2:$E$32,MATCH(distances!X$1,vertices!$A$2:$A$32,0)))^2),0)</f>
        <v>297</v>
      </c>
      <c r="Y2">
        <f>ROUND(SQRT((INDEX(vertices!$D$2:$D$32,MATCH(distances!$A2,vertices!$A$2:$A$32,0))-INDEX(vertices!$D$2:$D$32,MATCH(distances!Y$1,vertices!$A$2:$A$32,0)))^2+(INDEX(vertices!$E$2:$E$32,MATCH(distances!$A2,vertices!$A$2:$A$32,0))-INDEX(vertices!$E$2:$E$32,MATCH(distances!Y$1,vertices!$A$2:$A$32,0)))^2),0)</f>
        <v>241</v>
      </c>
      <c r="Z2">
        <f>ROUND(SQRT((INDEX(vertices!$D$2:$D$32,MATCH(distances!$A2,vertices!$A$2:$A$32,0))-INDEX(vertices!$D$2:$D$32,MATCH(distances!Z$1,vertices!$A$2:$A$32,0)))^2+(INDEX(vertices!$E$2:$E$32,MATCH(distances!$A2,vertices!$A$2:$A$32,0))-INDEX(vertices!$E$2:$E$32,MATCH(distances!Z$1,vertices!$A$2:$A$32,0)))^2),0)</f>
        <v>100</v>
      </c>
      <c r="AA2">
        <f>ROUND(SQRT((INDEX(vertices!$D$2:$D$32,MATCH(distances!$A2,vertices!$A$2:$A$32,0))-INDEX(vertices!$D$2:$D$32,MATCH(distances!AA$1,vertices!$A$2:$A$32,0)))^2+(INDEX(vertices!$E$2:$E$32,MATCH(distances!$A2,vertices!$A$2:$A$32,0))-INDEX(vertices!$E$2:$E$32,MATCH(distances!AA$1,vertices!$A$2:$A$32,0)))^2),0)</f>
        <v>47</v>
      </c>
      <c r="AB2">
        <f>ROUND(SQRT((INDEX(vertices!$D$2:$D$32,MATCH(distances!$A2,vertices!$A$2:$A$32,0))-INDEX(vertices!$D$2:$D$32,MATCH(distances!AB$1,vertices!$A$2:$A$32,0)))^2+(INDEX(vertices!$E$2:$E$32,MATCH(distances!$A2,vertices!$A$2:$A$32,0))-INDEX(vertices!$E$2:$E$32,MATCH(distances!AB$1,vertices!$A$2:$A$32,0)))^2),0)</f>
        <v>425</v>
      </c>
      <c r="AC2">
        <f>ROUND(SQRT((INDEX(vertices!$D$2:$D$32,MATCH(distances!$A2,vertices!$A$2:$A$32,0))-INDEX(vertices!$D$2:$D$32,MATCH(distances!AC$1,vertices!$A$2:$A$32,0)))^2+(INDEX(vertices!$E$2:$E$32,MATCH(distances!$A2,vertices!$A$2:$A$32,0))-INDEX(vertices!$E$2:$E$32,MATCH(distances!AC$1,vertices!$A$2:$A$32,0)))^2),0)</f>
        <v>530</v>
      </c>
      <c r="AD2">
        <f>ROUND(SQRT((INDEX(vertices!$D$2:$D$32,MATCH(distances!$A2,vertices!$A$2:$A$32,0))-INDEX(vertices!$D$2:$D$32,MATCH(distances!AD$1,vertices!$A$2:$A$32,0)))^2+(INDEX(vertices!$E$2:$E$32,MATCH(distances!$A2,vertices!$A$2:$A$32,0))-INDEX(vertices!$E$2:$E$32,MATCH(distances!AD$1,vertices!$A$2:$A$32,0)))^2),0)</f>
        <v>317</v>
      </c>
      <c r="AE2">
        <f>ROUND(SQRT((INDEX(vertices!$D$2:$D$32,MATCH(distances!$A2,vertices!$A$2:$A$32,0))-INDEX(vertices!$D$2:$D$32,MATCH(distances!AE$1,vertices!$A$2:$A$32,0)))^2+(INDEX(vertices!$E$2:$E$32,MATCH(distances!$A2,vertices!$A$2:$A$32,0))-INDEX(vertices!$E$2:$E$32,MATCH(distances!AE$1,vertices!$A$2:$A$32,0)))^2),0)</f>
        <v>72</v>
      </c>
      <c r="AF2">
        <f>ROUND(SQRT((INDEX(vertices!$D$2:$D$32,MATCH(distances!$A2,vertices!$A$2:$A$32,0))-INDEX(vertices!$D$2:$D$32,MATCH(distances!AF$1,vertices!$A$2:$A$32,0)))^2+(INDEX(vertices!$E$2:$E$32,MATCH(distances!$A2,vertices!$A$2:$A$32,0))-INDEX(vertices!$E$2:$E$32,MATCH(distances!AF$1,vertices!$A$2:$A$32,0)))^2),0)</f>
        <v>174</v>
      </c>
    </row>
    <row r="3" spans="1:32" x14ac:dyDescent="0.25">
      <c r="A3" t="str">
        <v>B</v>
      </c>
      <c r="B3">
        <f>ROUND(SQRT((INDEX(vertices!$D$2:$D$32,MATCH(distances!$A3,vertices!$A$2:$A$32,0))-INDEX(vertices!$D$2:$D$32,MATCH(distances!B$1,vertices!$A$2:$A$32,0)))^2+(INDEX(vertices!$E$2:$E$32,MATCH(distances!$A3,vertices!$A$2:$A$32,0))-INDEX(vertices!$E$2:$E$32,MATCH(distances!B$1,vertices!$A$2:$A$32,0)))^2),0)</f>
        <v>389</v>
      </c>
      <c r="C3">
        <f>ROUND(SQRT((INDEX(vertices!$D$2:$D$32,MATCH(distances!$A3,vertices!$A$2:$A$32,0))-INDEX(vertices!$D$2:$D$32,MATCH(distances!C$1,vertices!$A$2:$A$32,0)))^2+(INDEX(vertices!$E$2:$E$32,MATCH(distances!$A3,vertices!$A$2:$A$32,0))-INDEX(vertices!$E$2:$E$32,MATCH(distances!C$1,vertices!$A$2:$A$32,0)))^2),0)</f>
        <v>0</v>
      </c>
      <c r="D3">
        <f>ROUND(SQRT((INDEX(vertices!$D$2:$D$32,MATCH(distances!$A3,vertices!$A$2:$A$32,0))-INDEX(vertices!$D$2:$D$32,MATCH(distances!D$1,vertices!$A$2:$A$32,0)))^2+(INDEX(vertices!$E$2:$E$32,MATCH(distances!$A3,vertices!$A$2:$A$32,0))-INDEX(vertices!$E$2:$E$32,MATCH(distances!D$1,vertices!$A$2:$A$32,0)))^2),0)</f>
        <v>407</v>
      </c>
      <c r="E3">
        <f>ROUND(SQRT((INDEX(vertices!$D$2:$D$32,MATCH(distances!$A3,vertices!$A$2:$A$32,0))-INDEX(vertices!$D$2:$D$32,MATCH(distances!E$1,vertices!$A$2:$A$32,0)))^2+(INDEX(vertices!$E$2:$E$32,MATCH(distances!$A3,vertices!$A$2:$A$32,0))-INDEX(vertices!$E$2:$E$32,MATCH(distances!E$1,vertices!$A$2:$A$32,0)))^2),0)</f>
        <v>544</v>
      </c>
      <c r="F3">
        <f>ROUND(SQRT((INDEX(vertices!$D$2:$D$32,MATCH(distances!$A3,vertices!$A$2:$A$32,0))-INDEX(vertices!$D$2:$D$32,MATCH(distances!F$1,vertices!$A$2:$A$32,0)))^2+(INDEX(vertices!$E$2:$E$32,MATCH(distances!$A3,vertices!$A$2:$A$32,0))-INDEX(vertices!$E$2:$E$32,MATCH(distances!F$1,vertices!$A$2:$A$32,0)))^2),0)</f>
        <v>342</v>
      </c>
      <c r="G3">
        <f>ROUND(SQRT((INDEX(vertices!$D$2:$D$32,MATCH(distances!$A3,vertices!$A$2:$A$32,0))-INDEX(vertices!$D$2:$D$32,MATCH(distances!G$1,vertices!$A$2:$A$32,0)))^2+(INDEX(vertices!$E$2:$E$32,MATCH(distances!$A3,vertices!$A$2:$A$32,0))-INDEX(vertices!$E$2:$E$32,MATCH(distances!G$1,vertices!$A$2:$A$32,0)))^2),0)</f>
        <v>374</v>
      </c>
      <c r="H3">
        <f>ROUND(SQRT((INDEX(vertices!$D$2:$D$32,MATCH(distances!$A3,vertices!$A$2:$A$32,0))-INDEX(vertices!$D$2:$D$32,MATCH(distances!H$1,vertices!$A$2:$A$32,0)))^2+(INDEX(vertices!$E$2:$E$32,MATCH(distances!$A3,vertices!$A$2:$A$32,0))-INDEX(vertices!$E$2:$E$32,MATCH(distances!H$1,vertices!$A$2:$A$32,0)))^2),0)</f>
        <v>405</v>
      </c>
      <c r="I3">
        <f>ROUND(SQRT((INDEX(vertices!$D$2:$D$32,MATCH(distances!$A3,vertices!$A$2:$A$32,0))-INDEX(vertices!$D$2:$D$32,MATCH(distances!I$1,vertices!$A$2:$A$32,0)))^2+(INDEX(vertices!$E$2:$E$32,MATCH(distances!$A3,vertices!$A$2:$A$32,0))-INDEX(vertices!$E$2:$E$32,MATCH(distances!I$1,vertices!$A$2:$A$32,0)))^2),0)</f>
        <v>383</v>
      </c>
      <c r="J3">
        <f>ROUND(SQRT((INDEX(vertices!$D$2:$D$32,MATCH(distances!$A3,vertices!$A$2:$A$32,0))-INDEX(vertices!$D$2:$D$32,MATCH(distances!J$1,vertices!$A$2:$A$32,0)))^2+(INDEX(vertices!$E$2:$E$32,MATCH(distances!$A3,vertices!$A$2:$A$32,0))-INDEX(vertices!$E$2:$E$32,MATCH(distances!J$1,vertices!$A$2:$A$32,0)))^2),0)</f>
        <v>148</v>
      </c>
      <c r="K3">
        <f>ROUND(SQRT((INDEX(vertices!$D$2:$D$32,MATCH(distances!$A3,vertices!$A$2:$A$32,0))-INDEX(vertices!$D$2:$D$32,MATCH(distances!K$1,vertices!$A$2:$A$32,0)))^2+(INDEX(vertices!$E$2:$E$32,MATCH(distances!$A3,vertices!$A$2:$A$32,0))-INDEX(vertices!$E$2:$E$32,MATCH(distances!K$1,vertices!$A$2:$A$32,0)))^2),0)</f>
        <v>326</v>
      </c>
      <c r="L3">
        <f>ROUND(SQRT((INDEX(vertices!$D$2:$D$32,MATCH(distances!$A3,vertices!$A$2:$A$32,0))-INDEX(vertices!$D$2:$D$32,MATCH(distances!L$1,vertices!$A$2:$A$32,0)))^2+(INDEX(vertices!$E$2:$E$32,MATCH(distances!$A3,vertices!$A$2:$A$32,0))-INDEX(vertices!$E$2:$E$32,MATCH(distances!L$1,vertices!$A$2:$A$32,0)))^2),0)</f>
        <v>297</v>
      </c>
      <c r="M3">
        <f>ROUND(SQRT((INDEX(vertices!$D$2:$D$32,MATCH(distances!$A3,vertices!$A$2:$A$32,0))-INDEX(vertices!$D$2:$D$32,MATCH(distances!M$1,vertices!$A$2:$A$32,0)))^2+(INDEX(vertices!$E$2:$E$32,MATCH(distances!$A3,vertices!$A$2:$A$32,0))-INDEX(vertices!$E$2:$E$32,MATCH(distances!M$1,vertices!$A$2:$A$32,0)))^2),0)</f>
        <v>189</v>
      </c>
      <c r="N3">
        <f>ROUND(SQRT((INDEX(vertices!$D$2:$D$32,MATCH(distances!$A3,vertices!$A$2:$A$32,0))-INDEX(vertices!$D$2:$D$32,MATCH(distances!N$1,vertices!$A$2:$A$32,0)))^2+(INDEX(vertices!$E$2:$E$32,MATCH(distances!$A3,vertices!$A$2:$A$32,0))-INDEX(vertices!$E$2:$E$32,MATCH(distances!N$1,vertices!$A$2:$A$32,0)))^2),0)</f>
        <v>111</v>
      </c>
      <c r="O3">
        <f>ROUND(SQRT((INDEX(vertices!$D$2:$D$32,MATCH(distances!$A3,vertices!$A$2:$A$32,0))-INDEX(vertices!$D$2:$D$32,MATCH(distances!O$1,vertices!$A$2:$A$32,0)))^2+(INDEX(vertices!$E$2:$E$32,MATCH(distances!$A3,vertices!$A$2:$A$32,0))-INDEX(vertices!$E$2:$E$32,MATCH(distances!O$1,vertices!$A$2:$A$32,0)))^2),0)</f>
        <v>498</v>
      </c>
      <c r="P3">
        <f>ROUND(SQRT((INDEX(vertices!$D$2:$D$32,MATCH(distances!$A3,vertices!$A$2:$A$32,0))-INDEX(vertices!$D$2:$D$32,MATCH(distances!P$1,vertices!$A$2:$A$32,0)))^2+(INDEX(vertices!$E$2:$E$32,MATCH(distances!$A3,vertices!$A$2:$A$32,0))-INDEX(vertices!$E$2:$E$32,MATCH(distances!P$1,vertices!$A$2:$A$32,0)))^2),0)</f>
        <v>310</v>
      </c>
      <c r="Q3">
        <f>ROUND(SQRT((INDEX(vertices!$D$2:$D$32,MATCH(distances!$A3,vertices!$A$2:$A$32,0))-INDEX(vertices!$D$2:$D$32,MATCH(distances!Q$1,vertices!$A$2:$A$32,0)))^2+(INDEX(vertices!$E$2:$E$32,MATCH(distances!$A3,vertices!$A$2:$A$32,0))-INDEX(vertices!$E$2:$E$32,MATCH(distances!Q$1,vertices!$A$2:$A$32,0)))^2),0)</f>
        <v>323</v>
      </c>
      <c r="R3">
        <f>ROUND(SQRT((INDEX(vertices!$D$2:$D$32,MATCH(distances!$A3,vertices!$A$2:$A$32,0))-INDEX(vertices!$D$2:$D$32,MATCH(distances!R$1,vertices!$A$2:$A$32,0)))^2+(INDEX(vertices!$E$2:$E$32,MATCH(distances!$A3,vertices!$A$2:$A$32,0))-INDEX(vertices!$E$2:$E$32,MATCH(distances!R$1,vertices!$A$2:$A$32,0)))^2),0)</f>
        <v>215</v>
      </c>
      <c r="S3">
        <f>ROUND(SQRT((INDEX(vertices!$D$2:$D$32,MATCH(distances!$A3,vertices!$A$2:$A$32,0))-INDEX(vertices!$D$2:$D$32,MATCH(distances!S$1,vertices!$A$2:$A$32,0)))^2+(INDEX(vertices!$E$2:$E$32,MATCH(distances!$A3,vertices!$A$2:$A$32,0))-INDEX(vertices!$E$2:$E$32,MATCH(distances!S$1,vertices!$A$2:$A$32,0)))^2),0)</f>
        <v>312</v>
      </c>
      <c r="T3">
        <f>ROUND(SQRT((INDEX(vertices!$D$2:$D$32,MATCH(distances!$A3,vertices!$A$2:$A$32,0))-INDEX(vertices!$D$2:$D$32,MATCH(distances!T$1,vertices!$A$2:$A$32,0)))^2+(INDEX(vertices!$E$2:$E$32,MATCH(distances!$A3,vertices!$A$2:$A$32,0))-INDEX(vertices!$E$2:$E$32,MATCH(distances!T$1,vertices!$A$2:$A$32,0)))^2),0)</f>
        <v>218</v>
      </c>
      <c r="U3">
        <f>ROUND(SQRT((INDEX(vertices!$D$2:$D$32,MATCH(distances!$A3,vertices!$A$2:$A$32,0))-INDEX(vertices!$D$2:$D$32,MATCH(distances!U$1,vertices!$A$2:$A$32,0)))^2+(INDEX(vertices!$E$2:$E$32,MATCH(distances!$A3,vertices!$A$2:$A$32,0))-INDEX(vertices!$E$2:$E$32,MATCH(distances!U$1,vertices!$A$2:$A$32,0)))^2),0)</f>
        <v>186</v>
      </c>
      <c r="V3">
        <f>ROUND(SQRT((INDEX(vertices!$D$2:$D$32,MATCH(distances!$A3,vertices!$A$2:$A$32,0))-INDEX(vertices!$D$2:$D$32,MATCH(distances!V$1,vertices!$A$2:$A$32,0)))^2+(INDEX(vertices!$E$2:$E$32,MATCH(distances!$A3,vertices!$A$2:$A$32,0))-INDEX(vertices!$E$2:$E$32,MATCH(distances!V$1,vertices!$A$2:$A$32,0)))^2),0)</f>
        <v>16</v>
      </c>
      <c r="W3">
        <f>ROUND(SQRT((INDEX(vertices!$D$2:$D$32,MATCH(distances!$A3,vertices!$A$2:$A$32,0))-INDEX(vertices!$D$2:$D$32,MATCH(distances!W$1,vertices!$A$2:$A$32,0)))^2+(INDEX(vertices!$E$2:$E$32,MATCH(distances!$A3,vertices!$A$2:$A$32,0))-INDEX(vertices!$E$2:$E$32,MATCH(distances!W$1,vertices!$A$2:$A$32,0)))^2),0)</f>
        <v>480</v>
      </c>
      <c r="X3">
        <f>ROUND(SQRT((INDEX(vertices!$D$2:$D$32,MATCH(distances!$A3,vertices!$A$2:$A$32,0))-INDEX(vertices!$D$2:$D$32,MATCH(distances!X$1,vertices!$A$2:$A$32,0)))^2+(INDEX(vertices!$E$2:$E$32,MATCH(distances!$A3,vertices!$A$2:$A$32,0))-INDEX(vertices!$E$2:$E$32,MATCH(distances!X$1,vertices!$A$2:$A$32,0)))^2),0)</f>
        <v>347</v>
      </c>
      <c r="Y3">
        <f>ROUND(SQRT((INDEX(vertices!$D$2:$D$32,MATCH(distances!$A3,vertices!$A$2:$A$32,0))-INDEX(vertices!$D$2:$D$32,MATCH(distances!Y$1,vertices!$A$2:$A$32,0)))^2+(INDEX(vertices!$E$2:$E$32,MATCH(distances!$A3,vertices!$A$2:$A$32,0))-INDEX(vertices!$E$2:$E$32,MATCH(distances!Y$1,vertices!$A$2:$A$32,0)))^2),0)</f>
        <v>165</v>
      </c>
      <c r="Z3">
        <f>ROUND(SQRT((INDEX(vertices!$D$2:$D$32,MATCH(distances!$A3,vertices!$A$2:$A$32,0))-INDEX(vertices!$D$2:$D$32,MATCH(distances!Z$1,vertices!$A$2:$A$32,0)))^2+(INDEX(vertices!$E$2:$E$32,MATCH(distances!$A3,vertices!$A$2:$A$32,0))-INDEX(vertices!$E$2:$E$32,MATCH(distances!Z$1,vertices!$A$2:$A$32,0)))^2),0)</f>
        <v>401</v>
      </c>
      <c r="AA3">
        <f>ROUND(SQRT((INDEX(vertices!$D$2:$D$32,MATCH(distances!$A3,vertices!$A$2:$A$32,0))-INDEX(vertices!$D$2:$D$32,MATCH(distances!AA$1,vertices!$A$2:$A$32,0)))^2+(INDEX(vertices!$E$2:$E$32,MATCH(distances!$A3,vertices!$A$2:$A$32,0))-INDEX(vertices!$E$2:$E$32,MATCH(distances!AA$1,vertices!$A$2:$A$32,0)))^2),0)</f>
        <v>383</v>
      </c>
      <c r="AB3">
        <f>ROUND(SQRT((INDEX(vertices!$D$2:$D$32,MATCH(distances!$A3,vertices!$A$2:$A$32,0))-INDEX(vertices!$D$2:$D$32,MATCH(distances!AB$1,vertices!$A$2:$A$32,0)))^2+(INDEX(vertices!$E$2:$E$32,MATCH(distances!$A3,vertices!$A$2:$A$32,0))-INDEX(vertices!$E$2:$E$32,MATCH(distances!AB$1,vertices!$A$2:$A$32,0)))^2),0)</f>
        <v>503</v>
      </c>
      <c r="AC3">
        <f>ROUND(SQRT((INDEX(vertices!$D$2:$D$32,MATCH(distances!$A3,vertices!$A$2:$A$32,0))-INDEX(vertices!$D$2:$D$32,MATCH(distances!AC$1,vertices!$A$2:$A$32,0)))^2+(INDEX(vertices!$E$2:$E$32,MATCH(distances!$A3,vertices!$A$2:$A$32,0))-INDEX(vertices!$E$2:$E$32,MATCH(distances!AC$1,vertices!$A$2:$A$32,0)))^2),0)</f>
        <v>347</v>
      </c>
      <c r="AD3">
        <f>ROUND(SQRT((INDEX(vertices!$D$2:$D$32,MATCH(distances!$A3,vertices!$A$2:$A$32,0))-INDEX(vertices!$D$2:$D$32,MATCH(distances!AD$1,vertices!$A$2:$A$32,0)))^2+(INDEX(vertices!$E$2:$E$32,MATCH(distances!$A3,vertices!$A$2:$A$32,0))-INDEX(vertices!$E$2:$E$32,MATCH(distances!AD$1,vertices!$A$2:$A$32,0)))^2),0)</f>
        <v>109</v>
      </c>
      <c r="AE3">
        <f>ROUND(SQRT((INDEX(vertices!$D$2:$D$32,MATCH(distances!$A3,vertices!$A$2:$A$32,0))-INDEX(vertices!$D$2:$D$32,MATCH(distances!AE$1,vertices!$A$2:$A$32,0)))^2+(INDEX(vertices!$E$2:$E$32,MATCH(distances!$A3,vertices!$A$2:$A$32,0))-INDEX(vertices!$E$2:$E$32,MATCH(distances!AE$1,vertices!$A$2:$A$32,0)))^2),0)</f>
        <v>446</v>
      </c>
      <c r="AF3">
        <f>ROUND(SQRT((INDEX(vertices!$D$2:$D$32,MATCH(distances!$A3,vertices!$A$2:$A$32,0))-INDEX(vertices!$D$2:$D$32,MATCH(distances!AF$1,vertices!$A$2:$A$32,0)))^2+(INDEX(vertices!$E$2:$E$32,MATCH(distances!$A3,vertices!$A$2:$A$32,0))-INDEX(vertices!$E$2:$E$32,MATCH(distances!AF$1,vertices!$A$2:$A$32,0)))^2),0)</f>
        <v>416</v>
      </c>
    </row>
    <row r="4" spans="1:32" x14ac:dyDescent="0.25">
      <c r="A4" t="str">
        <v>C</v>
      </c>
      <c r="B4">
        <f>ROUND(SQRT((INDEX(vertices!$D$2:$D$32,MATCH(distances!$A4,vertices!$A$2:$A$32,0))-INDEX(vertices!$D$2:$D$32,MATCH(distances!B$1,vertices!$A$2:$A$32,0)))^2+(INDEX(vertices!$E$2:$E$32,MATCH(distances!$A4,vertices!$A$2:$A$32,0))-INDEX(vertices!$E$2:$E$32,MATCH(distances!B$1,vertices!$A$2:$A$32,0)))^2),0)</f>
        <v>388</v>
      </c>
      <c r="C4">
        <f>ROUND(SQRT((INDEX(vertices!$D$2:$D$32,MATCH(distances!$A4,vertices!$A$2:$A$32,0))-INDEX(vertices!$D$2:$D$32,MATCH(distances!C$1,vertices!$A$2:$A$32,0)))^2+(INDEX(vertices!$E$2:$E$32,MATCH(distances!$A4,vertices!$A$2:$A$32,0))-INDEX(vertices!$E$2:$E$32,MATCH(distances!C$1,vertices!$A$2:$A$32,0)))^2),0)</f>
        <v>407</v>
      </c>
      <c r="D4">
        <f>ROUND(SQRT((INDEX(vertices!$D$2:$D$32,MATCH(distances!$A4,vertices!$A$2:$A$32,0))-INDEX(vertices!$D$2:$D$32,MATCH(distances!D$1,vertices!$A$2:$A$32,0)))^2+(INDEX(vertices!$E$2:$E$32,MATCH(distances!$A4,vertices!$A$2:$A$32,0))-INDEX(vertices!$E$2:$E$32,MATCH(distances!D$1,vertices!$A$2:$A$32,0)))^2),0)</f>
        <v>0</v>
      </c>
      <c r="E4">
        <f>ROUND(SQRT((INDEX(vertices!$D$2:$D$32,MATCH(distances!$A4,vertices!$A$2:$A$32,0))-INDEX(vertices!$D$2:$D$32,MATCH(distances!E$1,vertices!$A$2:$A$32,0)))^2+(INDEX(vertices!$E$2:$E$32,MATCH(distances!$A4,vertices!$A$2:$A$32,0))-INDEX(vertices!$E$2:$E$32,MATCH(distances!E$1,vertices!$A$2:$A$32,0)))^2),0)</f>
        <v>173</v>
      </c>
      <c r="F4">
        <f>ROUND(SQRT((INDEX(vertices!$D$2:$D$32,MATCH(distances!$A4,vertices!$A$2:$A$32,0))-INDEX(vertices!$D$2:$D$32,MATCH(distances!F$1,vertices!$A$2:$A$32,0)))^2+(INDEX(vertices!$E$2:$E$32,MATCH(distances!$A4,vertices!$A$2:$A$32,0))-INDEX(vertices!$E$2:$E$32,MATCH(distances!F$1,vertices!$A$2:$A$32,0)))^2),0)</f>
        <v>105</v>
      </c>
      <c r="G4">
        <f>ROUND(SQRT((INDEX(vertices!$D$2:$D$32,MATCH(distances!$A4,vertices!$A$2:$A$32,0))-INDEX(vertices!$D$2:$D$32,MATCH(distances!G$1,vertices!$A$2:$A$32,0)))^2+(INDEX(vertices!$E$2:$E$32,MATCH(distances!$A4,vertices!$A$2:$A$32,0))-INDEX(vertices!$E$2:$E$32,MATCH(distances!G$1,vertices!$A$2:$A$32,0)))^2),0)</f>
        <v>119</v>
      </c>
      <c r="H4">
        <f>ROUND(SQRT((INDEX(vertices!$D$2:$D$32,MATCH(distances!$A4,vertices!$A$2:$A$32,0))-INDEX(vertices!$D$2:$D$32,MATCH(distances!H$1,vertices!$A$2:$A$32,0)))^2+(INDEX(vertices!$E$2:$E$32,MATCH(distances!$A4,vertices!$A$2:$A$32,0))-INDEX(vertices!$E$2:$E$32,MATCH(distances!H$1,vertices!$A$2:$A$32,0)))^2),0)</f>
        <v>248</v>
      </c>
      <c r="I4">
        <f>ROUND(SQRT((INDEX(vertices!$D$2:$D$32,MATCH(distances!$A4,vertices!$A$2:$A$32,0))-INDEX(vertices!$D$2:$D$32,MATCH(distances!I$1,vertices!$A$2:$A$32,0)))^2+(INDEX(vertices!$E$2:$E$32,MATCH(distances!$A4,vertices!$A$2:$A$32,0))-INDEX(vertices!$E$2:$E$32,MATCH(distances!I$1,vertices!$A$2:$A$32,0)))^2),0)</f>
        <v>78</v>
      </c>
      <c r="J4">
        <f>ROUND(SQRT((INDEX(vertices!$D$2:$D$32,MATCH(distances!$A4,vertices!$A$2:$A$32,0))-INDEX(vertices!$D$2:$D$32,MATCH(distances!J$1,vertices!$A$2:$A$32,0)))^2+(INDEX(vertices!$E$2:$E$32,MATCH(distances!$A4,vertices!$A$2:$A$32,0))-INDEX(vertices!$E$2:$E$32,MATCH(distances!J$1,vertices!$A$2:$A$32,0)))^2),0)</f>
        <v>444</v>
      </c>
      <c r="K4">
        <f>ROUND(SQRT((INDEX(vertices!$D$2:$D$32,MATCH(distances!$A4,vertices!$A$2:$A$32,0))-INDEX(vertices!$D$2:$D$32,MATCH(distances!K$1,vertices!$A$2:$A$32,0)))^2+(INDEX(vertices!$E$2:$E$32,MATCH(distances!$A4,vertices!$A$2:$A$32,0))-INDEX(vertices!$E$2:$E$32,MATCH(distances!K$1,vertices!$A$2:$A$32,0)))^2),0)</f>
        <v>207</v>
      </c>
      <c r="L4">
        <f>ROUND(SQRT((INDEX(vertices!$D$2:$D$32,MATCH(distances!$A4,vertices!$A$2:$A$32,0))-INDEX(vertices!$D$2:$D$32,MATCH(distances!L$1,vertices!$A$2:$A$32,0)))^2+(INDEX(vertices!$E$2:$E$32,MATCH(distances!$A4,vertices!$A$2:$A$32,0))-INDEX(vertices!$E$2:$E$32,MATCH(distances!L$1,vertices!$A$2:$A$32,0)))^2),0)</f>
        <v>169</v>
      </c>
      <c r="M4">
        <f>ROUND(SQRT((INDEX(vertices!$D$2:$D$32,MATCH(distances!$A4,vertices!$A$2:$A$32,0))-INDEX(vertices!$D$2:$D$32,MATCH(distances!M$1,vertices!$A$2:$A$32,0)))^2+(INDEX(vertices!$E$2:$E$32,MATCH(distances!$A4,vertices!$A$2:$A$32,0))-INDEX(vertices!$E$2:$E$32,MATCH(distances!M$1,vertices!$A$2:$A$32,0)))^2),0)</f>
        <v>366</v>
      </c>
      <c r="N4">
        <f>ROUND(SQRT((INDEX(vertices!$D$2:$D$32,MATCH(distances!$A4,vertices!$A$2:$A$32,0))-INDEX(vertices!$D$2:$D$32,MATCH(distances!N$1,vertices!$A$2:$A$32,0)))^2+(INDEX(vertices!$E$2:$E$32,MATCH(distances!$A4,vertices!$A$2:$A$32,0))-INDEX(vertices!$E$2:$E$32,MATCH(distances!N$1,vertices!$A$2:$A$32,0)))^2),0)</f>
        <v>313</v>
      </c>
      <c r="O4">
        <f>ROUND(SQRT((INDEX(vertices!$D$2:$D$32,MATCH(distances!$A4,vertices!$A$2:$A$32,0))-INDEX(vertices!$D$2:$D$32,MATCH(distances!O$1,vertices!$A$2:$A$32,0)))^2+(INDEX(vertices!$E$2:$E$32,MATCH(distances!$A4,vertices!$A$2:$A$32,0))-INDEX(vertices!$E$2:$E$32,MATCH(distances!O$1,vertices!$A$2:$A$32,0)))^2),0)</f>
        <v>244</v>
      </c>
      <c r="P4">
        <f>ROUND(SQRT((INDEX(vertices!$D$2:$D$32,MATCH(distances!$A4,vertices!$A$2:$A$32,0))-INDEX(vertices!$D$2:$D$32,MATCH(distances!P$1,vertices!$A$2:$A$32,0)))^2+(INDEX(vertices!$E$2:$E$32,MATCH(distances!$A4,vertices!$A$2:$A$32,0))-INDEX(vertices!$E$2:$E$32,MATCH(distances!P$1,vertices!$A$2:$A$32,0)))^2),0)</f>
        <v>238</v>
      </c>
      <c r="Q4">
        <f>ROUND(SQRT((INDEX(vertices!$D$2:$D$32,MATCH(distances!$A4,vertices!$A$2:$A$32,0))-INDEX(vertices!$D$2:$D$32,MATCH(distances!Q$1,vertices!$A$2:$A$32,0)))^2+(INDEX(vertices!$E$2:$E$32,MATCH(distances!$A4,vertices!$A$2:$A$32,0))-INDEX(vertices!$E$2:$E$32,MATCH(distances!Q$1,vertices!$A$2:$A$32,0)))^2),0)</f>
        <v>192</v>
      </c>
      <c r="R4">
        <f>ROUND(SQRT((INDEX(vertices!$D$2:$D$32,MATCH(distances!$A4,vertices!$A$2:$A$32,0))-INDEX(vertices!$D$2:$D$32,MATCH(distances!R$1,vertices!$A$2:$A$32,0)))^2+(INDEX(vertices!$E$2:$E$32,MATCH(distances!$A4,vertices!$A$2:$A$32,0))-INDEX(vertices!$E$2:$E$32,MATCH(distances!R$1,vertices!$A$2:$A$32,0)))^2),0)</f>
        <v>292</v>
      </c>
      <c r="S4">
        <f>ROUND(SQRT((INDEX(vertices!$D$2:$D$32,MATCH(distances!$A4,vertices!$A$2:$A$32,0))-INDEX(vertices!$D$2:$D$32,MATCH(distances!S$1,vertices!$A$2:$A$32,0)))^2+(INDEX(vertices!$E$2:$E$32,MATCH(distances!$A4,vertices!$A$2:$A$32,0))-INDEX(vertices!$E$2:$E$32,MATCH(distances!S$1,vertices!$A$2:$A$32,0)))^2),0)</f>
        <v>95</v>
      </c>
      <c r="T4">
        <f>ROUND(SQRT((INDEX(vertices!$D$2:$D$32,MATCH(distances!$A4,vertices!$A$2:$A$32,0))-INDEX(vertices!$D$2:$D$32,MATCH(distances!T$1,vertices!$A$2:$A$32,0)))^2+(INDEX(vertices!$E$2:$E$32,MATCH(distances!$A4,vertices!$A$2:$A$32,0))-INDEX(vertices!$E$2:$E$32,MATCH(distances!T$1,vertices!$A$2:$A$32,0)))^2),0)</f>
        <v>294</v>
      </c>
      <c r="U4">
        <f>ROUND(SQRT((INDEX(vertices!$D$2:$D$32,MATCH(distances!$A4,vertices!$A$2:$A$32,0))-INDEX(vertices!$D$2:$D$32,MATCH(distances!U$1,vertices!$A$2:$A$32,0)))^2+(INDEX(vertices!$E$2:$E$32,MATCH(distances!$A4,vertices!$A$2:$A$32,0))-INDEX(vertices!$E$2:$E$32,MATCH(distances!U$1,vertices!$A$2:$A$32,0)))^2),0)</f>
        <v>310</v>
      </c>
      <c r="V4">
        <f>ROUND(SQRT((INDEX(vertices!$D$2:$D$32,MATCH(distances!$A4,vertices!$A$2:$A$32,0))-INDEX(vertices!$D$2:$D$32,MATCH(distances!V$1,vertices!$A$2:$A$32,0)))^2+(INDEX(vertices!$E$2:$E$32,MATCH(distances!$A4,vertices!$A$2:$A$32,0))-INDEX(vertices!$E$2:$E$32,MATCH(distances!V$1,vertices!$A$2:$A$32,0)))^2),0)</f>
        <v>419</v>
      </c>
      <c r="W4">
        <f>ROUND(SQRT((INDEX(vertices!$D$2:$D$32,MATCH(distances!$A4,vertices!$A$2:$A$32,0))-INDEX(vertices!$D$2:$D$32,MATCH(distances!W$1,vertices!$A$2:$A$32,0)))^2+(INDEX(vertices!$E$2:$E$32,MATCH(distances!$A4,vertices!$A$2:$A$32,0))-INDEX(vertices!$E$2:$E$32,MATCH(distances!W$1,vertices!$A$2:$A$32,0)))^2),0)</f>
        <v>105</v>
      </c>
      <c r="X4">
        <f>ROUND(SQRT((INDEX(vertices!$D$2:$D$32,MATCH(distances!$A4,vertices!$A$2:$A$32,0))-INDEX(vertices!$D$2:$D$32,MATCH(distances!X$1,vertices!$A$2:$A$32,0)))^2+(INDEX(vertices!$E$2:$E$32,MATCH(distances!$A4,vertices!$A$2:$A$32,0))-INDEX(vertices!$E$2:$E$32,MATCH(distances!X$1,vertices!$A$2:$A$32,0)))^2),0)</f>
        <v>94</v>
      </c>
      <c r="Y4">
        <f>ROUND(SQRT((INDEX(vertices!$D$2:$D$32,MATCH(distances!$A4,vertices!$A$2:$A$32,0))-INDEX(vertices!$D$2:$D$32,MATCH(distances!Y$1,vertices!$A$2:$A$32,0)))^2+(INDEX(vertices!$E$2:$E$32,MATCH(distances!$A4,vertices!$A$2:$A$32,0))-INDEX(vertices!$E$2:$E$32,MATCH(distances!Y$1,vertices!$A$2:$A$32,0)))^2),0)</f>
        <v>294</v>
      </c>
      <c r="Z4">
        <f>ROUND(SQRT((INDEX(vertices!$D$2:$D$32,MATCH(distances!$A4,vertices!$A$2:$A$32,0))-INDEX(vertices!$D$2:$D$32,MATCH(distances!Z$1,vertices!$A$2:$A$32,0)))^2+(INDEX(vertices!$E$2:$E$32,MATCH(distances!$A4,vertices!$A$2:$A$32,0))-INDEX(vertices!$E$2:$E$32,MATCH(distances!Z$1,vertices!$A$2:$A$32,0)))^2),0)</f>
        <v>302</v>
      </c>
      <c r="AA4">
        <f>ROUND(SQRT((INDEX(vertices!$D$2:$D$32,MATCH(distances!$A4,vertices!$A$2:$A$32,0))-INDEX(vertices!$D$2:$D$32,MATCH(distances!AA$1,vertices!$A$2:$A$32,0)))^2+(INDEX(vertices!$E$2:$E$32,MATCH(distances!$A4,vertices!$A$2:$A$32,0))-INDEX(vertices!$E$2:$E$32,MATCH(distances!AA$1,vertices!$A$2:$A$32,0)))^2),0)</f>
        <v>343</v>
      </c>
      <c r="AB4">
        <f>ROUND(SQRT((INDEX(vertices!$D$2:$D$32,MATCH(distances!$A4,vertices!$A$2:$A$32,0))-INDEX(vertices!$D$2:$D$32,MATCH(distances!AB$1,vertices!$A$2:$A$32,0)))^2+(INDEX(vertices!$E$2:$E$32,MATCH(distances!$A4,vertices!$A$2:$A$32,0))-INDEX(vertices!$E$2:$E$32,MATCH(distances!AB$1,vertices!$A$2:$A$32,0)))^2),0)</f>
        <v>100</v>
      </c>
      <c r="AC4">
        <f>ROUND(SQRT((INDEX(vertices!$D$2:$D$32,MATCH(distances!$A4,vertices!$A$2:$A$32,0))-INDEX(vertices!$D$2:$D$32,MATCH(distances!AC$1,vertices!$A$2:$A$32,0)))^2+(INDEX(vertices!$E$2:$E$32,MATCH(distances!$A4,vertices!$A$2:$A$32,0))-INDEX(vertices!$E$2:$E$32,MATCH(distances!AC$1,vertices!$A$2:$A$32,0)))^2),0)</f>
        <v>225</v>
      </c>
      <c r="AD4">
        <f>ROUND(SQRT((INDEX(vertices!$D$2:$D$32,MATCH(distances!$A4,vertices!$A$2:$A$32,0))-INDEX(vertices!$D$2:$D$32,MATCH(distances!AD$1,vertices!$A$2:$A$32,0)))^2+(INDEX(vertices!$E$2:$E$32,MATCH(distances!$A4,vertices!$A$2:$A$32,0))-INDEX(vertices!$E$2:$E$32,MATCH(distances!AD$1,vertices!$A$2:$A$32,0)))^2),0)</f>
        <v>304</v>
      </c>
      <c r="AE4">
        <f>ROUND(SQRT((INDEX(vertices!$D$2:$D$32,MATCH(distances!$A4,vertices!$A$2:$A$32,0))-INDEX(vertices!$D$2:$D$32,MATCH(distances!AE$1,vertices!$A$2:$A$32,0)))^2+(INDEX(vertices!$E$2:$E$32,MATCH(distances!$A4,vertices!$A$2:$A$32,0))-INDEX(vertices!$E$2:$E$32,MATCH(distances!AE$1,vertices!$A$2:$A$32,0)))^2),0)</f>
        <v>456</v>
      </c>
      <c r="AF4">
        <f>ROUND(SQRT((INDEX(vertices!$D$2:$D$32,MATCH(distances!$A4,vertices!$A$2:$A$32,0))-INDEX(vertices!$D$2:$D$32,MATCH(distances!AF$1,vertices!$A$2:$A$32,0)))^2+(INDEX(vertices!$E$2:$E$32,MATCH(distances!$A4,vertices!$A$2:$A$32,0))-INDEX(vertices!$E$2:$E$32,MATCH(distances!AF$1,vertices!$A$2:$A$32,0)))^2),0)</f>
        <v>238</v>
      </c>
    </row>
    <row r="5" spans="1:32" x14ac:dyDescent="0.25">
      <c r="A5" t="str">
        <v>D</v>
      </c>
      <c r="B5">
        <f>ROUND(SQRT((INDEX(vertices!$D$2:$D$32,MATCH(distances!$A5,vertices!$A$2:$A$32,0))-INDEX(vertices!$D$2:$D$32,MATCH(distances!B$1,vertices!$A$2:$A$32,0)))^2+(INDEX(vertices!$E$2:$E$32,MATCH(distances!$A5,vertices!$A$2:$A$32,0))-INDEX(vertices!$E$2:$E$32,MATCH(distances!B$1,vertices!$A$2:$A$32,0)))^2),0)</f>
        <v>388</v>
      </c>
      <c r="C5">
        <f>ROUND(SQRT((INDEX(vertices!$D$2:$D$32,MATCH(distances!$A5,vertices!$A$2:$A$32,0))-INDEX(vertices!$D$2:$D$32,MATCH(distances!C$1,vertices!$A$2:$A$32,0)))^2+(INDEX(vertices!$E$2:$E$32,MATCH(distances!$A5,vertices!$A$2:$A$32,0))-INDEX(vertices!$E$2:$E$32,MATCH(distances!C$1,vertices!$A$2:$A$32,0)))^2),0)</f>
        <v>544</v>
      </c>
      <c r="D5">
        <f>ROUND(SQRT((INDEX(vertices!$D$2:$D$32,MATCH(distances!$A5,vertices!$A$2:$A$32,0))-INDEX(vertices!$D$2:$D$32,MATCH(distances!D$1,vertices!$A$2:$A$32,0)))^2+(INDEX(vertices!$E$2:$E$32,MATCH(distances!$A5,vertices!$A$2:$A$32,0))-INDEX(vertices!$E$2:$E$32,MATCH(distances!D$1,vertices!$A$2:$A$32,0)))^2),0)</f>
        <v>173</v>
      </c>
      <c r="E5">
        <f>ROUND(SQRT((INDEX(vertices!$D$2:$D$32,MATCH(distances!$A5,vertices!$A$2:$A$32,0))-INDEX(vertices!$D$2:$D$32,MATCH(distances!E$1,vertices!$A$2:$A$32,0)))^2+(INDEX(vertices!$E$2:$E$32,MATCH(distances!$A5,vertices!$A$2:$A$32,0))-INDEX(vertices!$E$2:$E$32,MATCH(distances!E$1,vertices!$A$2:$A$32,0)))^2),0)</f>
        <v>0</v>
      </c>
      <c r="F5">
        <f>ROUND(SQRT((INDEX(vertices!$D$2:$D$32,MATCH(distances!$A5,vertices!$A$2:$A$32,0))-INDEX(vertices!$D$2:$D$32,MATCH(distances!F$1,vertices!$A$2:$A$32,0)))^2+(INDEX(vertices!$E$2:$E$32,MATCH(distances!$A5,vertices!$A$2:$A$32,0))-INDEX(vertices!$E$2:$E$32,MATCH(distances!F$1,vertices!$A$2:$A$32,0)))^2),0)</f>
        <v>202</v>
      </c>
      <c r="G5">
        <f>ROUND(SQRT((INDEX(vertices!$D$2:$D$32,MATCH(distances!$A5,vertices!$A$2:$A$32,0))-INDEX(vertices!$D$2:$D$32,MATCH(distances!G$1,vertices!$A$2:$A$32,0)))^2+(INDEX(vertices!$E$2:$E$32,MATCH(distances!$A5,vertices!$A$2:$A$32,0))-INDEX(vertices!$E$2:$E$32,MATCH(distances!G$1,vertices!$A$2:$A$32,0)))^2),0)</f>
        <v>286</v>
      </c>
      <c r="H5">
        <f>ROUND(SQRT((INDEX(vertices!$D$2:$D$32,MATCH(distances!$A5,vertices!$A$2:$A$32,0))-INDEX(vertices!$D$2:$D$32,MATCH(distances!H$1,vertices!$A$2:$A$32,0)))^2+(INDEX(vertices!$E$2:$E$32,MATCH(distances!$A5,vertices!$A$2:$A$32,0))-INDEX(vertices!$E$2:$E$32,MATCH(distances!H$1,vertices!$A$2:$A$32,0)))^2),0)</f>
        <v>232</v>
      </c>
      <c r="I5">
        <f>ROUND(SQRT((INDEX(vertices!$D$2:$D$32,MATCH(distances!$A5,vertices!$A$2:$A$32,0))-INDEX(vertices!$D$2:$D$32,MATCH(distances!I$1,vertices!$A$2:$A$32,0)))^2+(INDEX(vertices!$E$2:$E$32,MATCH(distances!$A5,vertices!$A$2:$A$32,0))-INDEX(vertices!$E$2:$E$32,MATCH(distances!I$1,vertices!$A$2:$A$32,0)))^2),0)</f>
        <v>161</v>
      </c>
      <c r="J5">
        <f>ROUND(SQRT((INDEX(vertices!$D$2:$D$32,MATCH(distances!$A5,vertices!$A$2:$A$32,0))-INDEX(vertices!$D$2:$D$32,MATCH(distances!J$1,vertices!$A$2:$A$32,0)))^2+(INDEX(vertices!$E$2:$E$32,MATCH(distances!$A5,vertices!$A$2:$A$32,0))-INDEX(vertices!$E$2:$E$32,MATCH(distances!J$1,vertices!$A$2:$A$32,0)))^2),0)</f>
        <v>543</v>
      </c>
      <c r="K5">
        <f>ROUND(SQRT((INDEX(vertices!$D$2:$D$32,MATCH(distances!$A5,vertices!$A$2:$A$32,0))-INDEX(vertices!$D$2:$D$32,MATCH(distances!K$1,vertices!$A$2:$A$32,0)))^2+(INDEX(vertices!$E$2:$E$32,MATCH(distances!$A5,vertices!$A$2:$A$32,0))-INDEX(vertices!$E$2:$E$32,MATCH(distances!K$1,vertices!$A$2:$A$32,0)))^2),0)</f>
        <v>379</v>
      </c>
      <c r="L5">
        <f>ROUND(SQRT((INDEX(vertices!$D$2:$D$32,MATCH(distances!$A5,vertices!$A$2:$A$32,0))-INDEX(vertices!$D$2:$D$32,MATCH(distances!L$1,vertices!$A$2:$A$32,0)))^2+(INDEX(vertices!$E$2:$E$32,MATCH(distances!$A5,vertices!$A$2:$A$32,0))-INDEX(vertices!$E$2:$E$32,MATCH(distances!L$1,vertices!$A$2:$A$32,0)))^2),0)</f>
        <v>341</v>
      </c>
      <c r="M5">
        <f>ROUND(SQRT((INDEX(vertices!$D$2:$D$32,MATCH(distances!$A5,vertices!$A$2:$A$32,0))-INDEX(vertices!$D$2:$D$32,MATCH(distances!M$1,vertices!$A$2:$A$32,0)))^2+(INDEX(vertices!$E$2:$E$32,MATCH(distances!$A5,vertices!$A$2:$A$32,0))-INDEX(vertices!$E$2:$E$32,MATCH(distances!M$1,vertices!$A$2:$A$32,0)))^2),0)</f>
        <v>451</v>
      </c>
      <c r="N5">
        <f>ROUND(SQRT((INDEX(vertices!$D$2:$D$32,MATCH(distances!$A5,vertices!$A$2:$A$32,0))-INDEX(vertices!$D$2:$D$32,MATCH(distances!N$1,vertices!$A$2:$A$32,0)))^2+(INDEX(vertices!$E$2:$E$32,MATCH(distances!$A5,vertices!$A$2:$A$32,0))-INDEX(vertices!$E$2:$E$32,MATCH(distances!N$1,vertices!$A$2:$A$32,0)))^2),0)</f>
        <v>438</v>
      </c>
      <c r="O5">
        <f>ROUND(SQRT((INDEX(vertices!$D$2:$D$32,MATCH(distances!$A5,vertices!$A$2:$A$32,0))-INDEX(vertices!$D$2:$D$32,MATCH(distances!O$1,vertices!$A$2:$A$32,0)))^2+(INDEX(vertices!$E$2:$E$32,MATCH(distances!$A5,vertices!$A$2:$A$32,0))-INDEX(vertices!$E$2:$E$32,MATCH(distances!O$1,vertices!$A$2:$A$32,0)))^2),0)</f>
        <v>155</v>
      </c>
      <c r="P5">
        <f>ROUND(SQRT((INDEX(vertices!$D$2:$D$32,MATCH(distances!$A5,vertices!$A$2:$A$32,0))-INDEX(vertices!$D$2:$D$32,MATCH(distances!P$1,vertices!$A$2:$A$32,0)))^2+(INDEX(vertices!$E$2:$E$32,MATCH(distances!$A5,vertices!$A$2:$A$32,0))-INDEX(vertices!$E$2:$E$32,MATCH(distances!P$1,vertices!$A$2:$A$32,0)))^2),0)</f>
        <v>285</v>
      </c>
      <c r="Q5">
        <f>ROUND(SQRT((INDEX(vertices!$D$2:$D$32,MATCH(distances!$A5,vertices!$A$2:$A$32,0))-INDEX(vertices!$D$2:$D$32,MATCH(distances!Q$1,vertices!$A$2:$A$32,0)))^2+(INDEX(vertices!$E$2:$E$32,MATCH(distances!$A5,vertices!$A$2:$A$32,0))-INDEX(vertices!$E$2:$E$32,MATCH(distances!Q$1,vertices!$A$2:$A$32,0)))^2),0)</f>
        <v>246</v>
      </c>
      <c r="R5">
        <f>ROUND(SQRT((INDEX(vertices!$D$2:$D$32,MATCH(distances!$A5,vertices!$A$2:$A$32,0))-INDEX(vertices!$D$2:$D$32,MATCH(distances!R$1,vertices!$A$2:$A$32,0)))^2+(INDEX(vertices!$E$2:$E$32,MATCH(distances!$A5,vertices!$A$2:$A$32,0))-INDEX(vertices!$E$2:$E$32,MATCH(distances!R$1,vertices!$A$2:$A$32,0)))^2),0)</f>
        <v>461</v>
      </c>
      <c r="S5">
        <f>ROUND(SQRT((INDEX(vertices!$D$2:$D$32,MATCH(distances!$A5,vertices!$A$2:$A$32,0))-INDEX(vertices!$D$2:$D$32,MATCH(distances!S$1,vertices!$A$2:$A$32,0)))^2+(INDEX(vertices!$E$2:$E$32,MATCH(distances!$A5,vertices!$A$2:$A$32,0))-INDEX(vertices!$E$2:$E$32,MATCH(distances!S$1,vertices!$A$2:$A$32,0)))^2),0)</f>
        <v>246</v>
      </c>
      <c r="T5">
        <f>ROUND(SQRT((INDEX(vertices!$D$2:$D$32,MATCH(distances!$A5,vertices!$A$2:$A$32,0))-INDEX(vertices!$D$2:$D$32,MATCH(distances!T$1,vertices!$A$2:$A$32,0)))^2+(INDEX(vertices!$E$2:$E$32,MATCH(distances!$A5,vertices!$A$2:$A$32,0))-INDEX(vertices!$E$2:$E$32,MATCH(distances!T$1,vertices!$A$2:$A$32,0)))^2),0)</f>
        <v>376</v>
      </c>
      <c r="U5">
        <f>ROUND(SQRT((INDEX(vertices!$D$2:$D$32,MATCH(distances!$A5,vertices!$A$2:$A$32,0))-INDEX(vertices!$D$2:$D$32,MATCH(distances!U$1,vertices!$A$2:$A$32,0)))^2+(INDEX(vertices!$E$2:$E$32,MATCH(distances!$A5,vertices!$A$2:$A$32,0))-INDEX(vertices!$E$2:$E$32,MATCH(distances!U$1,vertices!$A$2:$A$32,0)))^2),0)</f>
        <v>403</v>
      </c>
      <c r="V5">
        <f>ROUND(SQRT((INDEX(vertices!$D$2:$D$32,MATCH(distances!$A5,vertices!$A$2:$A$32,0))-INDEX(vertices!$D$2:$D$32,MATCH(distances!V$1,vertices!$A$2:$A$32,0)))^2+(INDEX(vertices!$E$2:$E$32,MATCH(distances!$A5,vertices!$A$2:$A$32,0))-INDEX(vertices!$E$2:$E$32,MATCH(distances!V$1,vertices!$A$2:$A$32,0)))^2),0)</f>
        <v>554</v>
      </c>
      <c r="W5">
        <f>ROUND(SQRT((INDEX(vertices!$D$2:$D$32,MATCH(distances!$A5,vertices!$A$2:$A$32,0))-INDEX(vertices!$D$2:$D$32,MATCH(distances!W$1,vertices!$A$2:$A$32,0)))^2+(INDEX(vertices!$E$2:$E$32,MATCH(distances!$A5,vertices!$A$2:$A$32,0))-INDEX(vertices!$E$2:$E$32,MATCH(distances!W$1,vertices!$A$2:$A$32,0)))^2),0)</f>
        <v>69</v>
      </c>
      <c r="X5">
        <f>ROUND(SQRT((INDEX(vertices!$D$2:$D$32,MATCH(distances!$A5,vertices!$A$2:$A$32,0))-INDEX(vertices!$D$2:$D$32,MATCH(distances!X$1,vertices!$A$2:$A$32,0)))^2+(INDEX(vertices!$E$2:$E$32,MATCH(distances!$A5,vertices!$A$2:$A$32,0))-INDEX(vertices!$E$2:$E$32,MATCH(distances!X$1,vertices!$A$2:$A$32,0)))^2),0)</f>
        <v>197</v>
      </c>
      <c r="Y5">
        <f>ROUND(SQRT((INDEX(vertices!$D$2:$D$32,MATCH(distances!$A5,vertices!$A$2:$A$32,0))-INDEX(vertices!$D$2:$D$32,MATCH(distances!Y$1,vertices!$A$2:$A$32,0)))^2+(INDEX(vertices!$E$2:$E$32,MATCH(distances!$A5,vertices!$A$2:$A$32,0))-INDEX(vertices!$E$2:$E$32,MATCH(distances!Y$1,vertices!$A$2:$A$32,0)))^2),0)</f>
        <v>400</v>
      </c>
      <c r="Z5">
        <f>ROUND(SQRT((INDEX(vertices!$D$2:$D$32,MATCH(distances!$A5,vertices!$A$2:$A$32,0))-INDEX(vertices!$D$2:$D$32,MATCH(distances!Z$1,vertices!$A$2:$A$32,0)))^2+(INDEX(vertices!$E$2:$E$32,MATCH(distances!$A5,vertices!$A$2:$A$32,0))-INDEX(vertices!$E$2:$E$32,MATCH(distances!Z$1,vertices!$A$2:$A$32,0)))^2),0)</f>
        <v>288</v>
      </c>
      <c r="AA5">
        <f>ROUND(SQRT((INDEX(vertices!$D$2:$D$32,MATCH(distances!$A5,vertices!$A$2:$A$32,0))-INDEX(vertices!$D$2:$D$32,MATCH(distances!AA$1,vertices!$A$2:$A$32,0)))^2+(INDEX(vertices!$E$2:$E$32,MATCH(distances!$A5,vertices!$A$2:$A$32,0))-INDEX(vertices!$E$2:$E$32,MATCH(distances!AA$1,vertices!$A$2:$A$32,0)))^2),0)</f>
        <v>342</v>
      </c>
      <c r="AB5">
        <f>ROUND(SQRT((INDEX(vertices!$D$2:$D$32,MATCH(distances!$A5,vertices!$A$2:$A$32,0))-INDEX(vertices!$D$2:$D$32,MATCH(distances!AB$1,vertices!$A$2:$A$32,0)))^2+(INDEX(vertices!$E$2:$E$32,MATCH(distances!$A5,vertices!$A$2:$A$32,0))-INDEX(vertices!$E$2:$E$32,MATCH(distances!AB$1,vertices!$A$2:$A$32,0)))^2),0)</f>
        <v>96</v>
      </c>
      <c r="AC5">
        <f>ROUND(SQRT((INDEX(vertices!$D$2:$D$32,MATCH(distances!$A5,vertices!$A$2:$A$32,0))-INDEX(vertices!$D$2:$D$32,MATCH(distances!AC$1,vertices!$A$2:$A$32,0)))^2+(INDEX(vertices!$E$2:$E$32,MATCH(distances!$A5,vertices!$A$2:$A$32,0))-INDEX(vertices!$E$2:$E$32,MATCH(distances!AC$1,vertices!$A$2:$A$32,0)))^2),0)</f>
        <v>395</v>
      </c>
      <c r="AD5">
        <f>ROUND(SQRT((INDEX(vertices!$D$2:$D$32,MATCH(distances!$A5,vertices!$A$2:$A$32,0))-INDEX(vertices!$D$2:$D$32,MATCH(distances!AD$1,vertices!$A$2:$A$32,0)))^2+(INDEX(vertices!$E$2:$E$32,MATCH(distances!$A5,vertices!$A$2:$A$32,0))-INDEX(vertices!$E$2:$E$32,MATCH(distances!AD$1,vertices!$A$2:$A$32,0)))^2),0)</f>
        <v>436</v>
      </c>
      <c r="AE5">
        <f>ROUND(SQRT((INDEX(vertices!$D$2:$D$32,MATCH(distances!$A5,vertices!$A$2:$A$32,0))-INDEX(vertices!$D$2:$D$32,MATCH(distances!AE$1,vertices!$A$2:$A$32,0)))^2+(INDEX(vertices!$E$2:$E$32,MATCH(distances!$A5,vertices!$A$2:$A$32,0))-INDEX(vertices!$E$2:$E$32,MATCH(distances!AE$1,vertices!$A$2:$A$32,0)))^2),0)</f>
        <v>440</v>
      </c>
      <c r="AF5">
        <f>ROUND(SQRT((INDEX(vertices!$D$2:$D$32,MATCH(distances!$A5,vertices!$A$2:$A$32,0))-INDEX(vertices!$D$2:$D$32,MATCH(distances!AF$1,vertices!$A$2:$A$32,0)))^2+(INDEX(vertices!$E$2:$E$32,MATCH(distances!$A5,vertices!$A$2:$A$32,0))-INDEX(vertices!$E$2:$E$32,MATCH(distances!AF$1,vertices!$A$2:$A$32,0)))^2),0)</f>
        <v>214</v>
      </c>
    </row>
    <row r="6" spans="1:32" x14ac:dyDescent="0.25">
      <c r="A6" t="str">
        <v>E</v>
      </c>
      <c r="B6">
        <f>ROUND(SQRT((INDEX(vertices!$D$2:$D$32,MATCH(distances!$A6,vertices!$A$2:$A$32,0))-INDEX(vertices!$D$2:$D$32,MATCH(distances!B$1,vertices!$A$2:$A$32,0)))^2+(INDEX(vertices!$E$2:$E$32,MATCH(distances!$A6,vertices!$A$2:$A$32,0))-INDEX(vertices!$E$2:$E$32,MATCH(distances!B$1,vertices!$A$2:$A$32,0)))^2),0)</f>
        <v>286</v>
      </c>
      <c r="C6">
        <f>ROUND(SQRT((INDEX(vertices!$D$2:$D$32,MATCH(distances!$A6,vertices!$A$2:$A$32,0))-INDEX(vertices!$D$2:$D$32,MATCH(distances!C$1,vertices!$A$2:$A$32,0)))^2+(INDEX(vertices!$E$2:$E$32,MATCH(distances!$A6,vertices!$A$2:$A$32,0))-INDEX(vertices!$E$2:$E$32,MATCH(distances!C$1,vertices!$A$2:$A$32,0)))^2),0)</f>
        <v>342</v>
      </c>
      <c r="D6">
        <f>ROUND(SQRT((INDEX(vertices!$D$2:$D$32,MATCH(distances!$A6,vertices!$A$2:$A$32,0))-INDEX(vertices!$D$2:$D$32,MATCH(distances!D$1,vertices!$A$2:$A$32,0)))^2+(INDEX(vertices!$E$2:$E$32,MATCH(distances!$A6,vertices!$A$2:$A$32,0))-INDEX(vertices!$E$2:$E$32,MATCH(distances!D$1,vertices!$A$2:$A$32,0)))^2),0)</f>
        <v>105</v>
      </c>
      <c r="E6">
        <f>ROUND(SQRT((INDEX(vertices!$D$2:$D$32,MATCH(distances!$A6,vertices!$A$2:$A$32,0))-INDEX(vertices!$D$2:$D$32,MATCH(distances!E$1,vertices!$A$2:$A$32,0)))^2+(INDEX(vertices!$E$2:$E$32,MATCH(distances!$A6,vertices!$A$2:$A$32,0))-INDEX(vertices!$E$2:$E$32,MATCH(distances!E$1,vertices!$A$2:$A$32,0)))^2),0)</f>
        <v>202</v>
      </c>
      <c r="F6">
        <f>ROUND(SQRT((INDEX(vertices!$D$2:$D$32,MATCH(distances!$A6,vertices!$A$2:$A$32,0))-INDEX(vertices!$D$2:$D$32,MATCH(distances!F$1,vertices!$A$2:$A$32,0)))^2+(INDEX(vertices!$E$2:$E$32,MATCH(distances!$A6,vertices!$A$2:$A$32,0))-INDEX(vertices!$E$2:$E$32,MATCH(distances!F$1,vertices!$A$2:$A$32,0)))^2),0)</f>
        <v>0</v>
      </c>
      <c r="G6">
        <f>ROUND(SQRT((INDEX(vertices!$D$2:$D$32,MATCH(distances!$A6,vertices!$A$2:$A$32,0))-INDEX(vertices!$D$2:$D$32,MATCH(distances!G$1,vertices!$A$2:$A$32,0)))^2+(INDEX(vertices!$E$2:$E$32,MATCH(distances!$A6,vertices!$A$2:$A$32,0))-INDEX(vertices!$E$2:$E$32,MATCH(distances!G$1,vertices!$A$2:$A$32,0)))^2),0)</f>
        <v>186</v>
      </c>
      <c r="H6">
        <f>ROUND(SQRT((INDEX(vertices!$D$2:$D$32,MATCH(distances!$A6,vertices!$A$2:$A$32,0))-INDEX(vertices!$D$2:$D$32,MATCH(distances!H$1,vertices!$A$2:$A$32,0)))^2+(INDEX(vertices!$E$2:$E$32,MATCH(distances!$A6,vertices!$A$2:$A$32,0))-INDEX(vertices!$E$2:$E$32,MATCH(distances!H$1,vertices!$A$2:$A$32,0)))^2),0)</f>
        <v>160</v>
      </c>
      <c r="I6">
        <f>ROUND(SQRT((INDEX(vertices!$D$2:$D$32,MATCH(distances!$A6,vertices!$A$2:$A$32,0))-INDEX(vertices!$D$2:$D$32,MATCH(distances!I$1,vertices!$A$2:$A$32,0)))^2+(INDEX(vertices!$E$2:$E$32,MATCH(distances!$A6,vertices!$A$2:$A$32,0))-INDEX(vertices!$E$2:$E$32,MATCH(distances!I$1,vertices!$A$2:$A$32,0)))^2),0)</f>
        <v>43</v>
      </c>
      <c r="J6">
        <f>ROUND(SQRT((INDEX(vertices!$D$2:$D$32,MATCH(distances!$A6,vertices!$A$2:$A$32,0))-INDEX(vertices!$D$2:$D$32,MATCH(distances!J$1,vertices!$A$2:$A$32,0)))^2+(INDEX(vertices!$E$2:$E$32,MATCH(distances!$A6,vertices!$A$2:$A$32,0))-INDEX(vertices!$E$2:$E$32,MATCH(distances!J$1,vertices!$A$2:$A$32,0)))^2),0)</f>
        <v>353</v>
      </c>
      <c r="K6">
        <f>ROUND(SQRT((INDEX(vertices!$D$2:$D$32,MATCH(distances!$A6,vertices!$A$2:$A$32,0))-INDEX(vertices!$D$2:$D$32,MATCH(distances!K$1,vertices!$A$2:$A$32,0)))^2+(INDEX(vertices!$E$2:$E$32,MATCH(distances!$A6,vertices!$A$2:$A$32,0))-INDEX(vertices!$E$2:$E$32,MATCH(distances!K$1,vertices!$A$2:$A$32,0)))^2),0)</f>
        <v>246</v>
      </c>
      <c r="L6">
        <f>ROUND(SQRT((INDEX(vertices!$D$2:$D$32,MATCH(distances!$A6,vertices!$A$2:$A$32,0))-INDEX(vertices!$D$2:$D$32,MATCH(distances!L$1,vertices!$A$2:$A$32,0)))^2+(INDEX(vertices!$E$2:$E$32,MATCH(distances!$A6,vertices!$A$2:$A$32,0))-INDEX(vertices!$E$2:$E$32,MATCH(distances!L$1,vertices!$A$2:$A$32,0)))^2),0)</f>
        <v>192</v>
      </c>
      <c r="M6">
        <f>ROUND(SQRT((INDEX(vertices!$D$2:$D$32,MATCH(distances!$A6,vertices!$A$2:$A$32,0))-INDEX(vertices!$D$2:$D$32,MATCH(distances!M$1,vertices!$A$2:$A$32,0)))^2+(INDEX(vertices!$E$2:$E$32,MATCH(distances!$A6,vertices!$A$2:$A$32,0))-INDEX(vertices!$E$2:$E$32,MATCH(distances!M$1,vertices!$A$2:$A$32,0)))^2),0)</f>
        <v>268</v>
      </c>
      <c r="N6">
        <f>ROUND(SQRT((INDEX(vertices!$D$2:$D$32,MATCH(distances!$A6,vertices!$A$2:$A$32,0))-INDEX(vertices!$D$2:$D$32,MATCH(distances!N$1,vertices!$A$2:$A$32,0)))^2+(INDEX(vertices!$E$2:$E$32,MATCH(distances!$A6,vertices!$A$2:$A$32,0))-INDEX(vertices!$E$2:$E$32,MATCH(distances!N$1,vertices!$A$2:$A$32,0)))^2),0)</f>
        <v>236</v>
      </c>
      <c r="O6">
        <f>ROUND(SQRT((INDEX(vertices!$D$2:$D$32,MATCH(distances!$A6,vertices!$A$2:$A$32,0))-INDEX(vertices!$D$2:$D$32,MATCH(distances!O$1,vertices!$A$2:$A$32,0)))^2+(INDEX(vertices!$E$2:$E$32,MATCH(distances!$A6,vertices!$A$2:$A$32,0))-INDEX(vertices!$E$2:$E$32,MATCH(distances!O$1,vertices!$A$2:$A$32,0)))^2),0)</f>
        <v>195</v>
      </c>
      <c r="P6">
        <f>ROUND(SQRT((INDEX(vertices!$D$2:$D$32,MATCH(distances!$A6,vertices!$A$2:$A$32,0))-INDEX(vertices!$D$2:$D$32,MATCH(distances!P$1,vertices!$A$2:$A$32,0)))^2+(INDEX(vertices!$E$2:$E$32,MATCH(distances!$A6,vertices!$A$2:$A$32,0))-INDEX(vertices!$E$2:$E$32,MATCH(distances!P$1,vertices!$A$2:$A$32,0)))^2),0)</f>
        <v>133</v>
      </c>
      <c r="Q6">
        <f>ROUND(SQRT((INDEX(vertices!$D$2:$D$32,MATCH(distances!$A6,vertices!$A$2:$A$32,0))-INDEX(vertices!$D$2:$D$32,MATCH(distances!Q$1,vertices!$A$2:$A$32,0)))^2+(INDEX(vertices!$E$2:$E$32,MATCH(distances!$A6,vertices!$A$2:$A$32,0))-INDEX(vertices!$E$2:$E$32,MATCH(distances!Q$1,vertices!$A$2:$A$32,0)))^2),0)</f>
        <v>87</v>
      </c>
      <c r="R6">
        <f>ROUND(SQRT((INDEX(vertices!$D$2:$D$32,MATCH(distances!$A6,vertices!$A$2:$A$32,0))-INDEX(vertices!$D$2:$D$32,MATCH(distances!R$1,vertices!$A$2:$A$32,0)))^2+(INDEX(vertices!$E$2:$E$32,MATCH(distances!$A6,vertices!$A$2:$A$32,0))-INDEX(vertices!$E$2:$E$32,MATCH(distances!R$1,vertices!$A$2:$A$32,0)))^2),0)</f>
        <v>286</v>
      </c>
      <c r="S6">
        <f>ROUND(SQRT((INDEX(vertices!$D$2:$D$32,MATCH(distances!$A6,vertices!$A$2:$A$32,0))-INDEX(vertices!$D$2:$D$32,MATCH(distances!S$1,vertices!$A$2:$A$32,0)))^2+(INDEX(vertices!$E$2:$E$32,MATCH(distances!$A6,vertices!$A$2:$A$32,0))-INDEX(vertices!$E$2:$E$32,MATCH(distances!S$1,vertices!$A$2:$A$32,0)))^2),0)</f>
        <v>72</v>
      </c>
      <c r="T6">
        <f>ROUND(SQRT((INDEX(vertices!$D$2:$D$32,MATCH(distances!$A6,vertices!$A$2:$A$32,0))-INDEX(vertices!$D$2:$D$32,MATCH(distances!T$1,vertices!$A$2:$A$32,0)))^2+(INDEX(vertices!$E$2:$E$32,MATCH(distances!$A6,vertices!$A$2:$A$32,0))-INDEX(vertices!$E$2:$E$32,MATCH(distances!T$1,vertices!$A$2:$A$32,0)))^2),0)</f>
        <v>194</v>
      </c>
      <c r="U6">
        <f>ROUND(SQRT((INDEX(vertices!$D$2:$D$32,MATCH(distances!$A6,vertices!$A$2:$A$32,0))-INDEX(vertices!$D$2:$D$32,MATCH(distances!U$1,vertices!$A$2:$A$32,0)))^2+(INDEX(vertices!$E$2:$E$32,MATCH(distances!$A6,vertices!$A$2:$A$32,0))-INDEX(vertices!$E$2:$E$32,MATCH(distances!U$1,vertices!$A$2:$A$32,0)))^2),0)</f>
        <v>214</v>
      </c>
      <c r="V6">
        <f>ROUND(SQRT((INDEX(vertices!$D$2:$D$32,MATCH(distances!$A6,vertices!$A$2:$A$32,0))-INDEX(vertices!$D$2:$D$32,MATCH(distances!V$1,vertices!$A$2:$A$32,0)))^2+(INDEX(vertices!$E$2:$E$32,MATCH(distances!$A6,vertices!$A$2:$A$32,0))-INDEX(vertices!$E$2:$E$32,MATCH(distances!V$1,vertices!$A$2:$A$32,0)))^2),0)</f>
        <v>351</v>
      </c>
      <c r="W6">
        <f>ROUND(SQRT((INDEX(vertices!$D$2:$D$32,MATCH(distances!$A6,vertices!$A$2:$A$32,0))-INDEX(vertices!$D$2:$D$32,MATCH(distances!W$1,vertices!$A$2:$A$32,0)))^2+(INDEX(vertices!$E$2:$E$32,MATCH(distances!$A6,vertices!$A$2:$A$32,0))-INDEX(vertices!$E$2:$E$32,MATCH(distances!W$1,vertices!$A$2:$A$32,0)))^2),0)</f>
        <v>139</v>
      </c>
      <c r="X6">
        <f>ROUND(SQRT((INDEX(vertices!$D$2:$D$32,MATCH(distances!$A6,vertices!$A$2:$A$32,0))-INDEX(vertices!$D$2:$D$32,MATCH(distances!X$1,vertices!$A$2:$A$32,0)))^2+(INDEX(vertices!$E$2:$E$32,MATCH(distances!$A6,vertices!$A$2:$A$32,0))-INDEX(vertices!$E$2:$E$32,MATCH(distances!X$1,vertices!$A$2:$A$32,0)))^2),0)</f>
        <v>11</v>
      </c>
      <c r="Y6">
        <f>ROUND(SQRT((INDEX(vertices!$D$2:$D$32,MATCH(distances!$A6,vertices!$A$2:$A$32,0))-INDEX(vertices!$D$2:$D$32,MATCH(distances!Y$1,vertices!$A$2:$A$32,0)))^2+(INDEX(vertices!$E$2:$E$32,MATCH(distances!$A6,vertices!$A$2:$A$32,0))-INDEX(vertices!$E$2:$E$32,MATCH(distances!Y$1,vertices!$A$2:$A$32,0)))^2),0)</f>
        <v>204</v>
      </c>
      <c r="Z6">
        <f>ROUND(SQRT((INDEX(vertices!$D$2:$D$32,MATCH(distances!$A6,vertices!$A$2:$A$32,0))-INDEX(vertices!$D$2:$D$32,MATCH(distances!Z$1,vertices!$A$2:$A$32,0)))^2+(INDEX(vertices!$E$2:$E$32,MATCH(distances!$A6,vertices!$A$2:$A$32,0))-INDEX(vertices!$E$2:$E$32,MATCH(distances!Z$1,vertices!$A$2:$A$32,0)))^2),0)</f>
        <v>207</v>
      </c>
      <c r="AA6">
        <f>ROUND(SQRT((INDEX(vertices!$D$2:$D$32,MATCH(distances!$A6,vertices!$A$2:$A$32,0))-INDEX(vertices!$D$2:$D$32,MATCH(distances!AA$1,vertices!$A$2:$A$32,0)))^2+(INDEX(vertices!$E$2:$E$32,MATCH(distances!$A6,vertices!$A$2:$A$32,0))-INDEX(vertices!$E$2:$E$32,MATCH(distances!AA$1,vertices!$A$2:$A$32,0)))^2),0)</f>
        <v>243</v>
      </c>
      <c r="AB6">
        <f>ROUND(SQRT((INDEX(vertices!$D$2:$D$32,MATCH(distances!$A6,vertices!$A$2:$A$32,0))-INDEX(vertices!$D$2:$D$32,MATCH(distances!AB$1,vertices!$A$2:$A$32,0)))^2+(INDEX(vertices!$E$2:$E$32,MATCH(distances!$A6,vertices!$A$2:$A$32,0))-INDEX(vertices!$E$2:$E$32,MATCH(distances!AB$1,vertices!$A$2:$A$32,0)))^2),0)</f>
        <v>176</v>
      </c>
      <c r="AC6">
        <f>ROUND(SQRT((INDEX(vertices!$D$2:$D$32,MATCH(distances!$A6,vertices!$A$2:$A$32,0))-INDEX(vertices!$D$2:$D$32,MATCH(distances!AC$1,vertices!$A$2:$A$32,0)))^2+(INDEX(vertices!$E$2:$E$32,MATCH(distances!$A6,vertices!$A$2:$A$32,0))-INDEX(vertices!$E$2:$E$32,MATCH(distances!AC$1,vertices!$A$2:$A$32,0)))^2),0)</f>
        <v>271</v>
      </c>
      <c r="AD6">
        <f>ROUND(SQRT((INDEX(vertices!$D$2:$D$32,MATCH(distances!$A6,vertices!$A$2:$A$32,0))-INDEX(vertices!$D$2:$D$32,MATCH(distances!AD$1,vertices!$A$2:$A$32,0)))^2+(INDEX(vertices!$E$2:$E$32,MATCH(distances!$A6,vertices!$A$2:$A$32,0))-INDEX(vertices!$E$2:$E$32,MATCH(distances!AD$1,vertices!$A$2:$A$32,0)))^2),0)</f>
        <v>233</v>
      </c>
      <c r="AE6">
        <f>ROUND(SQRT((INDEX(vertices!$D$2:$D$32,MATCH(distances!$A6,vertices!$A$2:$A$32,0))-INDEX(vertices!$D$2:$D$32,MATCH(distances!AE$1,vertices!$A$2:$A$32,0)))^2+(INDEX(vertices!$E$2:$E$32,MATCH(distances!$A6,vertices!$A$2:$A$32,0))-INDEX(vertices!$E$2:$E$32,MATCH(distances!AE$1,vertices!$A$2:$A$32,0)))^2),0)</f>
        <v>356</v>
      </c>
      <c r="AF6">
        <f>ROUND(SQRT((INDEX(vertices!$D$2:$D$32,MATCH(distances!$A6,vertices!$A$2:$A$32,0))-INDEX(vertices!$D$2:$D$32,MATCH(distances!AF$1,vertices!$A$2:$A$32,0)))^2+(INDEX(vertices!$E$2:$E$32,MATCH(distances!$A6,vertices!$A$2:$A$32,0))-INDEX(vertices!$E$2:$E$32,MATCH(distances!AF$1,vertices!$A$2:$A$32,0)))^2),0)</f>
        <v>155</v>
      </c>
    </row>
    <row r="7" spans="1:32" x14ac:dyDescent="0.25">
      <c r="A7" t="str">
        <v>F</v>
      </c>
      <c r="B7">
        <f>ROUND(SQRT((INDEX(vertices!$D$2:$D$32,MATCH(distances!$A7,vertices!$A$2:$A$32,0))-INDEX(vertices!$D$2:$D$32,MATCH(distances!B$1,vertices!$A$2:$A$32,0)))^2+(INDEX(vertices!$E$2:$E$32,MATCH(distances!$A7,vertices!$A$2:$A$32,0))-INDEX(vertices!$E$2:$E$32,MATCH(distances!B$1,vertices!$A$2:$A$32,0)))^2),0)</f>
        <v>466</v>
      </c>
      <c r="C7">
        <f>ROUND(SQRT((INDEX(vertices!$D$2:$D$32,MATCH(distances!$A7,vertices!$A$2:$A$32,0))-INDEX(vertices!$D$2:$D$32,MATCH(distances!C$1,vertices!$A$2:$A$32,0)))^2+(INDEX(vertices!$E$2:$E$32,MATCH(distances!$A7,vertices!$A$2:$A$32,0))-INDEX(vertices!$E$2:$E$32,MATCH(distances!C$1,vertices!$A$2:$A$32,0)))^2),0)</f>
        <v>374</v>
      </c>
      <c r="D7">
        <f>ROUND(SQRT((INDEX(vertices!$D$2:$D$32,MATCH(distances!$A7,vertices!$A$2:$A$32,0))-INDEX(vertices!$D$2:$D$32,MATCH(distances!D$1,vertices!$A$2:$A$32,0)))^2+(INDEX(vertices!$E$2:$E$32,MATCH(distances!$A7,vertices!$A$2:$A$32,0))-INDEX(vertices!$E$2:$E$32,MATCH(distances!D$1,vertices!$A$2:$A$32,0)))^2),0)</f>
        <v>119</v>
      </c>
      <c r="E7">
        <f>ROUND(SQRT((INDEX(vertices!$D$2:$D$32,MATCH(distances!$A7,vertices!$A$2:$A$32,0))-INDEX(vertices!$D$2:$D$32,MATCH(distances!E$1,vertices!$A$2:$A$32,0)))^2+(INDEX(vertices!$E$2:$E$32,MATCH(distances!$A7,vertices!$A$2:$A$32,0))-INDEX(vertices!$E$2:$E$32,MATCH(distances!E$1,vertices!$A$2:$A$32,0)))^2),0)</f>
        <v>286</v>
      </c>
      <c r="F7">
        <f>ROUND(SQRT((INDEX(vertices!$D$2:$D$32,MATCH(distances!$A7,vertices!$A$2:$A$32,0))-INDEX(vertices!$D$2:$D$32,MATCH(distances!F$1,vertices!$A$2:$A$32,0)))^2+(INDEX(vertices!$E$2:$E$32,MATCH(distances!$A7,vertices!$A$2:$A$32,0))-INDEX(vertices!$E$2:$E$32,MATCH(distances!F$1,vertices!$A$2:$A$32,0)))^2),0)</f>
        <v>186</v>
      </c>
      <c r="G7">
        <f>ROUND(SQRT((INDEX(vertices!$D$2:$D$32,MATCH(distances!$A7,vertices!$A$2:$A$32,0))-INDEX(vertices!$D$2:$D$32,MATCH(distances!G$1,vertices!$A$2:$A$32,0)))^2+(INDEX(vertices!$E$2:$E$32,MATCH(distances!$A7,vertices!$A$2:$A$32,0))-INDEX(vertices!$E$2:$E$32,MATCH(distances!G$1,vertices!$A$2:$A$32,0)))^2),0)</f>
        <v>0</v>
      </c>
      <c r="H7">
        <f>ROUND(SQRT((INDEX(vertices!$D$2:$D$32,MATCH(distances!$A7,vertices!$A$2:$A$32,0))-INDEX(vertices!$D$2:$D$32,MATCH(distances!H$1,vertices!$A$2:$A$32,0)))^2+(INDEX(vertices!$E$2:$E$32,MATCH(distances!$A7,vertices!$A$2:$A$32,0))-INDEX(vertices!$E$2:$E$32,MATCH(distances!H$1,vertices!$A$2:$A$32,0)))^2),0)</f>
        <v>345</v>
      </c>
      <c r="I7">
        <f>ROUND(SQRT((INDEX(vertices!$D$2:$D$32,MATCH(distances!$A7,vertices!$A$2:$A$32,0))-INDEX(vertices!$D$2:$D$32,MATCH(distances!I$1,vertices!$A$2:$A$32,0)))^2+(INDEX(vertices!$E$2:$E$32,MATCH(distances!$A7,vertices!$A$2:$A$32,0))-INDEX(vertices!$E$2:$E$32,MATCH(distances!I$1,vertices!$A$2:$A$32,0)))^2),0)</f>
        <v>181</v>
      </c>
      <c r="J7">
        <f>ROUND(SQRT((INDEX(vertices!$D$2:$D$32,MATCH(distances!$A7,vertices!$A$2:$A$32,0))-INDEX(vertices!$D$2:$D$32,MATCH(distances!J$1,vertices!$A$2:$A$32,0)))^2+(INDEX(vertices!$E$2:$E$32,MATCH(distances!$A7,vertices!$A$2:$A$32,0))-INDEX(vertices!$E$2:$E$32,MATCH(distances!J$1,vertices!$A$2:$A$32,0)))^2),0)</f>
        <v>450</v>
      </c>
      <c r="K7">
        <f>ROUND(SQRT((INDEX(vertices!$D$2:$D$32,MATCH(distances!$A7,vertices!$A$2:$A$32,0))-INDEX(vertices!$D$2:$D$32,MATCH(distances!K$1,vertices!$A$2:$A$32,0)))^2+(INDEX(vertices!$E$2:$E$32,MATCH(distances!$A7,vertices!$A$2:$A$32,0))-INDEX(vertices!$E$2:$E$32,MATCH(distances!K$1,vertices!$A$2:$A$32,0)))^2),0)</f>
        <v>96</v>
      </c>
      <c r="L7">
        <f>ROUND(SQRT((INDEX(vertices!$D$2:$D$32,MATCH(distances!$A7,vertices!$A$2:$A$32,0))-INDEX(vertices!$D$2:$D$32,MATCH(distances!L$1,vertices!$A$2:$A$32,0)))^2+(INDEX(vertices!$E$2:$E$32,MATCH(distances!$A7,vertices!$A$2:$A$32,0))-INDEX(vertices!$E$2:$E$32,MATCH(distances!L$1,vertices!$A$2:$A$32,0)))^2),0)</f>
        <v>82</v>
      </c>
      <c r="M7">
        <f>ROUND(SQRT((INDEX(vertices!$D$2:$D$32,MATCH(distances!$A7,vertices!$A$2:$A$32,0))-INDEX(vertices!$D$2:$D$32,MATCH(distances!M$1,vertices!$A$2:$A$32,0)))^2+(INDEX(vertices!$E$2:$E$32,MATCH(distances!$A7,vertices!$A$2:$A$32,0))-INDEX(vertices!$E$2:$E$32,MATCH(distances!M$1,vertices!$A$2:$A$32,0)))^2),0)</f>
        <v>392</v>
      </c>
      <c r="N7">
        <f>ROUND(SQRT((INDEX(vertices!$D$2:$D$32,MATCH(distances!$A7,vertices!$A$2:$A$32,0))-INDEX(vertices!$D$2:$D$32,MATCH(distances!N$1,vertices!$A$2:$A$32,0)))^2+(INDEX(vertices!$E$2:$E$32,MATCH(distances!$A7,vertices!$A$2:$A$32,0))-INDEX(vertices!$E$2:$E$32,MATCH(distances!N$1,vertices!$A$2:$A$32,0)))^2),0)</f>
        <v>305</v>
      </c>
      <c r="O7">
        <f>ROUND(SQRT((INDEX(vertices!$D$2:$D$32,MATCH(distances!$A7,vertices!$A$2:$A$32,0))-INDEX(vertices!$D$2:$D$32,MATCH(distances!O$1,vertices!$A$2:$A$32,0)))^2+(INDEX(vertices!$E$2:$E$32,MATCH(distances!$A7,vertices!$A$2:$A$32,0))-INDEX(vertices!$E$2:$E$32,MATCH(distances!O$1,vertices!$A$2:$A$32,0)))^2),0)</f>
        <v>359</v>
      </c>
      <c r="P7">
        <f>ROUND(SQRT((INDEX(vertices!$D$2:$D$32,MATCH(distances!$A7,vertices!$A$2:$A$32,0))-INDEX(vertices!$D$2:$D$32,MATCH(distances!P$1,vertices!$A$2:$A$32,0)))^2+(INDEX(vertices!$E$2:$E$32,MATCH(distances!$A7,vertices!$A$2:$A$32,0))-INDEX(vertices!$E$2:$E$32,MATCH(distances!P$1,vertices!$A$2:$A$32,0)))^2),0)</f>
        <v>308</v>
      </c>
      <c r="Q7">
        <f>ROUND(SQRT((INDEX(vertices!$D$2:$D$32,MATCH(distances!$A7,vertices!$A$2:$A$32,0))-INDEX(vertices!$D$2:$D$32,MATCH(distances!Q$1,vertices!$A$2:$A$32,0)))^2+(INDEX(vertices!$E$2:$E$32,MATCH(distances!$A7,vertices!$A$2:$A$32,0))-INDEX(vertices!$E$2:$E$32,MATCH(distances!Q$1,vertices!$A$2:$A$32,0)))^2),0)</f>
        <v>267</v>
      </c>
      <c r="R7">
        <f>ROUND(SQRT((INDEX(vertices!$D$2:$D$32,MATCH(distances!$A7,vertices!$A$2:$A$32,0))-INDEX(vertices!$D$2:$D$32,MATCH(distances!R$1,vertices!$A$2:$A$32,0)))^2+(INDEX(vertices!$E$2:$E$32,MATCH(distances!$A7,vertices!$A$2:$A$32,0))-INDEX(vertices!$E$2:$E$32,MATCH(distances!R$1,vertices!$A$2:$A$32,0)))^2),0)</f>
        <v>206</v>
      </c>
      <c r="S7">
        <f>ROUND(SQRT((INDEX(vertices!$D$2:$D$32,MATCH(distances!$A7,vertices!$A$2:$A$32,0))-INDEX(vertices!$D$2:$D$32,MATCH(distances!S$1,vertices!$A$2:$A$32,0)))^2+(INDEX(vertices!$E$2:$E$32,MATCH(distances!$A7,vertices!$A$2:$A$32,0))-INDEX(vertices!$E$2:$E$32,MATCH(distances!S$1,vertices!$A$2:$A$32,0)))^2),0)</f>
        <v>124</v>
      </c>
      <c r="T7">
        <f>ROUND(SQRT((INDEX(vertices!$D$2:$D$32,MATCH(distances!$A7,vertices!$A$2:$A$32,0))-INDEX(vertices!$D$2:$D$32,MATCH(distances!T$1,vertices!$A$2:$A$32,0)))^2+(INDEX(vertices!$E$2:$E$32,MATCH(distances!$A7,vertices!$A$2:$A$32,0))-INDEX(vertices!$E$2:$E$32,MATCH(distances!T$1,vertices!$A$2:$A$32,0)))^2),0)</f>
        <v>331</v>
      </c>
      <c r="U7">
        <f>ROUND(SQRT((INDEX(vertices!$D$2:$D$32,MATCH(distances!$A7,vertices!$A$2:$A$32,0))-INDEX(vertices!$D$2:$D$32,MATCH(distances!U$1,vertices!$A$2:$A$32,0)))^2+(INDEX(vertices!$E$2:$E$32,MATCH(distances!$A7,vertices!$A$2:$A$32,0))-INDEX(vertices!$E$2:$E$32,MATCH(distances!U$1,vertices!$A$2:$A$32,0)))^2),0)</f>
        <v>335</v>
      </c>
      <c r="V7">
        <f>ROUND(SQRT((INDEX(vertices!$D$2:$D$32,MATCH(distances!$A7,vertices!$A$2:$A$32,0))-INDEX(vertices!$D$2:$D$32,MATCH(distances!V$1,vertices!$A$2:$A$32,0)))^2+(INDEX(vertices!$E$2:$E$32,MATCH(distances!$A7,vertices!$A$2:$A$32,0))-INDEX(vertices!$E$2:$E$32,MATCH(distances!V$1,vertices!$A$2:$A$32,0)))^2),0)</f>
        <v>389</v>
      </c>
      <c r="W7">
        <f>ROUND(SQRT((INDEX(vertices!$D$2:$D$32,MATCH(distances!$A7,vertices!$A$2:$A$32,0))-INDEX(vertices!$D$2:$D$32,MATCH(distances!W$1,vertices!$A$2:$A$32,0)))^2+(INDEX(vertices!$E$2:$E$32,MATCH(distances!$A7,vertices!$A$2:$A$32,0))-INDEX(vertices!$E$2:$E$32,MATCH(distances!W$1,vertices!$A$2:$A$32,0)))^2),0)</f>
        <v>222</v>
      </c>
      <c r="X7">
        <f>ROUND(SQRT((INDEX(vertices!$D$2:$D$32,MATCH(distances!$A7,vertices!$A$2:$A$32,0))-INDEX(vertices!$D$2:$D$32,MATCH(distances!X$1,vertices!$A$2:$A$32,0)))^2+(INDEX(vertices!$E$2:$E$32,MATCH(distances!$A7,vertices!$A$2:$A$32,0))-INDEX(vertices!$E$2:$E$32,MATCH(distances!X$1,vertices!$A$2:$A$32,0)))^2),0)</f>
        <v>176</v>
      </c>
      <c r="Y7">
        <f>ROUND(SQRT((INDEX(vertices!$D$2:$D$32,MATCH(distances!$A7,vertices!$A$2:$A$32,0))-INDEX(vertices!$D$2:$D$32,MATCH(distances!Y$1,vertices!$A$2:$A$32,0)))^2+(INDEX(vertices!$E$2:$E$32,MATCH(distances!$A7,vertices!$A$2:$A$32,0))-INDEX(vertices!$E$2:$E$32,MATCH(distances!Y$1,vertices!$A$2:$A$32,0)))^2),0)</f>
        <v>310</v>
      </c>
      <c r="Z7">
        <f>ROUND(SQRT((INDEX(vertices!$D$2:$D$32,MATCH(distances!$A7,vertices!$A$2:$A$32,0))-INDEX(vertices!$D$2:$D$32,MATCH(distances!Z$1,vertices!$A$2:$A$32,0)))^2+(INDEX(vertices!$E$2:$E$32,MATCH(distances!$A7,vertices!$A$2:$A$32,0))-INDEX(vertices!$E$2:$E$32,MATCH(distances!Z$1,vertices!$A$2:$A$32,0)))^2),0)</f>
        <v>393</v>
      </c>
      <c r="AA7">
        <f>ROUND(SQRT((INDEX(vertices!$D$2:$D$32,MATCH(distances!$A7,vertices!$A$2:$A$32,0))-INDEX(vertices!$D$2:$D$32,MATCH(distances!AA$1,vertices!$A$2:$A$32,0)))^2+(INDEX(vertices!$E$2:$E$32,MATCH(distances!$A7,vertices!$A$2:$A$32,0))-INDEX(vertices!$E$2:$E$32,MATCH(distances!AA$1,vertices!$A$2:$A$32,0)))^2),0)</f>
        <v>425</v>
      </c>
      <c r="AB7">
        <f>ROUND(SQRT((INDEX(vertices!$D$2:$D$32,MATCH(distances!$A7,vertices!$A$2:$A$32,0))-INDEX(vertices!$D$2:$D$32,MATCH(distances!AB$1,vertices!$A$2:$A$32,0)))^2+(INDEX(vertices!$E$2:$E$32,MATCH(distances!$A7,vertices!$A$2:$A$32,0))-INDEX(vertices!$E$2:$E$32,MATCH(distances!AB$1,vertices!$A$2:$A$32,0)))^2),0)</f>
        <v>199</v>
      </c>
      <c r="AC7">
        <f>ROUND(SQRT((INDEX(vertices!$D$2:$D$32,MATCH(distances!$A7,vertices!$A$2:$A$32,0))-INDEX(vertices!$D$2:$D$32,MATCH(distances!AC$1,vertices!$A$2:$A$32,0)))^2+(INDEX(vertices!$E$2:$E$32,MATCH(distances!$A7,vertices!$A$2:$A$32,0))-INDEX(vertices!$E$2:$E$32,MATCH(distances!AC$1,vertices!$A$2:$A$32,0)))^2),0)</f>
        <v>109</v>
      </c>
      <c r="AD7">
        <f>ROUND(SQRT((INDEX(vertices!$D$2:$D$32,MATCH(distances!$A7,vertices!$A$2:$A$32,0))-INDEX(vertices!$D$2:$D$32,MATCH(distances!AD$1,vertices!$A$2:$A$32,0)))^2+(INDEX(vertices!$E$2:$E$32,MATCH(distances!$A7,vertices!$A$2:$A$32,0))-INDEX(vertices!$E$2:$E$32,MATCH(distances!AD$1,vertices!$A$2:$A$32,0)))^2),0)</f>
        <v>289</v>
      </c>
      <c r="AE7">
        <f>ROUND(SQRT((INDEX(vertices!$D$2:$D$32,MATCH(distances!$A7,vertices!$A$2:$A$32,0))-INDEX(vertices!$D$2:$D$32,MATCH(distances!AE$1,vertices!$A$2:$A$32,0)))^2+(INDEX(vertices!$E$2:$E$32,MATCH(distances!$A7,vertices!$A$2:$A$32,0))-INDEX(vertices!$E$2:$E$32,MATCH(distances!AE$1,vertices!$A$2:$A$32,0)))^2),0)</f>
        <v>537</v>
      </c>
      <c r="AF7">
        <f>ROUND(SQRT((INDEX(vertices!$D$2:$D$32,MATCH(distances!$A7,vertices!$A$2:$A$32,0))-INDEX(vertices!$D$2:$D$32,MATCH(distances!AF$1,vertices!$A$2:$A$32,0)))^2+(INDEX(vertices!$E$2:$E$32,MATCH(distances!$A7,vertices!$A$2:$A$32,0))-INDEX(vertices!$E$2:$E$32,MATCH(distances!AF$1,vertices!$A$2:$A$32,0)))^2),0)</f>
        <v>339</v>
      </c>
    </row>
    <row r="8" spans="1:32" x14ac:dyDescent="0.25">
      <c r="A8" t="str">
        <v>G</v>
      </c>
      <c r="B8">
        <f>ROUND(SQRT((INDEX(vertices!$D$2:$D$32,MATCH(distances!$A8,vertices!$A$2:$A$32,0))-INDEX(vertices!$D$2:$D$32,MATCH(distances!B$1,vertices!$A$2:$A$32,0)))^2+(INDEX(vertices!$E$2:$E$32,MATCH(distances!$A8,vertices!$A$2:$A$32,0))-INDEX(vertices!$E$2:$E$32,MATCH(distances!B$1,vertices!$A$2:$A$32,0)))^2),0)</f>
        <v>157</v>
      </c>
      <c r="C8">
        <f>ROUND(SQRT((INDEX(vertices!$D$2:$D$32,MATCH(distances!$A8,vertices!$A$2:$A$32,0))-INDEX(vertices!$D$2:$D$32,MATCH(distances!C$1,vertices!$A$2:$A$32,0)))^2+(INDEX(vertices!$E$2:$E$32,MATCH(distances!$A8,vertices!$A$2:$A$32,0))-INDEX(vertices!$E$2:$E$32,MATCH(distances!C$1,vertices!$A$2:$A$32,0)))^2),0)</f>
        <v>405</v>
      </c>
      <c r="D8">
        <f>ROUND(SQRT((INDEX(vertices!$D$2:$D$32,MATCH(distances!$A8,vertices!$A$2:$A$32,0))-INDEX(vertices!$D$2:$D$32,MATCH(distances!D$1,vertices!$A$2:$A$32,0)))^2+(INDEX(vertices!$E$2:$E$32,MATCH(distances!$A8,vertices!$A$2:$A$32,0))-INDEX(vertices!$E$2:$E$32,MATCH(distances!D$1,vertices!$A$2:$A$32,0)))^2),0)</f>
        <v>248</v>
      </c>
      <c r="E8">
        <f>ROUND(SQRT((INDEX(vertices!$D$2:$D$32,MATCH(distances!$A8,vertices!$A$2:$A$32,0))-INDEX(vertices!$D$2:$D$32,MATCH(distances!E$1,vertices!$A$2:$A$32,0)))^2+(INDEX(vertices!$E$2:$E$32,MATCH(distances!$A8,vertices!$A$2:$A$32,0))-INDEX(vertices!$E$2:$E$32,MATCH(distances!E$1,vertices!$A$2:$A$32,0)))^2),0)</f>
        <v>232</v>
      </c>
      <c r="F8">
        <f>ROUND(SQRT((INDEX(vertices!$D$2:$D$32,MATCH(distances!$A8,vertices!$A$2:$A$32,0))-INDEX(vertices!$D$2:$D$32,MATCH(distances!F$1,vertices!$A$2:$A$32,0)))^2+(INDEX(vertices!$E$2:$E$32,MATCH(distances!$A8,vertices!$A$2:$A$32,0))-INDEX(vertices!$E$2:$E$32,MATCH(distances!F$1,vertices!$A$2:$A$32,0)))^2),0)</f>
        <v>160</v>
      </c>
      <c r="G8">
        <f>ROUND(SQRT((INDEX(vertices!$D$2:$D$32,MATCH(distances!$A8,vertices!$A$2:$A$32,0))-INDEX(vertices!$D$2:$D$32,MATCH(distances!G$1,vertices!$A$2:$A$32,0)))^2+(INDEX(vertices!$E$2:$E$32,MATCH(distances!$A8,vertices!$A$2:$A$32,0))-INDEX(vertices!$E$2:$E$32,MATCH(distances!G$1,vertices!$A$2:$A$32,0)))^2),0)</f>
        <v>345</v>
      </c>
      <c r="H8">
        <f>ROUND(SQRT((INDEX(vertices!$D$2:$D$32,MATCH(distances!$A8,vertices!$A$2:$A$32,0))-INDEX(vertices!$D$2:$D$32,MATCH(distances!H$1,vertices!$A$2:$A$32,0)))^2+(INDEX(vertices!$E$2:$E$32,MATCH(distances!$A8,vertices!$A$2:$A$32,0))-INDEX(vertices!$E$2:$E$32,MATCH(distances!H$1,vertices!$A$2:$A$32,0)))^2),0)</f>
        <v>0</v>
      </c>
      <c r="I8">
        <f>ROUND(SQRT((INDEX(vertices!$D$2:$D$32,MATCH(distances!$A8,vertices!$A$2:$A$32,0))-INDEX(vertices!$D$2:$D$32,MATCH(distances!I$1,vertices!$A$2:$A$32,0)))^2+(INDEX(vertices!$E$2:$E$32,MATCH(distances!$A8,vertices!$A$2:$A$32,0))-INDEX(vertices!$E$2:$E$32,MATCH(distances!I$1,vertices!$A$2:$A$32,0)))^2),0)</f>
        <v>170</v>
      </c>
      <c r="J8">
        <f>ROUND(SQRT((INDEX(vertices!$D$2:$D$32,MATCH(distances!$A8,vertices!$A$2:$A$32,0))-INDEX(vertices!$D$2:$D$32,MATCH(distances!J$1,vertices!$A$2:$A$32,0)))^2+(INDEX(vertices!$E$2:$E$32,MATCH(distances!$A8,vertices!$A$2:$A$32,0))-INDEX(vertices!$E$2:$E$32,MATCH(distances!J$1,vertices!$A$2:$A$32,0)))^2),0)</f>
        <v>353</v>
      </c>
      <c r="K8">
        <f>ROUND(SQRT((INDEX(vertices!$D$2:$D$32,MATCH(distances!$A8,vertices!$A$2:$A$32,0))-INDEX(vertices!$D$2:$D$32,MATCH(distances!K$1,vertices!$A$2:$A$32,0)))^2+(INDEX(vertices!$E$2:$E$32,MATCH(distances!$A8,vertices!$A$2:$A$32,0))-INDEX(vertices!$E$2:$E$32,MATCH(distances!K$1,vertices!$A$2:$A$32,0)))^2),0)</f>
        <v>403</v>
      </c>
      <c r="L8">
        <f>ROUND(SQRT((INDEX(vertices!$D$2:$D$32,MATCH(distances!$A8,vertices!$A$2:$A$32,0))-INDEX(vertices!$D$2:$D$32,MATCH(distances!L$1,vertices!$A$2:$A$32,0)))^2+(INDEX(vertices!$E$2:$E$32,MATCH(distances!$A8,vertices!$A$2:$A$32,0))-INDEX(vertices!$E$2:$E$32,MATCH(distances!L$1,vertices!$A$2:$A$32,0)))^2),0)</f>
        <v>348</v>
      </c>
      <c r="M8">
        <f>ROUND(SQRT((INDEX(vertices!$D$2:$D$32,MATCH(distances!$A8,vertices!$A$2:$A$32,0))-INDEX(vertices!$D$2:$D$32,MATCH(distances!M$1,vertices!$A$2:$A$32,0)))^2+(INDEX(vertices!$E$2:$E$32,MATCH(distances!$A8,vertices!$A$2:$A$32,0))-INDEX(vertices!$E$2:$E$32,MATCH(distances!M$1,vertices!$A$2:$A$32,0)))^2),0)</f>
        <v>256</v>
      </c>
      <c r="N8">
        <f>ROUND(SQRT((INDEX(vertices!$D$2:$D$32,MATCH(distances!$A8,vertices!$A$2:$A$32,0))-INDEX(vertices!$D$2:$D$32,MATCH(distances!N$1,vertices!$A$2:$A$32,0)))^2+(INDEX(vertices!$E$2:$E$32,MATCH(distances!$A8,vertices!$A$2:$A$32,0))-INDEX(vertices!$E$2:$E$32,MATCH(distances!N$1,vertices!$A$2:$A$32,0)))^2),0)</f>
        <v>296</v>
      </c>
      <c r="O8">
        <f>ROUND(SQRT((INDEX(vertices!$D$2:$D$32,MATCH(distances!$A8,vertices!$A$2:$A$32,0))-INDEX(vertices!$D$2:$D$32,MATCH(distances!O$1,vertices!$A$2:$A$32,0)))^2+(INDEX(vertices!$E$2:$E$32,MATCH(distances!$A8,vertices!$A$2:$A$32,0))-INDEX(vertices!$E$2:$E$32,MATCH(distances!O$1,vertices!$A$2:$A$32,0)))^2),0)</f>
        <v>106</v>
      </c>
      <c r="P8">
        <f>ROUND(SQRT((INDEX(vertices!$D$2:$D$32,MATCH(distances!$A8,vertices!$A$2:$A$32,0))-INDEX(vertices!$D$2:$D$32,MATCH(distances!P$1,vertices!$A$2:$A$32,0)))^2+(INDEX(vertices!$E$2:$E$32,MATCH(distances!$A8,vertices!$A$2:$A$32,0))-INDEX(vertices!$E$2:$E$32,MATCH(distances!P$1,vertices!$A$2:$A$32,0)))^2),0)</f>
        <v>95</v>
      </c>
      <c r="Q8">
        <f>ROUND(SQRT((INDEX(vertices!$D$2:$D$32,MATCH(distances!$A8,vertices!$A$2:$A$32,0))-INDEX(vertices!$D$2:$D$32,MATCH(distances!Q$1,vertices!$A$2:$A$32,0)))^2+(INDEX(vertices!$E$2:$E$32,MATCH(distances!$A8,vertices!$A$2:$A$32,0))-INDEX(vertices!$E$2:$E$32,MATCH(distances!Q$1,vertices!$A$2:$A$32,0)))^2),0)</f>
        <v>97</v>
      </c>
      <c r="R8">
        <f>ROUND(SQRT((INDEX(vertices!$D$2:$D$32,MATCH(distances!$A8,vertices!$A$2:$A$32,0))-INDEX(vertices!$D$2:$D$32,MATCH(distances!R$1,vertices!$A$2:$A$32,0)))^2+(INDEX(vertices!$E$2:$E$32,MATCH(distances!$A8,vertices!$A$2:$A$32,0))-INDEX(vertices!$E$2:$E$32,MATCH(distances!R$1,vertices!$A$2:$A$32,0)))^2),0)</f>
        <v>422</v>
      </c>
      <c r="S8">
        <f>ROUND(SQRT((INDEX(vertices!$D$2:$D$32,MATCH(distances!$A8,vertices!$A$2:$A$32,0))-INDEX(vertices!$D$2:$D$32,MATCH(distances!S$1,vertices!$A$2:$A$32,0)))^2+(INDEX(vertices!$E$2:$E$32,MATCH(distances!$A8,vertices!$A$2:$A$32,0))-INDEX(vertices!$E$2:$E$32,MATCH(distances!S$1,vertices!$A$2:$A$32,0)))^2),0)</f>
        <v>230</v>
      </c>
      <c r="T8">
        <f>ROUND(SQRT((INDEX(vertices!$D$2:$D$32,MATCH(distances!$A8,vertices!$A$2:$A$32,0))-INDEX(vertices!$D$2:$D$32,MATCH(distances!T$1,vertices!$A$2:$A$32,0)))^2+(INDEX(vertices!$E$2:$E$32,MATCH(distances!$A8,vertices!$A$2:$A$32,0))-INDEX(vertices!$E$2:$E$32,MATCH(distances!T$1,vertices!$A$2:$A$32,0)))^2),0)</f>
        <v>192</v>
      </c>
      <c r="U8">
        <f>ROUND(SQRT((INDEX(vertices!$D$2:$D$32,MATCH(distances!$A8,vertices!$A$2:$A$32,0))-INDEX(vertices!$D$2:$D$32,MATCH(distances!U$1,vertices!$A$2:$A$32,0)))^2+(INDEX(vertices!$E$2:$E$32,MATCH(distances!$A8,vertices!$A$2:$A$32,0))-INDEX(vertices!$E$2:$E$32,MATCH(distances!U$1,vertices!$A$2:$A$32,0)))^2),0)</f>
        <v>226</v>
      </c>
      <c r="V8">
        <f>ROUND(SQRT((INDEX(vertices!$D$2:$D$32,MATCH(distances!$A8,vertices!$A$2:$A$32,0))-INDEX(vertices!$D$2:$D$32,MATCH(distances!V$1,vertices!$A$2:$A$32,0)))^2+(INDEX(vertices!$E$2:$E$32,MATCH(distances!$A8,vertices!$A$2:$A$32,0))-INDEX(vertices!$E$2:$E$32,MATCH(distances!V$1,vertices!$A$2:$A$32,0)))^2),0)</f>
        <v>409</v>
      </c>
      <c r="W8">
        <f>ROUND(SQRT((INDEX(vertices!$D$2:$D$32,MATCH(distances!$A8,vertices!$A$2:$A$32,0))-INDEX(vertices!$D$2:$D$32,MATCH(distances!W$1,vertices!$A$2:$A$32,0)))^2+(INDEX(vertices!$E$2:$E$32,MATCH(distances!$A8,vertices!$A$2:$A$32,0))-INDEX(vertices!$E$2:$E$32,MATCH(distances!W$1,vertices!$A$2:$A$32,0)))^2),0)</f>
        <v>210</v>
      </c>
      <c r="X8">
        <f>ROUND(SQRT((INDEX(vertices!$D$2:$D$32,MATCH(distances!$A8,vertices!$A$2:$A$32,0))-INDEX(vertices!$D$2:$D$32,MATCH(distances!X$1,vertices!$A$2:$A$32,0)))^2+(INDEX(vertices!$E$2:$E$32,MATCH(distances!$A8,vertices!$A$2:$A$32,0))-INDEX(vertices!$E$2:$E$32,MATCH(distances!X$1,vertices!$A$2:$A$32,0)))^2),0)</f>
        <v>169</v>
      </c>
      <c r="Y8">
        <f>ROUND(SQRT((INDEX(vertices!$D$2:$D$32,MATCH(distances!$A8,vertices!$A$2:$A$32,0))-INDEX(vertices!$D$2:$D$32,MATCH(distances!Y$1,vertices!$A$2:$A$32,0)))^2+(INDEX(vertices!$E$2:$E$32,MATCH(distances!$A8,vertices!$A$2:$A$32,0))-INDEX(vertices!$E$2:$E$32,MATCH(distances!Y$1,vertices!$A$2:$A$32,0)))^2),0)</f>
        <v>240</v>
      </c>
      <c r="Z8">
        <f>ROUND(SQRT((INDEX(vertices!$D$2:$D$32,MATCH(distances!$A8,vertices!$A$2:$A$32,0))-INDEX(vertices!$D$2:$D$32,MATCH(distances!Z$1,vertices!$A$2:$A$32,0)))^2+(INDEX(vertices!$E$2:$E$32,MATCH(distances!$A8,vertices!$A$2:$A$32,0))-INDEX(vertices!$E$2:$E$32,MATCH(distances!Z$1,vertices!$A$2:$A$32,0)))^2),0)</f>
        <v>58</v>
      </c>
      <c r="AA8">
        <f>ROUND(SQRT((INDEX(vertices!$D$2:$D$32,MATCH(distances!$A8,vertices!$A$2:$A$32,0))-INDEX(vertices!$D$2:$D$32,MATCH(distances!AA$1,vertices!$A$2:$A$32,0)))^2+(INDEX(vertices!$E$2:$E$32,MATCH(distances!$A8,vertices!$A$2:$A$32,0))-INDEX(vertices!$E$2:$E$32,MATCH(distances!AA$1,vertices!$A$2:$A$32,0)))^2),0)</f>
        <v>111</v>
      </c>
      <c r="AB8">
        <f>ROUND(SQRT((INDEX(vertices!$D$2:$D$32,MATCH(distances!$A8,vertices!$A$2:$A$32,0))-INDEX(vertices!$D$2:$D$32,MATCH(distances!AB$1,vertices!$A$2:$A$32,0)))^2+(INDEX(vertices!$E$2:$E$32,MATCH(distances!$A8,vertices!$A$2:$A$32,0))-INDEX(vertices!$E$2:$E$32,MATCH(distances!AB$1,vertices!$A$2:$A$32,0)))^2),0)</f>
        <v>270</v>
      </c>
      <c r="AC8">
        <f>ROUND(SQRT((INDEX(vertices!$D$2:$D$32,MATCH(distances!$A8,vertices!$A$2:$A$32,0))-INDEX(vertices!$D$2:$D$32,MATCH(distances!AC$1,vertices!$A$2:$A$32,0)))^2+(INDEX(vertices!$E$2:$E$32,MATCH(distances!$A8,vertices!$A$2:$A$32,0))-INDEX(vertices!$E$2:$E$32,MATCH(distances!AC$1,vertices!$A$2:$A$32,0)))^2),0)</f>
        <v>430</v>
      </c>
      <c r="AD8">
        <f>ROUND(SQRT((INDEX(vertices!$D$2:$D$32,MATCH(distances!$A8,vertices!$A$2:$A$32,0))-INDEX(vertices!$D$2:$D$32,MATCH(distances!AD$1,vertices!$A$2:$A$32,0)))^2+(INDEX(vertices!$E$2:$E$32,MATCH(distances!$A8,vertices!$A$2:$A$32,0))-INDEX(vertices!$E$2:$E$32,MATCH(distances!AD$1,vertices!$A$2:$A$32,0)))^2),0)</f>
        <v>305</v>
      </c>
      <c r="AE8">
        <f>ROUND(SQRT((INDEX(vertices!$D$2:$D$32,MATCH(distances!$A8,vertices!$A$2:$A$32,0))-INDEX(vertices!$D$2:$D$32,MATCH(distances!AE$1,vertices!$A$2:$A$32,0)))^2+(INDEX(vertices!$E$2:$E$32,MATCH(distances!$A8,vertices!$A$2:$A$32,0))-INDEX(vertices!$E$2:$E$32,MATCH(distances!AE$1,vertices!$A$2:$A$32,0)))^2),0)</f>
        <v>216</v>
      </c>
      <c r="AF8">
        <f>ROUND(SQRT((INDEX(vertices!$D$2:$D$32,MATCH(distances!$A8,vertices!$A$2:$A$32,0))-INDEX(vertices!$D$2:$D$32,MATCH(distances!AF$1,vertices!$A$2:$A$32,0)))^2+(INDEX(vertices!$E$2:$E$32,MATCH(distances!$A8,vertices!$A$2:$A$32,0))-INDEX(vertices!$E$2:$E$32,MATCH(distances!AF$1,vertices!$A$2:$A$32,0)))^2),0)</f>
        <v>18</v>
      </c>
    </row>
    <row r="9" spans="1:32" x14ac:dyDescent="0.25">
      <c r="A9" t="str">
        <v>H</v>
      </c>
      <c r="B9">
        <f>ROUND(SQRT((INDEX(vertices!$D$2:$D$32,MATCH(distances!$A9,vertices!$A$2:$A$32,0))-INDEX(vertices!$D$2:$D$32,MATCH(distances!B$1,vertices!$A$2:$A$32,0)))^2+(INDEX(vertices!$E$2:$E$32,MATCH(distances!$A9,vertices!$A$2:$A$32,0))-INDEX(vertices!$E$2:$E$32,MATCH(distances!B$1,vertices!$A$2:$A$32,0)))^2),0)</f>
        <v>311</v>
      </c>
      <c r="C9">
        <f>ROUND(SQRT((INDEX(vertices!$D$2:$D$32,MATCH(distances!$A9,vertices!$A$2:$A$32,0))-INDEX(vertices!$D$2:$D$32,MATCH(distances!C$1,vertices!$A$2:$A$32,0)))^2+(INDEX(vertices!$E$2:$E$32,MATCH(distances!$A9,vertices!$A$2:$A$32,0))-INDEX(vertices!$E$2:$E$32,MATCH(distances!C$1,vertices!$A$2:$A$32,0)))^2),0)</f>
        <v>383</v>
      </c>
      <c r="D9">
        <f>ROUND(SQRT((INDEX(vertices!$D$2:$D$32,MATCH(distances!$A9,vertices!$A$2:$A$32,0))-INDEX(vertices!$D$2:$D$32,MATCH(distances!D$1,vertices!$A$2:$A$32,0)))^2+(INDEX(vertices!$E$2:$E$32,MATCH(distances!$A9,vertices!$A$2:$A$32,0))-INDEX(vertices!$E$2:$E$32,MATCH(distances!D$1,vertices!$A$2:$A$32,0)))^2),0)</f>
        <v>78</v>
      </c>
      <c r="E9">
        <f>ROUND(SQRT((INDEX(vertices!$D$2:$D$32,MATCH(distances!$A9,vertices!$A$2:$A$32,0))-INDEX(vertices!$D$2:$D$32,MATCH(distances!E$1,vertices!$A$2:$A$32,0)))^2+(INDEX(vertices!$E$2:$E$32,MATCH(distances!$A9,vertices!$A$2:$A$32,0))-INDEX(vertices!$E$2:$E$32,MATCH(distances!E$1,vertices!$A$2:$A$32,0)))^2),0)</f>
        <v>161</v>
      </c>
      <c r="F9">
        <f>ROUND(SQRT((INDEX(vertices!$D$2:$D$32,MATCH(distances!$A9,vertices!$A$2:$A$32,0))-INDEX(vertices!$D$2:$D$32,MATCH(distances!F$1,vertices!$A$2:$A$32,0)))^2+(INDEX(vertices!$E$2:$E$32,MATCH(distances!$A9,vertices!$A$2:$A$32,0))-INDEX(vertices!$E$2:$E$32,MATCH(distances!F$1,vertices!$A$2:$A$32,0)))^2),0)</f>
        <v>43</v>
      </c>
      <c r="G9">
        <f>ROUND(SQRT((INDEX(vertices!$D$2:$D$32,MATCH(distances!$A9,vertices!$A$2:$A$32,0))-INDEX(vertices!$D$2:$D$32,MATCH(distances!G$1,vertices!$A$2:$A$32,0)))^2+(INDEX(vertices!$E$2:$E$32,MATCH(distances!$A9,vertices!$A$2:$A$32,0))-INDEX(vertices!$E$2:$E$32,MATCH(distances!G$1,vertices!$A$2:$A$32,0)))^2),0)</f>
        <v>181</v>
      </c>
      <c r="H9">
        <f>ROUND(SQRT((INDEX(vertices!$D$2:$D$32,MATCH(distances!$A9,vertices!$A$2:$A$32,0))-INDEX(vertices!$D$2:$D$32,MATCH(distances!H$1,vertices!$A$2:$A$32,0)))^2+(INDEX(vertices!$E$2:$E$32,MATCH(distances!$A9,vertices!$A$2:$A$32,0))-INDEX(vertices!$E$2:$E$32,MATCH(distances!H$1,vertices!$A$2:$A$32,0)))^2),0)</f>
        <v>170</v>
      </c>
      <c r="I9">
        <f>ROUND(SQRT((INDEX(vertices!$D$2:$D$32,MATCH(distances!$A9,vertices!$A$2:$A$32,0))-INDEX(vertices!$D$2:$D$32,MATCH(distances!I$1,vertices!$A$2:$A$32,0)))^2+(INDEX(vertices!$E$2:$E$32,MATCH(distances!$A9,vertices!$A$2:$A$32,0))-INDEX(vertices!$E$2:$E$32,MATCH(distances!I$1,vertices!$A$2:$A$32,0)))^2),0)</f>
        <v>0</v>
      </c>
      <c r="J9">
        <f>ROUND(SQRT((INDEX(vertices!$D$2:$D$32,MATCH(distances!$A9,vertices!$A$2:$A$32,0))-INDEX(vertices!$D$2:$D$32,MATCH(distances!J$1,vertices!$A$2:$A$32,0)))^2+(INDEX(vertices!$E$2:$E$32,MATCH(distances!$A9,vertices!$A$2:$A$32,0))-INDEX(vertices!$E$2:$E$32,MATCH(distances!J$1,vertices!$A$2:$A$32,0)))^2),0)</f>
        <v>396</v>
      </c>
      <c r="K9">
        <f>ROUND(SQRT((INDEX(vertices!$D$2:$D$32,MATCH(distances!$A9,vertices!$A$2:$A$32,0))-INDEX(vertices!$D$2:$D$32,MATCH(distances!K$1,vertices!$A$2:$A$32,0)))^2+(INDEX(vertices!$E$2:$E$32,MATCH(distances!$A9,vertices!$A$2:$A$32,0))-INDEX(vertices!$E$2:$E$32,MATCH(distances!K$1,vertices!$A$2:$A$32,0)))^2),0)</f>
        <v>255</v>
      </c>
      <c r="L9">
        <f>ROUND(SQRT((INDEX(vertices!$D$2:$D$32,MATCH(distances!$A9,vertices!$A$2:$A$32,0))-INDEX(vertices!$D$2:$D$32,MATCH(distances!L$1,vertices!$A$2:$A$32,0)))^2+(INDEX(vertices!$E$2:$E$32,MATCH(distances!$A9,vertices!$A$2:$A$32,0))-INDEX(vertices!$E$2:$E$32,MATCH(distances!L$1,vertices!$A$2:$A$32,0)))^2),0)</f>
        <v>206</v>
      </c>
      <c r="M9">
        <f>ROUND(SQRT((INDEX(vertices!$D$2:$D$32,MATCH(distances!$A9,vertices!$A$2:$A$32,0))-INDEX(vertices!$D$2:$D$32,MATCH(distances!M$1,vertices!$A$2:$A$32,0)))^2+(INDEX(vertices!$E$2:$E$32,MATCH(distances!$A9,vertices!$A$2:$A$32,0))-INDEX(vertices!$E$2:$E$32,MATCH(distances!M$1,vertices!$A$2:$A$32,0)))^2),0)</f>
        <v>310</v>
      </c>
      <c r="N9">
        <f>ROUND(SQRT((INDEX(vertices!$D$2:$D$32,MATCH(distances!$A9,vertices!$A$2:$A$32,0))-INDEX(vertices!$D$2:$D$32,MATCH(distances!N$1,vertices!$A$2:$A$32,0)))^2+(INDEX(vertices!$E$2:$E$32,MATCH(distances!$A9,vertices!$A$2:$A$32,0))-INDEX(vertices!$E$2:$E$32,MATCH(distances!N$1,vertices!$A$2:$A$32,0)))^2),0)</f>
        <v>279</v>
      </c>
      <c r="O9">
        <f>ROUND(SQRT((INDEX(vertices!$D$2:$D$32,MATCH(distances!$A9,vertices!$A$2:$A$32,0))-INDEX(vertices!$D$2:$D$32,MATCH(distances!O$1,vertices!$A$2:$A$32,0)))^2+(INDEX(vertices!$E$2:$E$32,MATCH(distances!$A9,vertices!$A$2:$A$32,0))-INDEX(vertices!$E$2:$E$32,MATCH(distances!O$1,vertices!$A$2:$A$32,0)))^2),0)</f>
        <v>180</v>
      </c>
      <c r="P9">
        <f>ROUND(SQRT((INDEX(vertices!$D$2:$D$32,MATCH(distances!$A9,vertices!$A$2:$A$32,0))-INDEX(vertices!$D$2:$D$32,MATCH(distances!P$1,vertices!$A$2:$A$32,0)))^2+(INDEX(vertices!$E$2:$E$32,MATCH(distances!$A9,vertices!$A$2:$A$32,0))-INDEX(vertices!$E$2:$E$32,MATCH(distances!P$1,vertices!$A$2:$A$32,0)))^2),0)</f>
        <v>165</v>
      </c>
      <c r="Q9">
        <f>ROUND(SQRT((INDEX(vertices!$D$2:$D$32,MATCH(distances!$A9,vertices!$A$2:$A$32,0))-INDEX(vertices!$D$2:$D$32,MATCH(distances!Q$1,vertices!$A$2:$A$32,0)))^2+(INDEX(vertices!$E$2:$E$32,MATCH(distances!$A9,vertices!$A$2:$A$32,0))-INDEX(vertices!$E$2:$E$32,MATCH(distances!Q$1,vertices!$A$2:$A$32,0)))^2),0)</f>
        <v>119</v>
      </c>
      <c r="R9">
        <f>ROUND(SQRT((INDEX(vertices!$D$2:$D$32,MATCH(distances!$A9,vertices!$A$2:$A$32,0))-INDEX(vertices!$D$2:$D$32,MATCH(distances!R$1,vertices!$A$2:$A$32,0)))^2+(INDEX(vertices!$E$2:$E$32,MATCH(distances!$A9,vertices!$A$2:$A$32,0))-INDEX(vertices!$E$2:$E$32,MATCH(distances!R$1,vertices!$A$2:$A$32,0)))^2),0)</f>
        <v>312</v>
      </c>
      <c r="S9">
        <f>ROUND(SQRT((INDEX(vertices!$D$2:$D$32,MATCH(distances!$A9,vertices!$A$2:$A$32,0))-INDEX(vertices!$D$2:$D$32,MATCH(distances!S$1,vertices!$A$2:$A$32,0)))^2+(INDEX(vertices!$E$2:$E$32,MATCH(distances!$A9,vertices!$A$2:$A$32,0))-INDEX(vertices!$E$2:$E$32,MATCH(distances!S$1,vertices!$A$2:$A$32,0)))^2),0)</f>
        <v>92</v>
      </c>
      <c r="T9">
        <f>ROUND(SQRT((INDEX(vertices!$D$2:$D$32,MATCH(distances!$A9,vertices!$A$2:$A$32,0))-INDEX(vertices!$D$2:$D$32,MATCH(distances!T$1,vertices!$A$2:$A$32,0)))^2+(INDEX(vertices!$E$2:$E$32,MATCH(distances!$A9,vertices!$A$2:$A$32,0))-INDEX(vertices!$E$2:$E$32,MATCH(distances!T$1,vertices!$A$2:$A$32,0)))^2),0)</f>
        <v>236</v>
      </c>
      <c r="U9">
        <f>ROUND(SQRT((INDEX(vertices!$D$2:$D$32,MATCH(distances!$A9,vertices!$A$2:$A$32,0))-INDEX(vertices!$D$2:$D$32,MATCH(distances!U$1,vertices!$A$2:$A$32,0)))^2+(INDEX(vertices!$E$2:$E$32,MATCH(distances!$A9,vertices!$A$2:$A$32,0))-INDEX(vertices!$E$2:$E$32,MATCH(distances!U$1,vertices!$A$2:$A$32,0)))^2),0)</f>
        <v>257</v>
      </c>
      <c r="V9">
        <f>ROUND(SQRT((INDEX(vertices!$D$2:$D$32,MATCH(distances!$A9,vertices!$A$2:$A$32,0))-INDEX(vertices!$D$2:$D$32,MATCH(distances!V$1,vertices!$A$2:$A$32,0)))^2+(INDEX(vertices!$E$2:$E$32,MATCH(distances!$A9,vertices!$A$2:$A$32,0))-INDEX(vertices!$E$2:$E$32,MATCH(distances!V$1,vertices!$A$2:$A$32,0)))^2),0)</f>
        <v>393</v>
      </c>
      <c r="W9">
        <f>ROUND(SQRT((INDEX(vertices!$D$2:$D$32,MATCH(distances!$A9,vertices!$A$2:$A$32,0))-INDEX(vertices!$D$2:$D$32,MATCH(distances!W$1,vertices!$A$2:$A$32,0)))^2+(INDEX(vertices!$E$2:$E$32,MATCH(distances!$A9,vertices!$A$2:$A$32,0))-INDEX(vertices!$E$2:$E$32,MATCH(distances!W$1,vertices!$A$2:$A$32,0)))^2),0)</f>
        <v>97</v>
      </c>
      <c r="X9">
        <f>ROUND(SQRT((INDEX(vertices!$D$2:$D$32,MATCH(distances!$A9,vertices!$A$2:$A$32,0))-INDEX(vertices!$D$2:$D$32,MATCH(distances!X$1,vertices!$A$2:$A$32,0)))^2+(INDEX(vertices!$E$2:$E$32,MATCH(distances!$A9,vertices!$A$2:$A$32,0))-INDEX(vertices!$E$2:$E$32,MATCH(distances!X$1,vertices!$A$2:$A$32,0)))^2),0)</f>
        <v>36</v>
      </c>
      <c r="Y9">
        <f>ROUND(SQRT((INDEX(vertices!$D$2:$D$32,MATCH(distances!$A9,vertices!$A$2:$A$32,0))-INDEX(vertices!$D$2:$D$32,MATCH(distances!Y$1,vertices!$A$2:$A$32,0)))^2+(INDEX(vertices!$E$2:$E$32,MATCH(distances!$A9,vertices!$A$2:$A$32,0))-INDEX(vertices!$E$2:$E$32,MATCH(distances!Y$1,vertices!$A$2:$A$32,0)))^2),0)</f>
        <v>248</v>
      </c>
      <c r="Z9">
        <f>ROUND(SQRT((INDEX(vertices!$D$2:$D$32,MATCH(distances!$A9,vertices!$A$2:$A$32,0))-INDEX(vertices!$D$2:$D$32,MATCH(distances!Z$1,vertices!$A$2:$A$32,0)))^2+(INDEX(vertices!$E$2:$E$32,MATCH(distances!$A9,vertices!$A$2:$A$32,0))-INDEX(vertices!$E$2:$E$32,MATCH(distances!Z$1,vertices!$A$2:$A$32,0)))^2),0)</f>
        <v>224</v>
      </c>
      <c r="AA9">
        <f>ROUND(SQRT((INDEX(vertices!$D$2:$D$32,MATCH(distances!$A9,vertices!$A$2:$A$32,0))-INDEX(vertices!$D$2:$D$32,MATCH(distances!AA$1,vertices!$A$2:$A$32,0)))^2+(INDEX(vertices!$E$2:$E$32,MATCH(distances!$A9,vertices!$A$2:$A$32,0))-INDEX(vertices!$E$2:$E$32,MATCH(distances!AA$1,vertices!$A$2:$A$32,0)))^2),0)</f>
        <v>266</v>
      </c>
      <c r="AB9">
        <f>ROUND(SQRT((INDEX(vertices!$D$2:$D$32,MATCH(distances!$A9,vertices!$A$2:$A$32,0))-INDEX(vertices!$D$2:$D$32,MATCH(distances!AB$1,vertices!$A$2:$A$32,0)))^2+(INDEX(vertices!$E$2:$E$32,MATCH(distances!$A9,vertices!$A$2:$A$32,0))-INDEX(vertices!$E$2:$E$32,MATCH(distances!AB$1,vertices!$A$2:$A$32,0)))^2),0)</f>
        <v>133</v>
      </c>
      <c r="AC9">
        <f>ROUND(SQRT((INDEX(vertices!$D$2:$D$32,MATCH(distances!$A9,vertices!$A$2:$A$32,0))-INDEX(vertices!$D$2:$D$32,MATCH(distances!AC$1,vertices!$A$2:$A$32,0)))^2+(INDEX(vertices!$E$2:$E$32,MATCH(distances!$A9,vertices!$A$2:$A$32,0))-INDEX(vertices!$E$2:$E$32,MATCH(distances!AC$1,vertices!$A$2:$A$32,0)))^2),0)</f>
        <v>278</v>
      </c>
      <c r="AD9">
        <f>ROUND(SQRT((INDEX(vertices!$D$2:$D$32,MATCH(distances!$A9,vertices!$A$2:$A$32,0))-INDEX(vertices!$D$2:$D$32,MATCH(distances!AD$1,vertices!$A$2:$A$32,0)))^2+(INDEX(vertices!$E$2:$E$32,MATCH(distances!$A9,vertices!$A$2:$A$32,0))-INDEX(vertices!$E$2:$E$32,MATCH(distances!AD$1,vertices!$A$2:$A$32,0)))^2),0)</f>
        <v>275</v>
      </c>
      <c r="AE9">
        <f>ROUND(SQRT((INDEX(vertices!$D$2:$D$32,MATCH(distances!$A9,vertices!$A$2:$A$32,0))-INDEX(vertices!$D$2:$D$32,MATCH(distances!AE$1,vertices!$A$2:$A$32,0)))^2+(INDEX(vertices!$E$2:$E$32,MATCH(distances!$A9,vertices!$A$2:$A$32,0))-INDEX(vertices!$E$2:$E$32,MATCH(distances!AE$1,vertices!$A$2:$A$32,0)))^2),0)</f>
        <v>378</v>
      </c>
      <c r="AF9">
        <f>ROUND(SQRT((INDEX(vertices!$D$2:$D$32,MATCH(distances!$A9,vertices!$A$2:$A$32,0))-INDEX(vertices!$D$2:$D$32,MATCH(distances!AF$1,vertices!$A$2:$A$32,0)))^2+(INDEX(vertices!$E$2:$E$32,MATCH(distances!$A9,vertices!$A$2:$A$32,0))-INDEX(vertices!$E$2:$E$32,MATCH(distances!AF$1,vertices!$A$2:$A$32,0)))^2),0)</f>
        <v>161</v>
      </c>
    </row>
    <row r="10" spans="1:32" x14ac:dyDescent="0.25">
      <c r="A10" t="str">
        <v>I</v>
      </c>
      <c r="B10">
        <f>ROUND(SQRT((INDEX(vertices!$D$2:$D$32,MATCH(distances!$A10,vertices!$A$2:$A$32,0))-INDEX(vertices!$D$2:$D$32,MATCH(distances!B$1,vertices!$A$2:$A$32,0)))^2+(INDEX(vertices!$E$2:$E$32,MATCH(distances!$A10,vertices!$A$2:$A$32,0))-INDEX(vertices!$E$2:$E$32,MATCH(distances!B$1,vertices!$A$2:$A$32,0)))^2),0)</f>
        <v>284</v>
      </c>
      <c r="C10">
        <f>ROUND(SQRT((INDEX(vertices!$D$2:$D$32,MATCH(distances!$A10,vertices!$A$2:$A$32,0))-INDEX(vertices!$D$2:$D$32,MATCH(distances!C$1,vertices!$A$2:$A$32,0)))^2+(INDEX(vertices!$E$2:$E$32,MATCH(distances!$A10,vertices!$A$2:$A$32,0))-INDEX(vertices!$E$2:$E$32,MATCH(distances!C$1,vertices!$A$2:$A$32,0)))^2),0)</f>
        <v>148</v>
      </c>
      <c r="D10">
        <f>ROUND(SQRT((INDEX(vertices!$D$2:$D$32,MATCH(distances!$A10,vertices!$A$2:$A$32,0))-INDEX(vertices!$D$2:$D$32,MATCH(distances!D$1,vertices!$A$2:$A$32,0)))^2+(INDEX(vertices!$E$2:$E$32,MATCH(distances!$A10,vertices!$A$2:$A$32,0))-INDEX(vertices!$E$2:$E$32,MATCH(distances!D$1,vertices!$A$2:$A$32,0)))^2),0)</f>
        <v>444</v>
      </c>
      <c r="E10">
        <f>ROUND(SQRT((INDEX(vertices!$D$2:$D$32,MATCH(distances!$A10,vertices!$A$2:$A$32,0))-INDEX(vertices!$D$2:$D$32,MATCH(distances!E$1,vertices!$A$2:$A$32,0)))^2+(INDEX(vertices!$E$2:$E$32,MATCH(distances!$A10,vertices!$A$2:$A$32,0))-INDEX(vertices!$E$2:$E$32,MATCH(distances!E$1,vertices!$A$2:$A$32,0)))^2),0)</f>
        <v>543</v>
      </c>
      <c r="F10">
        <f>ROUND(SQRT((INDEX(vertices!$D$2:$D$32,MATCH(distances!$A10,vertices!$A$2:$A$32,0))-INDEX(vertices!$D$2:$D$32,MATCH(distances!F$1,vertices!$A$2:$A$32,0)))^2+(INDEX(vertices!$E$2:$E$32,MATCH(distances!$A10,vertices!$A$2:$A$32,0))-INDEX(vertices!$E$2:$E$32,MATCH(distances!F$1,vertices!$A$2:$A$32,0)))^2),0)</f>
        <v>353</v>
      </c>
      <c r="G10">
        <f>ROUND(SQRT((INDEX(vertices!$D$2:$D$32,MATCH(distances!$A10,vertices!$A$2:$A$32,0))-INDEX(vertices!$D$2:$D$32,MATCH(distances!G$1,vertices!$A$2:$A$32,0)))^2+(INDEX(vertices!$E$2:$E$32,MATCH(distances!$A10,vertices!$A$2:$A$32,0))-INDEX(vertices!$E$2:$E$32,MATCH(distances!G$1,vertices!$A$2:$A$32,0)))^2),0)</f>
        <v>450</v>
      </c>
      <c r="H10">
        <f>ROUND(SQRT((INDEX(vertices!$D$2:$D$32,MATCH(distances!$A10,vertices!$A$2:$A$32,0))-INDEX(vertices!$D$2:$D$32,MATCH(distances!H$1,vertices!$A$2:$A$32,0)))^2+(INDEX(vertices!$E$2:$E$32,MATCH(distances!$A10,vertices!$A$2:$A$32,0))-INDEX(vertices!$E$2:$E$32,MATCH(distances!H$1,vertices!$A$2:$A$32,0)))^2),0)</f>
        <v>353</v>
      </c>
      <c r="I10">
        <f>ROUND(SQRT((INDEX(vertices!$D$2:$D$32,MATCH(distances!$A10,vertices!$A$2:$A$32,0))-INDEX(vertices!$D$2:$D$32,MATCH(distances!I$1,vertices!$A$2:$A$32,0)))^2+(INDEX(vertices!$E$2:$E$32,MATCH(distances!$A10,vertices!$A$2:$A$32,0))-INDEX(vertices!$E$2:$E$32,MATCH(distances!I$1,vertices!$A$2:$A$32,0)))^2),0)</f>
        <v>396</v>
      </c>
      <c r="J10">
        <f>ROUND(SQRT((INDEX(vertices!$D$2:$D$32,MATCH(distances!$A10,vertices!$A$2:$A$32,0))-INDEX(vertices!$D$2:$D$32,MATCH(distances!J$1,vertices!$A$2:$A$32,0)))^2+(INDEX(vertices!$E$2:$E$32,MATCH(distances!$A10,vertices!$A$2:$A$32,0))-INDEX(vertices!$E$2:$E$32,MATCH(distances!J$1,vertices!$A$2:$A$32,0)))^2),0)</f>
        <v>0</v>
      </c>
      <c r="K10">
        <f>ROUND(SQRT((INDEX(vertices!$D$2:$D$32,MATCH(distances!$A10,vertices!$A$2:$A$32,0))-INDEX(vertices!$D$2:$D$32,MATCH(distances!K$1,vertices!$A$2:$A$32,0)))^2+(INDEX(vertices!$E$2:$E$32,MATCH(distances!$A10,vertices!$A$2:$A$32,0))-INDEX(vertices!$E$2:$E$32,MATCH(distances!K$1,vertices!$A$2:$A$32,0)))^2),0)</f>
        <v>428</v>
      </c>
      <c r="L10">
        <f>ROUND(SQRT((INDEX(vertices!$D$2:$D$32,MATCH(distances!$A10,vertices!$A$2:$A$32,0))-INDEX(vertices!$D$2:$D$32,MATCH(distances!L$1,vertices!$A$2:$A$32,0)))^2+(INDEX(vertices!$E$2:$E$32,MATCH(distances!$A10,vertices!$A$2:$A$32,0))-INDEX(vertices!$E$2:$E$32,MATCH(distances!L$1,vertices!$A$2:$A$32,0)))^2),0)</f>
        <v>386</v>
      </c>
      <c r="M10">
        <f>ROUND(SQRT((INDEX(vertices!$D$2:$D$32,MATCH(distances!$A10,vertices!$A$2:$A$32,0))-INDEX(vertices!$D$2:$D$32,MATCH(distances!M$1,vertices!$A$2:$A$32,0)))^2+(INDEX(vertices!$E$2:$E$32,MATCH(distances!$A10,vertices!$A$2:$A$32,0))-INDEX(vertices!$E$2:$E$32,MATCH(distances!M$1,vertices!$A$2:$A$32,0)))^2),0)</f>
        <v>97</v>
      </c>
      <c r="N10">
        <f>ROUND(SQRT((INDEX(vertices!$D$2:$D$32,MATCH(distances!$A10,vertices!$A$2:$A$32,0))-INDEX(vertices!$D$2:$D$32,MATCH(distances!N$1,vertices!$A$2:$A$32,0)))^2+(INDEX(vertices!$E$2:$E$32,MATCH(distances!$A10,vertices!$A$2:$A$32,0))-INDEX(vertices!$E$2:$E$32,MATCH(distances!N$1,vertices!$A$2:$A$32,0)))^2),0)</f>
        <v>146</v>
      </c>
      <c r="O10">
        <f>ROUND(SQRT((INDEX(vertices!$D$2:$D$32,MATCH(distances!$A10,vertices!$A$2:$A$32,0))-INDEX(vertices!$D$2:$D$32,MATCH(distances!O$1,vertices!$A$2:$A$32,0)))^2+(INDEX(vertices!$E$2:$E$32,MATCH(distances!$A10,vertices!$A$2:$A$32,0))-INDEX(vertices!$E$2:$E$32,MATCH(distances!O$1,vertices!$A$2:$A$32,0)))^2),0)</f>
        <v>457</v>
      </c>
      <c r="P10">
        <f>ROUND(SQRT((INDEX(vertices!$D$2:$D$32,MATCH(distances!$A10,vertices!$A$2:$A$32,0))-INDEX(vertices!$D$2:$D$32,MATCH(distances!P$1,vertices!$A$2:$A$32,0)))^2+(INDEX(vertices!$E$2:$E$32,MATCH(distances!$A10,vertices!$A$2:$A$32,0))-INDEX(vertices!$E$2:$E$32,MATCH(distances!P$1,vertices!$A$2:$A$32,0)))^2),0)</f>
        <v>266</v>
      </c>
      <c r="Q10">
        <f>ROUND(SQRT((INDEX(vertices!$D$2:$D$32,MATCH(distances!$A10,vertices!$A$2:$A$32,0))-INDEX(vertices!$D$2:$D$32,MATCH(distances!Q$1,vertices!$A$2:$A$32,0)))^2+(INDEX(vertices!$E$2:$E$32,MATCH(distances!$A10,vertices!$A$2:$A$32,0))-INDEX(vertices!$E$2:$E$32,MATCH(distances!Q$1,vertices!$A$2:$A$32,0)))^2),0)</f>
        <v>298</v>
      </c>
      <c r="R10">
        <f>ROUND(SQRT((INDEX(vertices!$D$2:$D$32,MATCH(distances!$A10,vertices!$A$2:$A$32,0))-INDEX(vertices!$D$2:$D$32,MATCH(distances!R$1,vertices!$A$2:$A$32,0)))^2+(INDEX(vertices!$E$2:$E$32,MATCH(distances!$A10,vertices!$A$2:$A$32,0))-INDEX(vertices!$E$2:$E$32,MATCH(distances!R$1,vertices!$A$2:$A$32,0)))^2),0)</f>
        <v>340</v>
      </c>
      <c r="S10">
        <f>ROUND(SQRT((INDEX(vertices!$D$2:$D$32,MATCH(distances!$A10,vertices!$A$2:$A$32,0))-INDEX(vertices!$D$2:$D$32,MATCH(distances!S$1,vertices!$A$2:$A$32,0)))^2+(INDEX(vertices!$E$2:$E$32,MATCH(distances!$A10,vertices!$A$2:$A$32,0))-INDEX(vertices!$E$2:$E$32,MATCH(distances!S$1,vertices!$A$2:$A$32,0)))^2),0)</f>
        <v>354</v>
      </c>
      <c r="T10">
        <f>ROUND(SQRT((INDEX(vertices!$D$2:$D$32,MATCH(distances!$A10,vertices!$A$2:$A$32,0))-INDEX(vertices!$D$2:$D$32,MATCH(distances!T$1,vertices!$A$2:$A$32,0)))^2+(INDEX(vertices!$E$2:$E$32,MATCH(distances!$A10,vertices!$A$2:$A$32,0))-INDEX(vertices!$E$2:$E$32,MATCH(distances!T$1,vertices!$A$2:$A$32,0)))^2),0)</f>
        <v>168</v>
      </c>
      <c r="U10">
        <f>ROUND(SQRT((INDEX(vertices!$D$2:$D$32,MATCH(distances!$A10,vertices!$A$2:$A$32,0))-INDEX(vertices!$D$2:$D$32,MATCH(distances!U$1,vertices!$A$2:$A$32,0)))^2+(INDEX(vertices!$E$2:$E$32,MATCH(distances!$A10,vertices!$A$2:$A$32,0))-INDEX(vertices!$E$2:$E$32,MATCH(distances!U$1,vertices!$A$2:$A$32,0)))^2),0)</f>
        <v>140</v>
      </c>
      <c r="V10">
        <f>ROUND(SQRT((INDEX(vertices!$D$2:$D$32,MATCH(distances!$A10,vertices!$A$2:$A$32,0))-INDEX(vertices!$D$2:$D$32,MATCH(distances!V$1,vertices!$A$2:$A$32,0)))^2+(INDEX(vertices!$E$2:$E$32,MATCH(distances!$A10,vertices!$A$2:$A$32,0))-INDEX(vertices!$E$2:$E$32,MATCH(distances!V$1,vertices!$A$2:$A$32,0)))^2),0)</f>
        <v>137</v>
      </c>
      <c r="W10">
        <f>ROUND(SQRT((INDEX(vertices!$D$2:$D$32,MATCH(distances!$A10,vertices!$A$2:$A$32,0))-INDEX(vertices!$D$2:$D$32,MATCH(distances!W$1,vertices!$A$2:$A$32,0)))^2+(INDEX(vertices!$E$2:$E$32,MATCH(distances!$A10,vertices!$A$2:$A$32,0))-INDEX(vertices!$E$2:$E$32,MATCH(distances!W$1,vertices!$A$2:$A$32,0)))^2),0)</f>
        <v>489</v>
      </c>
      <c r="X10">
        <f>ROUND(SQRT((INDEX(vertices!$D$2:$D$32,MATCH(distances!$A10,vertices!$A$2:$A$32,0))-INDEX(vertices!$D$2:$D$32,MATCH(distances!X$1,vertices!$A$2:$A$32,0)))^2+(INDEX(vertices!$E$2:$E$32,MATCH(distances!$A10,vertices!$A$2:$A$32,0))-INDEX(vertices!$E$2:$E$32,MATCH(distances!X$1,vertices!$A$2:$A$32,0)))^2),0)</f>
        <v>362</v>
      </c>
      <c r="Y10">
        <f>ROUND(SQRT((INDEX(vertices!$D$2:$D$32,MATCH(distances!$A10,vertices!$A$2:$A$32,0))-INDEX(vertices!$D$2:$D$32,MATCH(distances!Y$1,vertices!$A$2:$A$32,0)))^2+(INDEX(vertices!$E$2:$E$32,MATCH(distances!$A10,vertices!$A$2:$A$32,0))-INDEX(vertices!$E$2:$E$32,MATCH(distances!Y$1,vertices!$A$2:$A$32,0)))^2),0)</f>
        <v>150</v>
      </c>
      <c r="Z10">
        <f>ROUND(SQRT((INDEX(vertices!$D$2:$D$32,MATCH(distances!$A10,vertices!$A$2:$A$32,0))-INDEX(vertices!$D$2:$D$32,MATCH(distances!Z$1,vertices!$A$2:$A$32,0)))^2+(INDEX(vertices!$E$2:$E$32,MATCH(distances!$A10,vertices!$A$2:$A$32,0))-INDEX(vertices!$E$2:$E$32,MATCH(distances!Z$1,vertices!$A$2:$A$32,0)))^2),0)</f>
        <v>328</v>
      </c>
      <c r="AA10">
        <f>ROUND(SQRT((INDEX(vertices!$D$2:$D$32,MATCH(distances!$A10,vertices!$A$2:$A$32,0))-INDEX(vertices!$D$2:$D$32,MATCH(distances!AA$1,vertices!$A$2:$A$32,0)))^2+(INDEX(vertices!$E$2:$E$32,MATCH(distances!$A10,vertices!$A$2:$A$32,0))-INDEX(vertices!$E$2:$E$32,MATCH(distances!AA$1,vertices!$A$2:$A$32,0)))^2),0)</f>
        <v>293</v>
      </c>
      <c r="AB10">
        <f>ROUND(SQRT((INDEX(vertices!$D$2:$D$32,MATCH(distances!$A10,vertices!$A$2:$A$32,0))-INDEX(vertices!$D$2:$D$32,MATCH(distances!AB$1,vertices!$A$2:$A$32,0)))^2+(INDEX(vertices!$E$2:$E$32,MATCH(distances!$A10,vertices!$A$2:$A$32,0))-INDEX(vertices!$E$2:$E$32,MATCH(distances!AB$1,vertices!$A$2:$A$32,0)))^2),0)</f>
        <v>528</v>
      </c>
      <c r="AC10">
        <f>ROUND(SQRT((INDEX(vertices!$D$2:$D$32,MATCH(distances!$A10,vertices!$A$2:$A$32,0))-INDEX(vertices!$D$2:$D$32,MATCH(distances!AC$1,vertices!$A$2:$A$32,0)))^2+(INDEX(vertices!$E$2:$E$32,MATCH(distances!$A10,vertices!$A$2:$A$32,0))-INDEX(vertices!$E$2:$E$32,MATCH(distances!AC$1,vertices!$A$2:$A$32,0)))^2),0)</f>
        <v>454</v>
      </c>
      <c r="AD10">
        <f>ROUND(SQRT((INDEX(vertices!$D$2:$D$32,MATCH(distances!$A10,vertices!$A$2:$A$32,0))-INDEX(vertices!$D$2:$D$32,MATCH(distances!AD$1,vertices!$A$2:$A$32,0)))^2+(INDEX(vertices!$E$2:$E$32,MATCH(distances!$A10,vertices!$A$2:$A$32,0))-INDEX(vertices!$E$2:$E$32,MATCH(distances!AD$1,vertices!$A$2:$A$32,0)))^2),0)</f>
        <v>165</v>
      </c>
      <c r="AE10">
        <f>ROUND(SQRT((INDEX(vertices!$D$2:$D$32,MATCH(distances!$A10,vertices!$A$2:$A$32,0))-INDEX(vertices!$D$2:$D$32,MATCH(distances!AE$1,vertices!$A$2:$A$32,0)))^2+(INDEX(vertices!$E$2:$E$32,MATCH(distances!$A10,vertices!$A$2:$A$32,0))-INDEX(vertices!$E$2:$E$32,MATCH(distances!AE$1,vertices!$A$2:$A$32,0)))^2),0)</f>
        <v>326</v>
      </c>
      <c r="AF10">
        <f>ROUND(SQRT((INDEX(vertices!$D$2:$D$32,MATCH(distances!$A10,vertices!$A$2:$A$32,0))-INDEX(vertices!$D$2:$D$32,MATCH(distances!AF$1,vertices!$A$2:$A$32,0)))^2+(INDEX(vertices!$E$2:$E$32,MATCH(distances!$A10,vertices!$A$2:$A$32,0))-INDEX(vertices!$E$2:$E$32,MATCH(distances!AF$1,vertices!$A$2:$A$32,0)))^2),0)</f>
        <v>368</v>
      </c>
    </row>
    <row r="11" spans="1:32" x14ac:dyDescent="0.25">
      <c r="A11" t="str">
        <v>J</v>
      </c>
      <c r="B11">
        <f>ROUND(SQRT((INDEX(vertices!$D$2:$D$32,MATCH(distances!$A11,vertices!$A$2:$A$32,0))-INDEX(vertices!$D$2:$D$32,MATCH(distances!B$1,vertices!$A$2:$A$32,0)))^2+(INDEX(vertices!$E$2:$E$32,MATCH(distances!$A11,vertices!$A$2:$A$32,0))-INDEX(vertices!$E$2:$E$32,MATCH(distances!B$1,vertices!$A$2:$A$32,0)))^2),0)</f>
        <v>502</v>
      </c>
      <c r="C11">
        <f>ROUND(SQRT((INDEX(vertices!$D$2:$D$32,MATCH(distances!$A11,vertices!$A$2:$A$32,0))-INDEX(vertices!$D$2:$D$32,MATCH(distances!C$1,vertices!$A$2:$A$32,0)))^2+(INDEX(vertices!$E$2:$E$32,MATCH(distances!$A11,vertices!$A$2:$A$32,0))-INDEX(vertices!$E$2:$E$32,MATCH(distances!C$1,vertices!$A$2:$A$32,0)))^2),0)</f>
        <v>326</v>
      </c>
      <c r="D11">
        <f>ROUND(SQRT((INDEX(vertices!$D$2:$D$32,MATCH(distances!$A11,vertices!$A$2:$A$32,0))-INDEX(vertices!$D$2:$D$32,MATCH(distances!D$1,vertices!$A$2:$A$32,0)))^2+(INDEX(vertices!$E$2:$E$32,MATCH(distances!$A11,vertices!$A$2:$A$32,0))-INDEX(vertices!$E$2:$E$32,MATCH(distances!D$1,vertices!$A$2:$A$32,0)))^2),0)</f>
        <v>207</v>
      </c>
      <c r="E11">
        <f>ROUND(SQRT((INDEX(vertices!$D$2:$D$32,MATCH(distances!$A11,vertices!$A$2:$A$32,0))-INDEX(vertices!$D$2:$D$32,MATCH(distances!E$1,vertices!$A$2:$A$32,0)))^2+(INDEX(vertices!$E$2:$E$32,MATCH(distances!$A11,vertices!$A$2:$A$32,0))-INDEX(vertices!$E$2:$E$32,MATCH(distances!E$1,vertices!$A$2:$A$32,0)))^2),0)</f>
        <v>379</v>
      </c>
      <c r="F11">
        <f>ROUND(SQRT((INDEX(vertices!$D$2:$D$32,MATCH(distances!$A11,vertices!$A$2:$A$32,0))-INDEX(vertices!$D$2:$D$32,MATCH(distances!F$1,vertices!$A$2:$A$32,0)))^2+(INDEX(vertices!$E$2:$E$32,MATCH(distances!$A11,vertices!$A$2:$A$32,0))-INDEX(vertices!$E$2:$E$32,MATCH(distances!F$1,vertices!$A$2:$A$32,0)))^2),0)</f>
        <v>246</v>
      </c>
      <c r="G11">
        <f>ROUND(SQRT((INDEX(vertices!$D$2:$D$32,MATCH(distances!$A11,vertices!$A$2:$A$32,0))-INDEX(vertices!$D$2:$D$32,MATCH(distances!G$1,vertices!$A$2:$A$32,0)))^2+(INDEX(vertices!$E$2:$E$32,MATCH(distances!$A11,vertices!$A$2:$A$32,0))-INDEX(vertices!$E$2:$E$32,MATCH(distances!G$1,vertices!$A$2:$A$32,0)))^2),0)</f>
        <v>96</v>
      </c>
      <c r="H11">
        <f>ROUND(SQRT((INDEX(vertices!$D$2:$D$32,MATCH(distances!$A11,vertices!$A$2:$A$32,0))-INDEX(vertices!$D$2:$D$32,MATCH(distances!H$1,vertices!$A$2:$A$32,0)))^2+(INDEX(vertices!$E$2:$E$32,MATCH(distances!$A11,vertices!$A$2:$A$32,0))-INDEX(vertices!$E$2:$E$32,MATCH(distances!H$1,vertices!$A$2:$A$32,0)))^2),0)</f>
        <v>403</v>
      </c>
      <c r="I11">
        <f>ROUND(SQRT((INDEX(vertices!$D$2:$D$32,MATCH(distances!$A11,vertices!$A$2:$A$32,0))-INDEX(vertices!$D$2:$D$32,MATCH(distances!I$1,vertices!$A$2:$A$32,0)))^2+(INDEX(vertices!$E$2:$E$32,MATCH(distances!$A11,vertices!$A$2:$A$32,0))-INDEX(vertices!$E$2:$E$32,MATCH(distances!I$1,vertices!$A$2:$A$32,0)))^2),0)</f>
        <v>255</v>
      </c>
      <c r="J11">
        <f>ROUND(SQRT((INDEX(vertices!$D$2:$D$32,MATCH(distances!$A11,vertices!$A$2:$A$32,0))-INDEX(vertices!$D$2:$D$32,MATCH(distances!J$1,vertices!$A$2:$A$32,0)))^2+(INDEX(vertices!$E$2:$E$32,MATCH(distances!$A11,vertices!$A$2:$A$32,0))-INDEX(vertices!$E$2:$E$32,MATCH(distances!J$1,vertices!$A$2:$A$32,0)))^2),0)</f>
        <v>428</v>
      </c>
      <c r="K11">
        <f>ROUND(SQRT((INDEX(vertices!$D$2:$D$32,MATCH(distances!$A11,vertices!$A$2:$A$32,0))-INDEX(vertices!$D$2:$D$32,MATCH(distances!K$1,vertices!$A$2:$A$32,0)))^2+(INDEX(vertices!$E$2:$E$32,MATCH(distances!$A11,vertices!$A$2:$A$32,0))-INDEX(vertices!$E$2:$E$32,MATCH(distances!K$1,vertices!$A$2:$A$32,0)))^2),0)</f>
        <v>0</v>
      </c>
      <c r="L11">
        <f>ROUND(SQRT((INDEX(vertices!$D$2:$D$32,MATCH(distances!$A11,vertices!$A$2:$A$32,0))-INDEX(vertices!$D$2:$D$32,MATCH(distances!L$1,vertices!$A$2:$A$32,0)))^2+(INDEX(vertices!$E$2:$E$32,MATCH(distances!$A11,vertices!$A$2:$A$32,0))-INDEX(vertices!$E$2:$E$32,MATCH(distances!L$1,vertices!$A$2:$A$32,0)))^2),0)</f>
        <v>57</v>
      </c>
      <c r="M11">
        <f>ROUND(SQRT((INDEX(vertices!$D$2:$D$32,MATCH(distances!$A11,vertices!$A$2:$A$32,0))-INDEX(vertices!$D$2:$D$32,MATCH(distances!M$1,vertices!$A$2:$A$32,0)))^2+(INDEX(vertices!$E$2:$E$32,MATCH(distances!$A11,vertices!$A$2:$A$32,0))-INDEX(vertices!$E$2:$E$32,MATCH(distances!M$1,vertices!$A$2:$A$32,0)))^2),0)</f>
        <v>389</v>
      </c>
      <c r="N11">
        <f>ROUND(SQRT((INDEX(vertices!$D$2:$D$32,MATCH(distances!$A11,vertices!$A$2:$A$32,0))-INDEX(vertices!$D$2:$D$32,MATCH(distances!N$1,vertices!$A$2:$A$32,0)))^2+(INDEX(vertices!$E$2:$E$32,MATCH(distances!$A11,vertices!$A$2:$A$32,0))-INDEX(vertices!$E$2:$E$32,MATCH(distances!N$1,vertices!$A$2:$A$32,0)))^2),0)</f>
        <v>283</v>
      </c>
      <c r="O11">
        <f>ROUND(SQRT((INDEX(vertices!$D$2:$D$32,MATCH(distances!$A11,vertices!$A$2:$A$32,0))-INDEX(vertices!$D$2:$D$32,MATCH(distances!O$1,vertices!$A$2:$A$32,0)))^2+(INDEX(vertices!$E$2:$E$32,MATCH(distances!$A11,vertices!$A$2:$A$32,0))-INDEX(vertices!$E$2:$E$32,MATCH(distances!O$1,vertices!$A$2:$A$32,0)))^2),0)</f>
        <v>435</v>
      </c>
      <c r="P11">
        <f>ROUND(SQRT((INDEX(vertices!$D$2:$D$32,MATCH(distances!$A11,vertices!$A$2:$A$32,0))-INDEX(vertices!$D$2:$D$32,MATCH(distances!P$1,vertices!$A$2:$A$32,0)))^2+(INDEX(vertices!$E$2:$E$32,MATCH(distances!$A11,vertices!$A$2:$A$32,0))-INDEX(vertices!$E$2:$E$32,MATCH(distances!P$1,vertices!$A$2:$A$32,0)))^2),0)</f>
        <v>347</v>
      </c>
      <c r="Q11">
        <f>ROUND(SQRT((INDEX(vertices!$D$2:$D$32,MATCH(distances!$A11,vertices!$A$2:$A$32,0))-INDEX(vertices!$D$2:$D$32,MATCH(distances!Q$1,vertices!$A$2:$A$32,0)))^2+(INDEX(vertices!$E$2:$E$32,MATCH(distances!$A11,vertices!$A$2:$A$32,0))-INDEX(vertices!$E$2:$E$32,MATCH(distances!Q$1,vertices!$A$2:$A$32,0)))^2),0)</f>
        <v>314</v>
      </c>
      <c r="R11">
        <f>ROUND(SQRT((INDEX(vertices!$D$2:$D$32,MATCH(distances!$A11,vertices!$A$2:$A$32,0))-INDEX(vertices!$D$2:$D$32,MATCH(distances!R$1,vertices!$A$2:$A$32,0)))^2+(INDEX(vertices!$E$2:$E$32,MATCH(distances!$A11,vertices!$A$2:$A$32,0))-INDEX(vertices!$E$2:$E$32,MATCH(distances!R$1,vertices!$A$2:$A$32,0)))^2),0)</f>
        <v>126</v>
      </c>
      <c r="S11">
        <f>ROUND(SQRT((INDEX(vertices!$D$2:$D$32,MATCH(distances!$A11,vertices!$A$2:$A$32,0))-INDEX(vertices!$D$2:$D$32,MATCH(distances!S$1,vertices!$A$2:$A$32,0)))^2+(INDEX(vertices!$E$2:$E$32,MATCH(distances!$A11,vertices!$A$2:$A$32,0))-INDEX(vertices!$E$2:$E$32,MATCH(distances!S$1,vertices!$A$2:$A$32,0)))^2),0)</f>
        <v>174</v>
      </c>
      <c r="T11">
        <f>ROUND(SQRT((INDEX(vertices!$D$2:$D$32,MATCH(distances!$A11,vertices!$A$2:$A$32,0))-INDEX(vertices!$D$2:$D$32,MATCH(distances!T$1,vertices!$A$2:$A$32,0)))^2+(INDEX(vertices!$E$2:$E$32,MATCH(distances!$A11,vertices!$A$2:$A$32,0))-INDEX(vertices!$E$2:$E$32,MATCH(distances!T$1,vertices!$A$2:$A$32,0)))^2),0)</f>
        <v>342</v>
      </c>
      <c r="U11">
        <f>ROUND(SQRT((INDEX(vertices!$D$2:$D$32,MATCH(distances!$A11,vertices!$A$2:$A$32,0))-INDEX(vertices!$D$2:$D$32,MATCH(distances!U$1,vertices!$A$2:$A$32,0)))^2+(INDEX(vertices!$E$2:$E$32,MATCH(distances!$A11,vertices!$A$2:$A$32,0))-INDEX(vertices!$E$2:$E$32,MATCH(distances!U$1,vertices!$A$2:$A$32,0)))^2),0)</f>
        <v>337</v>
      </c>
      <c r="V11">
        <f>ROUND(SQRT((INDEX(vertices!$D$2:$D$32,MATCH(distances!$A11,vertices!$A$2:$A$32,0))-INDEX(vertices!$D$2:$D$32,MATCH(distances!V$1,vertices!$A$2:$A$32,0)))^2+(INDEX(vertices!$E$2:$E$32,MATCH(distances!$A11,vertices!$A$2:$A$32,0))-INDEX(vertices!$E$2:$E$32,MATCH(distances!V$1,vertices!$A$2:$A$32,0)))^2),0)</f>
        <v>341</v>
      </c>
      <c r="W11">
        <f>ROUND(SQRT((INDEX(vertices!$D$2:$D$32,MATCH(distances!$A11,vertices!$A$2:$A$32,0))-INDEX(vertices!$D$2:$D$32,MATCH(distances!W$1,vertices!$A$2:$A$32,0)))^2+(INDEX(vertices!$E$2:$E$32,MATCH(distances!$A11,vertices!$A$2:$A$32,0))-INDEX(vertices!$E$2:$E$32,MATCH(distances!W$1,vertices!$A$2:$A$32,0)))^2),0)</f>
        <v>313</v>
      </c>
      <c r="X11">
        <f>ROUND(SQRT((INDEX(vertices!$D$2:$D$32,MATCH(distances!$A11,vertices!$A$2:$A$32,0))-INDEX(vertices!$D$2:$D$32,MATCH(distances!X$1,vertices!$A$2:$A$32,0)))^2+(INDEX(vertices!$E$2:$E$32,MATCH(distances!$A11,vertices!$A$2:$A$32,0))-INDEX(vertices!$E$2:$E$32,MATCH(distances!X$1,vertices!$A$2:$A$32,0)))^2),0)</f>
        <v>239</v>
      </c>
      <c r="Y11">
        <f>ROUND(SQRT((INDEX(vertices!$D$2:$D$32,MATCH(distances!$A11,vertices!$A$2:$A$32,0))-INDEX(vertices!$D$2:$D$32,MATCH(distances!Y$1,vertices!$A$2:$A$32,0)))^2+(INDEX(vertices!$E$2:$E$32,MATCH(distances!$A11,vertices!$A$2:$A$32,0))-INDEX(vertices!$E$2:$E$32,MATCH(distances!Y$1,vertices!$A$2:$A$32,0)))^2),0)</f>
        <v>306</v>
      </c>
      <c r="Z11">
        <f>ROUND(SQRT((INDEX(vertices!$D$2:$D$32,MATCH(distances!$A11,vertices!$A$2:$A$32,0))-INDEX(vertices!$D$2:$D$32,MATCH(distances!Z$1,vertices!$A$2:$A$32,0)))^2+(INDEX(vertices!$E$2:$E$32,MATCH(distances!$A11,vertices!$A$2:$A$32,0))-INDEX(vertices!$E$2:$E$32,MATCH(distances!Z$1,vertices!$A$2:$A$32,0)))^2),0)</f>
        <v>443</v>
      </c>
      <c r="AA11">
        <f>ROUND(SQRT((INDEX(vertices!$D$2:$D$32,MATCH(distances!$A11,vertices!$A$2:$A$32,0))-INDEX(vertices!$D$2:$D$32,MATCH(distances!AA$1,vertices!$A$2:$A$32,0)))^2+(INDEX(vertices!$E$2:$E$32,MATCH(distances!$A11,vertices!$A$2:$A$32,0))-INDEX(vertices!$E$2:$E$32,MATCH(distances!AA$1,vertices!$A$2:$A$32,0)))^2),0)</f>
        <v>466</v>
      </c>
      <c r="AB11">
        <f>ROUND(SQRT((INDEX(vertices!$D$2:$D$32,MATCH(distances!$A11,vertices!$A$2:$A$32,0))-INDEX(vertices!$D$2:$D$32,MATCH(distances!AB$1,vertices!$A$2:$A$32,0)))^2+(INDEX(vertices!$E$2:$E$32,MATCH(distances!$A11,vertices!$A$2:$A$32,0))-INDEX(vertices!$E$2:$E$32,MATCH(distances!AB$1,vertices!$A$2:$A$32,0)))^2),0)</f>
        <v>294</v>
      </c>
      <c r="AC11">
        <f>ROUND(SQRT((INDEX(vertices!$D$2:$D$32,MATCH(distances!$A11,vertices!$A$2:$A$32,0))-INDEX(vertices!$D$2:$D$32,MATCH(distances!AC$1,vertices!$A$2:$A$32,0)))^2+(INDEX(vertices!$E$2:$E$32,MATCH(distances!$A11,vertices!$A$2:$A$32,0))-INDEX(vertices!$E$2:$E$32,MATCH(distances!AC$1,vertices!$A$2:$A$32,0)))^2),0)</f>
        <v>28</v>
      </c>
      <c r="AD11">
        <f>ROUND(SQRT((INDEX(vertices!$D$2:$D$32,MATCH(distances!$A11,vertices!$A$2:$A$32,0))-INDEX(vertices!$D$2:$D$32,MATCH(distances!AD$1,vertices!$A$2:$A$32,0)))^2+(INDEX(vertices!$E$2:$E$32,MATCH(distances!$A11,vertices!$A$2:$A$32,0))-INDEX(vertices!$E$2:$E$32,MATCH(distances!AD$1,vertices!$A$2:$A$32,0)))^2),0)</f>
        <v>263</v>
      </c>
      <c r="AE11">
        <f>ROUND(SQRT((INDEX(vertices!$D$2:$D$32,MATCH(distances!$A11,vertices!$A$2:$A$32,0))-INDEX(vertices!$D$2:$D$32,MATCH(distances!AE$1,vertices!$A$2:$A$32,0)))^2+(INDEX(vertices!$E$2:$E$32,MATCH(distances!$A11,vertices!$A$2:$A$32,0))-INDEX(vertices!$E$2:$E$32,MATCH(distances!AE$1,vertices!$A$2:$A$32,0)))^2),0)</f>
        <v>574</v>
      </c>
      <c r="AF11">
        <f>ROUND(SQRT((INDEX(vertices!$D$2:$D$32,MATCH(distances!$A11,vertices!$A$2:$A$32,0))-INDEX(vertices!$D$2:$D$32,MATCH(distances!AF$1,vertices!$A$2:$A$32,0)))^2+(INDEX(vertices!$E$2:$E$32,MATCH(distances!$A11,vertices!$A$2:$A$32,0))-INDEX(vertices!$E$2:$E$32,MATCH(distances!AF$1,vertices!$A$2:$A$32,0)))^2),0)</f>
        <v>401</v>
      </c>
    </row>
    <row r="12" spans="1:32" x14ac:dyDescent="0.25">
      <c r="A12" t="str">
        <v>K</v>
      </c>
      <c r="B12">
        <f>ROUND(SQRT((INDEX(vertices!$D$2:$D$32,MATCH(distances!$A12,vertices!$A$2:$A$32,0))-INDEX(vertices!$D$2:$D$32,MATCH(distances!B$1,vertices!$A$2:$A$32,0)))^2+(INDEX(vertices!$E$2:$E$32,MATCH(distances!$A12,vertices!$A$2:$A$32,0))-INDEX(vertices!$E$2:$E$32,MATCH(distances!B$1,vertices!$A$2:$A$32,0)))^2),0)</f>
        <v>445</v>
      </c>
      <c r="C12">
        <f>ROUND(SQRT((INDEX(vertices!$D$2:$D$32,MATCH(distances!$A12,vertices!$A$2:$A$32,0))-INDEX(vertices!$D$2:$D$32,MATCH(distances!C$1,vertices!$A$2:$A$32,0)))^2+(INDEX(vertices!$E$2:$E$32,MATCH(distances!$A12,vertices!$A$2:$A$32,0))-INDEX(vertices!$E$2:$E$32,MATCH(distances!C$1,vertices!$A$2:$A$32,0)))^2),0)</f>
        <v>297</v>
      </c>
      <c r="D12">
        <f>ROUND(SQRT((INDEX(vertices!$D$2:$D$32,MATCH(distances!$A12,vertices!$A$2:$A$32,0))-INDEX(vertices!$D$2:$D$32,MATCH(distances!D$1,vertices!$A$2:$A$32,0)))^2+(INDEX(vertices!$E$2:$E$32,MATCH(distances!$A12,vertices!$A$2:$A$32,0))-INDEX(vertices!$E$2:$E$32,MATCH(distances!D$1,vertices!$A$2:$A$32,0)))^2),0)</f>
        <v>169</v>
      </c>
      <c r="E12">
        <f>ROUND(SQRT((INDEX(vertices!$D$2:$D$32,MATCH(distances!$A12,vertices!$A$2:$A$32,0))-INDEX(vertices!$D$2:$D$32,MATCH(distances!E$1,vertices!$A$2:$A$32,0)))^2+(INDEX(vertices!$E$2:$E$32,MATCH(distances!$A12,vertices!$A$2:$A$32,0))-INDEX(vertices!$E$2:$E$32,MATCH(distances!E$1,vertices!$A$2:$A$32,0)))^2),0)</f>
        <v>341</v>
      </c>
      <c r="F12">
        <f>ROUND(SQRT((INDEX(vertices!$D$2:$D$32,MATCH(distances!$A12,vertices!$A$2:$A$32,0))-INDEX(vertices!$D$2:$D$32,MATCH(distances!F$1,vertices!$A$2:$A$32,0)))^2+(INDEX(vertices!$E$2:$E$32,MATCH(distances!$A12,vertices!$A$2:$A$32,0))-INDEX(vertices!$E$2:$E$32,MATCH(distances!F$1,vertices!$A$2:$A$32,0)))^2),0)</f>
        <v>192</v>
      </c>
      <c r="G12">
        <f>ROUND(SQRT((INDEX(vertices!$D$2:$D$32,MATCH(distances!$A12,vertices!$A$2:$A$32,0))-INDEX(vertices!$D$2:$D$32,MATCH(distances!G$1,vertices!$A$2:$A$32,0)))^2+(INDEX(vertices!$E$2:$E$32,MATCH(distances!$A12,vertices!$A$2:$A$32,0))-INDEX(vertices!$E$2:$E$32,MATCH(distances!G$1,vertices!$A$2:$A$32,0)))^2),0)</f>
        <v>82</v>
      </c>
      <c r="H12">
        <f>ROUND(SQRT((INDEX(vertices!$D$2:$D$32,MATCH(distances!$A12,vertices!$A$2:$A$32,0))-INDEX(vertices!$D$2:$D$32,MATCH(distances!H$1,vertices!$A$2:$A$32,0)))^2+(INDEX(vertices!$E$2:$E$32,MATCH(distances!$A12,vertices!$A$2:$A$32,0))-INDEX(vertices!$E$2:$E$32,MATCH(distances!H$1,vertices!$A$2:$A$32,0)))^2),0)</f>
        <v>348</v>
      </c>
      <c r="I12">
        <f>ROUND(SQRT((INDEX(vertices!$D$2:$D$32,MATCH(distances!$A12,vertices!$A$2:$A$32,0))-INDEX(vertices!$D$2:$D$32,MATCH(distances!I$1,vertices!$A$2:$A$32,0)))^2+(INDEX(vertices!$E$2:$E$32,MATCH(distances!$A12,vertices!$A$2:$A$32,0))-INDEX(vertices!$E$2:$E$32,MATCH(distances!I$1,vertices!$A$2:$A$32,0)))^2),0)</f>
        <v>206</v>
      </c>
      <c r="J12">
        <f>ROUND(SQRT((INDEX(vertices!$D$2:$D$32,MATCH(distances!$A12,vertices!$A$2:$A$32,0))-INDEX(vertices!$D$2:$D$32,MATCH(distances!J$1,vertices!$A$2:$A$32,0)))^2+(INDEX(vertices!$E$2:$E$32,MATCH(distances!$A12,vertices!$A$2:$A$32,0))-INDEX(vertices!$E$2:$E$32,MATCH(distances!J$1,vertices!$A$2:$A$32,0)))^2),0)</f>
        <v>386</v>
      </c>
      <c r="K12">
        <f>ROUND(SQRT((INDEX(vertices!$D$2:$D$32,MATCH(distances!$A12,vertices!$A$2:$A$32,0))-INDEX(vertices!$D$2:$D$32,MATCH(distances!K$1,vertices!$A$2:$A$32,0)))^2+(INDEX(vertices!$E$2:$E$32,MATCH(distances!$A12,vertices!$A$2:$A$32,0))-INDEX(vertices!$E$2:$E$32,MATCH(distances!K$1,vertices!$A$2:$A$32,0)))^2),0)</f>
        <v>57</v>
      </c>
      <c r="L12">
        <f>ROUND(SQRT((INDEX(vertices!$D$2:$D$32,MATCH(distances!$A12,vertices!$A$2:$A$32,0))-INDEX(vertices!$D$2:$D$32,MATCH(distances!L$1,vertices!$A$2:$A$32,0)))^2+(INDEX(vertices!$E$2:$E$32,MATCH(distances!$A12,vertices!$A$2:$A$32,0))-INDEX(vertices!$E$2:$E$32,MATCH(distances!L$1,vertices!$A$2:$A$32,0)))^2),0)</f>
        <v>0</v>
      </c>
      <c r="M12">
        <f>ROUND(SQRT((INDEX(vertices!$D$2:$D$32,MATCH(distances!$A12,vertices!$A$2:$A$32,0))-INDEX(vertices!$D$2:$D$32,MATCH(distances!M$1,vertices!$A$2:$A$32,0)))^2+(INDEX(vertices!$E$2:$E$32,MATCH(distances!$A12,vertices!$A$2:$A$32,0))-INDEX(vertices!$E$2:$E$32,MATCH(distances!M$1,vertices!$A$2:$A$32,0)))^2),0)</f>
        <v>339</v>
      </c>
      <c r="N12">
        <f>ROUND(SQRT((INDEX(vertices!$D$2:$D$32,MATCH(distances!$A12,vertices!$A$2:$A$32,0))-INDEX(vertices!$D$2:$D$32,MATCH(distances!N$1,vertices!$A$2:$A$32,0)))^2+(INDEX(vertices!$E$2:$E$32,MATCH(distances!$A12,vertices!$A$2:$A$32,0))-INDEX(vertices!$E$2:$E$32,MATCH(distances!N$1,vertices!$A$2:$A$32,0)))^2),0)</f>
        <v>239</v>
      </c>
      <c r="O12">
        <f>ROUND(SQRT((INDEX(vertices!$D$2:$D$32,MATCH(distances!$A12,vertices!$A$2:$A$32,0))-INDEX(vertices!$D$2:$D$32,MATCH(distances!O$1,vertices!$A$2:$A$32,0)))^2+(INDEX(vertices!$E$2:$E$32,MATCH(distances!$A12,vertices!$A$2:$A$32,0))-INDEX(vertices!$E$2:$E$32,MATCH(distances!O$1,vertices!$A$2:$A$32,0)))^2),0)</f>
        <v>384</v>
      </c>
      <c r="P12">
        <f>ROUND(SQRT((INDEX(vertices!$D$2:$D$32,MATCH(distances!$A12,vertices!$A$2:$A$32,0))-INDEX(vertices!$D$2:$D$32,MATCH(distances!P$1,vertices!$A$2:$A$32,0)))^2+(INDEX(vertices!$E$2:$E$32,MATCH(distances!$A12,vertices!$A$2:$A$32,0))-INDEX(vertices!$E$2:$E$32,MATCH(distances!P$1,vertices!$A$2:$A$32,0)))^2),0)</f>
        <v>290</v>
      </c>
      <c r="Q12">
        <f>ROUND(SQRT((INDEX(vertices!$D$2:$D$32,MATCH(distances!$A12,vertices!$A$2:$A$32,0))-INDEX(vertices!$D$2:$D$32,MATCH(distances!Q$1,vertices!$A$2:$A$32,0)))^2+(INDEX(vertices!$E$2:$E$32,MATCH(distances!$A12,vertices!$A$2:$A$32,0))-INDEX(vertices!$E$2:$E$32,MATCH(distances!Q$1,vertices!$A$2:$A$32,0)))^2),0)</f>
        <v>257</v>
      </c>
      <c r="R12">
        <f>ROUND(SQRT((INDEX(vertices!$D$2:$D$32,MATCH(distances!$A12,vertices!$A$2:$A$32,0))-INDEX(vertices!$D$2:$D$32,MATCH(distances!R$1,vertices!$A$2:$A$32,0)))^2+(INDEX(vertices!$E$2:$E$32,MATCH(distances!$A12,vertices!$A$2:$A$32,0))-INDEX(vertices!$E$2:$E$32,MATCH(distances!R$1,vertices!$A$2:$A$32,0)))^2),0)</f>
        <v>128</v>
      </c>
      <c r="S12">
        <f>ROUND(SQRT((INDEX(vertices!$D$2:$D$32,MATCH(distances!$A12,vertices!$A$2:$A$32,0))-INDEX(vertices!$D$2:$D$32,MATCH(distances!S$1,vertices!$A$2:$A$32,0)))^2+(INDEX(vertices!$E$2:$E$32,MATCH(distances!$A12,vertices!$A$2:$A$32,0))-INDEX(vertices!$E$2:$E$32,MATCH(distances!S$1,vertices!$A$2:$A$32,0)))^2),0)</f>
        <v>120</v>
      </c>
      <c r="T12">
        <f>ROUND(SQRT((INDEX(vertices!$D$2:$D$32,MATCH(distances!$A12,vertices!$A$2:$A$32,0))-INDEX(vertices!$D$2:$D$32,MATCH(distances!T$1,vertices!$A$2:$A$32,0)))^2+(INDEX(vertices!$E$2:$E$32,MATCH(distances!$A12,vertices!$A$2:$A$32,0))-INDEX(vertices!$E$2:$E$32,MATCH(distances!T$1,vertices!$A$2:$A$32,0)))^2),0)</f>
        <v>288</v>
      </c>
      <c r="U12">
        <f>ROUND(SQRT((INDEX(vertices!$D$2:$D$32,MATCH(distances!$A12,vertices!$A$2:$A$32,0))-INDEX(vertices!$D$2:$D$32,MATCH(distances!U$1,vertices!$A$2:$A$32,0)))^2+(INDEX(vertices!$E$2:$E$32,MATCH(distances!$A12,vertices!$A$2:$A$32,0))-INDEX(vertices!$E$2:$E$32,MATCH(distances!U$1,vertices!$A$2:$A$32,0)))^2),0)</f>
        <v>285</v>
      </c>
      <c r="V12">
        <f>ROUND(SQRT((INDEX(vertices!$D$2:$D$32,MATCH(distances!$A12,vertices!$A$2:$A$32,0))-INDEX(vertices!$D$2:$D$32,MATCH(distances!V$1,vertices!$A$2:$A$32,0)))^2+(INDEX(vertices!$E$2:$E$32,MATCH(distances!$A12,vertices!$A$2:$A$32,0))-INDEX(vertices!$E$2:$E$32,MATCH(distances!V$1,vertices!$A$2:$A$32,0)))^2),0)</f>
        <v>312</v>
      </c>
      <c r="W12">
        <f>ROUND(SQRT((INDEX(vertices!$D$2:$D$32,MATCH(distances!$A12,vertices!$A$2:$A$32,0))-INDEX(vertices!$D$2:$D$32,MATCH(distances!W$1,vertices!$A$2:$A$32,0)))^2+(INDEX(vertices!$E$2:$E$32,MATCH(distances!$A12,vertices!$A$2:$A$32,0))-INDEX(vertices!$E$2:$E$32,MATCH(distances!W$1,vertices!$A$2:$A$32,0)))^2),0)</f>
        <v>273</v>
      </c>
      <c r="X12">
        <f>ROUND(SQRT((INDEX(vertices!$D$2:$D$32,MATCH(distances!$A12,vertices!$A$2:$A$32,0))-INDEX(vertices!$D$2:$D$32,MATCH(distances!X$1,vertices!$A$2:$A$32,0)))^2+(INDEX(vertices!$E$2:$E$32,MATCH(distances!$A12,vertices!$A$2:$A$32,0))-INDEX(vertices!$E$2:$E$32,MATCH(distances!X$1,vertices!$A$2:$A$32,0)))^2),0)</f>
        <v>186</v>
      </c>
      <c r="Y12">
        <f>ROUND(SQRT((INDEX(vertices!$D$2:$D$32,MATCH(distances!$A12,vertices!$A$2:$A$32,0))-INDEX(vertices!$D$2:$D$32,MATCH(distances!Y$1,vertices!$A$2:$A$32,0)))^2+(INDEX(vertices!$E$2:$E$32,MATCH(distances!$A12,vertices!$A$2:$A$32,0))-INDEX(vertices!$E$2:$E$32,MATCH(distances!Y$1,vertices!$A$2:$A$32,0)))^2),0)</f>
        <v>256</v>
      </c>
      <c r="Z12">
        <f>ROUND(SQRT((INDEX(vertices!$D$2:$D$32,MATCH(distances!$A12,vertices!$A$2:$A$32,0))-INDEX(vertices!$D$2:$D$32,MATCH(distances!Z$1,vertices!$A$2:$A$32,0)))^2+(INDEX(vertices!$E$2:$E$32,MATCH(distances!$A12,vertices!$A$2:$A$32,0))-INDEX(vertices!$E$2:$E$32,MATCH(distances!Z$1,vertices!$A$2:$A$32,0)))^2),0)</f>
        <v>386</v>
      </c>
      <c r="AA12">
        <f>ROUND(SQRT((INDEX(vertices!$D$2:$D$32,MATCH(distances!$A12,vertices!$A$2:$A$32,0))-INDEX(vertices!$D$2:$D$32,MATCH(distances!AA$1,vertices!$A$2:$A$32,0)))^2+(INDEX(vertices!$E$2:$E$32,MATCH(distances!$A12,vertices!$A$2:$A$32,0))-INDEX(vertices!$E$2:$E$32,MATCH(distances!AA$1,vertices!$A$2:$A$32,0)))^2),0)</f>
        <v>409</v>
      </c>
      <c r="AB12">
        <f>ROUND(SQRT((INDEX(vertices!$D$2:$D$32,MATCH(distances!$A12,vertices!$A$2:$A$32,0))-INDEX(vertices!$D$2:$D$32,MATCH(distances!AB$1,vertices!$A$2:$A$32,0)))^2+(INDEX(vertices!$E$2:$E$32,MATCH(distances!$A12,vertices!$A$2:$A$32,0))-INDEX(vertices!$E$2:$E$32,MATCH(distances!AB$1,vertices!$A$2:$A$32,0)))^2),0)</f>
        <v>264</v>
      </c>
      <c r="AC12">
        <f>ROUND(SQRT((INDEX(vertices!$D$2:$D$32,MATCH(distances!$A12,vertices!$A$2:$A$32,0))-INDEX(vertices!$D$2:$D$32,MATCH(distances!AC$1,vertices!$A$2:$A$32,0)))^2+(INDEX(vertices!$E$2:$E$32,MATCH(distances!$A12,vertices!$A$2:$A$32,0))-INDEX(vertices!$E$2:$E$32,MATCH(distances!AC$1,vertices!$A$2:$A$32,0)))^2),0)</f>
        <v>85</v>
      </c>
      <c r="AD12">
        <f>ROUND(SQRT((INDEX(vertices!$D$2:$D$32,MATCH(distances!$A12,vertices!$A$2:$A$32,0))-INDEX(vertices!$D$2:$D$32,MATCH(distances!AD$1,vertices!$A$2:$A$32,0)))^2+(INDEX(vertices!$E$2:$E$32,MATCH(distances!$A12,vertices!$A$2:$A$32,0))-INDEX(vertices!$E$2:$E$32,MATCH(distances!AD$1,vertices!$A$2:$A$32,0)))^2),0)</f>
        <v>221</v>
      </c>
      <c r="AE12">
        <f>ROUND(SQRT((INDEX(vertices!$D$2:$D$32,MATCH(distances!$A12,vertices!$A$2:$A$32,0))-INDEX(vertices!$D$2:$D$32,MATCH(distances!AE$1,vertices!$A$2:$A$32,0)))^2+(INDEX(vertices!$E$2:$E$32,MATCH(distances!$A12,vertices!$A$2:$A$32,0))-INDEX(vertices!$E$2:$E$32,MATCH(distances!AE$1,vertices!$A$2:$A$32,0)))^2),0)</f>
        <v>517</v>
      </c>
      <c r="AF12">
        <f>ROUND(SQRT((INDEX(vertices!$D$2:$D$32,MATCH(distances!$A12,vertices!$A$2:$A$32,0))-INDEX(vertices!$D$2:$D$32,MATCH(distances!AF$1,vertices!$A$2:$A$32,0)))^2+(INDEX(vertices!$E$2:$E$32,MATCH(distances!$A12,vertices!$A$2:$A$32,0))-INDEX(vertices!$E$2:$E$32,MATCH(distances!AF$1,vertices!$A$2:$A$32,0)))^2),0)</f>
        <v>345</v>
      </c>
    </row>
    <row r="13" spans="1:32" x14ac:dyDescent="0.25">
      <c r="A13" t="str">
        <v>L</v>
      </c>
      <c r="B13">
        <f>ROUND(SQRT((INDEX(vertices!$D$2:$D$32,MATCH(distances!$A13,vertices!$A$2:$A$32,0))-INDEX(vertices!$D$2:$D$32,MATCH(distances!B$1,vertices!$A$2:$A$32,0)))^2+(INDEX(vertices!$E$2:$E$32,MATCH(distances!$A13,vertices!$A$2:$A$32,0))-INDEX(vertices!$E$2:$E$32,MATCH(distances!B$1,vertices!$A$2:$A$32,0)))^2),0)</f>
        <v>202</v>
      </c>
      <c r="C13">
        <f>ROUND(SQRT((INDEX(vertices!$D$2:$D$32,MATCH(distances!$A13,vertices!$A$2:$A$32,0))-INDEX(vertices!$D$2:$D$32,MATCH(distances!C$1,vertices!$A$2:$A$32,0)))^2+(INDEX(vertices!$E$2:$E$32,MATCH(distances!$A13,vertices!$A$2:$A$32,0))-INDEX(vertices!$E$2:$E$32,MATCH(distances!C$1,vertices!$A$2:$A$32,0)))^2),0)</f>
        <v>189</v>
      </c>
      <c r="D13">
        <f>ROUND(SQRT((INDEX(vertices!$D$2:$D$32,MATCH(distances!$A13,vertices!$A$2:$A$32,0))-INDEX(vertices!$D$2:$D$32,MATCH(distances!D$1,vertices!$A$2:$A$32,0)))^2+(INDEX(vertices!$E$2:$E$32,MATCH(distances!$A13,vertices!$A$2:$A$32,0))-INDEX(vertices!$E$2:$E$32,MATCH(distances!D$1,vertices!$A$2:$A$32,0)))^2),0)</f>
        <v>366</v>
      </c>
      <c r="E13">
        <f>ROUND(SQRT((INDEX(vertices!$D$2:$D$32,MATCH(distances!$A13,vertices!$A$2:$A$32,0))-INDEX(vertices!$D$2:$D$32,MATCH(distances!E$1,vertices!$A$2:$A$32,0)))^2+(INDEX(vertices!$E$2:$E$32,MATCH(distances!$A13,vertices!$A$2:$A$32,0))-INDEX(vertices!$E$2:$E$32,MATCH(distances!E$1,vertices!$A$2:$A$32,0)))^2),0)</f>
        <v>451</v>
      </c>
      <c r="F13">
        <f>ROUND(SQRT((INDEX(vertices!$D$2:$D$32,MATCH(distances!$A13,vertices!$A$2:$A$32,0))-INDEX(vertices!$D$2:$D$32,MATCH(distances!F$1,vertices!$A$2:$A$32,0)))^2+(INDEX(vertices!$E$2:$E$32,MATCH(distances!$A13,vertices!$A$2:$A$32,0))-INDEX(vertices!$E$2:$E$32,MATCH(distances!F$1,vertices!$A$2:$A$32,0)))^2),0)</f>
        <v>268</v>
      </c>
      <c r="G13">
        <f>ROUND(SQRT((INDEX(vertices!$D$2:$D$32,MATCH(distances!$A13,vertices!$A$2:$A$32,0))-INDEX(vertices!$D$2:$D$32,MATCH(distances!G$1,vertices!$A$2:$A$32,0)))^2+(INDEX(vertices!$E$2:$E$32,MATCH(distances!$A13,vertices!$A$2:$A$32,0))-INDEX(vertices!$E$2:$E$32,MATCH(distances!G$1,vertices!$A$2:$A$32,0)))^2),0)</f>
        <v>392</v>
      </c>
      <c r="H13">
        <f>ROUND(SQRT((INDEX(vertices!$D$2:$D$32,MATCH(distances!$A13,vertices!$A$2:$A$32,0))-INDEX(vertices!$D$2:$D$32,MATCH(distances!H$1,vertices!$A$2:$A$32,0)))^2+(INDEX(vertices!$E$2:$E$32,MATCH(distances!$A13,vertices!$A$2:$A$32,0))-INDEX(vertices!$E$2:$E$32,MATCH(distances!H$1,vertices!$A$2:$A$32,0)))^2),0)</f>
        <v>256</v>
      </c>
      <c r="I13">
        <f>ROUND(SQRT((INDEX(vertices!$D$2:$D$32,MATCH(distances!$A13,vertices!$A$2:$A$32,0))-INDEX(vertices!$D$2:$D$32,MATCH(distances!I$1,vertices!$A$2:$A$32,0)))^2+(INDEX(vertices!$E$2:$E$32,MATCH(distances!$A13,vertices!$A$2:$A$32,0))-INDEX(vertices!$E$2:$E$32,MATCH(distances!I$1,vertices!$A$2:$A$32,0)))^2),0)</f>
        <v>310</v>
      </c>
      <c r="J13">
        <f>ROUND(SQRT((INDEX(vertices!$D$2:$D$32,MATCH(distances!$A13,vertices!$A$2:$A$32,0))-INDEX(vertices!$D$2:$D$32,MATCH(distances!J$1,vertices!$A$2:$A$32,0)))^2+(INDEX(vertices!$E$2:$E$32,MATCH(distances!$A13,vertices!$A$2:$A$32,0))-INDEX(vertices!$E$2:$E$32,MATCH(distances!J$1,vertices!$A$2:$A$32,0)))^2),0)</f>
        <v>97</v>
      </c>
      <c r="K13">
        <f>ROUND(SQRT((INDEX(vertices!$D$2:$D$32,MATCH(distances!$A13,vertices!$A$2:$A$32,0))-INDEX(vertices!$D$2:$D$32,MATCH(distances!K$1,vertices!$A$2:$A$32,0)))^2+(INDEX(vertices!$E$2:$E$32,MATCH(distances!$A13,vertices!$A$2:$A$32,0))-INDEX(vertices!$E$2:$E$32,MATCH(distances!K$1,vertices!$A$2:$A$32,0)))^2),0)</f>
        <v>389</v>
      </c>
      <c r="L13">
        <f>ROUND(SQRT((INDEX(vertices!$D$2:$D$32,MATCH(distances!$A13,vertices!$A$2:$A$32,0))-INDEX(vertices!$D$2:$D$32,MATCH(distances!L$1,vertices!$A$2:$A$32,0)))^2+(INDEX(vertices!$E$2:$E$32,MATCH(distances!$A13,vertices!$A$2:$A$32,0))-INDEX(vertices!$E$2:$E$32,MATCH(distances!L$1,vertices!$A$2:$A$32,0)))^2),0)</f>
        <v>339</v>
      </c>
      <c r="M13">
        <f>ROUND(SQRT((INDEX(vertices!$D$2:$D$32,MATCH(distances!$A13,vertices!$A$2:$A$32,0))-INDEX(vertices!$D$2:$D$32,MATCH(distances!M$1,vertices!$A$2:$A$32,0)))^2+(INDEX(vertices!$E$2:$E$32,MATCH(distances!$A13,vertices!$A$2:$A$32,0))-INDEX(vertices!$E$2:$E$32,MATCH(distances!M$1,vertices!$A$2:$A$32,0)))^2),0)</f>
        <v>0</v>
      </c>
      <c r="N13">
        <f>ROUND(SQRT((INDEX(vertices!$D$2:$D$32,MATCH(distances!$A13,vertices!$A$2:$A$32,0))-INDEX(vertices!$D$2:$D$32,MATCH(distances!N$1,vertices!$A$2:$A$32,0)))^2+(INDEX(vertices!$E$2:$E$32,MATCH(distances!$A13,vertices!$A$2:$A$32,0))-INDEX(vertices!$E$2:$E$32,MATCH(distances!N$1,vertices!$A$2:$A$32,0)))^2),0)</f>
        <v>120</v>
      </c>
      <c r="O13">
        <f>ROUND(SQRT((INDEX(vertices!$D$2:$D$32,MATCH(distances!$A13,vertices!$A$2:$A$32,0))-INDEX(vertices!$D$2:$D$32,MATCH(distances!O$1,vertices!$A$2:$A$32,0)))^2+(INDEX(vertices!$E$2:$E$32,MATCH(distances!$A13,vertices!$A$2:$A$32,0))-INDEX(vertices!$E$2:$E$32,MATCH(distances!O$1,vertices!$A$2:$A$32,0)))^2),0)</f>
        <v>360</v>
      </c>
      <c r="P13">
        <f>ROUND(SQRT((INDEX(vertices!$D$2:$D$32,MATCH(distances!$A13,vertices!$A$2:$A$32,0))-INDEX(vertices!$D$2:$D$32,MATCH(distances!P$1,vertices!$A$2:$A$32,0)))^2+(INDEX(vertices!$E$2:$E$32,MATCH(distances!$A13,vertices!$A$2:$A$32,0))-INDEX(vertices!$E$2:$E$32,MATCH(distances!P$1,vertices!$A$2:$A$32,0)))^2),0)</f>
        <v>170</v>
      </c>
      <c r="Q13">
        <f>ROUND(SQRT((INDEX(vertices!$D$2:$D$32,MATCH(distances!$A13,vertices!$A$2:$A$32,0))-INDEX(vertices!$D$2:$D$32,MATCH(distances!Q$1,vertices!$A$2:$A$32,0)))^2+(INDEX(vertices!$E$2:$E$32,MATCH(distances!$A13,vertices!$A$2:$A$32,0))-INDEX(vertices!$E$2:$E$32,MATCH(distances!Q$1,vertices!$A$2:$A$32,0)))^2),0)</f>
        <v>205</v>
      </c>
      <c r="R13">
        <f>ROUND(SQRT((INDEX(vertices!$D$2:$D$32,MATCH(distances!$A13,vertices!$A$2:$A$32,0))-INDEX(vertices!$D$2:$D$32,MATCH(distances!R$1,vertices!$A$2:$A$32,0)))^2+(INDEX(vertices!$E$2:$E$32,MATCH(distances!$A13,vertices!$A$2:$A$32,0))-INDEX(vertices!$E$2:$E$32,MATCH(distances!R$1,vertices!$A$2:$A$32,0)))^2),0)</f>
        <v>327</v>
      </c>
      <c r="S13">
        <f>ROUND(SQRT((INDEX(vertices!$D$2:$D$32,MATCH(distances!$A13,vertices!$A$2:$A$32,0))-INDEX(vertices!$D$2:$D$32,MATCH(distances!S$1,vertices!$A$2:$A$32,0)))^2+(INDEX(vertices!$E$2:$E$32,MATCH(distances!$A13,vertices!$A$2:$A$32,0))-INDEX(vertices!$E$2:$E$32,MATCH(distances!S$1,vertices!$A$2:$A$32,0)))^2),0)</f>
        <v>282</v>
      </c>
      <c r="T13">
        <f>ROUND(SQRT((INDEX(vertices!$D$2:$D$32,MATCH(distances!$A13,vertices!$A$2:$A$32,0))-INDEX(vertices!$D$2:$D$32,MATCH(distances!T$1,vertices!$A$2:$A$32,0)))^2+(INDEX(vertices!$E$2:$E$32,MATCH(distances!$A13,vertices!$A$2:$A$32,0))-INDEX(vertices!$E$2:$E$32,MATCH(distances!T$1,vertices!$A$2:$A$32,0)))^2),0)</f>
        <v>75</v>
      </c>
      <c r="U13">
        <f>ROUND(SQRT((INDEX(vertices!$D$2:$D$32,MATCH(distances!$A13,vertices!$A$2:$A$32,0))-INDEX(vertices!$D$2:$D$32,MATCH(distances!U$1,vertices!$A$2:$A$32,0)))^2+(INDEX(vertices!$E$2:$E$32,MATCH(distances!$A13,vertices!$A$2:$A$32,0))-INDEX(vertices!$E$2:$E$32,MATCH(distances!U$1,vertices!$A$2:$A$32,0)))^2),0)</f>
        <v>57</v>
      </c>
      <c r="V13">
        <f>ROUND(SQRT((INDEX(vertices!$D$2:$D$32,MATCH(distances!$A13,vertices!$A$2:$A$32,0))-INDEX(vertices!$D$2:$D$32,MATCH(distances!V$1,vertices!$A$2:$A$32,0)))^2+(INDEX(vertices!$E$2:$E$32,MATCH(distances!$A13,vertices!$A$2:$A$32,0))-INDEX(vertices!$E$2:$E$32,MATCH(distances!V$1,vertices!$A$2:$A$32,0)))^2),0)</f>
        <v>185</v>
      </c>
      <c r="W13">
        <f>ROUND(SQRT((INDEX(vertices!$D$2:$D$32,MATCH(distances!$A13,vertices!$A$2:$A$32,0))-INDEX(vertices!$D$2:$D$32,MATCH(distances!W$1,vertices!$A$2:$A$32,0)))^2+(INDEX(vertices!$E$2:$E$32,MATCH(distances!$A13,vertices!$A$2:$A$32,0))-INDEX(vertices!$E$2:$E$32,MATCH(distances!W$1,vertices!$A$2:$A$32,0)))^2),0)</f>
        <v>400</v>
      </c>
      <c r="X13">
        <f>ROUND(SQRT((INDEX(vertices!$D$2:$D$32,MATCH(distances!$A13,vertices!$A$2:$A$32,0))-INDEX(vertices!$D$2:$D$32,MATCH(distances!X$1,vertices!$A$2:$A$32,0)))^2+(INDEX(vertices!$E$2:$E$32,MATCH(distances!$A13,vertices!$A$2:$A$32,0))-INDEX(vertices!$E$2:$E$32,MATCH(distances!X$1,vertices!$A$2:$A$32,0)))^2),0)</f>
        <v>278</v>
      </c>
      <c r="Y13">
        <f>ROUND(SQRT((INDEX(vertices!$D$2:$D$32,MATCH(distances!$A13,vertices!$A$2:$A$32,0))-INDEX(vertices!$D$2:$D$32,MATCH(distances!Y$1,vertices!$A$2:$A$32,0)))^2+(INDEX(vertices!$E$2:$E$32,MATCH(distances!$A13,vertices!$A$2:$A$32,0))-INDEX(vertices!$E$2:$E$32,MATCH(distances!Y$1,vertices!$A$2:$A$32,0)))^2),0)</f>
        <v>84</v>
      </c>
      <c r="Z13">
        <f>ROUND(SQRT((INDEX(vertices!$D$2:$D$32,MATCH(distances!$A13,vertices!$A$2:$A$32,0))-INDEX(vertices!$D$2:$D$32,MATCH(distances!Z$1,vertices!$A$2:$A$32,0)))^2+(INDEX(vertices!$E$2:$E$32,MATCH(distances!$A13,vertices!$A$2:$A$32,0))-INDEX(vertices!$E$2:$E$32,MATCH(distances!Z$1,vertices!$A$2:$A$32,0)))^2),0)</f>
        <v>234</v>
      </c>
      <c r="AA13">
        <f>ROUND(SQRT((INDEX(vertices!$D$2:$D$32,MATCH(distances!$A13,vertices!$A$2:$A$32,0))-INDEX(vertices!$D$2:$D$32,MATCH(distances!AA$1,vertices!$A$2:$A$32,0)))^2+(INDEX(vertices!$E$2:$E$32,MATCH(distances!$A13,vertices!$A$2:$A$32,0))-INDEX(vertices!$E$2:$E$32,MATCH(distances!AA$1,vertices!$A$2:$A$32,0)))^2),0)</f>
        <v>203</v>
      </c>
      <c r="AB13">
        <f>ROUND(SQRT((INDEX(vertices!$D$2:$D$32,MATCH(distances!$A13,vertices!$A$2:$A$32,0))-INDEX(vertices!$D$2:$D$32,MATCH(distances!AB$1,vertices!$A$2:$A$32,0)))^2+(INDEX(vertices!$E$2:$E$32,MATCH(distances!$A13,vertices!$A$2:$A$32,0))-INDEX(vertices!$E$2:$E$32,MATCH(distances!AB$1,vertices!$A$2:$A$32,0)))^2),0)</f>
        <v>443</v>
      </c>
      <c r="AC13">
        <f>ROUND(SQRT((INDEX(vertices!$D$2:$D$32,MATCH(distances!$A13,vertices!$A$2:$A$32,0))-INDEX(vertices!$D$2:$D$32,MATCH(distances!AC$1,vertices!$A$2:$A$32,0)))^2+(INDEX(vertices!$E$2:$E$32,MATCH(distances!$A13,vertices!$A$2:$A$32,0))-INDEX(vertices!$E$2:$E$32,MATCH(distances!AC$1,vertices!$A$2:$A$32,0)))^2),0)</f>
        <v>417</v>
      </c>
      <c r="AD13">
        <f>ROUND(SQRT((INDEX(vertices!$D$2:$D$32,MATCH(distances!$A13,vertices!$A$2:$A$32,0))-INDEX(vertices!$D$2:$D$32,MATCH(distances!AD$1,vertices!$A$2:$A$32,0)))^2+(INDEX(vertices!$E$2:$E$32,MATCH(distances!$A13,vertices!$A$2:$A$32,0))-INDEX(vertices!$E$2:$E$32,MATCH(distances!AD$1,vertices!$A$2:$A$32,0)))^2),0)</f>
        <v>142</v>
      </c>
      <c r="AE13">
        <f>ROUND(SQRT((INDEX(vertices!$D$2:$D$32,MATCH(distances!$A13,vertices!$A$2:$A$32,0))-INDEX(vertices!$D$2:$D$32,MATCH(distances!AE$1,vertices!$A$2:$A$32,0)))^2+(INDEX(vertices!$E$2:$E$32,MATCH(distances!$A13,vertices!$A$2:$A$32,0))-INDEX(vertices!$E$2:$E$32,MATCH(distances!AE$1,vertices!$A$2:$A$32,0)))^2),0)</f>
        <v>257</v>
      </c>
      <c r="AF13">
        <f>ROUND(SQRT((INDEX(vertices!$D$2:$D$32,MATCH(distances!$A13,vertices!$A$2:$A$32,0))-INDEX(vertices!$D$2:$D$32,MATCH(distances!AF$1,vertices!$A$2:$A$32,0)))^2+(INDEX(vertices!$E$2:$E$32,MATCH(distances!$A13,vertices!$A$2:$A$32,0))-INDEX(vertices!$E$2:$E$32,MATCH(distances!AF$1,vertices!$A$2:$A$32,0)))^2),0)</f>
        <v>271</v>
      </c>
    </row>
    <row r="14" spans="1:32" x14ac:dyDescent="0.25">
      <c r="A14" t="str">
        <v>M</v>
      </c>
      <c r="B14">
        <f>ROUND(SQRT((INDEX(vertices!$D$2:$D$32,MATCH(distances!$A14,vertices!$A$2:$A$32,0))-INDEX(vertices!$D$2:$D$32,MATCH(distances!B$1,vertices!$A$2:$A$32,0)))^2+(INDEX(vertices!$E$2:$E$32,MATCH(distances!$A14,vertices!$A$2:$A$32,0))-INDEX(vertices!$E$2:$E$32,MATCH(distances!B$1,vertices!$A$2:$A$32,0)))^2),0)</f>
        <v>300</v>
      </c>
      <c r="C14">
        <f>ROUND(SQRT((INDEX(vertices!$D$2:$D$32,MATCH(distances!$A14,vertices!$A$2:$A$32,0))-INDEX(vertices!$D$2:$D$32,MATCH(distances!C$1,vertices!$A$2:$A$32,0)))^2+(INDEX(vertices!$E$2:$E$32,MATCH(distances!$A14,vertices!$A$2:$A$32,0))-INDEX(vertices!$E$2:$E$32,MATCH(distances!C$1,vertices!$A$2:$A$32,0)))^2),0)</f>
        <v>111</v>
      </c>
      <c r="D14">
        <f>ROUND(SQRT((INDEX(vertices!$D$2:$D$32,MATCH(distances!$A14,vertices!$A$2:$A$32,0))-INDEX(vertices!$D$2:$D$32,MATCH(distances!D$1,vertices!$A$2:$A$32,0)))^2+(INDEX(vertices!$E$2:$E$32,MATCH(distances!$A14,vertices!$A$2:$A$32,0))-INDEX(vertices!$E$2:$E$32,MATCH(distances!D$1,vertices!$A$2:$A$32,0)))^2),0)</f>
        <v>313</v>
      </c>
      <c r="E14">
        <f>ROUND(SQRT((INDEX(vertices!$D$2:$D$32,MATCH(distances!$A14,vertices!$A$2:$A$32,0))-INDEX(vertices!$D$2:$D$32,MATCH(distances!E$1,vertices!$A$2:$A$32,0)))^2+(INDEX(vertices!$E$2:$E$32,MATCH(distances!$A14,vertices!$A$2:$A$32,0))-INDEX(vertices!$E$2:$E$32,MATCH(distances!E$1,vertices!$A$2:$A$32,0)))^2),0)</f>
        <v>438</v>
      </c>
      <c r="F14">
        <f>ROUND(SQRT((INDEX(vertices!$D$2:$D$32,MATCH(distances!$A14,vertices!$A$2:$A$32,0))-INDEX(vertices!$D$2:$D$32,MATCH(distances!F$1,vertices!$A$2:$A$32,0)))^2+(INDEX(vertices!$E$2:$E$32,MATCH(distances!$A14,vertices!$A$2:$A$32,0))-INDEX(vertices!$E$2:$E$32,MATCH(distances!F$1,vertices!$A$2:$A$32,0)))^2),0)</f>
        <v>236</v>
      </c>
      <c r="G14">
        <f>ROUND(SQRT((INDEX(vertices!$D$2:$D$32,MATCH(distances!$A14,vertices!$A$2:$A$32,0))-INDEX(vertices!$D$2:$D$32,MATCH(distances!G$1,vertices!$A$2:$A$32,0)))^2+(INDEX(vertices!$E$2:$E$32,MATCH(distances!$A14,vertices!$A$2:$A$32,0))-INDEX(vertices!$E$2:$E$32,MATCH(distances!G$1,vertices!$A$2:$A$32,0)))^2),0)</f>
        <v>305</v>
      </c>
      <c r="H14">
        <f>ROUND(SQRT((INDEX(vertices!$D$2:$D$32,MATCH(distances!$A14,vertices!$A$2:$A$32,0))-INDEX(vertices!$D$2:$D$32,MATCH(distances!H$1,vertices!$A$2:$A$32,0)))^2+(INDEX(vertices!$E$2:$E$32,MATCH(distances!$A14,vertices!$A$2:$A$32,0))-INDEX(vertices!$E$2:$E$32,MATCH(distances!H$1,vertices!$A$2:$A$32,0)))^2),0)</f>
        <v>296</v>
      </c>
      <c r="I14">
        <f>ROUND(SQRT((INDEX(vertices!$D$2:$D$32,MATCH(distances!$A14,vertices!$A$2:$A$32,0))-INDEX(vertices!$D$2:$D$32,MATCH(distances!I$1,vertices!$A$2:$A$32,0)))^2+(INDEX(vertices!$E$2:$E$32,MATCH(distances!$A14,vertices!$A$2:$A$32,0))-INDEX(vertices!$E$2:$E$32,MATCH(distances!I$1,vertices!$A$2:$A$32,0)))^2),0)</f>
        <v>279</v>
      </c>
      <c r="J14">
        <f>ROUND(SQRT((INDEX(vertices!$D$2:$D$32,MATCH(distances!$A14,vertices!$A$2:$A$32,0))-INDEX(vertices!$D$2:$D$32,MATCH(distances!J$1,vertices!$A$2:$A$32,0)))^2+(INDEX(vertices!$E$2:$E$32,MATCH(distances!$A14,vertices!$A$2:$A$32,0))-INDEX(vertices!$E$2:$E$32,MATCH(distances!J$1,vertices!$A$2:$A$32,0)))^2),0)</f>
        <v>146</v>
      </c>
      <c r="K14">
        <f>ROUND(SQRT((INDEX(vertices!$D$2:$D$32,MATCH(distances!$A14,vertices!$A$2:$A$32,0))-INDEX(vertices!$D$2:$D$32,MATCH(distances!K$1,vertices!$A$2:$A$32,0)))^2+(INDEX(vertices!$E$2:$E$32,MATCH(distances!$A14,vertices!$A$2:$A$32,0))-INDEX(vertices!$E$2:$E$32,MATCH(distances!K$1,vertices!$A$2:$A$32,0)))^2),0)</f>
        <v>283</v>
      </c>
      <c r="L14">
        <f>ROUND(SQRT((INDEX(vertices!$D$2:$D$32,MATCH(distances!$A14,vertices!$A$2:$A$32,0))-INDEX(vertices!$D$2:$D$32,MATCH(distances!L$1,vertices!$A$2:$A$32,0)))^2+(INDEX(vertices!$E$2:$E$32,MATCH(distances!$A14,vertices!$A$2:$A$32,0))-INDEX(vertices!$E$2:$E$32,MATCH(distances!L$1,vertices!$A$2:$A$32,0)))^2),0)</f>
        <v>239</v>
      </c>
      <c r="M14">
        <f>ROUND(SQRT((INDEX(vertices!$D$2:$D$32,MATCH(distances!$A14,vertices!$A$2:$A$32,0))-INDEX(vertices!$D$2:$D$32,MATCH(distances!M$1,vertices!$A$2:$A$32,0)))^2+(INDEX(vertices!$E$2:$E$32,MATCH(distances!$A14,vertices!$A$2:$A$32,0))-INDEX(vertices!$E$2:$E$32,MATCH(distances!M$1,vertices!$A$2:$A$32,0)))^2),0)</f>
        <v>120</v>
      </c>
      <c r="N14">
        <f>ROUND(SQRT((INDEX(vertices!$D$2:$D$32,MATCH(distances!$A14,vertices!$A$2:$A$32,0))-INDEX(vertices!$D$2:$D$32,MATCH(distances!N$1,vertices!$A$2:$A$32,0)))^2+(INDEX(vertices!$E$2:$E$32,MATCH(distances!$A14,vertices!$A$2:$A$32,0))-INDEX(vertices!$E$2:$E$32,MATCH(distances!N$1,vertices!$A$2:$A$32,0)))^2),0)</f>
        <v>0</v>
      </c>
      <c r="O14">
        <f>ROUND(SQRT((INDEX(vertices!$D$2:$D$32,MATCH(distances!$A14,vertices!$A$2:$A$32,0))-INDEX(vertices!$D$2:$D$32,MATCH(distances!O$1,vertices!$A$2:$A$32,0)))^2+(INDEX(vertices!$E$2:$E$32,MATCH(distances!$A14,vertices!$A$2:$A$32,0))-INDEX(vertices!$E$2:$E$32,MATCH(distances!O$1,vertices!$A$2:$A$32,0)))^2),0)</f>
        <v>387</v>
      </c>
      <c r="P14">
        <f>ROUND(SQRT((INDEX(vertices!$D$2:$D$32,MATCH(distances!$A14,vertices!$A$2:$A$32,0))-INDEX(vertices!$D$2:$D$32,MATCH(distances!P$1,vertices!$A$2:$A$32,0)))^2+(INDEX(vertices!$E$2:$E$32,MATCH(distances!$A14,vertices!$A$2:$A$32,0))-INDEX(vertices!$E$2:$E$32,MATCH(distances!P$1,vertices!$A$2:$A$32,0)))^2),0)</f>
        <v>201</v>
      </c>
      <c r="Q14">
        <f>ROUND(SQRT((INDEX(vertices!$D$2:$D$32,MATCH(distances!$A14,vertices!$A$2:$A$32,0))-INDEX(vertices!$D$2:$D$32,MATCH(distances!Q$1,vertices!$A$2:$A$32,0)))^2+(INDEX(vertices!$E$2:$E$32,MATCH(distances!$A14,vertices!$A$2:$A$32,0))-INDEX(vertices!$E$2:$E$32,MATCH(distances!Q$1,vertices!$A$2:$A$32,0)))^2),0)</f>
        <v>212</v>
      </c>
      <c r="R14">
        <f>ROUND(SQRT((INDEX(vertices!$D$2:$D$32,MATCH(distances!$A14,vertices!$A$2:$A$32,0))-INDEX(vertices!$D$2:$D$32,MATCH(distances!R$1,vertices!$A$2:$A$32,0)))^2+(INDEX(vertices!$E$2:$E$32,MATCH(distances!$A14,vertices!$A$2:$A$32,0))-INDEX(vertices!$E$2:$E$32,MATCH(distances!R$1,vertices!$A$2:$A$32,0)))^2),0)</f>
        <v>208</v>
      </c>
      <c r="S14">
        <f>ROUND(SQRT((INDEX(vertices!$D$2:$D$32,MATCH(distances!$A14,vertices!$A$2:$A$32,0))-INDEX(vertices!$D$2:$D$32,MATCH(distances!S$1,vertices!$A$2:$A$32,0)))^2+(INDEX(vertices!$E$2:$E$32,MATCH(distances!$A14,vertices!$A$2:$A$32,0))-INDEX(vertices!$E$2:$E$32,MATCH(distances!S$1,vertices!$A$2:$A$32,0)))^2),0)</f>
        <v>219</v>
      </c>
      <c r="T14">
        <f>ROUND(SQRT((INDEX(vertices!$D$2:$D$32,MATCH(distances!$A14,vertices!$A$2:$A$32,0))-INDEX(vertices!$D$2:$D$32,MATCH(distances!T$1,vertices!$A$2:$A$32,0)))^2+(INDEX(vertices!$E$2:$E$32,MATCH(distances!$A14,vertices!$A$2:$A$32,0))-INDEX(vertices!$E$2:$E$32,MATCH(distances!T$1,vertices!$A$2:$A$32,0)))^2),0)</f>
        <v>117</v>
      </c>
      <c r="U14">
        <f>ROUND(SQRT((INDEX(vertices!$D$2:$D$32,MATCH(distances!$A14,vertices!$A$2:$A$32,0))-INDEX(vertices!$D$2:$D$32,MATCH(distances!U$1,vertices!$A$2:$A$32,0)))^2+(INDEX(vertices!$E$2:$E$32,MATCH(distances!$A14,vertices!$A$2:$A$32,0))-INDEX(vertices!$E$2:$E$32,MATCH(distances!U$1,vertices!$A$2:$A$32,0)))^2),0)</f>
        <v>89</v>
      </c>
      <c r="V14">
        <f>ROUND(SQRT((INDEX(vertices!$D$2:$D$32,MATCH(distances!$A14,vertices!$A$2:$A$32,0))-INDEX(vertices!$D$2:$D$32,MATCH(distances!V$1,vertices!$A$2:$A$32,0)))^2+(INDEX(vertices!$E$2:$E$32,MATCH(distances!$A14,vertices!$A$2:$A$32,0))-INDEX(vertices!$E$2:$E$32,MATCH(distances!V$1,vertices!$A$2:$A$32,0)))^2),0)</f>
        <v>117</v>
      </c>
      <c r="W14">
        <f>ROUND(SQRT((INDEX(vertices!$D$2:$D$32,MATCH(distances!$A14,vertices!$A$2:$A$32,0))-INDEX(vertices!$D$2:$D$32,MATCH(distances!W$1,vertices!$A$2:$A$32,0)))^2+(INDEX(vertices!$E$2:$E$32,MATCH(distances!$A14,vertices!$A$2:$A$32,0))-INDEX(vertices!$E$2:$E$32,MATCH(distances!W$1,vertices!$A$2:$A$32,0)))^2),0)</f>
        <v>376</v>
      </c>
      <c r="X14">
        <f>ROUND(SQRT((INDEX(vertices!$D$2:$D$32,MATCH(distances!$A14,vertices!$A$2:$A$32,0))-INDEX(vertices!$D$2:$D$32,MATCH(distances!X$1,vertices!$A$2:$A$32,0)))^2+(INDEX(vertices!$E$2:$E$32,MATCH(distances!$A14,vertices!$A$2:$A$32,0))-INDEX(vertices!$E$2:$E$32,MATCH(distances!X$1,vertices!$A$2:$A$32,0)))^2),0)</f>
        <v>243</v>
      </c>
      <c r="Y14">
        <f>ROUND(SQRT((INDEX(vertices!$D$2:$D$32,MATCH(distances!$A14,vertices!$A$2:$A$32,0))-INDEX(vertices!$D$2:$D$32,MATCH(distances!Y$1,vertices!$A$2:$A$32,0)))^2+(INDEX(vertices!$E$2:$E$32,MATCH(distances!$A14,vertices!$A$2:$A$32,0))-INDEX(vertices!$E$2:$E$32,MATCH(distances!Y$1,vertices!$A$2:$A$32,0)))^2),0)</f>
        <v>60</v>
      </c>
      <c r="Z14">
        <f>ROUND(SQRT((INDEX(vertices!$D$2:$D$32,MATCH(distances!$A14,vertices!$A$2:$A$32,0))-INDEX(vertices!$D$2:$D$32,MATCH(distances!Z$1,vertices!$A$2:$A$32,0)))^2+(INDEX(vertices!$E$2:$E$32,MATCH(distances!$A14,vertices!$A$2:$A$32,0))-INDEX(vertices!$E$2:$E$32,MATCH(distances!Z$1,vertices!$A$2:$A$32,0)))^2),0)</f>
        <v>297</v>
      </c>
      <c r="AA14">
        <f>ROUND(SQRT((INDEX(vertices!$D$2:$D$32,MATCH(distances!$A14,vertices!$A$2:$A$32,0))-INDEX(vertices!$D$2:$D$32,MATCH(distances!AA$1,vertices!$A$2:$A$32,0)))^2+(INDEX(vertices!$E$2:$E$32,MATCH(distances!$A14,vertices!$A$2:$A$32,0))-INDEX(vertices!$E$2:$E$32,MATCH(distances!AA$1,vertices!$A$2:$A$32,0)))^2),0)</f>
        <v>286</v>
      </c>
      <c r="AB14">
        <f>ROUND(SQRT((INDEX(vertices!$D$2:$D$32,MATCH(distances!$A14,vertices!$A$2:$A$32,0))-INDEX(vertices!$D$2:$D$32,MATCH(distances!AB$1,vertices!$A$2:$A$32,0)))^2+(INDEX(vertices!$E$2:$E$32,MATCH(distances!$A14,vertices!$A$2:$A$32,0))-INDEX(vertices!$E$2:$E$32,MATCH(distances!AB$1,vertices!$A$2:$A$32,0)))^2),0)</f>
        <v>405</v>
      </c>
      <c r="AC14">
        <f>ROUND(SQRT((INDEX(vertices!$D$2:$D$32,MATCH(distances!$A14,vertices!$A$2:$A$32,0))-INDEX(vertices!$D$2:$D$32,MATCH(distances!AC$1,vertices!$A$2:$A$32,0)))^2+(INDEX(vertices!$E$2:$E$32,MATCH(distances!$A14,vertices!$A$2:$A$32,0))-INDEX(vertices!$E$2:$E$32,MATCH(distances!AC$1,vertices!$A$2:$A$32,0)))^2),0)</f>
        <v>309</v>
      </c>
      <c r="AD14">
        <f>ROUND(SQRT((INDEX(vertices!$D$2:$D$32,MATCH(distances!$A14,vertices!$A$2:$A$32,0))-INDEX(vertices!$D$2:$D$32,MATCH(distances!AD$1,vertices!$A$2:$A$32,0)))^2+(INDEX(vertices!$E$2:$E$32,MATCH(distances!$A14,vertices!$A$2:$A$32,0))-INDEX(vertices!$E$2:$E$32,MATCH(distances!AD$1,vertices!$A$2:$A$32,0)))^2),0)</f>
        <v>22</v>
      </c>
      <c r="AE14">
        <f>ROUND(SQRT((INDEX(vertices!$D$2:$D$32,MATCH(distances!$A14,vertices!$A$2:$A$32,0))-INDEX(vertices!$D$2:$D$32,MATCH(distances!AE$1,vertices!$A$2:$A$32,0)))^2+(INDEX(vertices!$E$2:$E$32,MATCH(distances!$A14,vertices!$A$2:$A$32,0))-INDEX(vertices!$E$2:$E$32,MATCH(distances!AE$1,vertices!$A$2:$A$32,0)))^2),0)</f>
        <v>363</v>
      </c>
      <c r="AF14">
        <f>ROUND(SQRT((INDEX(vertices!$D$2:$D$32,MATCH(distances!$A14,vertices!$A$2:$A$32,0))-INDEX(vertices!$D$2:$D$32,MATCH(distances!AF$1,vertices!$A$2:$A$32,0)))^2+(INDEX(vertices!$E$2:$E$32,MATCH(distances!$A14,vertices!$A$2:$A$32,0))-INDEX(vertices!$E$2:$E$32,MATCH(distances!AF$1,vertices!$A$2:$A$32,0)))^2),0)</f>
        <v>306</v>
      </c>
    </row>
    <row r="15" spans="1:32" x14ac:dyDescent="0.25">
      <c r="A15" t="str">
        <v>N</v>
      </c>
      <c r="B15">
        <f>ROUND(SQRT((INDEX(vertices!$D$2:$D$32,MATCH(distances!$A15,vertices!$A$2:$A$32,0))-INDEX(vertices!$D$2:$D$32,MATCH(distances!B$1,vertices!$A$2:$A$32,0)))^2+(INDEX(vertices!$E$2:$E$32,MATCH(distances!$A15,vertices!$A$2:$A$32,0))-INDEX(vertices!$E$2:$E$32,MATCH(distances!B$1,vertices!$A$2:$A$32,0)))^2),0)</f>
        <v>247</v>
      </c>
      <c r="C15">
        <f>ROUND(SQRT((INDEX(vertices!$D$2:$D$32,MATCH(distances!$A15,vertices!$A$2:$A$32,0))-INDEX(vertices!$D$2:$D$32,MATCH(distances!C$1,vertices!$A$2:$A$32,0)))^2+(INDEX(vertices!$E$2:$E$32,MATCH(distances!$A15,vertices!$A$2:$A$32,0))-INDEX(vertices!$E$2:$E$32,MATCH(distances!C$1,vertices!$A$2:$A$32,0)))^2),0)</f>
        <v>498</v>
      </c>
      <c r="D15">
        <f>ROUND(SQRT((INDEX(vertices!$D$2:$D$32,MATCH(distances!$A15,vertices!$A$2:$A$32,0))-INDEX(vertices!$D$2:$D$32,MATCH(distances!D$1,vertices!$A$2:$A$32,0)))^2+(INDEX(vertices!$E$2:$E$32,MATCH(distances!$A15,vertices!$A$2:$A$32,0))-INDEX(vertices!$E$2:$E$32,MATCH(distances!D$1,vertices!$A$2:$A$32,0)))^2),0)</f>
        <v>244</v>
      </c>
      <c r="E15">
        <f>ROUND(SQRT((INDEX(vertices!$D$2:$D$32,MATCH(distances!$A15,vertices!$A$2:$A$32,0))-INDEX(vertices!$D$2:$D$32,MATCH(distances!E$1,vertices!$A$2:$A$32,0)))^2+(INDEX(vertices!$E$2:$E$32,MATCH(distances!$A15,vertices!$A$2:$A$32,0))-INDEX(vertices!$E$2:$E$32,MATCH(distances!E$1,vertices!$A$2:$A$32,0)))^2),0)</f>
        <v>155</v>
      </c>
      <c r="F15">
        <f>ROUND(SQRT((INDEX(vertices!$D$2:$D$32,MATCH(distances!$A15,vertices!$A$2:$A$32,0))-INDEX(vertices!$D$2:$D$32,MATCH(distances!F$1,vertices!$A$2:$A$32,0)))^2+(INDEX(vertices!$E$2:$E$32,MATCH(distances!$A15,vertices!$A$2:$A$32,0))-INDEX(vertices!$E$2:$E$32,MATCH(distances!F$1,vertices!$A$2:$A$32,0)))^2),0)</f>
        <v>195</v>
      </c>
      <c r="G15">
        <f>ROUND(SQRT((INDEX(vertices!$D$2:$D$32,MATCH(distances!$A15,vertices!$A$2:$A$32,0))-INDEX(vertices!$D$2:$D$32,MATCH(distances!G$1,vertices!$A$2:$A$32,0)))^2+(INDEX(vertices!$E$2:$E$32,MATCH(distances!$A15,vertices!$A$2:$A$32,0))-INDEX(vertices!$E$2:$E$32,MATCH(distances!G$1,vertices!$A$2:$A$32,0)))^2),0)</f>
        <v>359</v>
      </c>
      <c r="H15">
        <f>ROUND(SQRT((INDEX(vertices!$D$2:$D$32,MATCH(distances!$A15,vertices!$A$2:$A$32,0))-INDEX(vertices!$D$2:$D$32,MATCH(distances!H$1,vertices!$A$2:$A$32,0)))^2+(INDEX(vertices!$E$2:$E$32,MATCH(distances!$A15,vertices!$A$2:$A$32,0))-INDEX(vertices!$E$2:$E$32,MATCH(distances!H$1,vertices!$A$2:$A$32,0)))^2),0)</f>
        <v>106</v>
      </c>
      <c r="I15">
        <f>ROUND(SQRT((INDEX(vertices!$D$2:$D$32,MATCH(distances!$A15,vertices!$A$2:$A$32,0))-INDEX(vertices!$D$2:$D$32,MATCH(distances!I$1,vertices!$A$2:$A$32,0)))^2+(INDEX(vertices!$E$2:$E$32,MATCH(distances!$A15,vertices!$A$2:$A$32,0))-INDEX(vertices!$E$2:$E$32,MATCH(distances!I$1,vertices!$A$2:$A$32,0)))^2),0)</f>
        <v>180</v>
      </c>
      <c r="J15">
        <f>ROUND(SQRT((INDEX(vertices!$D$2:$D$32,MATCH(distances!$A15,vertices!$A$2:$A$32,0))-INDEX(vertices!$D$2:$D$32,MATCH(distances!J$1,vertices!$A$2:$A$32,0)))^2+(INDEX(vertices!$E$2:$E$32,MATCH(distances!$A15,vertices!$A$2:$A$32,0))-INDEX(vertices!$E$2:$E$32,MATCH(distances!J$1,vertices!$A$2:$A$32,0)))^2),0)</f>
        <v>457</v>
      </c>
      <c r="K15">
        <f>ROUND(SQRT((INDEX(vertices!$D$2:$D$32,MATCH(distances!$A15,vertices!$A$2:$A$32,0))-INDEX(vertices!$D$2:$D$32,MATCH(distances!K$1,vertices!$A$2:$A$32,0)))^2+(INDEX(vertices!$E$2:$E$32,MATCH(distances!$A15,vertices!$A$2:$A$32,0))-INDEX(vertices!$E$2:$E$32,MATCH(distances!K$1,vertices!$A$2:$A$32,0)))^2),0)</f>
        <v>435</v>
      </c>
      <c r="L15">
        <f>ROUND(SQRT((INDEX(vertices!$D$2:$D$32,MATCH(distances!$A15,vertices!$A$2:$A$32,0))-INDEX(vertices!$D$2:$D$32,MATCH(distances!L$1,vertices!$A$2:$A$32,0)))^2+(INDEX(vertices!$E$2:$E$32,MATCH(distances!$A15,vertices!$A$2:$A$32,0))-INDEX(vertices!$E$2:$E$32,MATCH(distances!L$1,vertices!$A$2:$A$32,0)))^2),0)</f>
        <v>384</v>
      </c>
      <c r="M15">
        <f>ROUND(SQRT((INDEX(vertices!$D$2:$D$32,MATCH(distances!$A15,vertices!$A$2:$A$32,0))-INDEX(vertices!$D$2:$D$32,MATCH(distances!M$1,vertices!$A$2:$A$32,0)))^2+(INDEX(vertices!$E$2:$E$32,MATCH(distances!$A15,vertices!$A$2:$A$32,0))-INDEX(vertices!$E$2:$E$32,MATCH(distances!M$1,vertices!$A$2:$A$32,0)))^2),0)</f>
        <v>360</v>
      </c>
      <c r="N15">
        <f>ROUND(SQRT((INDEX(vertices!$D$2:$D$32,MATCH(distances!$A15,vertices!$A$2:$A$32,0))-INDEX(vertices!$D$2:$D$32,MATCH(distances!N$1,vertices!$A$2:$A$32,0)))^2+(INDEX(vertices!$E$2:$E$32,MATCH(distances!$A15,vertices!$A$2:$A$32,0))-INDEX(vertices!$E$2:$E$32,MATCH(distances!N$1,vertices!$A$2:$A$32,0)))^2),0)</f>
        <v>387</v>
      </c>
      <c r="O15">
        <f>ROUND(SQRT((INDEX(vertices!$D$2:$D$32,MATCH(distances!$A15,vertices!$A$2:$A$32,0))-INDEX(vertices!$D$2:$D$32,MATCH(distances!O$1,vertices!$A$2:$A$32,0)))^2+(INDEX(vertices!$E$2:$E$32,MATCH(distances!$A15,vertices!$A$2:$A$32,0))-INDEX(vertices!$E$2:$E$32,MATCH(distances!O$1,vertices!$A$2:$A$32,0)))^2),0)</f>
        <v>0</v>
      </c>
      <c r="P15">
        <f>ROUND(SQRT((INDEX(vertices!$D$2:$D$32,MATCH(distances!$A15,vertices!$A$2:$A$32,0))-INDEX(vertices!$D$2:$D$32,MATCH(distances!P$1,vertices!$A$2:$A$32,0)))^2+(INDEX(vertices!$E$2:$E$32,MATCH(distances!$A15,vertices!$A$2:$A$32,0))-INDEX(vertices!$E$2:$E$32,MATCH(distances!P$1,vertices!$A$2:$A$32,0)))^2),0)</f>
        <v>193</v>
      </c>
      <c r="Q15">
        <f>ROUND(SQRT((INDEX(vertices!$D$2:$D$32,MATCH(distances!$A15,vertices!$A$2:$A$32,0))-INDEX(vertices!$D$2:$D$32,MATCH(distances!Q$1,vertices!$A$2:$A$32,0)))^2+(INDEX(vertices!$E$2:$E$32,MATCH(distances!$A15,vertices!$A$2:$A$32,0))-INDEX(vertices!$E$2:$E$32,MATCH(distances!Q$1,vertices!$A$2:$A$32,0)))^2),0)</f>
        <v>175</v>
      </c>
      <c r="R15">
        <f>ROUND(SQRT((INDEX(vertices!$D$2:$D$32,MATCH(distances!$A15,vertices!$A$2:$A$32,0))-INDEX(vertices!$D$2:$D$32,MATCH(distances!R$1,vertices!$A$2:$A$32,0)))^2+(INDEX(vertices!$E$2:$E$32,MATCH(distances!$A15,vertices!$A$2:$A$32,0))-INDEX(vertices!$E$2:$E$32,MATCH(distances!R$1,vertices!$A$2:$A$32,0)))^2),0)</f>
        <v>480</v>
      </c>
      <c r="S15">
        <f>ROUND(SQRT((INDEX(vertices!$D$2:$D$32,MATCH(distances!$A15,vertices!$A$2:$A$32,0))-INDEX(vertices!$D$2:$D$32,MATCH(distances!S$1,vertices!$A$2:$A$32,0)))^2+(INDEX(vertices!$E$2:$E$32,MATCH(distances!$A15,vertices!$A$2:$A$32,0))-INDEX(vertices!$E$2:$E$32,MATCH(distances!S$1,vertices!$A$2:$A$32,0)))^2),0)</f>
        <v>266</v>
      </c>
      <c r="T15">
        <f>ROUND(SQRT((INDEX(vertices!$D$2:$D$32,MATCH(distances!$A15,vertices!$A$2:$A$32,0))-INDEX(vertices!$D$2:$D$32,MATCH(distances!T$1,vertices!$A$2:$A$32,0)))^2+(INDEX(vertices!$E$2:$E$32,MATCH(distances!$A15,vertices!$A$2:$A$32,0))-INDEX(vertices!$E$2:$E$32,MATCH(distances!T$1,vertices!$A$2:$A$32,0)))^2),0)</f>
        <v>293</v>
      </c>
      <c r="U15">
        <f>ROUND(SQRT((INDEX(vertices!$D$2:$D$32,MATCH(distances!$A15,vertices!$A$2:$A$32,0))-INDEX(vertices!$D$2:$D$32,MATCH(distances!U$1,vertices!$A$2:$A$32,0)))^2+(INDEX(vertices!$E$2:$E$32,MATCH(distances!$A15,vertices!$A$2:$A$32,0))-INDEX(vertices!$E$2:$E$32,MATCH(distances!U$1,vertices!$A$2:$A$32,0)))^2),0)</f>
        <v>326</v>
      </c>
      <c r="V15">
        <f>ROUND(SQRT((INDEX(vertices!$D$2:$D$32,MATCH(distances!$A15,vertices!$A$2:$A$32,0))-INDEX(vertices!$D$2:$D$32,MATCH(distances!V$1,vertices!$A$2:$A$32,0)))^2+(INDEX(vertices!$E$2:$E$32,MATCH(distances!$A15,vertices!$A$2:$A$32,0))-INDEX(vertices!$E$2:$E$32,MATCH(distances!V$1,vertices!$A$2:$A$32,0)))^2),0)</f>
        <v>504</v>
      </c>
      <c r="W15">
        <f>ROUND(SQRT((INDEX(vertices!$D$2:$D$32,MATCH(distances!$A15,vertices!$A$2:$A$32,0))-INDEX(vertices!$D$2:$D$32,MATCH(distances!W$1,vertices!$A$2:$A$32,0)))^2+(INDEX(vertices!$E$2:$E$32,MATCH(distances!$A15,vertices!$A$2:$A$32,0))-INDEX(vertices!$E$2:$E$32,MATCH(distances!W$1,vertices!$A$2:$A$32,0)))^2),0)</f>
        <v>164</v>
      </c>
      <c r="X15">
        <f>ROUND(SQRT((INDEX(vertices!$D$2:$D$32,MATCH(distances!$A15,vertices!$A$2:$A$32,0))-INDEX(vertices!$D$2:$D$32,MATCH(distances!X$1,vertices!$A$2:$A$32,0)))^2+(INDEX(vertices!$E$2:$E$32,MATCH(distances!$A15,vertices!$A$2:$A$32,0))-INDEX(vertices!$E$2:$E$32,MATCH(distances!X$1,vertices!$A$2:$A$32,0)))^2),0)</f>
        <v>199</v>
      </c>
      <c r="Y15">
        <f>ROUND(SQRT((INDEX(vertices!$D$2:$D$32,MATCH(distances!$A15,vertices!$A$2:$A$32,0))-INDEX(vertices!$D$2:$D$32,MATCH(distances!Y$1,vertices!$A$2:$A$32,0)))^2+(INDEX(vertices!$E$2:$E$32,MATCH(distances!$A15,vertices!$A$2:$A$32,0))-INDEX(vertices!$E$2:$E$32,MATCH(distances!Y$1,vertices!$A$2:$A$32,0)))^2),0)</f>
        <v>335</v>
      </c>
      <c r="Z15">
        <f>ROUND(SQRT((INDEX(vertices!$D$2:$D$32,MATCH(distances!$A15,vertices!$A$2:$A$32,0))-INDEX(vertices!$D$2:$D$32,MATCH(distances!Z$1,vertices!$A$2:$A$32,0)))^2+(INDEX(vertices!$E$2:$E$32,MATCH(distances!$A15,vertices!$A$2:$A$32,0))-INDEX(vertices!$E$2:$E$32,MATCH(distances!Z$1,vertices!$A$2:$A$32,0)))^2),0)</f>
        <v>150</v>
      </c>
      <c r="AA15">
        <f>ROUND(SQRT((INDEX(vertices!$D$2:$D$32,MATCH(distances!$A15,vertices!$A$2:$A$32,0))-INDEX(vertices!$D$2:$D$32,MATCH(distances!AA$1,vertices!$A$2:$A$32,0)))^2+(INDEX(vertices!$E$2:$E$32,MATCH(distances!$A15,vertices!$A$2:$A$32,0))-INDEX(vertices!$E$2:$E$32,MATCH(distances!AA$1,vertices!$A$2:$A$32,0)))^2),0)</f>
        <v>204</v>
      </c>
      <c r="AB15">
        <f>ROUND(SQRT((INDEX(vertices!$D$2:$D$32,MATCH(distances!$A15,vertices!$A$2:$A$32,0))-INDEX(vertices!$D$2:$D$32,MATCH(distances!AB$1,vertices!$A$2:$A$32,0)))^2+(INDEX(vertices!$E$2:$E$32,MATCH(distances!$A15,vertices!$A$2:$A$32,0))-INDEX(vertices!$E$2:$E$32,MATCH(distances!AB$1,vertices!$A$2:$A$32,0)))^2),0)</f>
        <v>224</v>
      </c>
      <c r="AC15">
        <f>ROUND(SQRT((INDEX(vertices!$D$2:$D$32,MATCH(distances!$A15,vertices!$A$2:$A$32,0))-INDEX(vertices!$D$2:$D$32,MATCH(distances!AC$1,vertices!$A$2:$A$32,0)))^2+(INDEX(vertices!$E$2:$E$32,MATCH(distances!$A15,vertices!$A$2:$A$32,0))-INDEX(vertices!$E$2:$E$32,MATCH(distances!AC$1,vertices!$A$2:$A$32,0)))^2),0)</f>
        <v>458</v>
      </c>
      <c r="AD15">
        <f>ROUND(SQRT((INDEX(vertices!$D$2:$D$32,MATCH(distances!$A15,vertices!$A$2:$A$32,0))-INDEX(vertices!$D$2:$D$32,MATCH(distances!AD$1,vertices!$A$2:$A$32,0)))^2+(INDEX(vertices!$E$2:$E$32,MATCH(distances!$A15,vertices!$A$2:$A$32,0))-INDEX(vertices!$E$2:$E$32,MATCH(distances!AD$1,vertices!$A$2:$A$32,0)))^2),0)</f>
        <v>393</v>
      </c>
      <c r="AE15">
        <f>ROUND(SQRT((INDEX(vertices!$D$2:$D$32,MATCH(distances!$A15,vertices!$A$2:$A$32,0))-INDEX(vertices!$D$2:$D$32,MATCH(distances!AE$1,vertices!$A$2:$A$32,0)))^2+(INDEX(vertices!$E$2:$E$32,MATCH(distances!$A15,vertices!$A$2:$A$32,0))-INDEX(vertices!$E$2:$E$32,MATCH(distances!AE$1,vertices!$A$2:$A$32,0)))^2),0)</f>
        <v>291</v>
      </c>
      <c r="AF15">
        <f>ROUND(SQRT((INDEX(vertices!$D$2:$D$32,MATCH(distances!$A15,vertices!$A$2:$A$32,0))-INDEX(vertices!$D$2:$D$32,MATCH(distances!AF$1,vertices!$A$2:$A$32,0)))^2+(INDEX(vertices!$E$2:$E$32,MATCH(distances!$A15,vertices!$A$2:$A$32,0))-INDEX(vertices!$E$2:$E$32,MATCH(distances!AF$1,vertices!$A$2:$A$32,0)))^2),0)</f>
        <v>89</v>
      </c>
    </row>
    <row r="16" spans="1:32" x14ac:dyDescent="0.25">
      <c r="A16" t="str">
        <v>O</v>
      </c>
      <c r="B16">
        <f>ROUND(SQRT((INDEX(vertices!$D$2:$D$32,MATCH(distances!$A16,vertices!$A$2:$A$32,0))-INDEX(vertices!$D$2:$D$32,MATCH(distances!B$1,vertices!$A$2:$A$32,0)))^2+(INDEX(vertices!$E$2:$E$32,MATCH(distances!$A16,vertices!$A$2:$A$32,0))-INDEX(vertices!$E$2:$E$32,MATCH(distances!B$1,vertices!$A$2:$A$32,0)))^2),0)</f>
        <v>158</v>
      </c>
      <c r="C16">
        <f>ROUND(SQRT((INDEX(vertices!$D$2:$D$32,MATCH(distances!$A16,vertices!$A$2:$A$32,0))-INDEX(vertices!$D$2:$D$32,MATCH(distances!C$1,vertices!$A$2:$A$32,0)))^2+(INDEX(vertices!$E$2:$E$32,MATCH(distances!$A16,vertices!$A$2:$A$32,0))-INDEX(vertices!$E$2:$E$32,MATCH(distances!C$1,vertices!$A$2:$A$32,0)))^2),0)</f>
        <v>310</v>
      </c>
      <c r="D16">
        <f>ROUND(SQRT((INDEX(vertices!$D$2:$D$32,MATCH(distances!$A16,vertices!$A$2:$A$32,0))-INDEX(vertices!$D$2:$D$32,MATCH(distances!D$1,vertices!$A$2:$A$32,0)))^2+(INDEX(vertices!$E$2:$E$32,MATCH(distances!$A16,vertices!$A$2:$A$32,0))-INDEX(vertices!$E$2:$E$32,MATCH(distances!D$1,vertices!$A$2:$A$32,0)))^2),0)</f>
        <v>238</v>
      </c>
      <c r="E16">
        <f>ROUND(SQRT((INDEX(vertices!$D$2:$D$32,MATCH(distances!$A16,vertices!$A$2:$A$32,0))-INDEX(vertices!$D$2:$D$32,MATCH(distances!E$1,vertices!$A$2:$A$32,0)))^2+(INDEX(vertices!$E$2:$E$32,MATCH(distances!$A16,vertices!$A$2:$A$32,0))-INDEX(vertices!$E$2:$E$32,MATCH(distances!E$1,vertices!$A$2:$A$32,0)))^2),0)</f>
        <v>285</v>
      </c>
      <c r="F16">
        <f>ROUND(SQRT((INDEX(vertices!$D$2:$D$32,MATCH(distances!$A16,vertices!$A$2:$A$32,0))-INDEX(vertices!$D$2:$D$32,MATCH(distances!F$1,vertices!$A$2:$A$32,0)))^2+(INDEX(vertices!$E$2:$E$32,MATCH(distances!$A16,vertices!$A$2:$A$32,0))-INDEX(vertices!$E$2:$E$32,MATCH(distances!F$1,vertices!$A$2:$A$32,0)))^2),0)</f>
        <v>133</v>
      </c>
      <c r="G16">
        <f>ROUND(SQRT((INDEX(vertices!$D$2:$D$32,MATCH(distances!$A16,vertices!$A$2:$A$32,0))-INDEX(vertices!$D$2:$D$32,MATCH(distances!G$1,vertices!$A$2:$A$32,0)))^2+(INDEX(vertices!$E$2:$E$32,MATCH(distances!$A16,vertices!$A$2:$A$32,0))-INDEX(vertices!$E$2:$E$32,MATCH(distances!G$1,vertices!$A$2:$A$32,0)))^2),0)</f>
        <v>308</v>
      </c>
      <c r="H16">
        <f>ROUND(SQRT((INDEX(vertices!$D$2:$D$32,MATCH(distances!$A16,vertices!$A$2:$A$32,0))-INDEX(vertices!$D$2:$D$32,MATCH(distances!H$1,vertices!$A$2:$A$32,0)))^2+(INDEX(vertices!$E$2:$E$32,MATCH(distances!$A16,vertices!$A$2:$A$32,0))-INDEX(vertices!$E$2:$E$32,MATCH(distances!H$1,vertices!$A$2:$A$32,0)))^2),0)</f>
        <v>95</v>
      </c>
      <c r="I16">
        <f>ROUND(SQRT((INDEX(vertices!$D$2:$D$32,MATCH(distances!$A16,vertices!$A$2:$A$32,0))-INDEX(vertices!$D$2:$D$32,MATCH(distances!I$1,vertices!$A$2:$A$32,0)))^2+(INDEX(vertices!$E$2:$E$32,MATCH(distances!$A16,vertices!$A$2:$A$32,0))-INDEX(vertices!$E$2:$E$32,MATCH(distances!I$1,vertices!$A$2:$A$32,0)))^2),0)</f>
        <v>165</v>
      </c>
      <c r="J16">
        <f>ROUND(SQRT((INDEX(vertices!$D$2:$D$32,MATCH(distances!$A16,vertices!$A$2:$A$32,0))-INDEX(vertices!$D$2:$D$32,MATCH(distances!J$1,vertices!$A$2:$A$32,0)))^2+(INDEX(vertices!$E$2:$E$32,MATCH(distances!$A16,vertices!$A$2:$A$32,0))-INDEX(vertices!$E$2:$E$32,MATCH(distances!J$1,vertices!$A$2:$A$32,0)))^2),0)</f>
        <v>266</v>
      </c>
      <c r="K16">
        <f>ROUND(SQRT((INDEX(vertices!$D$2:$D$32,MATCH(distances!$A16,vertices!$A$2:$A$32,0))-INDEX(vertices!$D$2:$D$32,MATCH(distances!K$1,vertices!$A$2:$A$32,0)))^2+(INDEX(vertices!$E$2:$E$32,MATCH(distances!$A16,vertices!$A$2:$A$32,0))-INDEX(vertices!$E$2:$E$32,MATCH(distances!K$1,vertices!$A$2:$A$32,0)))^2),0)</f>
        <v>347</v>
      </c>
      <c r="L16">
        <f>ROUND(SQRT((INDEX(vertices!$D$2:$D$32,MATCH(distances!$A16,vertices!$A$2:$A$32,0))-INDEX(vertices!$D$2:$D$32,MATCH(distances!L$1,vertices!$A$2:$A$32,0)))^2+(INDEX(vertices!$E$2:$E$32,MATCH(distances!$A16,vertices!$A$2:$A$32,0))-INDEX(vertices!$E$2:$E$32,MATCH(distances!L$1,vertices!$A$2:$A$32,0)))^2),0)</f>
        <v>290</v>
      </c>
      <c r="M16">
        <f>ROUND(SQRT((INDEX(vertices!$D$2:$D$32,MATCH(distances!$A16,vertices!$A$2:$A$32,0))-INDEX(vertices!$D$2:$D$32,MATCH(distances!M$1,vertices!$A$2:$A$32,0)))^2+(INDEX(vertices!$E$2:$E$32,MATCH(distances!$A16,vertices!$A$2:$A$32,0))-INDEX(vertices!$E$2:$E$32,MATCH(distances!M$1,vertices!$A$2:$A$32,0)))^2),0)</f>
        <v>170</v>
      </c>
      <c r="N16">
        <f>ROUND(SQRT((INDEX(vertices!$D$2:$D$32,MATCH(distances!$A16,vertices!$A$2:$A$32,0))-INDEX(vertices!$D$2:$D$32,MATCH(distances!N$1,vertices!$A$2:$A$32,0)))^2+(INDEX(vertices!$E$2:$E$32,MATCH(distances!$A16,vertices!$A$2:$A$32,0))-INDEX(vertices!$E$2:$E$32,MATCH(distances!N$1,vertices!$A$2:$A$32,0)))^2),0)</f>
        <v>201</v>
      </c>
      <c r="O16">
        <f>ROUND(SQRT((INDEX(vertices!$D$2:$D$32,MATCH(distances!$A16,vertices!$A$2:$A$32,0))-INDEX(vertices!$D$2:$D$32,MATCH(distances!O$1,vertices!$A$2:$A$32,0)))^2+(INDEX(vertices!$E$2:$E$32,MATCH(distances!$A16,vertices!$A$2:$A$32,0))-INDEX(vertices!$E$2:$E$32,MATCH(distances!O$1,vertices!$A$2:$A$32,0)))^2),0)</f>
        <v>193</v>
      </c>
      <c r="P16">
        <f>ROUND(SQRT((INDEX(vertices!$D$2:$D$32,MATCH(distances!$A16,vertices!$A$2:$A$32,0))-INDEX(vertices!$D$2:$D$32,MATCH(distances!P$1,vertices!$A$2:$A$32,0)))^2+(INDEX(vertices!$E$2:$E$32,MATCH(distances!$A16,vertices!$A$2:$A$32,0))-INDEX(vertices!$E$2:$E$32,MATCH(distances!P$1,vertices!$A$2:$A$32,0)))^2),0)</f>
        <v>0</v>
      </c>
      <c r="Q16">
        <f>ROUND(SQRT((INDEX(vertices!$D$2:$D$32,MATCH(distances!$A16,vertices!$A$2:$A$32,0))-INDEX(vertices!$D$2:$D$32,MATCH(distances!Q$1,vertices!$A$2:$A$32,0)))^2+(INDEX(vertices!$E$2:$E$32,MATCH(distances!$A16,vertices!$A$2:$A$32,0))-INDEX(vertices!$E$2:$E$32,MATCH(distances!Q$1,vertices!$A$2:$A$32,0)))^2),0)</f>
        <v>47</v>
      </c>
      <c r="R16">
        <f>ROUND(SQRT((INDEX(vertices!$D$2:$D$32,MATCH(distances!$A16,vertices!$A$2:$A$32,0))-INDEX(vertices!$D$2:$D$32,MATCH(distances!R$1,vertices!$A$2:$A$32,0)))^2+(INDEX(vertices!$E$2:$E$32,MATCH(distances!$A16,vertices!$A$2:$A$32,0))-INDEX(vertices!$E$2:$E$32,MATCH(distances!R$1,vertices!$A$2:$A$32,0)))^2),0)</f>
        <v>343</v>
      </c>
      <c r="S16">
        <f>ROUND(SQRT((INDEX(vertices!$D$2:$D$32,MATCH(distances!$A16,vertices!$A$2:$A$32,0))-INDEX(vertices!$D$2:$D$32,MATCH(distances!S$1,vertices!$A$2:$A$32,0)))^2+(INDEX(vertices!$E$2:$E$32,MATCH(distances!$A16,vertices!$A$2:$A$32,0))-INDEX(vertices!$E$2:$E$32,MATCH(distances!S$1,vertices!$A$2:$A$32,0)))^2),0)</f>
        <v>184</v>
      </c>
      <c r="T16">
        <f>ROUND(SQRT((INDEX(vertices!$D$2:$D$32,MATCH(distances!$A16,vertices!$A$2:$A$32,0))-INDEX(vertices!$D$2:$D$32,MATCH(distances!T$1,vertices!$A$2:$A$32,0)))^2+(INDEX(vertices!$E$2:$E$32,MATCH(distances!$A16,vertices!$A$2:$A$32,0))-INDEX(vertices!$E$2:$E$32,MATCH(distances!T$1,vertices!$A$2:$A$32,0)))^2),0)</f>
        <v>100</v>
      </c>
      <c r="U16">
        <f>ROUND(SQRT((INDEX(vertices!$D$2:$D$32,MATCH(distances!$A16,vertices!$A$2:$A$32,0))-INDEX(vertices!$D$2:$D$32,MATCH(distances!U$1,vertices!$A$2:$A$32,0)))^2+(INDEX(vertices!$E$2:$E$32,MATCH(distances!$A16,vertices!$A$2:$A$32,0))-INDEX(vertices!$E$2:$E$32,MATCH(distances!U$1,vertices!$A$2:$A$32,0)))^2),0)</f>
        <v>132</v>
      </c>
      <c r="V16">
        <f>ROUND(SQRT((INDEX(vertices!$D$2:$D$32,MATCH(distances!$A16,vertices!$A$2:$A$32,0))-INDEX(vertices!$D$2:$D$32,MATCH(distances!V$1,vertices!$A$2:$A$32,0)))^2+(INDEX(vertices!$E$2:$E$32,MATCH(distances!$A16,vertices!$A$2:$A$32,0))-INDEX(vertices!$E$2:$E$32,MATCH(distances!V$1,vertices!$A$2:$A$32,0)))^2),0)</f>
        <v>314</v>
      </c>
      <c r="W16">
        <f>ROUND(SQRT((INDEX(vertices!$D$2:$D$32,MATCH(distances!$A16,vertices!$A$2:$A$32,0))-INDEX(vertices!$D$2:$D$32,MATCH(distances!W$1,vertices!$A$2:$A$32,0)))^2+(INDEX(vertices!$E$2:$E$32,MATCH(distances!$A16,vertices!$A$2:$A$32,0))-INDEX(vertices!$E$2:$E$32,MATCH(distances!W$1,vertices!$A$2:$A$32,0)))^2),0)</f>
        <v>242</v>
      </c>
      <c r="X16">
        <f>ROUND(SQRT((INDEX(vertices!$D$2:$D$32,MATCH(distances!$A16,vertices!$A$2:$A$32,0))-INDEX(vertices!$D$2:$D$32,MATCH(distances!X$1,vertices!$A$2:$A$32,0)))^2+(INDEX(vertices!$E$2:$E$32,MATCH(distances!$A16,vertices!$A$2:$A$32,0))-INDEX(vertices!$E$2:$E$32,MATCH(distances!X$1,vertices!$A$2:$A$32,0)))^2),0)</f>
        <v>144</v>
      </c>
      <c r="Y16">
        <f>ROUND(SQRT((INDEX(vertices!$D$2:$D$32,MATCH(distances!$A16,vertices!$A$2:$A$32,0))-INDEX(vertices!$D$2:$D$32,MATCH(distances!Y$1,vertices!$A$2:$A$32,0)))^2+(INDEX(vertices!$E$2:$E$32,MATCH(distances!$A16,vertices!$A$2:$A$32,0))-INDEX(vertices!$E$2:$E$32,MATCH(distances!Y$1,vertices!$A$2:$A$32,0)))^2),0)</f>
        <v>145</v>
      </c>
      <c r="Z16">
        <f>ROUND(SQRT((INDEX(vertices!$D$2:$D$32,MATCH(distances!$A16,vertices!$A$2:$A$32,0))-INDEX(vertices!$D$2:$D$32,MATCH(distances!Z$1,vertices!$A$2:$A$32,0)))^2+(INDEX(vertices!$E$2:$E$32,MATCH(distances!$A16,vertices!$A$2:$A$32,0))-INDEX(vertices!$E$2:$E$32,MATCH(distances!Z$1,vertices!$A$2:$A$32,0)))^2),0)</f>
        <v>105</v>
      </c>
      <c r="AA16">
        <f>ROUND(SQRT((INDEX(vertices!$D$2:$D$32,MATCH(distances!$A16,vertices!$A$2:$A$32,0))-INDEX(vertices!$D$2:$D$32,MATCH(distances!AA$1,vertices!$A$2:$A$32,0)))^2+(INDEX(vertices!$E$2:$E$32,MATCH(distances!$A16,vertices!$A$2:$A$32,0))-INDEX(vertices!$E$2:$E$32,MATCH(distances!AA$1,vertices!$A$2:$A$32,0)))^2),0)</f>
        <v>120</v>
      </c>
      <c r="AB16">
        <f>ROUND(SQRT((INDEX(vertices!$D$2:$D$32,MATCH(distances!$A16,vertices!$A$2:$A$32,0))-INDEX(vertices!$D$2:$D$32,MATCH(distances!AB$1,vertices!$A$2:$A$32,0)))^2+(INDEX(vertices!$E$2:$E$32,MATCH(distances!$A16,vertices!$A$2:$A$32,0))-INDEX(vertices!$E$2:$E$32,MATCH(distances!AB$1,vertices!$A$2:$A$32,0)))^2),0)</f>
        <v>293</v>
      </c>
      <c r="AC16">
        <f>ROUND(SQRT((INDEX(vertices!$D$2:$D$32,MATCH(distances!$A16,vertices!$A$2:$A$32,0))-INDEX(vertices!$D$2:$D$32,MATCH(distances!AC$1,vertices!$A$2:$A$32,0)))^2+(INDEX(vertices!$E$2:$E$32,MATCH(distances!$A16,vertices!$A$2:$A$32,0))-INDEX(vertices!$E$2:$E$32,MATCH(distances!AC$1,vertices!$A$2:$A$32,0)))^2),0)</f>
        <v>374</v>
      </c>
      <c r="AD16">
        <f>ROUND(SQRT((INDEX(vertices!$D$2:$D$32,MATCH(distances!$A16,vertices!$A$2:$A$32,0))-INDEX(vertices!$D$2:$D$32,MATCH(distances!AD$1,vertices!$A$2:$A$32,0)))^2+(INDEX(vertices!$E$2:$E$32,MATCH(distances!$A16,vertices!$A$2:$A$32,0))-INDEX(vertices!$E$2:$E$32,MATCH(distances!AD$1,vertices!$A$2:$A$32,0)))^2),0)</f>
        <v>211</v>
      </c>
      <c r="AE16">
        <f>ROUND(SQRT((INDEX(vertices!$D$2:$D$32,MATCH(distances!$A16,vertices!$A$2:$A$32,0))-INDEX(vertices!$D$2:$D$32,MATCH(distances!AE$1,vertices!$A$2:$A$32,0)))^2+(INDEX(vertices!$E$2:$E$32,MATCH(distances!$A16,vertices!$A$2:$A$32,0))-INDEX(vertices!$E$2:$E$32,MATCH(distances!AE$1,vertices!$A$2:$A$32,0)))^2),0)</f>
        <v>230</v>
      </c>
      <c r="AF16">
        <f>ROUND(SQRT((INDEX(vertices!$D$2:$D$32,MATCH(distances!$A16,vertices!$A$2:$A$32,0))-INDEX(vertices!$D$2:$D$32,MATCH(distances!AF$1,vertices!$A$2:$A$32,0)))^2+(INDEX(vertices!$E$2:$E$32,MATCH(distances!$A16,vertices!$A$2:$A$32,0))-INDEX(vertices!$E$2:$E$32,MATCH(distances!AF$1,vertices!$A$2:$A$32,0)))^2),0)</f>
        <v>107</v>
      </c>
    </row>
    <row r="17" spans="1:32" x14ac:dyDescent="0.25">
      <c r="A17" t="str">
        <v>P</v>
      </c>
      <c r="B17">
        <f>ROUND(SQRT((INDEX(vertices!$D$2:$D$32,MATCH(distances!$A17,vertices!$A$2:$A$32,0))-INDEX(vertices!$D$2:$D$32,MATCH(distances!B$1,vertices!$A$2:$A$32,0)))^2+(INDEX(vertices!$E$2:$E$32,MATCH(distances!$A17,vertices!$A$2:$A$32,0))-INDEX(vertices!$E$2:$E$32,MATCH(distances!B$1,vertices!$A$2:$A$32,0)))^2),0)</f>
        <v>199</v>
      </c>
      <c r="C17">
        <f>ROUND(SQRT((INDEX(vertices!$D$2:$D$32,MATCH(distances!$A17,vertices!$A$2:$A$32,0))-INDEX(vertices!$D$2:$D$32,MATCH(distances!C$1,vertices!$A$2:$A$32,0)))^2+(INDEX(vertices!$E$2:$E$32,MATCH(distances!$A17,vertices!$A$2:$A$32,0))-INDEX(vertices!$E$2:$E$32,MATCH(distances!C$1,vertices!$A$2:$A$32,0)))^2),0)</f>
        <v>323</v>
      </c>
      <c r="D17">
        <f>ROUND(SQRT((INDEX(vertices!$D$2:$D$32,MATCH(distances!$A17,vertices!$A$2:$A$32,0))-INDEX(vertices!$D$2:$D$32,MATCH(distances!D$1,vertices!$A$2:$A$32,0)))^2+(INDEX(vertices!$E$2:$E$32,MATCH(distances!$A17,vertices!$A$2:$A$32,0))-INDEX(vertices!$E$2:$E$32,MATCH(distances!D$1,vertices!$A$2:$A$32,0)))^2),0)</f>
        <v>192</v>
      </c>
      <c r="E17">
        <f>ROUND(SQRT((INDEX(vertices!$D$2:$D$32,MATCH(distances!$A17,vertices!$A$2:$A$32,0))-INDEX(vertices!$D$2:$D$32,MATCH(distances!E$1,vertices!$A$2:$A$32,0)))^2+(INDEX(vertices!$E$2:$E$32,MATCH(distances!$A17,vertices!$A$2:$A$32,0))-INDEX(vertices!$E$2:$E$32,MATCH(distances!E$1,vertices!$A$2:$A$32,0)))^2),0)</f>
        <v>246</v>
      </c>
      <c r="F17">
        <f>ROUND(SQRT((INDEX(vertices!$D$2:$D$32,MATCH(distances!$A17,vertices!$A$2:$A$32,0))-INDEX(vertices!$D$2:$D$32,MATCH(distances!F$1,vertices!$A$2:$A$32,0)))^2+(INDEX(vertices!$E$2:$E$32,MATCH(distances!$A17,vertices!$A$2:$A$32,0))-INDEX(vertices!$E$2:$E$32,MATCH(distances!F$1,vertices!$A$2:$A$32,0)))^2),0)</f>
        <v>87</v>
      </c>
      <c r="G17">
        <f>ROUND(SQRT((INDEX(vertices!$D$2:$D$32,MATCH(distances!$A17,vertices!$A$2:$A$32,0))-INDEX(vertices!$D$2:$D$32,MATCH(distances!G$1,vertices!$A$2:$A$32,0)))^2+(INDEX(vertices!$E$2:$E$32,MATCH(distances!$A17,vertices!$A$2:$A$32,0))-INDEX(vertices!$E$2:$E$32,MATCH(distances!G$1,vertices!$A$2:$A$32,0)))^2),0)</f>
        <v>267</v>
      </c>
      <c r="H17">
        <f>ROUND(SQRT((INDEX(vertices!$D$2:$D$32,MATCH(distances!$A17,vertices!$A$2:$A$32,0))-INDEX(vertices!$D$2:$D$32,MATCH(distances!H$1,vertices!$A$2:$A$32,0)))^2+(INDEX(vertices!$E$2:$E$32,MATCH(distances!$A17,vertices!$A$2:$A$32,0))-INDEX(vertices!$E$2:$E$32,MATCH(distances!H$1,vertices!$A$2:$A$32,0)))^2),0)</f>
        <v>97</v>
      </c>
      <c r="I17">
        <f>ROUND(SQRT((INDEX(vertices!$D$2:$D$32,MATCH(distances!$A17,vertices!$A$2:$A$32,0))-INDEX(vertices!$D$2:$D$32,MATCH(distances!I$1,vertices!$A$2:$A$32,0)))^2+(INDEX(vertices!$E$2:$E$32,MATCH(distances!$A17,vertices!$A$2:$A$32,0))-INDEX(vertices!$E$2:$E$32,MATCH(distances!I$1,vertices!$A$2:$A$32,0)))^2),0)</f>
        <v>119</v>
      </c>
      <c r="J17">
        <f>ROUND(SQRT((INDEX(vertices!$D$2:$D$32,MATCH(distances!$A17,vertices!$A$2:$A$32,0))-INDEX(vertices!$D$2:$D$32,MATCH(distances!J$1,vertices!$A$2:$A$32,0)))^2+(INDEX(vertices!$E$2:$E$32,MATCH(distances!$A17,vertices!$A$2:$A$32,0))-INDEX(vertices!$E$2:$E$32,MATCH(distances!J$1,vertices!$A$2:$A$32,0)))^2),0)</f>
        <v>298</v>
      </c>
      <c r="K17">
        <f>ROUND(SQRT((INDEX(vertices!$D$2:$D$32,MATCH(distances!$A17,vertices!$A$2:$A$32,0))-INDEX(vertices!$D$2:$D$32,MATCH(distances!K$1,vertices!$A$2:$A$32,0)))^2+(INDEX(vertices!$E$2:$E$32,MATCH(distances!$A17,vertices!$A$2:$A$32,0))-INDEX(vertices!$E$2:$E$32,MATCH(distances!K$1,vertices!$A$2:$A$32,0)))^2),0)</f>
        <v>314</v>
      </c>
      <c r="L17">
        <f>ROUND(SQRT((INDEX(vertices!$D$2:$D$32,MATCH(distances!$A17,vertices!$A$2:$A$32,0))-INDEX(vertices!$D$2:$D$32,MATCH(distances!L$1,vertices!$A$2:$A$32,0)))^2+(INDEX(vertices!$E$2:$E$32,MATCH(distances!$A17,vertices!$A$2:$A$32,0))-INDEX(vertices!$E$2:$E$32,MATCH(distances!L$1,vertices!$A$2:$A$32,0)))^2),0)</f>
        <v>257</v>
      </c>
      <c r="M17">
        <f>ROUND(SQRT((INDEX(vertices!$D$2:$D$32,MATCH(distances!$A17,vertices!$A$2:$A$32,0))-INDEX(vertices!$D$2:$D$32,MATCH(distances!M$1,vertices!$A$2:$A$32,0)))^2+(INDEX(vertices!$E$2:$E$32,MATCH(distances!$A17,vertices!$A$2:$A$32,0))-INDEX(vertices!$E$2:$E$32,MATCH(distances!M$1,vertices!$A$2:$A$32,0)))^2),0)</f>
        <v>205</v>
      </c>
      <c r="N17">
        <f>ROUND(SQRT((INDEX(vertices!$D$2:$D$32,MATCH(distances!$A17,vertices!$A$2:$A$32,0))-INDEX(vertices!$D$2:$D$32,MATCH(distances!N$1,vertices!$A$2:$A$32,0)))^2+(INDEX(vertices!$E$2:$E$32,MATCH(distances!$A17,vertices!$A$2:$A$32,0))-INDEX(vertices!$E$2:$E$32,MATCH(distances!N$1,vertices!$A$2:$A$32,0)))^2),0)</f>
        <v>212</v>
      </c>
      <c r="O17">
        <f>ROUND(SQRT((INDEX(vertices!$D$2:$D$32,MATCH(distances!$A17,vertices!$A$2:$A$32,0))-INDEX(vertices!$D$2:$D$32,MATCH(distances!O$1,vertices!$A$2:$A$32,0)))^2+(INDEX(vertices!$E$2:$E$32,MATCH(distances!$A17,vertices!$A$2:$A$32,0))-INDEX(vertices!$E$2:$E$32,MATCH(distances!O$1,vertices!$A$2:$A$32,0)))^2),0)</f>
        <v>175</v>
      </c>
      <c r="P17">
        <f>ROUND(SQRT((INDEX(vertices!$D$2:$D$32,MATCH(distances!$A17,vertices!$A$2:$A$32,0))-INDEX(vertices!$D$2:$D$32,MATCH(distances!P$1,vertices!$A$2:$A$32,0)))^2+(INDEX(vertices!$E$2:$E$32,MATCH(distances!$A17,vertices!$A$2:$A$32,0))-INDEX(vertices!$E$2:$E$32,MATCH(distances!P$1,vertices!$A$2:$A$32,0)))^2),0)</f>
        <v>47</v>
      </c>
      <c r="Q17">
        <f>ROUND(SQRT((INDEX(vertices!$D$2:$D$32,MATCH(distances!$A17,vertices!$A$2:$A$32,0))-INDEX(vertices!$D$2:$D$32,MATCH(distances!Q$1,vertices!$A$2:$A$32,0)))^2+(INDEX(vertices!$E$2:$E$32,MATCH(distances!$A17,vertices!$A$2:$A$32,0))-INDEX(vertices!$E$2:$E$32,MATCH(distances!Q$1,vertices!$A$2:$A$32,0)))^2),0)</f>
        <v>0</v>
      </c>
      <c r="R17">
        <f>ROUND(SQRT((INDEX(vertices!$D$2:$D$32,MATCH(distances!$A17,vertices!$A$2:$A$32,0))-INDEX(vertices!$D$2:$D$32,MATCH(distances!R$1,vertices!$A$2:$A$32,0)))^2+(INDEX(vertices!$E$2:$E$32,MATCH(distances!$A17,vertices!$A$2:$A$32,0))-INDEX(vertices!$E$2:$E$32,MATCH(distances!R$1,vertices!$A$2:$A$32,0)))^2),0)</f>
        <v>325</v>
      </c>
      <c r="S17">
        <f>ROUND(SQRT((INDEX(vertices!$D$2:$D$32,MATCH(distances!$A17,vertices!$A$2:$A$32,0))-INDEX(vertices!$D$2:$D$32,MATCH(distances!S$1,vertices!$A$2:$A$32,0)))^2+(INDEX(vertices!$E$2:$E$32,MATCH(distances!$A17,vertices!$A$2:$A$32,0))-INDEX(vertices!$E$2:$E$32,MATCH(distances!S$1,vertices!$A$2:$A$32,0)))^2),0)</f>
        <v>145</v>
      </c>
      <c r="T17">
        <f>ROUND(SQRT((INDEX(vertices!$D$2:$D$32,MATCH(distances!$A17,vertices!$A$2:$A$32,0))-INDEX(vertices!$D$2:$D$32,MATCH(distances!T$1,vertices!$A$2:$A$32,0)))^2+(INDEX(vertices!$E$2:$E$32,MATCH(distances!$A17,vertices!$A$2:$A$32,0))-INDEX(vertices!$E$2:$E$32,MATCH(distances!T$1,vertices!$A$2:$A$32,0)))^2),0)</f>
        <v>131</v>
      </c>
      <c r="U17">
        <f>ROUND(SQRT((INDEX(vertices!$D$2:$D$32,MATCH(distances!$A17,vertices!$A$2:$A$32,0))-INDEX(vertices!$D$2:$D$32,MATCH(distances!U$1,vertices!$A$2:$A$32,0)))^2+(INDEX(vertices!$E$2:$E$32,MATCH(distances!$A17,vertices!$A$2:$A$32,0))-INDEX(vertices!$E$2:$E$32,MATCH(distances!U$1,vertices!$A$2:$A$32,0)))^2),0)</f>
        <v>159</v>
      </c>
      <c r="V17">
        <f>ROUND(SQRT((INDEX(vertices!$D$2:$D$32,MATCH(distances!$A17,vertices!$A$2:$A$32,0))-INDEX(vertices!$D$2:$D$32,MATCH(distances!V$1,vertices!$A$2:$A$32,0)))^2+(INDEX(vertices!$E$2:$E$32,MATCH(distances!$A17,vertices!$A$2:$A$32,0))-INDEX(vertices!$E$2:$E$32,MATCH(distances!V$1,vertices!$A$2:$A$32,0)))^2),0)</f>
        <v>329</v>
      </c>
      <c r="W17">
        <f>ROUND(SQRT((INDEX(vertices!$D$2:$D$32,MATCH(distances!$A17,vertices!$A$2:$A$32,0))-INDEX(vertices!$D$2:$D$32,MATCH(distances!W$1,vertices!$A$2:$A$32,0)))^2+(INDEX(vertices!$E$2:$E$32,MATCH(distances!$A17,vertices!$A$2:$A$32,0))-INDEX(vertices!$E$2:$E$32,MATCH(distances!W$1,vertices!$A$2:$A$32,0)))^2),0)</f>
        <v>198</v>
      </c>
      <c r="X17">
        <f>ROUND(SQRT((INDEX(vertices!$D$2:$D$32,MATCH(distances!$A17,vertices!$A$2:$A$32,0))-INDEX(vertices!$D$2:$D$32,MATCH(distances!X$1,vertices!$A$2:$A$32,0)))^2+(INDEX(vertices!$E$2:$E$32,MATCH(distances!$A17,vertices!$A$2:$A$32,0))-INDEX(vertices!$E$2:$E$32,MATCH(distances!X$1,vertices!$A$2:$A$32,0)))^2),0)</f>
        <v>99</v>
      </c>
      <c r="Y17">
        <f>ROUND(SQRT((INDEX(vertices!$D$2:$D$32,MATCH(distances!$A17,vertices!$A$2:$A$32,0))-INDEX(vertices!$D$2:$D$32,MATCH(distances!Y$1,vertices!$A$2:$A$32,0)))^2+(INDEX(vertices!$E$2:$E$32,MATCH(distances!$A17,vertices!$A$2:$A$32,0))-INDEX(vertices!$E$2:$E$32,MATCH(distances!Y$1,vertices!$A$2:$A$32,0)))^2),0)</f>
        <v>163</v>
      </c>
      <c r="Z17">
        <f>ROUND(SQRT((INDEX(vertices!$D$2:$D$32,MATCH(distances!$A17,vertices!$A$2:$A$32,0))-INDEX(vertices!$D$2:$D$32,MATCH(distances!Z$1,vertices!$A$2:$A$32,0)))^2+(INDEX(vertices!$E$2:$E$32,MATCH(distances!$A17,vertices!$A$2:$A$32,0))-INDEX(vertices!$E$2:$E$32,MATCH(distances!Z$1,vertices!$A$2:$A$32,0)))^2),0)</f>
        <v>129</v>
      </c>
      <c r="AA17">
        <f>ROUND(SQRT((INDEX(vertices!$D$2:$D$32,MATCH(distances!$A17,vertices!$A$2:$A$32,0))-INDEX(vertices!$D$2:$D$32,MATCH(distances!AA$1,vertices!$A$2:$A$32,0)))^2+(INDEX(vertices!$E$2:$E$32,MATCH(distances!$A17,vertices!$A$2:$A$32,0))-INDEX(vertices!$E$2:$E$32,MATCH(distances!AA$1,vertices!$A$2:$A$32,0)))^2),0)</f>
        <v>158</v>
      </c>
      <c r="AB17">
        <f>ROUND(SQRT((INDEX(vertices!$D$2:$D$32,MATCH(distances!$A17,vertices!$A$2:$A$32,0))-INDEX(vertices!$D$2:$D$32,MATCH(distances!AB$1,vertices!$A$2:$A$32,0)))^2+(INDEX(vertices!$E$2:$E$32,MATCH(distances!$A17,vertices!$A$2:$A$32,0))-INDEX(vertices!$E$2:$E$32,MATCH(distances!AB$1,vertices!$A$2:$A$32,0)))^2),0)</f>
        <v>248</v>
      </c>
      <c r="AC17">
        <f>ROUND(SQRT((INDEX(vertices!$D$2:$D$32,MATCH(distances!$A17,vertices!$A$2:$A$32,0))-INDEX(vertices!$D$2:$D$32,MATCH(distances!AC$1,vertices!$A$2:$A$32,0)))^2+(INDEX(vertices!$E$2:$E$32,MATCH(distances!$A17,vertices!$A$2:$A$32,0))-INDEX(vertices!$E$2:$E$32,MATCH(distances!AC$1,vertices!$A$2:$A$32,0)))^2),0)</f>
        <v>341</v>
      </c>
      <c r="AD17">
        <f>ROUND(SQRT((INDEX(vertices!$D$2:$D$32,MATCH(distances!$A17,vertices!$A$2:$A$32,0))-INDEX(vertices!$D$2:$D$32,MATCH(distances!AD$1,vertices!$A$2:$A$32,0)))^2+(INDEX(vertices!$E$2:$E$32,MATCH(distances!$A17,vertices!$A$2:$A$32,0))-INDEX(vertices!$E$2:$E$32,MATCH(distances!AD$1,vertices!$A$2:$A$32,0)))^2),0)</f>
        <v>217</v>
      </c>
      <c r="AE17">
        <f>ROUND(SQRT((INDEX(vertices!$D$2:$D$32,MATCH(distances!$A17,vertices!$A$2:$A$32,0))-INDEX(vertices!$D$2:$D$32,MATCH(distances!AE$1,vertices!$A$2:$A$32,0)))^2+(INDEX(vertices!$E$2:$E$32,MATCH(distances!$A17,vertices!$A$2:$A$32,0))-INDEX(vertices!$E$2:$E$32,MATCH(distances!AE$1,vertices!$A$2:$A$32,0)))^2),0)</f>
        <v>270</v>
      </c>
      <c r="AF17">
        <f>ROUND(SQRT((INDEX(vertices!$D$2:$D$32,MATCH(distances!$A17,vertices!$A$2:$A$32,0))-INDEX(vertices!$D$2:$D$32,MATCH(distances!AF$1,vertices!$A$2:$A$32,0)))^2+(INDEX(vertices!$E$2:$E$32,MATCH(distances!$A17,vertices!$A$2:$A$32,0))-INDEX(vertices!$E$2:$E$32,MATCH(distances!AF$1,vertices!$A$2:$A$32,0)))^2),0)</f>
        <v>101</v>
      </c>
    </row>
    <row r="18" spans="1:32" x14ac:dyDescent="0.25">
      <c r="A18" t="str">
        <v>Q</v>
      </c>
      <c r="B18">
        <f>ROUND(SQRT((INDEX(vertices!$D$2:$D$32,MATCH(distances!$A18,vertices!$A$2:$A$32,0))-INDEX(vertices!$D$2:$D$32,MATCH(distances!B$1,vertices!$A$2:$A$32,0)))^2+(INDEX(vertices!$E$2:$E$32,MATCH(distances!$A18,vertices!$A$2:$A$32,0))-INDEX(vertices!$E$2:$E$32,MATCH(distances!B$1,vertices!$A$2:$A$32,0)))^2),0)</f>
        <v>482</v>
      </c>
      <c r="C18">
        <f>ROUND(SQRT((INDEX(vertices!$D$2:$D$32,MATCH(distances!$A18,vertices!$A$2:$A$32,0))-INDEX(vertices!$D$2:$D$32,MATCH(distances!C$1,vertices!$A$2:$A$32,0)))^2+(INDEX(vertices!$E$2:$E$32,MATCH(distances!$A18,vertices!$A$2:$A$32,0))-INDEX(vertices!$E$2:$E$32,MATCH(distances!C$1,vertices!$A$2:$A$32,0)))^2),0)</f>
        <v>215</v>
      </c>
      <c r="D18">
        <f>ROUND(SQRT((INDEX(vertices!$D$2:$D$32,MATCH(distances!$A18,vertices!$A$2:$A$32,0))-INDEX(vertices!$D$2:$D$32,MATCH(distances!D$1,vertices!$A$2:$A$32,0)))^2+(INDEX(vertices!$E$2:$E$32,MATCH(distances!$A18,vertices!$A$2:$A$32,0))-INDEX(vertices!$E$2:$E$32,MATCH(distances!D$1,vertices!$A$2:$A$32,0)))^2),0)</f>
        <v>292</v>
      </c>
      <c r="E18">
        <f>ROUND(SQRT((INDEX(vertices!$D$2:$D$32,MATCH(distances!$A18,vertices!$A$2:$A$32,0))-INDEX(vertices!$D$2:$D$32,MATCH(distances!E$1,vertices!$A$2:$A$32,0)))^2+(INDEX(vertices!$E$2:$E$32,MATCH(distances!$A18,vertices!$A$2:$A$32,0))-INDEX(vertices!$E$2:$E$32,MATCH(distances!E$1,vertices!$A$2:$A$32,0)))^2),0)</f>
        <v>461</v>
      </c>
      <c r="F18">
        <f>ROUND(SQRT((INDEX(vertices!$D$2:$D$32,MATCH(distances!$A18,vertices!$A$2:$A$32,0))-INDEX(vertices!$D$2:$D$32,MATCH(distances!F$1,vertices!$A$2:$A$32,0)))^2+(INDEX(vertices!$E$2:$E$32,MATCH(distances!$A18,vertices!$A$2:$A$32,0))-INDEX(vertices!$E$2:$E$32,MATCH(distances!F$1,vertices!$A$2:$A$32,0)))^2),0)</f>
        <v>286</v>
      </c>
      <c r="G18">
        <f>ROUND(SQRT((INDEX(vertices!$D$2:$D$32,MATCH(distances!$A18,vertices!$A$2:$A$32,0))-INDEX(vertices!$D$2:$D$32,MATCH(distances!G$1,vertices!$A$2:$A$32,0)))^2+(INDEX(vertices!$E$2:$E$32,MATCH(distances!$A18,vertices!$A$2:$A$32,0))-INDEX(vertices!$E$2:$E$32,MATCH(distances!G$1,vertices!$A$2:$A$32,0)))^2),0)</f>
        <v>206</v>
      </c>
      <c r="H18">
        <f>ROUND(SQRT((INDEX(vertices!$D$2:$D$32,MATCH(distances!$A18,vertices!$A$2:$A$32,0))-INDEX(vertices!$D$2:$D$32,MATCH(distances!H$1,vertices!$A$2:$A$32,0)))^2+(INDEX(vertices!$E$2:$E$32,MATCH(distances!$A18,vertices!$A$2:$A$32,0))-INDEX(vertices!$E$2:$E$32,MATCH(distances!H$1,vertices!$A$2:$A$32,0)))^2),0)</f>
        <v>422</v>
      </c>
      <c r="I18">
        <f>ROUND(SQRT((INDEX(vertices!$D$2:$D$32,MATCH(distances!$A18,vertices!$A$2:$A$32,0))-INDEX(vertices!$D$2:$D$32,MATCH(distances!I$1,vertices!$A$2:$A$32,0)))^2+(INDEX(vertices!$E$2:$E$32,MATCH(distances!$A18,vertices!$A$2:$A$32,0))-INDEX(vertices!$E$2:$E$32,MATCH(distances!I$1,vertices!$A$2:$A$32,0)))^2),0)</f>
        <v>312</v>
      </c>
      <c r="J18">
        <f>ROUND(SQRT((INDEX(vertices!$D$2:$D$32,MATCH(distances!$A18,vertices!$A$2:$A$32,0))-INDEX(vertices!$D$2:$D$32,MATCH(distances!J$1,vertices!$A$2:$A$32,0)))^2+(INDEX(vertices!$E$2:$E$32,MATCH(distances!$A18,vertices!$A$2:$A$32,0))-INDEX(vertices!$E$2:$E$32,MATCH(distances!J$1,vertices!$A$2:$A$32,0)))^2),0)</f>
        <v>340</v>
      </c>
      <c r="K18">
        <f>ROUND(SQRT((INDEX(vertices!$D$2:$D$32,MATCH(distances!$A18,vertices!$A$2:$A$32,0))-INDEX(vertices!$D$2:$D$32,MATCH(distances!K$1,vertices!$A$2:$A$32,0)))^2+(INDEX(vertices!$E$2:$E$32,MATCH(distances!$A18,vertices!$A$2:$A$32,0))-INDEX(vertices!$E$2:$E$32,MATCH(distances!K$1,vertices!$A$2:$A$32,0)))^2),0)</f>
        <v>126</v>
      </c>
      <c r="L18">
        <f>ROUND(SQRT((INDEX(vertices!$D$2:$D$32,MATCH(distances!$A18,vertices!$A$2:$A$32,0))-INDEX(vertices!$D$2:$D$32,MATCH(distances!L$1,vertices!$A$2:$A$32,0)))^2+(INDEX(vertices!$E$2:$E$32,MATCH(distances!$A18,vertices!$A$2:$A$32,0))-INDEX(vertices!$E$2:$E$32,MATCH(distances!L$1,vertices!$A$2:$A$32,0)))^2),0)</f>
        <v>128</v>
      </c>
      <c r="M18">
        <f>ROUND(SQRT((INDEX(vertices!$D$2:$D$32,MATCH(distances!$A18,vertices!$A$2:$A$32,0))-INDEX(vertices!$D$2:$D$32,MATCH(distances!M$1,vertices!$A$2:$A$32,0)))^2+(INDEX(vertices!$E$2:$E$32,MATCH(distances!$A18,vertices!$A$2:$A$32,0))-INDEX(vertices!$E$2:$E$32,MATCH(distances!M$1,vertices!$A$2:$A$32,0)))^2),0)</f>
        <v>327</v>
      </c>
      <c r="N18">
        <f>ROUND(SQRT((INDEX(vertices!$D$2:$D$32,MATCH(distances!$A18,vertices!$A$2:$A$32,0))-INDEX(vertices!$D$2:$D$32,MATCH(distances!N$1,vertices!$A$2:$A$32,0)))^2+(INDEX(vertices!$E$2:$E$32,MATCH(distances!$A18,vertices!$A$2:$A$32,0))-INDEX(vertices!$E$2:$E$32,MATCH(distances!N$1,vertices!$A$2:$A$32,0)))^2),0)</f>
        <v>208</v>
      </c>
      <c r="O18">
        <f>ROUND(SQRT((INDEX(vertices!$D$2:$D$32,MATCH(distances!$A18,vertices!$A$2:$A$32,0))-INDEX(vertices!$D$2:$D$32,MATCH(distances!O$1,vertices!$A$2:$A$32,0)))^2+(INDEX(vertices!$E$2:$E$32,MATCH(distances!$A18,vertices!$A$2:$A$32,0))-INDEX(vertices!$E$2:$E$32,MATCH(distances!O$1,vertices!$A$2:$A$32,0)))^2),0)</f>
        <v>480</v>
      </c>
      <c r="P18">
        <f>ROUND(SQRT((INDEX(vertices!$D$2:$D$32,MATCH(distances!$A18,vertices!$A$2:$A$32,0))-INDEX(vertices!$D$2:$D$32,MATCH(distances!P$1,vertices!$A$2:$A$32,0)))^2+(INDEX(vertices!$E$2:$E$32,MATCH(distances!$A18,vertices!$A$2:$A$32,0))-INDEX(vertices!$E$2:$E$32,MATCH(distances!P$1,vertices!$A$2:$A$32,0)))^2),0)</f>
        <v>343</v>
      </c>
      <c r="Q18">
        <f>ROUND(SQRT((INDEX(vertices!$D$2:$D$32,MATCH(distances!$A18,vertices!$A$2:$A$32,0))-INDEX(vertices!$D$2:$D$32,MATCH(distances!Q$1,vertices!$A$2:$A$32,0)))^2+(INDEX(vertices!$E$2:$E$32,MATCH(distances!$A18,vertices!$A$2:$A$32,0))-INDEX(vertices!$E$2:$E$32,MATCH(distances!Q$1,vertices!$A$2:$A$32,0)))^2),0)</f>
        <v>325</v>
      </c>
      <c r="R18">
        <f>ROUND(SQRT((INDEX(vertices!$D$2:$D$32,MATCH(distances!$A18,vertices!$A$2:$A$32,0))-INDEX(vertices!$D$2:$D$32,MATCH(distances!R$1,vertices!$A$2:$A$32,0)))^2+(INDEX(vertices!$E$2:$E$32,MATCH(distances!$A18,vertices!$A$2:$A$32,0))-INDEX(vertices!$E$2:$E$32,MATCH(distances!R$1,vertices!$A$2:$A$32,0)))^2),0)</f>
        <v>0</v>
      </c>
      <c r="S18">
        <f>ROUND(SQRT((INDEX(vertices!$D$2:$D$32,MATCH(distances!$A18,vertices!$A$2:$A$32,0))-INDEX(vertices!$D$2:$D$32,MATCH(distances!S$1,vertices!$A$2:$A$32,0)))^2+(INDEX(vertices!$E$2:$E$32,MATCH(distances!$A18,vertices!$A$2:$A$32,0))-INDEX(vertices!$E$2:$E$32,MATCH(distances!S$1,vertices!$A$2:$A$32,0)))^2),0)</f>
        <v>220</v>
      </c>
      <c r="T18">
        <f>ROUND(SQRT((INDEX(vertices!$D$2:$D$32,MATCH(distances!$A18,vertices!$A$2:$A$32,0))-INDEX(vertices!$D$2:$D$32,MATCH(distances!T$1,vertices!$A$2:$A$32,0)))^2+(INDEX(vertices!$E$2:$E$32,MATCH(distances!$A18,vertices!$A$2:$A$32,0))-INDEX(vertices!$E$2:$E$32,MATCH(distances!T$1,vertices!$A$2:$A$32,0)))^2),0)</f>
        <v>302</v>
      </c>
      <c r="U18">
        <f>ROUND(SQRT((INDEX(vertices!$D$2:$D$32,MATCH(distances!$A18,vertices!$A$2:$A$32,0))-INDEX(vertices!$D$2:$D$32,MATCH(distances!U$1,vertices!$A$2:$A$32,0)))^2+(INDEX(vertices!$E$2:$E$32,MATCH(distances!$A18,vertices!$A$2:$A$32,0))-INDEX(vertices!$E$2:$E$32,MATCH(distances!U$1,vertices!$A$2:$A$32,0)))^2),0)</f>
        <v>285</v>
      </c>
      <c r="V18">
        <f>ROUND(SQRT((INDEX(vertices!$D$2:$D$32,MATCH(distances!$A18,vertices!$A$2:$A$32,0))-INDEX(vertices!$D$2:$D$32,MATCH(distances!V$1,vertices!$A$2:$A$32,0)))^2+(INDEX(vertices!$E$2:$E$32,MATCH(distances!$A18,vertices!$A$2:$A$32,0))-INDEX(vertices!$E$2:$E$32,MATCH(distances!V$1,vertices!$A$2:$A$32,0)))^2),0)</f>
        <v>231</v>
      </c>
      <c r="W18">
        <f>ROUND(SQRT((INDEX(vertices!$D$2:$D$32,MATCH(distances!$A18,vertices!$A$2:$A$32,0))-INDEX(vertices!$D$2:$D$32,MATCH(distances!W$1,vertices!$A$2:$A$32,0)))^2+(INDEX(vertices!$E$2:$E$32,MATCH(distances!$A18,vertices!$A$2:$A$32,0))-INDEX(vertices!$E$2:$E$32,MATCH(distances!W$1,vertices!$A$2:$A$32,0)))^2),0)</f>
        <v>392</v>
      </c>
      <c r="X18">
        <f>ROUND(SQRT((INDEX(vertices!$D$2:$D$32,MATCH(distances!$A18,vertices!$A$2:$A$32,0))-INDEX(vertices!$D$2:$D$32,MATCH(distances!X$1,vertices!$A$2:$A$32,0)))^2+(INDEX(vertices!$E$2:$E$32,MATCH(distances!$A18,vertices!$A$2:$A$32,0))-INDEX(vertices!$E$2:$E$32,MATCH(distances!X$1,vertices!$A$2:$A$32,0)))^2),0)</f>
        <v>284</v>
      </c>
      <c r="Y18">
        <f>ROUND(SQRT((INDEX(vertices!$D$2:$D$32,MATCH(distances!$A18,vertices!$A$2:$A$32,0))-INDEX(vertices!$D$2:$D$32,MATCH(distances!Y$1,vertices!$A$2:$A$32,0)))^2+(INDEX(vertices!$E$2:$E$32,MATCH(distances!$A18,vertices!$A$2:$A$32,0))-INDEX(vertices!$E$2:$E$32,MATCH(distances!Y$1,vertices!$A$2:$A$32,0)))^2),0)</f>
        <v>251</v>
      </c>
      <c r="Z18">
        <f>ROUND(SQRT((INDEX(vertices!$D$2:$D$32,MATCH(distances!$A18,vertices!$A$2:$A$32,0))-INDEX(vertices!$D$2:$D$32,MATCH(distances!Z$1,vertices!$A$2:$A$32,0)))^2+(INDEX(vertices!$E$2:$E$32,MATCH(distances!$A18,vertices!$A$2:$A$32,0))-INDEX(vertices!$E$2:$E$32,MATCH(distances!Z$1,vertices!$A$2:$A$32,0)))^2),0)</f>
        <v>447</v>
      </c>
      <c r="AA18">
        <f>ROUND(SQRT((INDEX(vertices!$D$2:$D$32,MATCH(distances!$A18,vertices!$A$2:$A$32,0))-INDEX(vertices!$D$2:$D$32,MATCH(distances!AA$1,vertices!$A$2:$A$32,0)))^2+(INDEX(vertices!$E$2:$E$32,MATCH(distances!$A18,vertices!$A$2:$A$32,0))-INDEX(vertices!$E$2:$E$32,MATCH(distances!AA$1,vertices!$A$2:$A$32,0)))^2),0)</f>
        <v>456</v>
      </c>
      <c r="AB18">
        <f>ROUND(SQRT((INDEX(vertices!$D$2:$D$32,MATCH(distances!$A18,vertices!$A$2:$A$32,0))-INDEX(vertices!$D$2:$D$32,MATCH(distances!AB$1,vertices!$A$2:$A$32,0)))^2+(INDEX(vertices!$E$2:$E$32,MATCH(distances!$A18,vertices!$A$2:$A$32,0))-INDEX(vertices!$E$2:$E$32,MATCH(distances!AB$1,vertices!$A$2:$A$32,0)))^2),0)</f>
        <v>389</v>
      </c>
      <c r="AC18">
        <f>ROUND(SQRT((INDEX(vertices!$D$2:$D$32,MATCH(distances!$A18,vertices!$A$2:$A$32,0))-INDEX(vertices!$D$2:$D$32,MATCH(distances!AC$1,vertices!$A$2:$A$32,0)))^2+(INDEX(vertices!$E$2:$E$32,MATCH(distances!$A18,vertices!$A$2:$A$32,0))-INDEX(vertices!$E$2:$E$32,MATCH(distances!AC$1,vertices!$A$2:$A$32,0)))^2),0)</f>
        <v>140</v>
      </c>
      <c r="AD18">
        <f>ROUND(SQRT((INDEX(vertices!$D$2:$D$32,MATCH(distances!$A18,vertices!$A$2:$A$32,0))-INDEX(vertices!$D$2:$D$32,MATCH(distances!AD$1,vertices!$A$2:$A$32,0)))^2+(INDEX(vertices!$E$2:$E$32,MATCH(distances!$A18,vertices!$A$2:$A$32,0))-INDEX(vertices!$E$2:$E$32,MATCH(distances!AD$1,vertices!$A$2:$A$32,0)))^2),0)</f>
        <v>186</v>
      </c>
      <c r="AE18">
        <f>ROUND(SQRT((INDEX(vertices!$D$2:$D$32,MATCH(distances!$A18,vertices!$A$2:$A$32,0))-INDEX(vertices!$D$2:$D$32,MATCH(distances!AE$1,vertices!$A$2:$A$32,0)))^2+(INDEX(vertices!$E$2:$E$32,MATCH(distances!$A18,vertices!$A$2:$A$32,0))-INDEX(vertices!$E$2:$E$32,MATCH(distances!AE$1,vertices!$A$2:$A$32,0)))^2),0)</f>
        <v>552</v>
      </c>
      <c r="AF18">
        <f>ROUND(SQRT((INDEX(vertices!$D$2:$D$32,MATCH(distances!$A18,vertices!$A$2:$A$32,0))-INDEX(vertices!$D$2:$D$32,MATCH(distances!AF$1,vertices!$A$2:$A$32,0)))^2+(INDEX(vertices!$E$2:$E$32,MATCH(distances!$A18,vertices!$A$2:$A$32,0))-INDEX(vertices!$E$2:$E$32,MATCH(distances!AF$1,vertices!$A$2:$A$32,0)))^2),0)</f>
        <v>424</v>
      </c>
    </row>
    <row r="19" spans="1:32" x14ac:dyDescent="0.25">
      <c r="A19" t="str">
        <v>R</v>
      </c>
      <c r="B19">
        <f>ROUND(SQRT((INDEX(vertices!$D$2:$D$32,MATCH(distances!$A19,vertices!$A$2:$A$32,0))-INDEX(vertices!$D$2:$D$32,MATCH(distances!B$1,vertices!$A$2:$A$32,0)))^2+(INDEX(vertices!$E$2:$E$32,MATCH(distances!$A19,vertices!$A$2:$A$32,0))-INDEX(vertices!$E$2:$E$32,MATCH(distances!B$1,vertices!$A$2:$A$32,0)))^2),0)</f>
        <v>342</v>
      </c>
      <c r="C19">
        <f>ROUND(SQRT((INDEX(vertices!$D$2:$D$32,MATCH(distances!$A19,vertices!$A$2:$A$32,0))-INDEX(vertices!$D$2:$D$32,MATCH(distances!C$1,vertices!$A$2:$A$32,0)))^2+(INDEX(vertices!$E$2:$E$32,MATCH(distances!$A19,vertices!$A$2:$A$32,0))-INDEX(vertices!$E$2:$E$32,MATCH(distances!C$1,vertices!$A$2:$A$32,0)))^2),0)</f>
        <v>312</v>
      </c>
      <c r="D19">
        <f>ROUND(SQRT((INDEX(vertices!$D$2:$D$32,MATCH(distances!$A19,vertices!$A$2:$A$32,0))-INDEX(vertices!$D$2:$D$32,MATCH(distances!D$1,vertices!$A$2:$A$32,0)))^2+(INDEX(vertices!$E$2:$E$32,MATCH(distances!$A19,vertices!$A$2:$A$32,0))-INDEX(vertices!$E$2:$E$32,MATCH(distances!D$1,vertices!$A$2:$A$32,0)))^2),0)</f>
        <v>95</v>
      </c>
      <c r="E19">
        <f>ROUND(SQRT((INDEX(vertices!$D$2:$D$32,MATCH(distances!$A19,vertices!$A$2:$A$32,0))-INDEX(vertices!$D$2:$D$32,MATCH(distances!E$1,vertices!$A$2:$A$32,0)))^2+(INDEX(vertices!$E$2:$E$32,MATCH(distances!$A19,vertices!$A$2:$A$32,0))-INDEX(vertices!$E$2:$E$32,MATCH(distances!E$1,vertices!$A$2:$A$32,0)))^2),0)</f>
        <v>246</v>
      </c>
      <c r="F19">
        <f>ROUND(SQRT((INDEX(vertices!$D$2:$D$32,MATCH(distances!$A19,vertices!$A$2:$A$32,0))-INDEX(vertices!$D$2:$D$32,MATCH(distances!F$1,vertices!$A$2:$A$32,0)))^2+(INDEX(vertices!$E$2:$E$32,MATCH(distances!$A19,vertices!$A$2:$A$32,0))-INDEX(vertices!$E$2:$E$32,MATCH(distances!F$1,vertices!$A$2:$A$32,0)))^2),0)</f>
        <v>72</v>
      </c>
      <c r="G19">
        <f>ROUND(SQRT((INDEX(vertices!$D$2:$D$32,MATCH(distances!$A19,vertices!$A$2:$A$32,0))-INDEX(vertices!$D$2:$D$32,MATCH(distances!G$1,vertices!$A$2:$A$32,0)))^2+(INDEX(vertices!$E$2:$E$32,MATCH(distances!$A19,vertices!$A$2:$A$32,0))-INDEX(vertices!$E$2:$E$32,MATCH(distances!G$1,vertices!$A$2:$A$32,0)))^2),0)</f>
        <v>124</v>
      </c>
      <c r="H19">
        <f>ROUND(SQRT((INDEX(vertices!$D$2:$D$32,MATCH(distances!$A19,vertices!$A$2:$A$32,0))-INDEX(vertices!$D$2:$D$32,MATCH(distances!H$1,vertices!$A$2:$A$32,0)))^2+(INDEX(vertices!$E$2:$E$32,MATCH(distances!$A19,vertices!$A$2:$A$32,0))-INDEX(vertices!$E$2:$E$32,MATCH(distances!H$1,vertices!$A$2:$A$32,0)))^2),0)</f>
        <v>230</v>
      </c>
      <c r="I19">
        <f>ROUND(SQRT((INDEX(vertices!$D$2:$D$32,MATCH(distances!$A19,vertices!$A$2:$A$32,0))-INDEX(vertices!$D$2:$D$32,MATCH(distances!I$1,vertices!$A$2:$A$32,0)))^2+(INDEX(vertices!$E$2:$E$32,MATCH(distances!$A19,vertices!$A$2:$A$32,0))-INDEX(vertices!$E$2:$E$32,MATCH(distances!I$1,vertices!$A$2:$A$32,0)))^2),0)</f>
        <v>92</v>
      </c>
      <c r="J19">
        <f>ROUND(SQRT((INDEX(vertices!$D$2:$D$32,MATCH(distances!$A19,vertices!$A$2:$A$32,0))-INDEX(vertices!$D$2:$D$32,MATCH(distances!J$1,vertices!$A$2:$A$32,0)))^2+(INDEX(vertices!$E$2:$E$32,MATCH(distances!$A19,vertices!$A$2:$A$32,0))-INDEX(vertices!$E$2:$E$32,MATCH(distances!J$1,vertices!$A$2:$A$32,0)))^2),0)</f>
        <v>354</v>
      </c>
      <c r="K19">
        <f>ROUND(SQRT((INDEX(vertices!$D$2:$D$32,MATCH(distances!$A19,vertices!$A$2:$A$32,0))-INDEX(vertices!$D$2:$D$32,MATCH(distances!K$1,vertices!$A$2:$A$32,0)))^2+(INDEX(vertices!$E$2:$E$32,MATCH(distances!$A19,vertices!$A$2:$A$32,0))-INDEX(vertices!$E$2:$E$32,MATCH(distances!K$1,vertices!$A$2:$A$32,0)))^2),0)</f>
        <v>174</v>
      </c>
      <c r="L19">
        <f>ROUND(SQRT((INDEX(vertices!$D$2:$D$32,MATCH(distances!$A19,vertices!$A$2:$A$32,0))-INDEX(vertices!$D$2:$D$32,MATCH(distances!L$1,vertices!$A$2:$A$32,0)))^2+(INDEX(vertices!$E$2:$E$32,MATCH(distances!$A19,vertices!$A$2:$A$32,0))-INDEX(vertices!$E$2:$E$32,MATCH(distances!L$1,vertices!$A$2:$A$32,0)))^2),0)</f>
        <v>120</v>
      </c>
      <c r="M19">
        <f>ROUND(SQRT((INDEX(vertices!$D$2:$D$32,MATCH(distances!$A19,vertices!$A$2:$A$32,0))-INDEX(vertices!$D$2:$D$32,MATCH(distances!M$1,vertices!$A$2:$A$32,0)))^2+(INDEX(vertices!$E$2:$E$32,MATCH(distances!$A19,vertices!$A$2:$A$32,0))-INDEX(vertices!$E$2:$E$32,MATCH(distances!M$1,vertices!$A$2:$A$32,0)))^2),0)</f>
        <v>282</v>
      </c>
      <c r="N19">
        <f>ROUND(SQRT((INDEX(vertices!$D$2:$D$32,MATCH(distances!$A19,vertices!$A$2:$A$32,0))-INDEX(vertices!$D$2:$D$32,MATCH(distances!N$1,vertices!$A$2:$A$32,0)))^2+(INDEX(vertices!$E$2:$E$32,MATCH(distances!$A19,vertices!$A$2:$A$32,0))-INDEX(vertices!$E$2:$E$32,MATCH(distances!N$1,vertices!$A$2:$A$32,0)))^2),0)</f>
        <v>219</v>
      </c>
      <c r="O19">
        <f>ROUND(SQRT((INDEX(vertices!$D$2:$D$32,MATCH(distances!$A19,vertices!$A$2:$A$32,0))-INDEX(vertices!$D$2:$D$32,MATCH(distances!O$1,vertices!$A$2:$A$32,0)))^2+(INDEX(vertices!$E$2:$E$32,MATCH(distances!$A19,vertices!$A$2:$A$32,0))-INDEX(vertices!$E$2:$E$32,MATCH(distances!O$1,vertices!$A$2:$A$32,0)))^2),0)</f>
        <v>266</v>
      </c>
      <c r="P19">
        <f>ROUND(SQRT((INDEX(vertices!$D$2:$D$32,MATCH(distances!$A19,vertices!$A$2:$A$32,0))-INDEX(vertices!$D$2:$D$32,MATCH(distances!P$1,vertices!$A$2:$A$32,0)))^2+(INDEX(vertices!$E$2:$E$32,MATCH(distances!$A19,vertices!$A$2:$A$32,0))-INDEX(vertices!$E$2:$E$32,MATCH(distances!P$1,vertices!$A$2:$A$32,0)))^2),0)</f>
        <v>184</v>
      </c>
      <c r="Q19">
        <f>ROUND(SQRT((INDEX(vertices!$D$2:$D$32,MATCH(distances!$A19,vertices!$A$2:$A$32,0))-INDEX(vertices!$D$2:$D$32,MATCH(distances!Q$1,vertices!$A$2:$A$32,0)))^2+(INDEX(vertices!$E$2:$E$32,MATCH(distances!$A19,vertices!$A$2:$A$32,0))-INDEX(vertices!$E$2:$E$32,MATCH(distances!Q$1,vertices!$A$2:$A$32,0)))^2),0)</f>
        <v>145</v>
      </c>
      <c r="R19">
        <f>ROUND(SQRT((INDEX(vertices!$D$2:$D$32,MATCH(distances!$A19,vertices!$A$2:$A$32,0))-INDEX(vertices!$D$2:$D$32,MATCH(distances!R$1,vertices!$A$2:$A$32,0)))^2+(INDEX(vertices!$E$2:$E$32,MATCH(distances!$A19,vertices!$A$2:$A$32,0))-INDEX(vertices!$E$2:$E$32,MATCH(distances!R$1,vertices!$A$2:$A$32,0)))^2),0)</f>
        <v>220</v>
      </c>
      <c r="S19">
        <f>ROUND(SQRT((INDEX(vertices!$D$2:$D$32,MATCH(distances!$A19,vertices!$A$2:$A$32,0))-INDEX(vertices!$D$2:$D$32,MATCH(distances!S$1,vertices!$A$2:$A$32,0)))^2+(INDEX(vertices!$E$2:$E$32,MATCH(distances!$A19,vertices!$A$2:$A$32,0))-INDEX(vertices!$E$2:$E$32,MATCH(distances!S$1,vertices!$A$2:$A$32,0)))^2),0)</f>
        <v>0</v>
      </c>
      <c r="T19">
        <f>ROUND(SQRT((INDEX(vertices!$D$2:$D$32,MATCH(distances!$A19,vertices!$A$2:$A$32,0))-INDEX(vertices!$D$2:$D$32,MATCH(distances!T$1,vertices!$A$2:$A$32,0)))^2+(INDEX(vertices!$E$2:$E$32,MATCH(distances!$A19,vertices!$A$2:$A$32,0))-INDEX(vertices!$E$2:$E$32,MATCH(distances!T$1,vertices!$A$2:$A$32,0)))^2),0)</f>
        <v>215</v>
      </c>
      <c r="U19">
        <f>ROUND(SQRT((INDEX(vertices!$D$2:$D$32,MATCH(distances!$A19,vertices!$A$2:$A$32,0))-INDEX(vertices!$D$2:$D$32,MATCH(distances!U$1,vertices!$A$2:$A$32,0)))^2+(INDEX(vertices!$E$2:$E$32,MATCH(distances!$A19,vertices!$A$2:$A$32,0))-INDEX(vertices!$E$2:$E$32,MATCH(distances!U$1,vertices!$A$2:$A$32,0)))^2),0)</f>
        <v>225</v>
      </c>
      <c r="V19">
        <f>ROUND(SQRT((INDEX(vertices!$D$2:$D$32,MATCH(distances!$A19,vertices!$A$2:$A$32,0))-INDEX(vertices!$D$2:$D$32,MATCH(distances!V$1,vertices!$A$2:$A$32,0)))^2+(INDEX(vertices!$E$2:$E$32,MATCH(distances!$A19,vertices!$A$2:$A$32,0))-INDEX(vertices!$E$2:$E$32,MATCH(distances!V$1,vertices!$A$2:$A$32,0)))^2),0)</f>
        <v>325</v>
      </c>
      <c r="W19">
        <f>ROUND(SQRT((INDEX(vertices!$D$2:$D$32,MATCH(distances!$A19,vertices!$A$2:$A$32,0))-INDEX(vertices!$D$2:$D$32,MATCH(distances!W$1,vertices!$A$2:$A$32,0)))^2+(INDEX(vertices!$E$2:$E$32,MATCH(distances!$A19,vertices!$A$2:$A$32,0))-INDEX(vertices!$E$2:$E$32,MATCH(distances!W$1,vertices!$A$2:$A$32,0)))^2),0)</f>
        <v>177</v>
      </c>
      <c r="X19">
        <f>ROUND(SQRT((INDEX(vertices!$D$2:$D$32,MATCH(distances!$A19,vertices!$A$2:$A$32,0))-INDEX(vertices!$D$2:$D$32,MATCH(distances!X$1,vertices!$A$2:$A$32,0)))^2+(INDEX(vertices!$E$2:$E$32,MATCH(distances!$A19,vertices!$A$2:$A$32,0))-INDEX(vertices!$E$2:$E$32,MATCH(distances!X$1,vertices!$A$2:$A$32,0)))^2),0)</f>
        <v>67</v>
      </c>
      <c r="Y19">
        <f>ROUND(SQRT((INDEX(vertices!$D$2:$D$32,MATCH(distances!$A19,vertices!$A$2:$A$32,0))-INDEX(vertices!$D$2:$D$32,MATCH(distances!Y$1,vertices!$A$2:$A$32,0)))^2+(INDEX(vertices!$E$2:$E$32,MATCH(distances!$A19,vertices!$A$2:$A$32,0))-INDEX(vertices!$E$2:$E$32,MATCH(distances!Y$1,vertices!$A$2:$A$32,0)))^2),0)</f>
        <v>205</v>
      </c>
      <c r="Z19">
        <f>ROUND(SQRT((INDEX(vertices!$D$2:$D$32,MATCH(distances!$A19,vertices!$A$2:$A$32,0))-INDEX(vertices!$D$2:$D$32,MATCH(distances!Z$1,vertices!$A$2:$A$32,0)))^2+(INDEX(vertices!$E$2:$E$32,MATCH(distances!$A19,vertices!$A$2:$A$32,0))-INDEX(vertices!$E$2:$E$32,MATCH(distances!Z$1,vertices!$A$2:$A$32,0)))^2),0)</f>
        <v>273</v>
      </c>
      <c r="AA19">
        <f>ROUND(SQRT((INDEX(vertices!$D$2:$D$32,MATCH(distances!$A19,vertices!$A$2:$A$32,0))-INDEX(vertices!$D$2:$D$32,MATCH(distances!AA$1,vertices!$A$2:$A$32,0)))^2+(INDEX(vertices!$E$2:$E$32,MATCH(distances!$A19,vertices!$A$2:$A$32,0))-INDEX(vertices!$E$2:$E$32,MATCH(distances!AA$1,vertices!$A$2:$A$32,0)))^2),0)</f>
        <v>302</v>
      </c>
      <c r="AB19">
        <f>ROUND(SQRT((INDEX(vertices!$D$2:$D$32,MATCH(distances!$A19,vertices!$A$2:$A$32,0))-INDEX(vertices!$D$2:$D$32,MATCH(distances!AB$1,vertices!$A$2:$A$32,0)))^2+(INDEX(vertices!$E$2:$E$32,MATCH(distances!$A19,vertices!$A$2:$A$32,0))-INDEX(vertices!$E$2:$E$32,MATCH(distances!AB$1,vertices!$A$2:$A$32,0)))^2),0)</f>
        <v>192</v>
      </c>
      <c r="AC19">
        <f>ROUND(SQRT((INDEX(vertices!$D$2:$D$32,MATCH(distances!$A19,vertices!$A$2:$A$32,0))-INDEX(vertices!$D$2:$D$32,MATCH(distances!AC$1,vertices!$A$2:$A$32,0)))^2+(INDEX(vertices!$E$2:$E$32,MATCH(distances!$A19,vertices!$A$2:$A$32,0))-INDEX(vertices!$E$2:$E$32,MATCH(distances!AC$1,vertices!$A$2:$A$32,0)))^2),0)</f>
        <v>200</v>
      </c>
      <c r="AD19">
        <f>ROUND(SQRT((INDEX(vertices!$D$2:$D$32,MATCH(distances!$A19,vertices!$A$2:$A$32,0))-INDEX(vertices!$D$2:$D$32,MATCH(distances!AD$1,vertices!$A$2:$A$32,0)))^2+(INDEX(vertices!$E$2:$E$32,MATCH(distances!$A19,vertices!$A$2:$A$32,0))-INDEX(vertices!$E$2:$E$32,MATCH(distances!AD$1,vertices!$A$2:$A$32,0)))^2),0)</f>
        <v>209</v>
      </c>
      <c r="AE19">
        <f>ROUND(SQRT((INDEX(vertices!$D$2:$D$32,MATCH(distances!$A19,vertices!$A$2:$A$32,0))-INDEX(vertices!$D$2:$D$32,MATCH(distances!AE$1,vertices!$A$2:$A$32,0)))^2+(INDEX(vertices!$E$2:$E$32,MATCH(distances!$A19,vertices!$A$2:$A$32,0))-INDEX(vertices!$E$2:$E$32,MATCH(distances!AE$1,vertices!$A$2:$A$32,0)))^2),0)</f>
        <v>414</v>
      </c>
      <c r="AF19">
        <f>ROUND(SQRT((INDEX(vertices!$D$2:$D$32,MATCH(distances!$A19,vertices!$A$2:$A$32,0))-INDEX(vertices!$D$2:$D$32,MATCH(distances!AF$1,vertices!$A$2:$A$32,0)))^2+(INDEX(vertices!$E$2:$E$32,MATCH(distances!$A19,vertices!$A$2:$A$32,0))-INDEX(vertices!$E$2:$E$32,MATCH(distances!AF$1,vertices!$A$2:$A$32,0)))^2),0)</f>
        <v>226</v>
      </c>
    </row>
    <row r="20" spans="1:32" x14ac:dyDescent="0.25">
      <c r="A20" t="str">
        <v>S</v>
      </c>
      <c r="B20">
        <f>ROUND(SQRT((INDEX(vertices!$D$2:$D$32,MATCH(distances!$A20,vertices!$A$2:$A$32,0))-INDEX(vertices!$D$2:$D$32,MATCH(distances!B$1,vertices!$A$2:$A$32,0)))^2+(INDEX(vertices!$E$2:$E$32,MATCH(distances!$A20,vertices!$A$2:$A$32,0))-INDEX(vertices!$E$2:$E$32,MATCH(distances!B$1,vertices!$A$2:$A$32,0)))^2),0)</f>
        <v>184</v>
      </c>
      <c r="C20">
        <f>ROUND(SQRT((INDEX(vertices!$D$2:$D$32,MATCH(distances!$A20,vertices!$A$2:$A$32,0))-INDEX(vertices!$D$2:$D$32,MATCH(distances!C$1,vertices!$A$2:$A$32,0)))^2+(INDEX(vertices!$E$2:$E$32,MATCH(distances!$A20,vertices!$A$2:$A$32,0))-INDEX(vertices!$E$2:$E$32,MATCH(distances!C$1,vertices!$A$2:$A$32,0)))^2),0)</f>
        <v>218</v>
      </c>
      <c r="D20">
        <f>ROUND(SQRT((INDEX(vertices!$D$2:$D$32,MATCH(distances!$A20,vertices!$A$2:$A$32,0))-INDEX(vertices!$D$2:$D$32,MATCH(distances!D$1,vertices!$A$2:$A$32,0)))^2+(INDEX(vertices!$E$2:$E$32,MATCH(distances!$A20,vertices!$A$2:$A$32,0))-INDEX(vertices!$E$2:$E$32,MATCH(distances!D$1,vertices!$A$2:$A$32,0)))^2),0)</f>
        <v>294</v>
      </c>
      <c r="E20">
        <f>ROUND(SQRT((INDEX(vertices!$D$2:$D$32,MATCH(distances!$A20,vertices!$A$2:$A$32,0))-INDEX(vertices!$D$2:$D$32,MATCH(distances!E$1,vertices!$A$2:$A$32,0)))^2+(INDEX(vertices!$E$2:$E$32,MATCH(distances!$A20,vertices!$A$2:$A$32,0))-INDEX(vertices!$E$2:$E$32,MATCH(distances!E$1,vertices!$A$2:$A$32,0)))^2),0)</f>
        <v>376</v>
      </c>
      <c r="F20">
        <f>ROUND(SQRT((INDEX(vertices!$D$2:$D$32,MATCH(distances!$A20,vertices!$A$2:$A$32,0))-INDEX(vertices!$D$2:$D$32,MATCH(distances!F$1,vertices!$A$2:$A$32,0)))^2+(INDEX(vertices!$E$2:$E$32,MATCH(distances!$A20,vertices!$A$2:$A$32,0))-INDEX(vertices!$E$2:$E$32,MATCH(distances!F$1,vertices!$A$2:$A$32,0)))^2),0)</f>
        <v>194</v>
      </c>
      <c r="G20">
        <f>ROUND(SQRT((INDEX(vertices!$D$2:$D$32,MATCH(distances!$A20,vertices!$A$2:$A$32,0))-INDEX(vertices!$D$2:$D$32,MATCH(distances!G$1,vertices!$A$2:$A$32,0)))^2+(INDEX(vertices!$E$2:$E$32,MATCH(distances!$A20,vertices!$A$2:$A$32,0))-INDEX(vertices!$E$2:$E$32,MATCH(distances!G$1,vertices!$A$2:$A$32,0)))^2),0)</f>
        <v>331</v>
      </c>
      <c r="H20">
        <f>ROUND(SQRT((INDEX(vertices!$D$2:$D$32,MATCH(distances!$A20,vertices!$A$2:$A$32,0))-INDEX(vertices!$D$2:$D$32,MATCH(distances!H$1,vertices!$A$2:$A$32,0)))^2+(INDEX(vertices!$E$2:$E$32,MATCH(distances!$A20,vertices!$A$2:$A$32,0))-INDEX(vertices!$E$2:$E$32,MATCH(distances!H$1,vertices!$A$2:$A$32,0)))^2),0)</f>
        <v>192</v>
      </c>
      <c r="I20">
        <f>ROUND(SQRT((INDEX(vertices!$D$2:$D$32,MATCH(distances!$A20,vertices!$A$2:$A$32,0))-INDEX(vertices!$D$2:$D$32,MATCH(distances!I$1,vertices!$A$2:$A$32,0)))^2+(INDEX(vertices!$E$2:$E$32,MATCH(distances!$A20,vertices!$A$2:$A$32,0))-INDEX(vertices!$E$2:$E$32,MATCH(distances!I$1,vertices!$A$2:$A$32,0)))^2),0)</f>
        <v>236</v>
      </c>
      <c r="J20">
        <f>ROUND(SQRT((INDEX(vertices!$D$2:$D$32,MATCH(distances!$A20,vertices!$A$2:$A$32,0))-INDEX(vertices!$D$2:$D$32,MATCH(distances!J$1,vertices!$A$2:$A$32,0)))^2+(INDEX(vertices!$E$2:$E$32,MATCH(distances!$A20,vertices!$A$2:$A$32,0))-INDEX(vertices!$E$2:$E$32,MATCH(distances!J$1,vertices!$A$2:$A$32,0)))^2),0)</f>
        <v>168</v>
      </c>
      <c r="K20">
        <f>ROUND(SQRT((INDEX(vertices!$D$2:$D$32,MATCH(distances!$A20,vertices!$A$2:$A$32,0))-INDEX(vertices!$D$2:$D$32,MATCH(distances!K$1,vertices!$A$2:$A$32,0)))^2+(INDEX(vertices!$E$2:$E$32,MATCH(distances!$A20,vertices!$A$2:$A$32,0))-INDEX(vertices!$E$2:$E$32,MATCH(distances!K$1,vertices!$A$2:$A$32,0)))^2),0)</f>
        <v>342</v>
      </c>
      <c r="L20">
        <f>ROUND(SQRT((INDEX(vertices!$D$2:$D$32,MATCH(distances!$A20,vertices!$A$2:$A$32,0))-INDEX(vertices!$D$2:$D$32,MATCH(distances!L$1,vertices!$A$2:$A$32,0)))^2+(INDEX(vertices!$E$2:$E$32,MATCH(distances!$A20,vertices!$A$2:$A$32,0))-INDEX(vertices!$E$2:$E$32,MATCH(distances!L$1,vertices!$A$2:$A$32,0)))^2),0)</f>
        <v>288</v>
      </c>
      <c r="M20">
        <f>ROUND(SQRT((INDEX(vertices!$D$2:$D$32,MATCH(distances!$A20,vertices!$A$2:$A$32,0))-INDEX(vertices!$D$2:$D$32,MATCH(distances!M$1,vertices!$A$2:$A$32,0)))^2+(INDEX(vertices!$E$2:$E$32,MATCH(distances!$A20,vertices!$A$2:$A$32,0))-INDEX(vertices!$E$2:$E$32,MATCH(distances!M$1,vertices!$A$2:$A$32,0)))^2),0)</f>
        <v>75</v>
      </c>
      <c r="N20">
        <f>ROUND(SQRT((INDEX(vertices!$D$2:$D$32,MATCH(distances!$A20,vertices!$A$2:$A$32,0))-INDEX(vertices!$D$2:$D$32,MATCH(distances!N$1,vertices!$A$2:$A$32,0)))^2+(INDEX(vertices!$E$2:$E$32,MATCH(distances!$A20,vertices!$A$2:$A$32,0))-INDEX(vertices!$E$2:$E$32,MATCH(distances!N$1,vertices!$A$2:$A$32,0)))^2),0)</f>
        <v>117</v>
      </c>
      <c r="O20">
        <f>ROUND(SQRT((INDEX(vertices!$D$2:$D$32,MATCH(distances!$A20,vertices!$A$2:$A$32,0))-INDEX(vertices!$D$2:$D$32,MATCH(distances!O$1,vertices!$A$2:$A$32,0)))^2+(INDEX(vertices!$E$2:$E$32,MATCH(distances!$A20,vertices!$A$2:$A$32,0))-INDEX(vertices!$E$2:$E$32,MATCH(distances!O$1,vertices!$A$2:$A$32,0)))^2),0)</f>
        <v>293</v>
      </c>
      <c r="P20">
        <f>ROUND(SQRT((INDEX(vertices!$D$2:$D$32,MATCH(distances!$A20,vertices!$A$2:$A$32,0))-INDEX(vertices!$D$2:$D$32,MATCH(distances!P$1,vertices!$A$2:$A$32,0)))^2+(INDEX(vertices!$E$2:$E$32,MATCH(distances!$A20,vertices!$A$2:$A$32,0))-INDEX(vertices!$E$2:$E$32,MATCH(distances!P$1,vertices!$A$2:$A$32,0)))^2),0)</f>
        <v>100</v>
      </c>
      <c r="Q20">
        <f>ROUND(SQRT((INDEX(vertices!$D$2:$D$32,MATCH(distances!$A20,vertices!$A$2:$A$32,0))-INDEX(vertices!$D$2:$D$32,MATCH(distances!Q$1,vertices!$A$2:$A$32,0)))^2+(INDEX(vertices!$E$2:$E$32,MATCH(distances!$A20,vertices!$A$2:$A$32,0))-INDEX(vertices!$E$2:$E$32,MATCH(distances!Q$1,vertices!$A$2:$A$32,0)))^2),0)</f>
        <v>131</v>
      </c>
      <c r="R20">
        <f>ROUND(SQRT((INDEX(vertices!$D$2:$D$32,MATCH(distances!$A20,vertices!$A$2:$A$32,0))-INDEX(vertices!$D$2:$D$32,MATCH(distances!R$1,vertices!$A$2:$A$32,0)))^2+(INDEX(vertices!$E$2:$E$32,MATCH(distances!$A20,vertices!$A$2:$A$32,0))-INDEX(vertices!$E$2:$E$32,MATCH(distances!R$1,vertices!$A$2:$A$32,0)))^2),0)</f>
        <v>302</v>
      </c>
      <c r="S20">
        <f>ROUND(SQRT((INDEX(vertices!$D$2:$D$32,MATCH(distances!$A20,vertices!$A$2:$A$32,0))-INDEX(vertices!$D$2:$D$32,MATCH(distances!S$1,vertices!$A$2:$A$32,0)))^2+(INDEX(vertices!$E$2:$E$32,MATCH(distances!$A20,vertices!$A$2:$A$32,0))-INDEX(vertices!$E$2:$E$32,MATCH(distances!S$1,vertices!$A$2:$A$32,0)))^2),0)</f>
        <v>215</v>
      </c>
      <c r="T20">
        <f>ROUND(SQRT((INDEX(vertices!$D$2:$D$32,MATCH(distances!$A20,vertices!$A$2:$A$32,0))-INDEX(vertices!$D$2:$D$32,MATCH(distances!T$1,vertices!$A$2:$A$32,0)))^2+(INDEX(vertices!$E$2:$E$32,MATCH(distances!$A20,vertices!$A$2:$A$32,0))-INDEX(vertices!$E$2:$E$32,MATCH(distances!T$1,vertices!$A$2:$A$32,0)))^2),0)</f>
        <v>0</v>
      </c>
      <c r="U20">
        <f>ROUND(SQRT((INDEX(vertices!$D$2:$D$32,MATCH(distances!$A20,vertices!$A$2:$A$32,0))-INDEX(vertices!$D$2:$D$32,MATCH(distances!U$1,vertices!$A$2:$A$32,0)))^2+(INDEX(vertices!$E$2:$E$32,MATCH(distances!$A20,vertices!$A$2:$A$32,0))-INDEX(vertices!$E$2:$E$32,MATCH(distances!U$1,vertices!$A$2:$A$32,0)))^2),0)</f>
        <v>34</v>
      </c>
      <c r="V20">
        <f>ROUND(SQRT((INDEX(vertices!$D$2:$D$32,MATCH(distances!$A20,vertices!$A$2:$A$32,0))-INDEX(vertices!$D$2:$D$32,MATCH(distances!V$1,vertices!$A$2:$A$32,0)))^2+(INDEX(vertices!$E$2:$E$32,MATCH(distances!$A20,vertices!$A$2:$A$32,0))-INDEX(vertices!$E$2:$E$32,MATCH(distances!V$1,vertices!$A$2:$A$32,0)))^2),0)</f>
        <v>220</v>
      </c>
      <c r="W20">
        <f>ROUND(SQRT((INDEX(vertices!$D$2:$D$32,MATCH(distances!$A20,vertices!$A$2:$A$32,0))-INDEX(vertices!$D$2:$D$32,MATCH(distances!W$1,vertices!$A$2:$A$32,0)))^2+(INDEX(vertices!$E$2:$E$32,MATCH(distances!$A20,vertices!$A$2:$A$32,0))-INDEX(vertices!$E$2:$E$32,MATCH(distances!W$1,vertices!$A$2:$A$32,0)))^2),0)</f>
        <v>325</v>
      </c>
      <c r="X20">
        <f>ROUND(SQRT((INDEX(vertices!$D$2:$D$32,MATCH(distances!$A20,vertices!$A$2:$A$32,0))-INDEX(vertices!$D$2:$D$32,MATCH(distances!X$1,vertices!$A$2:$A$32,0)))^2+(INDEX(vertices!$E$2:$E$32,MATCH(distances!$A20,vertices!$A$2:$A$32,0))-INDEX(vertices!$E$2:$E$32,MATCH(distances!X$1,vertices!$A$2:$A$32,0)))^2),0)</f>
        <v>204</v>
      </c>
      <c r="Y20">
        <f>ROUND(SQRT((INDEX(vertices!$D$2:$D$32,MATCH(distances!$A20,vertices!$A$2:$A$32,0))-INDEX(vertices!$D$2:$D$32,MATCH(distances!Y$1,vertices!$A$2:$A$32,0)))^2+(INDEX(vertices!$E$2:$E$32,MATCH(distances!$A20,vertices!$A$2:$A$32,0))-INDEX(vertices!$E$2:$E$32,MATCH(distances!Y$1,vertices!$A$2:$A$32,0)))^2),0)</f>
        <v>58</v>
      </c>
      <c r="Z20">
        <f>ROUND(SQRT((INDEX(vertices!$D$2:$D$32,MATCH(distances!$A20,vertices!$A$2:$A$32,0))-INDEX(vertices!$D$2:$D$32,MATCH(distances!Z$1,vertices!$A$2:$A$32,0)))^2+(INDEX(vertices!$E$2:$E$32,MATCH(distances!$A20,vertices!$A$2:$A$32,0))-INDEX(vertices!$E$2:$E$32,MATCH(distances!Z$1,vertices!$A$2:$A$32,0)))^2),0)</f>
        <v>183</v>
      </c>
      <c r="AA20">
        <f>ROUND(SQRT((INDEX(vertices!$D$2:$D$32,MATCH(distances!$A20,vertices!$A$2:$A$32,0))-INDEX(vertices!$D$2:$D$32,MATCH(distances!AA$1,vertices!$A$2:$A$32,0)))^2+(INDEX(vertices!$E$2:$E$32,MATCH(distances!$A20,vertices!$A$2:$A$32,0))-INDEX(vertices!$E$2:$E$32,MATCH(distances!AA$1,vertices!$A$2:$A$32,0)))^2),0)</f>
        <v>168</v>
      </c>
      <c r="AB20">
        <f>ROUND(SQRT((INDEX(vertices!$D$2:$D$32,MATCH(distances!$A20,vertices!$A$2:$A$32,0))-INDEX(vertices!$D$2:$D$32,MATCH(distances!AB$1,vertices!$A$2:$A$32,0)))^2+(INDEX(vertices!$E$2:$E$32,MATCH(distances!$A20,vertices!$A$2:$A$32,0))-INDEX(vertices!$E$2:$E$32,MATCH(distances!AB$1,vertices!$A$2:$A$32,0)))^2),0)</f>
        <v>369</v>
      </c>
      <c r="AC20">
        <f>ROUND(SQRT((INDEX(vertices!$D$2:$D$32,MATCH(distances!$A20,vertices!$A$2:$A$32,0))-INDEX(vertices!$D$2:$D$32,MATCH(distances!AC$1,vertices!$A$2:$A$32,0)))^2+(INDEX(vertices!$E$2:$E$32,MATCH(distances!$A20,vertices!$A$2:$A$32,0))-INDEX(vertices!$E$2:$E$32,MATCH(distances!AC$1,vertices!$A$2:$A$32,0)))^2),0)</f>
        <v>370</v>
      </c>
      <c r="AD20">
        <f>ROUND(SQRT((INDEX(vertices!$D$2:$D$32,MATCH(distances!$A20,vertices!$A$2:$A$32,0))-INDEX(vertices!$D$2:$D$32,MATCH(distances!AD$1,vertices!$A$2:$A$32,0)))^2+(INDEX(vertices!$E$2:$E$32,MATCH(distances!$A20,vertices!$A$2:$A$32,0))-INDEX(vertices!$E$2:$E$32,MATCH(distances!AD$1,vertices!$A$2:$A$32,0)))^2),0)</f>
        <v>134</v>
      </c>
      <c r="AE20">
        <f>ROUND(SQRT((INDEX(vertices!$D$2:$D$32,MATCH(distances!$A20,vertices!$A$2:$A$32,0))-INDEX(vertices!$D$2:$D$32,MATCH(distances!AE$1,vertices!$A$2:$A$32,0)))^2+(INDEX(vertices!$E$2:$E$32,MATCH(distances!$A20,vertices!$A$2:$A$32,0))-INDEX(vertices!$E$2:$E$32,MATCH(distances!AE$1,vertices!$A$2:$A$32,0)))^2),0)</f>
        <v>251</v>
      </c>
      <c r="AF20">
        <f>ROUND(SQRT((INDEX(vertices!$D$2:$D$32,MATCH(distances!$A20,vertices!$A$2:$A$32,0))-INDEX(vertices!$D$2:$D$32,MATCH(distances!AF$1,vertices!$A$2:$A$32,0)))^2+(INDEX(vertices!$E$2:$E$32,MATCH(distances!$A20,vertices!$A$2:$A$32,0))-INDEX(vertices!$E$2:$E$32,MATCH(distances!AF$1,vertices!$A$2:$A$32,0)))^2),0)</f>
        <v>206</v>
      </c>
    </row>
    <row r="21" spans="1:32" x14ac:dyDescent="0.25">
      <c r="A21" t="str">
        <v>T</v>
      </c>
      <c r="B21">
        <f>ROUND(SQRT((INDEX(vertices!$D$2:$D$32,MATCH(distances!$A21,vertices!$A$2:$A$32,0))-INDEX(vertices!$D$2:$D$32,MATCH(distances!B$1,vertices!$A$2:$A$32,0)))^2+(INDEX(vertices!$E$2:$E$32,MATCH(distances!$A21,vertices!$A$2:$A$32,0))-INDEX(vertices!$E$2:$E$32,MATCH(distances!B$1,vertices!$A$2:$A$32,0)))^2),0)</f>
        <v>211</v>
      </c>
      <c r="C21">
        <f>ROUND(SQRT((INDEX(vertices!$D$2:$D$32,MATCH(distances!$A21,vertices!$A$2:$A$32,0))-INDEX(vertices!$D$2:$D$32,MATCH(distances!C$1,vertices!$A$2:$A$32,0)))^2+(INDEX(vertices!$E$2:$E$32,MATCH(distances!$A21,vertices!$A$2:$A$32,0))-INDEX(vertices!$E$2:$E$32,MATCH(distances!C$1,vertices!$A$2:$A$32,0)))^2),0)</f>
        <v>186</v>
      </c>
      <c r="D21">
        <f>ROUND(SQRT((INDEX(vertices!$D$2:$D$32,MATCH(distances!$A21,vertices!$A$2:$A$32,0))-INDEX(vertices!$D$2:$D$32,MATCH(distances!D$1,vertices!$A$2:$A$32,0)))^2+(INDEX(vertices!$E$2:$E$32,MATCH(distances!$A21,vertices!$A$2:$A$32,0))-INDEX(vertices!$E$2:$E$32,MATCH(distances!D$1,vertices!$A$2:$A$32,0)))^2),0)</f>
        <v>310</v>
      </c>
      <c r="E21">
        <f>ROUND(SQRT((INDEX(vertices!$D$2:$D$32,MATCH(distances!$A21,vertices!$A$2:$A$32,0))-INDEX(vertices!$D$2:$D$32,MATCH(distances!E$1,vertices!$A$2:$A$32,0)))^2+(INDEX(vertices!$E$2:$E$32,MATCH(distances!$A21,vertices!$A$2:$A$32,0))-INDEX(vertices!$E$2:$E$32,MATCH(distances!E$1,vertices!$A$2:$A$32,0)))^2),0)</f>
        <v>403</v>
      </c>
      <c r="F21">
        <f>ROUND(SQRT((INDEX(vertices!$D$2:$D$32,MATCH(distances!$A21,vertices!$A$2:$A$32,0))-INDEX(vertices!$D$2:$D$32,MATCH(distances!F$1,vertices!$A$2:$A$32,0)))^2+(INDEX(vertices!$E$2:$E$32,MATCH(distances!$A21,vertices!$A$2:$A$32,0))-INDEX(vertices!$E$2:$E$32,MATCH(distances!F$1,vertices!$A$2:$A$32,0)))^2),0)</f>
        <v>214</v>
      </c>
      <c r="G21">
        <f>ROUND(SQRT((INDEX(vertices!$D$2:$D$32,MATCH(distances!$A21,vertices!$A$2:$A$32,0))-INDEX(vertices!$D$2:$D$32,MATCH(distances!G$1,vertices!$A$2:$A$32,0)))^2+(INDEX(vertices!$E$2:$E$32,MATCH(distances!$A21,vertices!$A$2:$A$32,0))-INDEX(vertices!$E$2:$E$32,MATCH(distances!G$1,vertices!$A$2:$A$32,0)))^2),0)</f>
        <v>335</v>
      </c>
      <c r="H21">
        <f>ROUND(SQRT((INDEX(vertices!$D$2:$D$32,MATCH(distances!$A21,vertices!$A$2:$A$32,0))-INDEX(vertices!$D$2:$D$32,MATCH(distances!H$1,vertices!$A$2:$A$32,0)))^2+(INDEX(vertices!$E$2:$E$32,MATCH(distances!$A21,vertices!$A$2:$A$32,0))-INDEX(vertices!$E$2:$E$32,MATCH(distances!H$1,vertices!$A$2:$A$32,0)))^2),0)</f>
        <v>226</v>
      </c>
      <c r="I21">
        <f>ROUND(SQRT((INDEX(vertices!$D$2:$D$32,MATCH(distances!$A21,vertices!$A$2:$A$32,0))-INDEX(vertices!$D$2:$D$32,MATCH(distances!I$1,vertices!$A$2:$A$32,0)))^2+(INDEX(vertices!$E$2:$E$32,MATCH(distances!$A21,vertices!$A$2:$A$32,0))-INDEX(vertices!$E$2:$E$32,MATCH(distances!I$1,vertices!$A$2:$A$32,0)))^2),0)</f>
        <v>257</v>
      </c>
      <c r="J21">
        <f>ROUND(SQRT((INDEX(vertices!$D$2:$D$32,MATCH(distances!$A21,vertices!$A$2:$A$32,0))-INDEX(vertices!$D$2:$D$32,MATCH(distances!J$1,vertices!$A$2:$A$32,0)))^2+(INDEX(vertices!$E$2:$E$32,MATCH(distances!$A21,vertices!$A$2:$A$32,0))-INDEX(vertices!$E$2:$E$32,MATCH(distances!J$1,vertices!$A$2:$A$32,0)))^2),0)</f>
        <v>140</v>
      </c>
      <c r="K21">
        <f>ROUND(SQRT((INDEX(vertices!$D$2:$D$32,MATCH(distances!$A21,vertices!$A$2:$A$32,0))-INDEX(vertices!$D$2:$D$32,MATCH(distances!K$1,vertices!$A$2:$A$32,0)))^2+(INDEX(vertices!$E$2:$E$32,MATCH(distances!$A21,vertices!$A$2:$A$32,0))-INDEX(vertices!$E$2:$E$32,MATCH(distances!K$1,vertices!$A$2:$A$32,0)))^2),0)</f>
        <v>337</v>
      </c>
      <c r="L21">
        <f>ROUND(SQRT((INDEX(vertices!$D$2:$D$32,MATCH(distances!$A21,vertices!$A$2:$A$32,0))-INDEX(vertices!$D$2:$D$32,MATCH(distances!L$1,vertices!$A$2:$A$32,0)))^2+(INDEX(vertices!$E$2:$E$32,MATCH(distances!$A21,vertices!$A$2:$A$32,0))-INDEX(vertices!$E$2:$E$32,MATCH(distances!L$1,vertices!$A$2:$A$32,0)))^2),0)</f>
        <v>285</v>
      </c>
      <c r="M21">
        <f>ROUND(SQRT((INDEX(vertices!$D$2:$D$32,MATCH(distances!$A21,vertices!$A$2:$A$32,0))-INDEX(vertices!$D$2:$D$32,MATCH(distances!M$1,vertices!$A$2:$A$32,0)))^2+(INDEX(vertices!$E$2:$E$32,MATCH(distances!$A21,vertices!$A$2:$A$32,0))-INDEX(vertices!$E$2:$E$32,MATCH(distances!M$1,vertices!$A$2:$A$32,0)))^2),0)</f>
        <v>57</v>
      </c>
      <c r="N21">
        <f>ROUND(SQRT((INDEX(vertices!$D$2:$D$32,MATCH(distances!$A21,vertices!$A$2:$A$32,0))-INDEX(vertices!$D$2:$D$32,MATCH(distances!N$1,vertices!$A$2:$A$32,0)))^2+(INDEX(vertices!$E$2:$E$32,MATCH(distances!$A21,vertices!$A$2:$A$32,0))-INDEX(vertices!$E$2:$E$32,MATCH(distances!N$1,vertices!$A$2:$A$32,0)))^2),0)</f>
        <v>89</v>
      </c>
      <c r="O21">
        <f>ROUND(SQRT((INDEX(vertices!$D$2:$D$32,MATCH(distances!$A21,vertices!$A$2:$A$32,0))-INDEX(vertices!$D$2:$D$32,MATCH(distances!O$1,vertices!$A$2:$A$32,0)))^2+(INDEX(vertices!$E$2:$E$32,MATCH(distances!$A21,vertices!$A$2:$A$32,0))-INDEX(vertices!$E$2:$E$32,MATCH(distances!O$1,vertices!$A$2:$A$32,0)))^2),0)</f>
        <v>326</v>
      </c>
      <c r="P21">
        <f>ROUND(SQRT((INDEX(vertices!$D$2:$D$32,MATCH(distances!$A21,vertices!$A$2:$A$32,0))-INDEX(vertices!$D$2:$D$32,MATCH(distances!P$1,vertices!$A$2:$A$32,0)))^2+(INDEX(vertices!$E$2:$E$32,MATCH(distances!$A21,vertices!$A$2:$A$32,0))-INDEX(vertices!$E$2:$E$32,MATCH(distances!P$1,vertices!$A$2:$A$32,0)))^2),0)</f>
        <v>132</v>
      </c>
      <c r="Q21">
        <f>ROUND(SQRT((INDEX(vertices!$D$2:$D$32,MATCH(distances!$A21,vertices!$A$2:$A$32,0))-INDEX(vertices!$D$2:$D$32,MATCH(distances!Q$1,vertices!$A$2:$A$32,0)))^2+(INDEX(vertices!$E$2:$E$32,MATCH(distances!$A21,vertices!$A$2:$A$32,0))-INDEX(vertices!$E$2:$E$32,MATCH(distances!Q$1,vertices!$A$2:$A$32,0)))^2),0)</f>
        <v>159</v>
      </c>
      <c r="R21">
        <f>ROUND(SQRT((INDEX(vertices!$D$2:$D$32,MATCH(distances!$A21,vertices!$A$2:$A$32,0))-INDEX(vertices!$D$2:$D$32,MATCH(distances!R$1,vertices!$A$2:$A$32,0)))^2+(INDEX(vertices!$E$2:$E$32,MATCH(distances!$A21,vertices!$A$2:$A$32,0))-INDEX(vertices!$E$2:$E$32,MATCH(distances!R$1,vertices!$A$2:$A$32,0)))^2),0)</f>
        <v>285</v>
      </c>
      <c r="S21">
        <f>ROUND(SQRT((INDEX(vertices!$D$2:$D$32,MATCH(distances!$A21,vertices!$A$2:$A$32,0))-INDEX(vertices!$D$2:$D$32,MATCH(distances!S$1,vertices!$A$2:$A$32,0)))^2+(INDEX(vertices!$E$2:$E$32,MATCH(distances!$A21,vertices!$A$2:$A$32,0))-INDEX(vertices!$E$2:$E$32,MATCH(distances!S$1,vertices!$A$2:$A$32,0)))^2),0)</f>
        <v>225</v>
      </c>
      <c r="T21">
        <f>ROUND(SQRT((INDEX(vertices!$D$2:$D$32,MATCH(distances!$A21,vertices!$A$2:$A$32,0))-INDEX(vertices!$D$2:$D$32,MATCH(distances!T$1,vertices!$A$2:$A$32,0)))^2+(INDEX(vertices!$E$2:$E$32,MATCH(distances!$A21,vertices!$A$2:$A$32,0))-INDEX(vertices!$E$2:$E$32,MATCH(distances!T$1,vertices!$A$2:$A$32,0)))^2),0)</f>
        <v>34</v>
      </c>
      <c r="U21">
        <f>ROUND(SQRT((INDEX(vertices!$D$2:$D$32,MATCH(distances!$A21,vertices!$A$2:$A$32,0))-INDEX(vertices!$D$2:$D$32,MATCH(distances!U$1,vertices!$A$2:$A$32,0)))^2+(INDEX(vertices!$E$2:$E$32,MATCH(distances!$A21,vertices!$A$2:$A$32,0))-INDEX(vertices!$E$2:$E$32,MATCH(distances!U$1,vertices!$A$2:$A$32,0)))^2),0)</f>
        <v>0</v>
      </c>
      <c r="V21">
        <f>ROUND(SQRT((INDEX(vertices!$D$2:$D$32,MATCH(distances!$A21,vertices!$A$2:$A$32,0))-INDEX(vertices!$D$2:$D$32,MATCH(distances!V$1,vertices!$A$2:$A$32,0)))^2+(INDEX(vertices!$E$2:$E$32,MATCH(distances!$A21,vertices!$A$2:$A$32,0))-INDEX(vertices!$E$2:$E$32,MATCH(distances!V$1,vertices!$A$2:$A$32,0)))^2),0)</f>
        <v>187</v>
      </c>
      <c r="W21">
        <f>ROUND(SQRT((INDEX(vertices!$D$2:$D$32,MATCH(distances!$A21,vertices!$A$2:$A$32,0))-INDEX(vertices!$D$2:$D$32,MATCH(distances!W$1,vertices!$A$2:$A$32,0)))^2+(INDEX(vertices!$E$2:$E$32,MATCH(distances!$A21,vertices!$A$2:$A$32,0))-INDEX(vertices!$E$2:$E$32,MATCH(distances!W$1,vertices!$A$2:$A$32,0)))^2),0)</f>
        <v>349</v>
      </c>
      <c r="X21">
        <f>ROUND(SQRT((INDEX(vertices!$D$2:$D$32,MATCH(distances!$A21,vertices!$A$2:$A$32,0))-INDEX(vertices!$D$2:$D$32,MATCH(distances!X$1,vertices!$A$2:$A$32,0)))^2+(INDEX(vertices!$E$2:$E$32,MATCH(distances!$A21,vertices!$A$2:$A$32,0))-INDEX(vertices!$E$2:$E$32,MATCH(distances!X$1,vertices!$A$2:$A$32,0)))^2),0)</f>
        <v>224</v>
      </c>
      <c r="Y21">
        <f>ROUND(SQRT((INDEX(vertices!$D$2:$D$32,MATCH(distances!$A21,vertices!$A$2:$A$32,0))-INDEX(vertices!$D$2:$D$32,MATCH(distances!Y$1,vertices!$A$2:$A$32,0)))^2+(INDEX(vertices!$E$2:$E$32,MATCH(distances!$A21,vertices!$A$2:$A$32,0))-INDEX(vertices!$E$2:$E$32,MATCH(distances!Y$1,vertices!$A$2:$A$32,0)))^2),0)</f>
        <v>33</v>
      </c>
      <c r="Z21">
        <f>ROUND(SQRT((INDEX(vertices!$D$2:$D$32,MATCH(distances!$A21,vertices!$A$2:$A$32,0))-INDEX(vertices!$D$2:$D$32,MATCH(distances!Z$1,vertices!$A$2:$A$32,0)))^2+(INDEX(vertices!$E$2:$E$32,MATCH(distances!$A21,vertices!$A$2:$A$32,0))-INDEX(vertices!$E$2:$E$32,MATCH(distances!Z$1,vertices!$A$2:$A$32,0)))^2),0)</f>
        <v>216</v>
      </c>
      <c r="AA21">
        <f>ROUND(SQRT((INDEX(vertices!$D$2:$D$32,MATCH(distances!$A21,vertices!$A$2:$A$32,0))-INDEX(vertices!$D$2:$D$32,MATCH(distances!AA$1,vertices!$A$2:$A$32,0)))^2+(INDEX(vertices!$E$2:$E$32,MATCH(distances!$A21,vertices!$A$2:$A$32,0))-INDEX(vertices!$E$2:$E$32,MATCH(distances!AA$1,vertices!$A$2:$A$32,0)))^2),0)</f>
        <v>199</v>
      </c>
      <c r="AB21">
        <f>ROUND(SQRT((INDEX(vertices!$D$2:$D$32,MATCH(distances!$A21,vertices!$A$2:$A$32,0))-INDEX(vertices!$D$2:$D$32,MATCH(distances!AB$1,vertices!$A$2:$A$32,0)))^2+(INDEX(vertices!$E$2:$E$32,MATCH(distances!$A21,vertices!$A$2:$A$32,0))-INDEX(vertices!$E$2:$E$32,MATCH(distances!AB$1,vertices!$A$2:$A$32,0)))^2),0)</f>
        <v>390</v>
      </c>
      <c r="AC21">
        <f>ROUND(SQRT((INDEX(vertices!$D$2:$D$32,MATCH(distances!$A21,vertices!$A$2:$A$32,0))-INDEX(vertices!$D$2:$D$32,MATCH(distances!AC$1,vertices!$A$2:$A$32,0)))^2+(INDEX(vertices!$E$2:$E$32,MATCH(distances!$A21,vertices!$A$2:$A$32,0))-INDEX(vertices!$E$2:$E$32,MATCH(distances!AC$1,vertices!$A$2:$A$32,0)))^2),0)</f>
        <v>365</v>
      </c>
      <c r="AD21">
        <f>ROUND(SQRT((INDEX(vertices!$D$2:$D$32,MATCH(distances!$A21,vertices!$A$2:$A$32,0))-INDEX(vertices!$D$2:$D$32,MATCH(distances!AD$1,vertices!$A$2:$A$32,0)))^2+(INDEX(vertices!$E$2:$E$32,MATCH(distances!$A21,vertices!$A$2:$A$32,0))-INDEX(vertices!$E$2:$E$32,MATCH(distances!AD$1,vertices!$A$2:$A$32,0)))^2),0)</f>
        <v>107</v>
      </c>
      <c r="AE21">
        <f>ROUND(SQRT((INDEX(vertices!$D$2:$D$32,MATCH(distances!$A21,vertices!$A$2:$A$32,0))-INDEX(vertices!$D$2:$D$32,MATCH(distances!AE$1,vertices!$A$2:$A$32,0)))^2+(INDEX(vertices!$E$2:$E$32,MATCH(distances!$A21,vertices!$A$2:$A$32,0))-INDEX(vertices!$E$2:$E$32,MATCH(distances!AE$1,vertices!$A$2:$A$32,0)))^2),0)</f>
        <v>275</v>
      </c>
      <c r="AF21">
        <f>ROUND(SQRT((INDEX(vertices!$D$2:$D$32,MATCH(distances!$A21,vertices!$A$2:$A$32,0))-INDEX(vertices!$D$2:$D$32,MATCH(distances!AF$1,vertices!$A$2:$A$32,0)))^2+(INDEX(vertices!$E$2:$E$32,MATCH(distances!$A21,vertices!$A$2:$A$32,0))-INDEX(vertices!$E$2:$E$32,MATCH(distances!AF$1,vertices!$A$2:$A$32,0)))^2),0)</f>
        <v>239</v>
      </c>
    </row>
    <row r="22" spans="1:32" x14ac:dyDescent="0.25">
      <c r="A22" t="str">
        <v>U</v>
      </c>
      <c r="B22">
        <f>ROUND(SQRT((INDEX(vertices!$D$2:$D$32,MATCH(distances!$A22,vertices!$A$2:$A$32,0))-INDEX(vertices!$D$2:$D$32,MATCH(distances!B$1,vertices!$A$2:$A$32,0)))^2+(INDEX(vertices!$E$2:$E$32,MATCH(distances!$A22,vertices!$A$2:$A$32,0))-INDEX(vertices!$E$2:$E$32,MATCH(distances!B$1,vertices!$A$2:$A$32,0)))^2),0)</f>
        <v>387</v>
      </c>
      <c r="C22">
        <f>ROUND(SQRT((INDEX(vertices!$D$2:$D$32,MATCH(distances!$A22,vertices!$A$2:$A$32,0))-INDEX(vertices!$D$2:$D$32,MATCH(distances!C$1,vertices!$A$2:$A$32,0)))^2+(INDEX(vertices!$E$2:$E$32,MATCH(distances!$A22,vertices!$A$2:$A$32,0))-INDEX(vertices!$E$2:$E$32,MATCH(distances!C$1,vertices!$A$2:$A$32,0)))^2),0)</f>
        <v>16</v>
      </c>
      <c r="D22">
        <f>ROUND(SQRT((INDEX(vertices!$D$2:$D$32,MATCH(distances!$A22,vertices!$A$2:$A$32,0))-INDEX(vertices!$D$2:$D$32,MATCH(distances!D$1,vertices!$A$2:$A$32,0)))^2+(INDEX(vertices!$E$2:$E$32,MATCH(distances!$A22,vertices!$A$2:$A$32,0))-INDEX(vertices!$E$2:$E$32,MATCH(distances!D$1,vertices!$A$2:$A$32,0)))^2),0)</f>
        <v>419</v>
      </c>
      <c r="E22">
        <f>ROUND(SQRT((INDEX(vertices!$D$2:$D$32,MATCH(distances!$A22,vertices!$A$2:$A$32,0))-INDEX(vertices!$D$2:$D$32,MATCH(distances!E$1,vertices!$A$2:$A$32,0)))^2+(INDEX(vertices!$E$2:$E$32,MATCH(distances!$A22,vertices!$A$2:$A$32,0))-INDEX(vertices!$E$2:$E$32,MATCH(distances!E$1,vertices!$A$2:$A$32,0)))^2),0)</f>
        <v>554</v>
      </c>
      <c r="F22">
        <f>ROUND(SQRT((INDEX(vertices!$D$2:$D$32,MATCH(distances!$A22,vertices!$A$2:$A$32,0))-INDEX(vertices!$D$2:$D$32,MATCH(distances!F$1,vertices!$A$2:$A$32,0)))^2+(INDEX(vertices!$E$2:$E$32,MATCH(distances!$A22,vertices!$A$2:$A$32,0))-INDEX(vertices!$E$2:$E$32,MATCH(distances!F$1,vertices!$A$2:$A$32,0)))^2),0)</f>
        <v>351</v>
      </c>
      <c r="G22">
        <f>ROUND(SQRT((INDEX(vertices!$D$2:$D$32,MATCH(distances!$A22,vertices!$A$2:$A$32,0))-INDEX(vertices!$D$2:$D$32,MATCH(distances!G$1,vertices!$A$2:$A$32,0)))^2+(INDEX(vertices!$E$2:$E$32,MATCH(distances!$A22,vertices!$A$2:$A$32,0))-INDEX(vertices!$E$2:$E$32,MATCH(distances!G$1,vertices!$A$2:$A$32,0)))^2),0)</f>
        <v>389</v>
      </c>
      <c r="H22">
        <f>ROUND(SQRT((INDEX(vertices!$D$2:$D$32,MATCH(distances!$A22,vertices!$A$2:$A$32,0))-INDEX(vertices!$D$2:$D$32,MATCH(distances!H$1,vertices!$A$2:$A$32,0)))^2+(INDEX(vertices!$E$2:$E$32,MATCH(distances!$A22,vertices!$A$2:$A$32,0))-INDEX(vertices!$E$2:$E$32,MATCH(distances!H$1,vertices!$A$2:$A$32,0)))^2),0)</f>
        <v>409</v>
      </c>
      <c r="I22">
        <f>ROUND(SQRT((INDEX(vertices!$D$2:$D$32,MATCH(distances!$A22,vertices!$A$2:$A$32,0))-INDEX(vertices!$D$2:$D$32,MATCH(distances!I$1,vertices!$A$2:$A$32,0)))^2+(INDEX(vertices!$E$2:$E$32,MATCH(distances!$A22,vertices!$A$2:$A$32,0))-INDEX(vertices!$E$2:$E$32,MATCH(distances!I$1,vertices!$A$2:$A$32,0)))^2),0)</f>
        <v>393</v>
      </c>
      <c r="J22">
        <f>ROUND(SQRT((INDEX(vertices!$D$2:$D$32,MATCH(distances!$A22,vertices!$A$2:$A$32,0))-INDEX(vertices!$D$2:$D$32,MATCH(distances!J$1,vertices!$A$2:$A$32,0)))^2+(INDEX(vertices!$E$2:$E$32,MATCH(distances!$A22,vertices!$A$2:$A$32,0))-INDEX(vertices!$E$2:$E$32,MATCH(distances!J$1,vertices!$A$2:$A$32,0)))^2),0)</f>
        <v>137</v>
      </c>
      <c r="K22">
        <f>ROUND(SQRT((INDEX(vertices!$D$2:$D$32,MATCH(distances!$A22,vertices!$A$2:$A$32,0))-INDEX(vertices!$D$2:$D$32,MATCH(distances!K$1,vertices!$A$2:$A$32,0)))^2+(INDEX(vertices!$E$2:$E$32,MATCH(distances!$A22,vertices!$A$2:$A$32,0))-INDEX(vertices!$E$2:$E$32,MATCH(distances!K$1,vertices!$A$2:$A$32,0)))^2),0)</f>
        <v>341</v>
      </c>
      <c r="L22">
        <f>ROUND(SQRT((INDEX(vertices!$D$2:$D$32,MATCH(distances!$A22,vertices!$A$2:$A$32,0))-INDEX(vertices!$D$2:$D$32,MATCH(distances!L$1,vertices!$A$2:$A$32,0)))^2+(INDEX(vertices!$E$2:$E$32,MATCH(distances!$A22,vertices!$A$2:$A$32,0))-INDEX(vertices!$E$2:$E$32,MATCH(distances!L$1,vertices!$A$2:$A$32,0)))^2),0)</f>
        <v>312</v>
      </c>
      <c r="M22">
        <f>ROUND(SQRT((INDEX(vertices!$D$2:$D$32,MATCH(distances!$A22,vertices!$A$2:$A$32,0))-INDEX(vertices!$D$2:$D$32,MATCH(distances!M$1,vertices!$A$2:$A$32,0)))^2+(INDEX(vertices!$E$2:$E$32,MATCH(distances!$A22,vertices!$A$2:$A$32,0))-INDEX(vertices!$E$2:$E$32,MATCH(distances!M$1,vertices!$A$2:$A$32,0)))^2),0)</f>
        <v>185</v>
      </c>
      <c r="N22">
        <f>ROUND(SQRT((INDEX(vertices!$D$2:$D$32,MATCH(distances!$A22,vertices!$A$2:$A$32,0))-INDEX(vertices!$D$2:$D$32,MATCH(distances!N$1,vertices!$A$2:$A$32,0)))^2+(INDEX(vertices!$E$2:$E$32,MATCH(distances!$A22,vertices!$A$2:$A$32,0))-INDEX(vertices!$E$2:$E$32,MATCH(distances!N$1,vertices!$A$2:$A$32,0)))^2),0)</f>
        <v>117</v>
      </c>
      <c r="O22">
        <f>ROUND(SQRT((INDEX(vertices!$D$2:$D$32,MATCH(distances!$A22,vertices!$A$2:$A$32,0))-INDEX(vertices!$D$2:$D$32,MATCH(distances!O$1,vertices!$A$2:$A$32,0)))^2+(INDEX(vertices!$E$2:$E$32,MATCH(distances!$A22,vertices!$A$2:$A$32,0))-INDEX(vertices!$E$2:$E$32,MATCH(distances!O$1,vertices!$A$2:$A$32,0)))^2),0)</f>
        <v>504</v>
      </c>
      <c r="P22">
        <f>ROUND(SQRT((INDEX(vertices!$D$2:$D$32,MATCH(distances!$A22,vertices!$A$2:$A$32,0))-INDEX(vertices!$D$2:$D$32,MATCH(distances!P$1,vertices!$A$2:$A$32,0)))^2+(INDEX(vertices!$E$2:$E$32,MATCH(distances!$A22,vertices!$A$2:$A$32,0))-INDEX(vertices!$E$2:$E$32,MATCH(distances!P$1,vertices!$A$2:$A$32,0)))^2),0)</f>
        <v>314</v>
      </c>
      <c r="Q22">
        <f>ROUND(SQRT((INDEX(vertices!$D$2:$D$32,MATCH(distances!$A22,vertices!$A$2:$A$32,0))-INDEX(vertices!$D$2:$D$32,MATCH(distances!Q$1,vertices!$A$2:$A$32,0)))^2+(INDEX(vertices!$E$2:$E$32,MATCH(distances!$A22,vertices!$A$2:$A$32,0))-INDEX(vertices!$E$2:$E$32,MATCH(distances!Q$1,vertices!$A$2:$A$32,0)))^2),0)</f>
        <v>329</v>
      </c>
      <c r="R22">
        <f>ROUND(SQRT((INDEX(vertices!$D$2:$D$32,MATCH(distances!$A22,vertices!$A$2:$A$32,0))-INDEX(vertices!$D$2:$D$32,MATCH(distances!R$1,vertices!$A$2:$A$32,0)))^2+(INDEX(vertices!$E$2:$E$32,MATCH(distances!$A22,vertices!$A$2:$A$32,0))-INDEX(vertices!$E$2:$E$32,MATCH(distances!R$1,vertices!$A$2:$A$32,0)))^2),0)</f>
        <v>231</v>
      </c>
      <c r="S22">
        <f>ROUND(SQRT((INDEX(vertices!$D$2:$D$32,MATCH(distances!$A22,vertices!$A$2:$A$32,0))-INDEX(vertices!$D$2:$D$32,MATCH(distances!S$1,vertices!$A$2:$A$32,0)))^2+(INDEX(vertices!$E$2:$E$32,MATCH(distances!$A22,vertices!$A$2:$A$32,0))-INDEX(vertices!$E$2:$E$32,MATCH(distances!S$1,vertices!$A$2:$A$32,0)))^2),0)</f>
        <v>325</v>
      </c>
      <c r="T22">
        <f>ROUND(SQRT((INDEX(vertices!$D$2:$D$32,MATCH(distances!$A22,vertices!$A$2:$A$32,0))-INDEX(vertices!$D$2:$D$32,MATCH(distances!T$1,vertices!$A$2:$A$32,0)))^2+(INDEX(vertices!$E$2:$E$32,MATCH(distances!$A22,vertices!$A$2:$A$32,0))-INDEX(vertices!$E$2:$E$32,MATCH(distances!T$1,vertices!$A$2:$A$32,0)))^2),0)</f>
        <v>220</v>
      </c>
      <c r="U22">
        <f>ROUND(SQRT((INDEX(vertices!$D$2:$D$32,MATCH(distances!$A22,vertices!$A$2:$A$32,0))-INDEX(vertices!$D$2:$D$32,MATCH(distances!U$1,vertices!$A$2:$A$32,0)))^2+(INDEX(vertices!$E$2:$E$32,MATCH(distances!$A22,vertices!$A$2:$A$32,0))-INDEX(vertices!$E$2:$E$32,MATCH(distances!U$1,vertices!$A$2:$A$32,0)))^2),0)</f>
        <v>187</v>
      </c>
      <c r="V22">
        <f>ROUND(SQRT((INDEX(vertices!$D$2:$D$32,MATCH(distances!$A22,vertices!$A$2:$A$32,0))-INDEX(vertices!$D$2:$D$32,MATCH(distances!V$1,vertices!$A$2:$A$32,0)))^2+(INDEX(vertices!$E$2:$E$32,MATCH(distances!$A22,vertices!$A$2:$A$32,0))-INDEX(vertices!$E$2:$E$32,MATCH(distances!V$1,vertices!$A$2:$A$32,0)))^2),0)</f>
        <v>0</v>
      </c>
      <c r="W22">
        <f>ROUND(SQRT((INDEX(vertices!$D$2:$D$32,MATCH(distances!$A22,vertices!$A$2:$A$32,0))-INDEX(vertices!$D$2:$D$32,MATCH(distances!W$1,vertices!$A$2:$A$32,0)))^2+(INDEX(vertices!$E$2:$E$32,MATCH(distances!$A22,vertices!$A$2:$A$32,0))-INDEX(vertices!$E$2:$E$32,MATCH(distances!W$1,vertices!$A$2:$A$32,0)))^2),0)</f>
        <v>490</v>
      </c>
      <c r="X22">
        <f>ROUND(SQRT((INDEX(vertices!$D$2:$D$32,MATCH(distances!$A22,vertices!$A$2:$A$32,0))-INDEX(vertices!$D$2:$D$32,MATCH(distances!X$1,vertices!$A$2:$A$32,0)))^2+(INDEX(vertices!$E$2:$E$32,MATCH(distances!$A22,vertices!$A$2:$A$32,0))-INDEX(vertices!$E$2:$E$32,MATCH(distances!X$1,vertices!$A$2:$A$32,0)))^2),0)</f>
        <v>357</v>
      </c>
      <c r="Y22">
        <f>ROUND(SQRT((INDEX(vertices!$D$2:$D$32,MATCH(distances!$A22,vertices!$A$2:$A$32,0))-INDEX(vertices!$D$2:$D$32,MATCH(distances!Y$1,vertices!$A$2:$A$32,0)))^2+(INDEX(vertices!$E$2:$E$32,MATCH(distances!$A22,vertices!$A$2:$A$32,0))-INDEX(vertices!$E$2:$E$32,MATCH(distances!Y$1,vertices!$A$2:$A$32,0)))^2),0)</f>
        <v>169</v>
      </c>
      <c r="Z22">
        <f>ROUND(SQRT((INDEX(vertices!$D$2:$D$32,MATCH(distances!$A22,vertices!$A$2:$A$32,0))-INDEX(vertices!$D$2:$D$32,MATCH(distances!Z$1,vertices!$A$2:$A$32,0)))^2+(INDEX(vertices!$E$2:$E$32,MATCH(distances!$A22,vertices!$A$2:$A$32,0))-INDEX(vertices!$E$2:$E$32,MATCH(distances!Z$1,vertices!$A$2:$A$32,0)))^2),0)</f>
        <v>403</v>
      </c>
      <c r="AA22">
        <f>ROUND(SQRT((INDEX(vertices!$D$2:$D$32,MATCH(distances!$A22,vertices!$A$2:$A$32,0))-INDEX(vertices!$D$2:$D$32,MATCH(distances!AA$1,vertices!$A$2:$A$32,0)))^2+(INDEX(vertices!$E$2:$E$32,MATCH(distances!$A22,vertices!$A$2:$A$32,0))-INDEX(vertices!$E$2:$E$32,MATCH(distances!AA$1,vertices!$A$2:$A$32,0)))^2),0)</f>
        <v>383</v>
      </c>
      <c r="AB22">
        <f>ROUND(SQRT((INDEX(vertices!$D$2:$D$32,MATCH(distances!$A22,vertices!$A$2:$A$32,0))-INDEX(vertices!$D$2:$D$32,MATCH(distances!AB$1,vertices!$A$2:$A$32,0)))^2+(INDEX(vertices!$E$2:$E$32,MATCH(distances!$A22,vertices!$A$2:$A$32,0))-INDEX(vertices!$E$2:$E$32,MATCH(distances!AB$1,vertices!$A$2:$A$32,0)))^2),0)</f>
        <v>515</v>
      </c>
      <c r="AC22">
        <f>ROUND(SQRT((INDEX(vertices!$D$2:$D$32,MATCH(distances!$A22,vertices!$A$2:$A$32,0))-INDEX(vertices!$D$2:$D$32,MATCH(distances!AC$1,vertices!$A$2:$A$32,0)))^2+(INDEX(vertices!$E$2:$E$32,MATCH(distances!$A22,vertices!$A$2:$A$32,0))-INDEX(vertices!$E$2:$E$32,MATCH(distances!AC$1,vertices!$A$2:$A$32,0)))^2),0)</f>
        <v>363</v>
      </c>
      <c r="AD22">
        <f>ROUND(SQRT((INDEX(vertices!$D$2:$D$32,MATCH(distances!$A22,vertices!$A$2:$A$32,0))-INDEX(vertices!$D$2:$D$32,MATCH(distances!AD$1,vertices!$A$2:$A$32,0)))^2+(INDEX(vertices!$E$2:$E$32,MATCH(distances!$A22,vertices!$A$2:$A$32,0))-INDEX(vertices!$E$2:$E$32,MATCH(distances!AD$1,vertices!$A$2:$A$32,0)))^2),0)</f>
        <v>118</v>
      </c>
      <c r="AE22">
        <f>ROUND(SQRT((INDEX(vertices!$D$2:$D$32,MATCH(distances!$A22,vertices!$A$2:$A$32,0))-INDEX(vertices!$D$2:$D$32,MATCH(distances!AE$1,vertices!$A$2:$A$32,0)))^2+(INDEX(vertices!$E$2:$E$32,MATCH(distances!$A22,vertices!$A$2:$A$32,0))-INDEX(vertices!$E$2:$E$32,MATCH(distances!AE$1,vertices!$A$2:$A$32,0)))^2),0)</f>
        <v>442</v>
      </c>
      <c r="AF22">
        <f>ROUND(SQRT((INDEX(vertices!$D$2:$D$32,MATCH(distances!$A22,vertices!$A$2:$A$32,0))-INDEX(vertices!$D$2:$D$32,MATCH(distances!AF$1,vertices!$A$2:$A$32,0)))^2+(INDEX(vertices!$E$2:$E$32,MATCH(distances!$A22,vertices!$A$2:$A$32,0))-INDEX(vertices!$E$2:$E$32,MATCH(distances!AF$1,vertices!$A$2:$A$32,0)))^2),0)</f>
        <v>421</v>
      </c>
    </row>
    <row r="23" spans="1:32" x14ac:dyDescent="0.25">
      <c r="A23" t="str">
        <v>V</v>
      </c>
      <c r="B23">
        <f>ROUND(SQRT((INDEX(vertices!$D$2:$D$32,MATCH(distances!$A23,vertices!$A$2:$A$32,0))-INDEX(vertices!$D$2:$D$32,MATCH(distances!B$1,vertices!$A$2:$A$32,0)))^2+(INDEX(vertices!$E$2:$E$32,MATCH(distances!$A23,vertices!$A$2:$A$32,0))-INDEX(vertices!$E$2:$E$32,MATCH(distances!B$1,vertices!$A$2:$A$32,0)))^2),0)</f>
        <v>366</v>
      </c>
      <c r="C23">
        <f>ROUND(SQRT((INDEX(vertices!$D$2:$D$32,MATCH(distances!$A23,vertices!$A$2:$A$32,0))-INDEX(vertices!$D$2:$D$32,MATCH(distances!C$1,vertices!$A$2:$A$32,0)))^2+(INDEX(vertices!$E$2:$E$32,MATCH(distances!$A23,vertices!$A$2:$A$32,0))-INDEX(vertices!$E$2:$E$32,MATCH(distances!C$1,vertices!$A$2:$A$32,0)))^2),0)</f>
        <v>480</v>
      </c>
      <c r="D23">
        <f>ROUND(SQRT((INDEX(vertices!$D$2:$D$32,MATCH(distances!$A23,vertices!$A$2:$A$32,0))-INDEX(vertices!$D$2:$D$32,MATCH(distances!D$1,vertices!$A$2:$A$32,0)))^2+(INDEX(vertices!$E$2:$E$32,MATCH(distances!$A23,vertices!$A$2:$A$32,0))-INDEX(vertices!$E$2:$E$32,MATCH(distances!D$1,vertices!$A$2:$A$32,0)))^2),0)</f>
        <v>105</v>
      </c>
      <c r="E23">
        <f>ROUND(SQRT((INDEX(vertices!$D$2:$D$32,MATCH(distances!$A23,vertices!$A$2:$A$32,0))-INDEX(vertices!$D$2:$D$32,MATCH(distances!E$1,vertices!$A$2:$A$32,0)))^2+(INDEX(vertices!$E$2:$E$32,MATCH(distances!$A23,vertices!$A$2:$A$32,0))-INDEX(vertices!$E$2:$E$32,MATCH(distances!E$1,vertices!$A$2:$A$32,0)))^2),0)</f>
        <v>69</v>
      </c>
      <c r="F23">
        <f>ROUND(SQRT((INDEX(vertices!$D$2:$D$32,MATCH(distances!$A23,vertices!$A$2:$A$32,0))-INDEX(vertices!$D$2:$D$32,MATCH(distances!F$1,vertices!$A$2:$A$32,0)))^2+(INDEX(vertices!$E$2:$E$32,MATCH(distances!$A23,vertices!$A$2:$A$32,0))-INDEX(vertices!$E$2:$E$32,MATCH(distances!F$1,vertices!$A$2:$A$32,0)))^2),0)</f>
        <v>139</v>
      </c>
      <c r="G23">
        <f>ROUND(SQRT((INDEX(vertices!$D$2:$D$32,MATCH(distances!$A23,vertices!$A$2:$A$32,0))-INDEX(vertices!$D$2:$D$32,MATCH(distances!G$1,vertices!$A$2:$A$32,0)))^2+(INDEX(vertices!$E$2:$E$32,MATCH(distances!$A23,vertices!$A$2:$A$32,0))-INDEX(vertices!$E$2:$E$32,MATCH(distances!G$1,vertices!$A$2:$A$32,0)))^2),0)</f>
        <v>222</v>
      </c>
      <c r="H23">
        <f>ROUND(SQRT((INDEX(vertices!$D$2:$D$32,MATCH(distances!$A23,vertices!$A$2:$A$32,0))-INDEX(vertices!$D$2:$D$32,MATCH(distances!H$1,vertices!$A$2:$A$32,0)))^2+(INDEX(vertices!$E$2:$E$32,MATCH(distances!$A23,vertices!$A$2:$A$32,0))-INDEX(vertices!$E$2:$E$32,MATCH(distances!H$1,vertices!$A$2:$A$32,0)))^2),0)</f>
        <v>210</v>
      </c>
      <c r="I23">
        <f>ROUND(SQRT((INDEX(vertices!$D$2:$D$32,MATCH(distances!$A23,vertices!$A$2:$A$32,0))-INDEX(vertices!$D$2:$D$32,MATCH(distances!I$1,vertices!$A$2:$A$32,0)))^2+(INDEX(vertices!$E$2:$E$32,MATCH(distances!$A23,vertices!$A$2:$A$32,0))-INDEX(vertices!$E$2:$E$32,MATCH(distances!I$1,vertices!$A$2:$A$32,0)))^2),0)</f>
        <v>97</v>
      </c>
      <c r="J23">
        <f>ROUND(SQRT((INDEX(vertices!$D$2:$D$32,MATCH(distances!$A23,vertices!$A$2:$A$32,0))-INDEX(vertices!$D$2:$D$32,MATCH(distances!J$1,vertices!$A$2:$A$32,0)))^2+(INDEX(vertices!$E$2:$E$32,MATCH(distances!$A23,vertices!$A$2:$A$32,0))-INDEX(vertices!$E$2:$E$32,MATCH(distances!J$1,vertices!$A$2:$A$32,0)))^2),0)</f>
        <v>489</v>
      </c>
      <c r="K23">
        <f>ROUND(SQRT((INDEX(vertices!$D$2:$D$32,MATCH(distances!$A23,vertices!$A$2:$A$32,0))-INDEX(vertices!$D$2:$D$32,MATCH(distances!K$1,vertices!$A$2:$A$32,0)))^2+(INDEX(vertices!$E$2:$E$32,MATCH(distances!$A23,vertices!$A$2:$A$32,0))-INDEX(vertices!$E$2:$E$32,MATCH(distances!K$1,vertices!$A$2:$A$32,0)))^2),0)</f>
        <v>313</v>
      </c>
      <c r="L23">
        <f>ROUND(SQRT((INDEX(vertices!$D$2:$D$32,MATCH(distances!$A23,vertices!$A$2:$A$32,0))-INDEX(vertices!$D$2:$D$32,MATCH(distances!L$1,vertices!$A$2:$A$32,0)))^2+(INDEX(vertices!$E$2:$E$32,MATCH(distances!$A23,vertices!$A$2:$A$32,0))-INDEX(vertices!$E$2:$E$32,MATCH(distances!L$1,vertices!$A$2:$A$32,0)))^2),0)</f>
        <v>273</v>
      </c>
      <c r="M23">
        <f>ROUND(SQRT((INDEX(vertices!$D$2:$D$32,MATCH(distances!$A23,vertices!$A$2:$A$32,0))-INDEX(vertices!$D$2:$D$32,MATCH(distances!M$1,vertices!$A$2:$A$32,0)))^2+(INDEX(vertices!$E$2:$E$32,MATCH(distances!$A23,vertices!$A$2:$A$32,0))-INDEX(vertices!$E$2:$E$32,MATCH(distances!M$1,vertices!$A$2:$A$32,0)))^2),0)</f>
        <v>400</v>
      </c>
      <c r="N23">
        <f>ROUND(SQRT((INDEX(vertices!$D$2:$D$32,MATCH(distances!$A23,vertices!$A$2:$A$32,0))-INDEX(vertices!$D$2:$D$32,MATCH(distances!N$1,vertices!$A$2:$A$32,0)))^2+(INDEX(vertices!$E$2:$E$32,MATCH(distances!$A23,vertices!$A$2:$A$32,0))-INDEX(vertices!$E$2:$E$32,MATCH(distances!N$1,vertices!$A$2:$A$32,0)))^2),0)</f>
        <v>376</v>
      </c>
      <c r="O23">
        <f>ROUND(SQRT((INDEX(vertices!$D$2:$D$32,MATCH(distances!$A23,vertices!$A$2:$A$32,0))-INDEX(vertices!$D$2:$D$32,MATCH(distances!O$1,vertices!$A$2:$A$32,0)))^2+(INDEX(vertices!$E$2:$E$32,MATCH(distances!$A23,vertices!$A$2:$A$32,0))-INDEX(vertices!$E$2:$E$32,MATCH(distances!O$1,vertices!$A$2:$A$32,0)))^2),0)</f>
        <v>164</v>
      </c>
      <c r="P23">
        <f>ROUND(SQRT((INDEX(vertices!$D$2:$D$32,MATCH(distances!$A23,vertices!$A$2:$A$32,0))-INDEX(vertices!$D$2:$D$32,MATCH(distances!P$1,vertices!$A$2:$A$32,0)))^2+(INDEX(vertices!$E$2:$E$32,MATCH(distances!$A23,vertices!$A$2:$A$32,0))-INDEX(vertices!$E$2:$E$32,MATCH(distances!P$1,vertices!$A$2:$A$32,0)))^2),0)</f>
        <v>242</v>
      </c>
      <c r="Q23">
        <f>ROUND(SQRT((INDEX(vertices!$D$2:$D$32,MATCH(distances!$A23,vertices!$A$2:$A$32,0))-INDEX(vertices!$D$2:$D$32,MATCH(distances!Q$1,vertices!$A$2:$A$32,0)))^2+(INDEX(vertices!$E$2:$E$32,MATCH(distances!$A23,vertices!$A$2:$A$32,0))-INDEX(vertices!$E$2:$E$32,MATCH(distances!Q$1,vertices!$A$2:$A$32,0)))^2),0)</f>
        <v>198</v>
      </c>
      <c r="R23">
        <f>ROUND(SQRT((INDEX(vertices!$D$2:$D$32,MATCH(distances!$A23,vertices!$A$2:$A$32,0))-INDEX(vertices!$D$2:$D$32,MATCH(distances!R$1,vertices!$A$2:$A$32,0)))^2+(INDEX(vertices!$E$2:$E$32,MATCH(distances!$A23,vertices!$A$2:$A$32,0))-INDEX(vertices!$E$2:$E$32,MATCH(distances!R$1,vertices!$A$2:$A$32,0)))^2),0)</f>
        <v>392</v>
      </c>
      <c r="S23">
        <f>ROUND(SQRT((INDEX(vertices!$D$2:$D$32,MATCH(distances!$A23,vertices!$A$2:$A$32,0))-INDEX(vertices!$D$2:$D$32,MATCH(distances!S$1,vertices!$A$2:$A$32,0)))^2+(INDEX(vertices!$E$2:$E$32,MATCH(distances!$A23,vertices!$A$2:$A$32,0))-INDEX(vertices!$E$2:$E$32,MATCH(distances!S$1,vertices!$A$2:$A$32,0)))^2),0)</f>
        <v>177</v>
      </c>
      <c r="T23">
        <f>ROUND(SQRT((INDEX(vertices!$D$2:$D$32,MATCH(distances!$A23,vertices!$A$2:$A$32,0))-INDEX(vertices!$D$2:$D$32,MATCH(distances!T$1,vertices!$A$2:$A$32,0)))^2+(INDEX(vertices!$E$2:$E$32,MATCH(distances!$A23,vertices!$A$2:$A$32,0))-INDEX(vertices!$E$2:$E$32,MATCH(distances!T$1,vertices!$A$2:$A$32,0)))^2),0)</f>
        <v>325</v>
      </c>
      <c r="U23">
        <f>ROUND(SQRT((INDEX(vertices!$D$2:$D$32,MATCH(distances!$A23,vertices!$A$2:$A$32,0))-INDEX(vertices!$D$2:$D$32,MATCH(distances!U$1,vertices!$A$2:$A$32,0)))^2+(INDEX(vertices!$E$2:$E$32,MATCH(distances!$A23,vertices!$A$2:$A$32,0))-INDEX(vertices!$E$2:$E$32,MATCH(distances!U$1,vertices!$A$2:$A$32,0)))^2),0)</f>
        <v>349</v>
      </c>
      <c r="V23">
        <f>ROUND(SQRT((INDEX(vertices!$D$2:$D$32,MATCH(distances!$A23,vertices!$A$2:$A$32,0))-INDEX(vertices!$D$2:$D$32,MATCH(distances!V$1,vertices!$A$2:$A$32,0)))^2+(INDEX(vertices!$E$2:$E$32,MATCH(distances!$A23,vertices!$A$2:$A$32,0))-INDEX(vertices!$E$2:$E$32,MATCH(distances!V$1,vertices!$A$2:$A$32,0)))^2),0)</f>
        <v>490</v>
      </c>
      <c r="W23">
        <f>ROUND(SQRT((INDEX(vertices!$D$2:$D$32,MATCH(distances!$A23,vertices!$A$2:$A$32,0))-INDEX(vertices!$D$2:$D$32,MATCH(distances!W$1,vertices!$A$2:$A$32,0)))^2+(INDEX(vertices!$E$2:$E$32,MATCH(distances!$A23,vertices!$A$2:$A$32,0))-INDEX(vertices!$E$2:$E$32,MATCH(distances!W$1,vertices!$A$2:$A$32,0)))^2),0)</f>
        <v>0</v>
      </c>
      <c r="X23">
        <f>ROUND(SQRT((INDEX(vertices!$D$2:$D$32,MATCH(distances!$A23,vertices!$A$2:$A$32,0))-INDEX(vertices!$D$2:$D$32,MATCH(distances!X$1,vertices!$A$2:$A$32,0)))^2+(INDEX(vertices!$E$2:$E$32,MATCH(distances!$A23,vertices!$A$2:$A$32,0))-INDEX(vertices!$E$2:$E$32,MATCH(distances!X$1,vertices!$A$2:$A$32,0)))^2),0)</f>
        <v>133</v>
      </c>
      <c r="Y23">
        <f>ROUND(SQRT((INDEX(vertices!$D$2:$D$32,MATCH(distances!$A23,vertices!$A$2:$A$32,0))-INDEX(vertices!$D$2:$D$32,MATCH(distances!Y$1,vertices!$A$2:$A$32,0)))^2+(INDEX(vertices!$E$2:$E$32,MATCH(distances!$A23,vertices!$A$2:$A$32,0))-INDEX(vertices!$E$2:$E$32,MATCH(distances!Y$1,vertices!$A$2:$A$32,0)))^2),0)</f>
        <v>342</v>
      </c>
      <c r="Z23">
        <f>ROUND(SQRT((INDEX(vertices!$D$2:$D$32,MATCH(distances!$A23,vertices!$A$2:$A$32,0))-INDEX(vertices!$D$2:$D$32,MATCH(distances!Z$1,vertices!$A$2:$A$32,0)))^2+(INDEX(vertices!$E$2:$E$32,MATCH(distances!$A23,vertices!$A$2:$A$32,0))-INDEX(vertices!$E$2:$E$32,MATCH(distances!Z$1,vertices!$A$2:$A$32,0)))^2),0)</f>
        <v>268</v>
      </c>
      <c r="AA23">
        <f>ROUND(SQRT((INDEX(vertices!$D$2:$D$32,MATCH(distances!$A23,vertices!$A$2:$A$32,0))-INDEX(vertices!$D$2:$D$32,MATCH(distances!AA$1,vertices!$A$2:$A$32,0)))^2+(INDEX(vertices!$E$2:$E$32,MATCH(distances!$A23,vertices!$A$2:$A$32,0))-INDEX(vertices!$E$2:$E$32,MATCH(distances!AA$1,vertices!$A$2:$A$32,0)))^2),0)</f>
        <v>319</v>
      </c>
      <c r="AB23">
        <f>ROUND(SQRT((INDEX(vertices!$D$2:$D$32,MATCH(distances!$A23,vertices!$A$2:$A$32,0))-INDEX(vertices!$D$2:$D$32,MATCH(distances!AB$1,vertices!$A$2:$A$32,0)))^2+(INDEX(vertices!$E$2:$E$32,MATCH(distances!$A23,vertices!$A$2:$A$32,0))-INDEX(vertices!$E$2:$E$32,MATCH(distances!AB$1,vertices!$A$2:$A$32,0)))^2),0)</f>
        <v>62</v>
      </c>
      <c r="AC23">
        <f>ROUND(SQRT((INDEX(vertices!$D$2:$D$32,MATCH(distances!$A23,vertices!$A$2:$A$32,0))-INDEX(vertices!$D$2:$D$32,MATCH(distances!AC$1,vertices!$A$2:$A$32,0)))^2+(INDEX(vertices!$E$2:$E$32,MATCH(distances!$A23,vertices!$A$2:$A$32,0))-INDEX(vertices!$E$2:$E$32,MATCH(distances!AC$1,vertices!$A$2:$A$32,0)))^2),0)</f>
        <v>330</v>
      </c>
      <c r="AD23">
        <f>ROUND(SQRT((INDEX(vertices!$D$2:$D$32,MATCH(distances!$A23,vertices!$A$2:$A$32,0))-INDEX(vertices!$D$2:$D$32,MATCH(distances!AD$1,vertices!$A$2:$A$32,0)))^2+(INDEX(vertices!$E$2:$E$32,MATCH(distances!$A23,vertices!$A$2:$A$32,0))-INDEX(vertices!$E$2:$E$32,MATCH(distances!AD$1,vertices!$A$2:$A$32,0)))^2),0)</f>
        <v>372</v>
      </c>
      <c r="AE23">
        <f>ROUND(SQRT((INDEX(vertices!$D$2:$D$32,MATCH(distances!$A23,vertices!$A$2:$A$32,0))-INDEX(vertices!$D$2:$D$32,MATCH(distances!AE$1,vertices!$A$2:$A$32,0)))^2+(INDEX(vertices!$E$2:$E$32,MATCH(distances!$A23,vertices!$A$2:$A$32,0))-INDEX(vertices!$E$2:$E$32,MATCH(distances!AE$1,vertices!$A$2:$A$32,0)))^2),0)</f>
        <v>425</v>
      </c>
      <c r="AF23">
        <f>ROUND(SQRT((INDEX(vertices!$D$2:$D$32,MATCH(distances!$A23,vertices!$A$2:$A$32,0))-INDEX(vertices!$D$2:$D$32,MATCH(distances!AF$1,vertices!$A$2:$A$32,0)))^2+(INDEX(vertices!$E$2:$E$32,MATCH(distances!$A23,vertices!$A$2:$A$32,0))-INDEX(vertices!$E$2:$E$32,MATCH(distances!AF$1,vertices!$A$2:$A$32,0)))^2),0)</f>
        <v>194</v>
      </c>
    </row>
    <row r="24" spans="1:32" x14ac:dyDescent="0.25">
      <c r="A24" t="str">
        <v>W</v>
      </c>
      <c r="B24">
        <f>ROUND(SQRT((INDEX(vertices!$D$2:$D$32,MATCH(distances!$A24,vertices!$A$2:$A$32,0))-INDEX(vertices!$D$2:$D$32,MATCH(distances!B$1,vertices!$A$2:$A$32,0)))^2+(INDEX(vertices!$E$2:$E$32,MATCH(distances!$A24,vertices!$A$2:$A$32,0))-INDEX(vertices!$E$2:$E$32,MATCH(distances!B$1,vertices!$A$2:$A$32,0)))^2),0)</f>
        <v>297</v>
      </c>
      <c r="C24">
        <f>ROUND(SQRT((INDEX(vertices!$D$2:$D$32,MATCH(distances!$A24,vertices!$A$2:$A$32,0))-INDEX(vertices!$D$2:$D$32,MATCH(distances!C$1,vertices!$A$2:$A$32,0)))^2+(INDEX(vertices!$E$2:$E$32,MATCH(distances!$A24,vertices!$A$2:$A$32,0))-INDEX(vertices!$E$2:$E$32,MATCH(distances!C$1,vertices!$A$2:$A$32,0)))^2),0)</f>
        <v>347</v>
      </c>
      <c r="D24">
        <f>ROUND(SQRT((INDEX(vertices!$D$2:$D$32,MATCH(distances!$A24,vertices!$A$2:$A$32,0))-INDEX(vertices!$D$2:$D$32,MATCH(distances!D$1,vertices!$A$2:$A$32,0)))^2+(INDEX(vertices!$E$2:$E$32,MATCH(distances!$A24,vertices!$A$2:$A$32,0))-INDEX(vertices!$E$2:$E$32,MATCH(distances!D$1,vertices!$A$2:$A$32,0)))^2),0)</f>
        <v>94</v>
      </c>
      <c r="E24">
        <f>ROUND(SQRT((INDEX(vertices!$D$2:$D$32,MATCH(distances!$A24,vertices!$A$2:$A$32,0))-INDEX(vertices!$D$2:$D$32,MATCH(distances!E$1,vertices!$A$2:$A$32,0)))^2+(INDEX(vertices!$E$2:$E$32,MATCH(distances!$A24,vertices!$A$2:$A$32,0))-INDEX(vertices!$E$2:$E$32,MATCH(distances!E$1,vertices!$A$2:$A$32,0)))^2),0)</f>
        <v>197</v>
      </c>
      <c r="F24">
        <f>ROUND(SQRT((INDEX(vertices!$D$2:$D$32,MATCH(distances!$A24,vertices!$A$2:$A$32,0))-INDEX(vertices!$D$2:$D$32,MATCH(distances!F$1,vertices!$A$2:$A$32,0)))^2+(INDEX(vertices!$E$2:$E$32,MATCH(distances!$A24,vertices!$A$2:$A$32,0))-INDEX(vertices!$E$2:$E$32,MATCH(distances!F$1,vertices!$A$2:$A$32,0)))^2),0)</f>
        <v>11</v>
      </c>
      <c r="G24">
        <f>ROUND(SQRT((INDEX(vertices!$D$2:$D$32,MATCH(distances!$A24,vertices!$A$2:$A$32,0))-INDEX(vertices!$D$2:$D$32,MATCH(distances!G$1,vertices!$A$2:$A$32,0)))^2+(INDEX(vertices!$E$2:$E$32,MATCH(distances!$A24,vertices!$A$2:$A$32,0))-INDEX(vertices!$E$2:$E$32,MATCH(distances!G$1,vertices!$A$2:$A$32,0)))^2),0)</f>
        <v>176</v>
      </c>
      <c r="H24">
        <f>ROUND(SQRT((INDEX(vertices!$D$2:$D$32,MATCH(distances!$A24,vertices!$A$2:$A$32,0))-INDEX(vertices!$D$2:$D$32,MATCH(distances!H$1,vertices!$A$2:$A$32,0)))^2+(INDEX(vertices!$E$2:$E$32,MATCH(distances!$A24,vertices!$A$2:$A$32,0))-INDEX(vertices!$E$2:$E$32,MATCH(distances!H$1,vertices!$A$2:$A$32,0)))^2),0)</f>
        <v>169</v>
      </c>
      <c r="I24">
        <f>ROUND(SQRT((INDEX(vertices!$D$2:$D$32,MATCH(distances!$A24,vertices!$A$2:$A$32,0))-INDEX(vertices!$D$2:$D$32,MATCH(distances!I$1,vertices!$A$2:$A$32,0)))^2+(INDEX(vertices!$E$2:$E$32,MATCH(distances!$A24,vertices!$A$2:$A$32,0))-INDEX(vertices!$E$2:$E$32,MATCH(distances!I$1,vertices!$A$2:$A$32,0)))^2),0)</f>
        <v>36</v>
      </c>
      <c r="J24">
        <f>ROUND(SQRT((INDEX(vertices!$D$2:$D$32,MATCH(distances!$A24,vertices!$A$2:$A$32,0))-INDEX(vertices!$D$2:$D$32,MATCH(distances!J$1,vertices!$A$2:$A$32,0)))^2+(INDEX(vertices!$E$2:$E$32,MATCH(distances!$A24,vertices!$A$2:$A$32,0))-INDEX(vertices!$E$2:$E$32,MATCH(distances!J$1,vertices!$A$2:$A$32,0)))^2),0)</f>
        <v>362</v>
      </c>
      <c r="K24">
        <f>ROUND(SQRT((INDEX(vertices!$D$2:$D$32,MATCH(distances!$A24,vertices!$A$2:$A$32,0))-INDEX(vertices!$D$2:$D$32,MATCH(distances!K$1,vertices!$A$2:$A$32,0)))^2+(INDEX(vertices!$E$2:$E$32,MATCH(distances!$A24,vertices!$A$2:$A$32,0))-INDEX(vertices!$E$2:$E$32,MATCH(distances!K$1,vertices!$A$2:$A$32,0)))^2),0)</f>
        <v>239</v>
      </c>
      <c r="L24">
        <f>ROUND(SQRT((INDEX(vertices!$D$2:$D$32,MATCH(distances!$A24,vertices!$A$2:$A$32,0))-INDEX(vertices!$D$2:$D$32,MATCH(distances!L$1,vertices!$A$2:$A$32,0)))^2+(INDEX(vertices!$E$2:$E$32,MATCH(distances!$A24,vertices!$A$2:$A$32,0))-INDEX(vertices!$E$2:$E$32,MATCH(distances!L$1,vertices!$A$2:$A$32,0)))^2),0)</f>
        <v>186</v>
      </c>
      <c r="M24">
        <f>ROUND(SQRT((INDEX(vertices!$D$2:$D$32,MATCH(distances!$A24,vertices!$A$2:$A$32,0))-INDEX(vertices!$D$2:$D$32,MATCH(distances!M$1,vertices!$A$2:$A$32,0)))^2+(INDEX(vertices!$E$2:$E$32,MATCH(distances!$A24,vertices!$A$2:$A$32,0))-INDEX(vertices!$E$2:$E$32,MATCH(distances!M$1,vertices!$A$2:$A$32,0)))^2),0)</f>
        <v>278</v>
      </c>
      <c r="N24">
        <f>ROUND(SQRT((INDEX(vertices!$D$2:$D$32,MATCH(distances!$A24,vertices!$A$2:$A$32,0))-INDEX(vertices!$D$2:$D$32,MATCH(distances!N$1,vertices!$A$2:$A$32,0)))^2+(INDEX(vertices!$E$2:$E$32,MATCH(distances!$A24,vertices!$A$2:$A$32,0))-INDEX(vertices!$E$2:$E$32,MATCH(distances!N$1,vertices!$A$2:$A$32,0)))^2),0)</f>
        <v>243</v>
      </c>
      <c r="O24">
        <f>ROUND(SQRT((INDEX(vertices!$D$2:$D$32,MATCH(distances!$A24,vertices!$A$2:$A$32,0))-INDEX(vertices!$D$2:$D$32,MATCH(distances!O$1,vertices!$A$2:$A$32,0)))^2+(INDEX(vertices!$E$2:$E$32,MATCH(distances!$A24,vertices!$A$2:$A$32,0))-INDEX(vertices!$E$2:$E$32,MATCH(distances!O$1,vertices!$A$2:$A$32,0)))^2),0)</f>
        <v>199</v>
      </c>
      <c r="P24">
        <f>ROUND(SQRT((INDEX(vertices!$D$2:$D$32,MATCH(distances!$A24,vertices!$A$2:$A$32,0))-INDEX(vertices!$D$2:$D$32,MATCH(distances!P$1,vertices!$A$2:$A$32,0)))^2+(INDEX(vertices!$E$2:$E$32,MATCH(distances!$A24,vertices!$A$2:$A$32,0))-INDEX(vertices!$E$2:$E$32,MATCH(distances!P$1,vertices!$A$2:$A$32,0)))^2),0)</f>
        <v>144</v>
      </c>
      <c r="Q24">
        <f>ROUND(SQRT((INDEX(vertices!$D$2:$D$32,MATCH(distances!$A24,vertices!$A$2:$A$32,0))-INDEX(vertices!$D$2:$D$32,MATCH(distances!Q$1,vertices!$A$2:$A$32,0)))^2+(INDEX(vertices!$E$2:$E$32,MATCH(distances!$A24,vertices!$A$2:$A$32,0))-INDEX(vertices!$E$2:$E$32,MATCH(distances!Q$1,vertices!$A$2:$A$32,0)))^2),0)</f>
        <v>99</v>
      </c>
      <c r="R24">
        <f>ROUND(SQRT((INDEX(vertices!$D$2:$D$32,MATCH(distances!$A24,vertices!$A$2:$A$32,0))-INDEX(vertices!$D$2:$D$32,MATCH(distances!R$1,vertices!$A$2:$A$32,0)))^2+(INDEX(vertices!$E$2:$E$32,MATCH(distances!$A24,vertices!$A$2:$A$32,0))-INDEX(vertices!$E$2:$E$32,MATCH(distances!R$1,vertices!$A$2:$A$32,0)))^2),0)</f>
        <v>284</v>
      </c>
      <c r="S24">
        <f>ROUND(SQRT((INDEX(vertices!$D$2:$D$32,MATCH(distances!$A24,vertices!$A$2:$A$32,0))-INDEX(vertices!$D$2:$D$32,MATCH(distances!S$1,vertices!$A$2:$A$32,0)))^2+(INDEX(vertices!$E$2:$E$32,MATCH(distances!$A24,vertices!$A$2:$A$32,0))-INDEX(vertices!$E$2:$E$32,MATCH(distances!S$1,vertices!$A$2:$A$32,0)))^2),0)</f>
        <v>67</v>
      </c>
      <c r="T24">
        <f>ROUND(SQRT((INDEX(vertices!$D$2:$D$32,MATCH(distances!$A24,vertices!$A$2:$A$32,0))-INDEX(vertices!$D$2:$D$32,MATCH(distances!T$1,vertices!$A$2:$A$32,0)))^2+(INDEX(vertices!$E$2:$E$32,MATCH(distances!$A24,vertices!$A$2:$A$32,0))-INDEX(vertices!$E$2:$E$32,MATCH(distances!T$1,vertices!$A$2:$A$32,0)))^2),0)</f>
        <v>204</v>
      </c>
      <c r="U24">
        <f>ROUND(SQRT((INDEX(vertices!$D$2:$D$32,MATCH(distances!$A24,vertices!$A$2:$A$32,0))-INDEX(vertices!$D$2:$D$32,MATCH(distances!U$1,vertices!$A$2:$A$32,0)))^2+(INDEX(vertices!$E$2:$E$32,MATCH(distances!$A24,vertices!$A$2:$A$32,0))-INDEX(vertices!$E$2:$E$32,MATCH(distances!U$1,vertices!$A$2:$A$32,0)))^2),0)</f>
        <v>224</v>
      </c>
      <c r="V24">
        <f>ROUND(SQRT((INDEX(vertices!$D$2:$D$32,MATCH(distances!$A24,vertices!$A$2:$A$32,0))-INDEX(vertices!$D$2:$D$32,MATCH(distances!V$1,vertices!$A$2:$A$32,0)))^2+(INDEX(vertices!$E$2:$E$32,MATCH(distances!$A24,vertices!$A$2:$A$32,0))-INDEX(vertices!$E$2:$E$32,MATCH(distances!V$1,vertices!$A$2:$A$32,0)))^2),0)</f>
        <v>357</v>
      </c>
      <c r="W24">
        <f>ROUND(SQRT((INDEX(vertices!$D$2:$D$32,MATCH(distances!$A24,vertices!$A$2:$A$32,0))-INDEX(vertices!$D$2:$D$32,MATCH(distances!W$1,vertices!$A$2:$A$32,0)))^2+(INDEX(vertices!$E$2:$E$32,MATCH(distances!$A24,vertices!$A$2:$A$32,0))-INDEX(vertices!$E$2:$E$32,MATCH(distances!W$1,vertices!$A$2:$A$32,0)))^2),0)</f>
        <v>133</v>
      </c>
      <c r="X24">
        <f>ROUND(SQRT((INDEX(vertices!$D$2:$D$32,MATCH(distances!$A24,vertices!$A$2:$A$32,0))-INDEX(vertices!$D$2:$D$32,MATCH(distances!X$1,vertices!$A$2:$A$32,0)))^2+(INDEX(vertices!$E$2:$E$32,MATCH(distances!$A24,vertices!$A$2:$A$32,0))-INDEX(vertices!$E$2:$E$32,MATCH(distances!X$1,vertices!$A$2:$A$32,0)))^2),0)</f>
        <v>0</v>
      </c>
      <c r="Y24">
        <f>ROUND(SQRT((INDEX(vertices!$D$2:$D$32,MATCH(distances!$A24,vertices!$A$2:$A$32,0))-INDEX(vertices!$D$2:$D$32,MATCH(distances!Y$1,vertices!$A$2:$A$32,0)))^2+(INDEX(vertices!$E$2:$E$32,MATCH(distances!$A24,vertices!$A$2:$A$32,0))-INDEX(vertices!$E$2:$E$32,MATCH(distances!Y$1,vertices!$A$2:$A$32,0)))^2),0)</f>
        <v>213</v>
      </c>
      <c r="Z24">
        <f>ROUND(SQRT((INDEX(vertices!$D$2:$D$32,MATCH(distances!$A24,vertices!$A$2:$A$32,0))-INDEX(vertices!$D$2:$D$32,MATCH(distances!Z$1,vertices!$A$2:$A$32,0)))^2+(INDEX(vertices!$E$2:$E$32,MATCH(distances!$A24,vertices!$A$2:$A$32,0))-INDEX(vertices!$E$2:$E$32,MATCH(distances!Z$1,vertices!$A$2:$A$32,0)))^2),0)</f>
        <v>217</v>
      </c>
      <c r="AA24">
        <f>ROUND(SQRT((INDEX(vertices!$D$2:$D$32,MATCH(distances!$A24,vertices!$A$2:$A$32,0))-INDEX(vertices!$D$2:$D$32,MATCH(distances!AA$1,vertices!$A$2:$A$32,0)))^2+(INDEX(vertices!$E$2:$E$32,MATCH(distances!$A24,vertices!$A$2:$A$32,0))-INDEX(vertices!$E$2:$E$32,MATCH(distances!AA$1,vertices!$A$2:$A$32,0)))^2),0)</f>
        <v>254</v>
      </c>
      <c r="AB24">
        <f>ROUND(SQRT((INDEX(vertices!$D$2:$D$32,MATCH(distances!$A24,vertices!$A$2:$A$32,0))-INDEX(vertices!$D$2:$D$32,MATCH(distances!AB$1,vertices!$A$2:$A$32,0)))^2+(INDEX(vertices!$E$2:$E$32,MATCH(distances!$A24,vertices!$A$2:$A$32,0))-INDEX(vertices!$E$2:$E$32,MATCH(distances!AB$1,vertices!$A$2:$A$32,0)))^2),0)</f>
        <v>166</v>
      </c>
      <c r="AC24">
        <f>ROUND(SQRT((INDEX(vertices!$D$2:$D$32,MATCH(distances!$A24,vertices!$A$2:$A$32,0))-INDEX(vertices!$D$2:$D$32,MATCH(distances!AC$1,vertices!$A$2:$A$32,0)))^2+(INDEX(vertices!$E$2:$E$32,MATCH(distances!$A24,vertices!$A$2:$A$32,0))-INDEX(vertices!$E$2:$E$32,MATCH(distances!AC$1,vertices!$A$2:$A$32,0)))^2),0)</f>
        <v>264</v>
      </c>
      <c r="AD24">
        <f>ROUND(SQRT((INDEX(vertices!$D$2:$D$32,MATCH(distances!$A24,vertices!$A$2:$A$32,0))-INDEX(vertices!$D$2:$D$32,MATCH(distances!AD$1,vertices!$A$2:$A$32,0)))^2+(INDEX(vertices!$E$2:$E$32,MATCH(distances!$A24,vertices!$A$2:$A$32,0))-INDEX(vertices!$E$2:$E$32,MATCH(distances!AD$1,vertices!$A$2:$A$32,0)))^2),0)</f>
        <v>239</v>
      </c>
      <c r="AE24">
        <f>ROUND(SQRT((INDEX(vertices!$D$2:$D$32,MATCH(distances!$A24,vertices!$A$2:$A$32,0))-INDEX(vertices!$D$2:$D$32,MATCH(distances!AE$1,vertices!$A$2:$A$32,0)))^2+(INDEX(vertices!$E$2:$E$32,MATCH(distances!$A24,vertices!$A$2:$A$32,0))-INDEX(vertices!$E$2:$E$32,MATCH(distances!AE$1,vertices!$A$2:$A$32,0)))^2),0)</f>
        <v>367</v>
      </c>
      <c r="AF24">
        <f>ROUND(SQRT((INDEX(vertices!$D$2:$D$32,MATCH(distances!$A24,vertices!$A$2:$A$32,0))-INDEX(vertices!$D$2:$D$32,MATCH(distances!AF$1,vertices!$A$2:$A$32,0)))^2+(INDEX(vertices!$E$2:$E$32,MATCH(distances!$A24,vertices!$A$2:$A$32,0))-INDEX(vertices!$E$2:$E$32,MATCH(distances!AF$1,vertices!$A$2:$A$32,0)))^2),0)</f>
        <v>163</v>
      </c>
    </row>
    <row r="25" spans="1:32" x14ac:dyDescent="0.25">
      <c r="A25" t="str">
        <v>X</v>
      </c>
      <c r="B25">
        <f>ROUND(SQRT((INDEX(vertices!$D$2:$D$32,MATCH(distances!$A25,vertices!$A$2:$A$32,0))-INDEX(vertices!$D$2:$D$32,MATCH(distances!B$1,vertices!$A$2:$A$32,0)))^2+(INDEX(vertices!$E$2:$E$32,MATCH(distances!$A25,vertices!$A$2:$A$32,0))-INDEX(vertices!$E$2:$E$32,MATCH(distances!B$1,vertices!$A$2:$A$32,0)))^2),0)</f>
        <v>241</v>
      </c>
      <c r="C25">
        <f>ROUND(SQRT((INDEX(vertices!$D$2:$D$32,MATCH(distances!$A25,vertices!$A$2:$A$32,0))-INDEX(vertices!$D$2:$D$32,MATCH(distances!C$1,vertices!$A$2:$A$32,0)))^2+(INDEX(vertices!$E$2:$E$32,MATCH(distances!$A25,vertices!$A$2:$A$32,0))-INDEX(vertices!$E$2:$E$32,MATCH(distances!C$1,vertices!$A$2:$A$32,0)))^2),0)</f>
        <v>165</v>
      </c>
      <c r="D25">
        <f>ROUND(SQRT((INDEX(vertices!$D$2:$D$32,MATCH(distances!$A25,vertices!$A$2:$A$32,0))-INDEX(vertices!$D$2:$D$32,MATCH(distances!D$1,vertices!$A$2:$A$32,0)))^2+(INDEX(vertices!$E$2:$E$32,MATCH(distances!$A25,vertices!$A$2:$A$32,0))-INDEX(vertices!$E$2:$E$32,MATCH(distances!D$1,vertices!$A$2:$A$32,0)))^2),0)</f>
        <v>294</v>
      </c>
      <c r="E25">
        <f>ROUND(SQRT((INDEX(vertices!$D$2:$D$32,MATCH(distances!$A25,vertices!$A$2:$A$32,0))-INDEX(vertices!$D$2:$D$32,MATCH(distances!E$1,vertices!$A$2:$A$32,0)))^2+(INDEX(vertices!$E$2:$E$32,MATCH(distances!$A25,vertices!$A$2:$A$32,0))-INDEX(vertices!$E$2:$E$32,MATCH(distances!E$1,vertices!$A$2:$A$32,0)))^2),0)</f>
        <v>400</v>
      </c>
      <c r="F25">
        <f>ROUND(SQRT((INDEX(vertices!$D$2:$D$32,MATCH(distances!$A25,vertices!$A$2:$A$32,0))-INDEX(vertices!$D$2:$D$32,MATCH(distances!F$1,vertices!$A$2:$A$32,0)))^2+(INDEX(vertices!$E$2:$E$32,MATCH(distances!$A25,vertices!$A$2:$A$32,0))-INDEX(vertices!$E$2:$E$32,MATCH(distances!F$1,vertices!$A$2:$A$32,0)))^2),0)</f>
        <v>204</v>
      </c>
      <c r="G25">
        <f>ROUND(SQRT((INDEX(vertices!$D$2:$D$32,MATCH(distances!$A25,vertices!$A$2:$A$32,0))-INDEX(vertices!$D$2:$D$32,MATCH(distances!G$1,vertices!$A$2:$A$32,0)))^2+(INDEX(vertices!$E$2:$E$32,MATCH(distances!$A25,vertices!$A$2:$A$32,0))-INDEX(vertices!$E$2:$E$32,MATCH(distances!G$1,vertices!$A$2:$A$32,0)))^2),0)</f>
        <v>310</v>
      </c>
      <c r="H25">
        <f>ROUND(SQRT((INDEX(vertices!$D$2:$D$32,MATCH(distances!$A25,vertices!$A$2:$A$32,0))-INDEX(vertices!$D$2:$D$32,MATCH(distances!H$1,vertices!$A$2:$A$32,0)))^2+(INDEX(vertices!$E$2:$E$32,MATCH(distances!$A25,vertices!$A$2:$A$32,0))-INDEX(vertices!$E$2:$E$32,MATCH(distances!H$1,vertices!$A$2:$A$32,0)))^2),0)</f>
        <v>240</v>
      </c>
      <c r="I25">
        <f>ROUND(SQRT((INDEX(vertices!$D$2:$D$32,MATCH(distances!$A25,vertices!$A$2:$A$32,0))-INDEX(vertices!$D$2:$D$32,MATCH(distances!I$1,vertices!$A$2:$A$32,0)))^2+(INDEX(vertices!$E$2:$E$32,MATCH(distances!$A25,vertices!$A$2:$A$32,0))-INDEX(vertices!$E$2:$E$32,MATCH(distances!I$1,vertices!$A$2:$A$32,0)))^2),0)</f>
        <v>248</v>
      </c>
      <c r="J25">
        <f>ROUND(SQRT((INDEX(vertices!$D$2:$D$32,MATCH(distances!$A25,vertices!$A$2:$A$32,0))-INDEX(vertices!$D$2:$D$32,MATCH(distances!J$1,vertices!$A$2:$A$32,0)))^2+(INDEX(vertices!$E$2:$E$32,MATCH(distances!$A25,vertices!$A$2:$A$32,0))-INDEX(vertices!$E$2:$E$32,MATCH(distances!J$1,vertices!$A$2:$A$32,0)))^2),0)</f>
        <v>150</v>
      </c>
      <c r="K25">
        <f>ROUND(SQRT((INDEX(vertices!$D$2:$D$32,MATCH(distances!$A25,vertices!$A$2:$A$32,0))-INDEX(vertices!$D$2:$D$32,MATCH(distances!K$1,vertices!$A$2:$A$32,0)))^2+(INDEX(vertices!$E$2:$E$32,MATCH(distances!$A25,vertices!$A$2:$A$32,0))-INDEX(vertices!$E$2:$E$32,MATCH(distances!K$1,vertices!$A$2:$A$32,0)))^2),0)</f>
        <v>306</v>
      </c>
      <c r="L25">
        <f>ROUND(SQRT((INDEX(vertices!$D$2:$D$32,MATCH(distances!$A25,vertices!$A$2:$A$32,0))-INDEX(vertices!$D$2:$D$32,MATCH(distances!L$1,vertices!$A$2:$A$32,0)))^2+(INDEX(vertices!$E$2:$E$32,MATCH(distances!$A25,vertices!$A$2:$A$32,0))-INDEX(vertices!$E$2:$E$32,MATCH(distances!L$1,vertices!$A$2:$A$32,0)))^2),0)</f>
        <v>256</v>
      </c>
      <c r="M25">
        <f>ROUND(SQRT((INDEX(vertices!$D$2:$D$32,MATCH(distances!$A25,vertices!$A$2:$A$32,0))-INDEX(vertices!$D$2:$D$32,MATCH(distances!M$1,vertices!$A$2:$A$32,0)))^2+(INDEX(vertices!$E$2:$E$32,MATCH(distances!$A25,vertices!$A$2:$A$32,0))-INDEX(vertices!$E$2:$E$32,MATCH(distances!M$1,vertices!$A$2:$A$32,0)))^2),0)</f>
        <v>84</v>
      </c>
      <c r="N25">
        <f>ROUND(SQRT((INDEX(vertices!$D$2:$D$32,MATCH(distances!$A25,vertices!$A$2:$A$32,0))-INDEX(vertices!$D$2:$D$32,MATCH(distances!N$1,vertices!$A$2:$A$32,0)))^2+(INDEX(vertices!$E$2:$E$32,MATCH(distances!$A25,vertices!$A$2:$A$32,0))-INDEX(vertices!$E$2:$E$32,MATCH(distances!N$1,vertices!$A$2:$A$32,0)))^2),0)</f>
        <v>60</v>
      </c>
      <c r="O25">
        <f>ROUND(SQRT((INDEX(vertices!$D$2:$D$32,MATCH(distances!$A25,vertices!$A$2:$A$32,0))-INDEX(vertices!$D$2:$D$32,MATCH(distances!O$1,vertices!$A$2:$A$32,0)))^2+(INDEX(vertices!$E$2:$E$32,MATCH(distances!$A25,vertices!$A$2:$A$32,0))-INDEX(vertices!$E$2:$E$32,MATCH(distances!O$1,vertices!$A$2:$A$32,0)))^2),0)</f>
        <v>335</v>
      </c>
      <c r="P25">
        <f>ROUND(SQRT((INDEX(vertices!$D$2:$D$32,MATCH(distances!$A25,vertices!$A$2:$A$32,0))-INDEX(vertices!$D$2:$D$32,MATCH(distances!P$1,vertices!$A$2:$A$32,0)))^2+(INDEX(vertices!$E$2:$E$32,MATCH(distances!$A25,vertices!$A$2:$A$32,0))-INDEX(vertices!$E$2:$E$32,MATCH(distances!P$1,vertices!$A$2:$A$32,0)))^2),0)</f>
        <v>145</v>
      </c>
      <c r="Q25">
        <f>ROUND(SQRT((INDEX(vertices!$D$2:$D$32,MATCH(distances!$A25,vertices!$A$2:$A$32,0))-INDEX(vertices!$D$2:$D$32,MATCH(distances!Q$1,vertices!$A$2:$A$32,0)))^2+(INDEX(vertices!$E$2:$E$32,MATCH(distances!$A25,vertices!$A$2:$A$32,0))-INDEX(vertices!$E$2:$E$32,MATCH(distances!Q$1,vertices!$A$2:$A$32,0)))^2),0)</f>
        <v>163</v>
      </c>
      <c r="R25">
        <f>ROUND(SQRT((INDEX(vertices!$D$2:$D$32,MATCH(distances!$A25,vertices!$A$2:$A$32,0))-INDEX(vertices!$D$2:$D$32,MATCH(distances!R$1,vertices!$A$2:$A$32,0)))^2+(INDEX(vertices!$E$2:$E$32,MATCH(distances!$A25,vertices!$A$2:$A$32,0))-INDEX(vertices!$E$2:$E$32,MATCH(distances!R$1,vertices!$A$2:$A$32,0)))^2),0)</f>
        <v>251</v>
      </c>
      <c r="S25">
        <f>ROUND(SQRT((INDEX(vertices!$D$2:$D$32,MATCH(distances!$A25,vertices!$A$2:$A$32,0))-INDEX(vertices!$D$2:$D$32,MATCH(distances!S$1,vertices!$A$2:$A$32,0)))^2+(INDEX(vertices!$E$2:$E$32,MATCH(distances!$A25,vertices!$A$2:$A$32,0))-INDEX(vertices!$E$2:$E$32,MATCH(distances!S$1,vertices!$A$2:$A$32,0)))^2),0)</f>
        <v>205</v>
      </c>
      <c r="T25">
        <f>ROUND(SQRT((INDEX(vertices!$D$2:$D$32,MATCH(distances!$A25,vertices!$A$2:$A$32,0))-INDEX(vertices!$D$2:$D$32,MATCH(distances!T$1,vertices!$A$2:$A$32,0)))^2+(INDEX(vertices!$E$2:$E$32,MATCH(distances!$A25,vertices!$A$2:$A$32,0))-INDEX(vertices!$E$2:$E$32,MATCH(distances!T$1,vertices!$A$2:$A$32,0)))^2),0)</f>
        <v>58</v>
      </c>
      <c r="U25">
        <f>ROUND(SQRT((INDEX(vertices!$D$2:$D$32,MATCH(distances!$A25,vertices!$A$2:$A$32,0))-INDEX(vertices!$D$2:$D$32,MATCH(distances!U$1,vertices!$A$2:$A$32,0)))^2+(INDEX(vertices!$E$2:$E$32,MATCH(distances!$A25,vertices!$A$2:$A$32,0))-INDEX(vertices!$E$2:$E$32,MATCH(distances!U$1,vertices!$A$2:$A$32,0)))^2),0)</f>
        <v>33</v>
      </c>
      <c r="V25">
        <f>ROUND(SQRT((INDEX(vertices!$D$2:$D$32,MATCH(distances!$A25,vertices!$A$2:$A$32,0))-INDEX(vertices!$D$2:$D$32,MATCH(distances!V$1,vertices!$A$2:$A$32,0)))^2+(INDEX(vertices!$E$2:$E$32,MATCH(distances!$A25,vertices!$A$2:$A$32,0))-INDEX(vertices!$E$2:$E$32,MATCH(distances!V$1,vertices!$A$2:$A$32,0)))^2),0)</f>
        <v>169</v>
      </c>
      <c r="W25">
        <f>ROUND(SQRT((INDEX(vertices!$D$2:$D$32,MATCH(distances!$A25,vertices!$A$2:$A$32,0))-INDEX(vertices!$D$2:$D$32,MATCH(distances!W$1,vertices!$A$2:$A$32,0)))^2+(INDEX(vertices!$E$2:$E$32,MATCH(distances!$A25,vertices!$A$2:$A$32,0))-INDEX(vertices!$E$2:$E$32,MATCH(distances!W$1,vertices!$A$2:$A$32,0)))^2),0)</f>
        <v>342</v>
      </c>
      <c r="X25">
        <f>ROUND(SQRT((INDEX(vertices!$D$2:$D$32,MATCH(distances!$A25,vertices!$A$2:$A$32,0))-INDEX(vertices!$D$2:$D$32,MATCH(distances!X$1,vertices!$A$2:$A$32,0)))^2+(INDEX(vertices!$E$2:$E$32,MATCH(distances!$A25,vertices!$A$2:$A$32,0))-INDEX(vertices!$E$2:$E$32,MATCH(distances!X$1,vertices!$A$2:$A$32,0)))^2),0)</f>
        <v>213</v>
      </c>
      <c r="Y25">
        <f>ROUND(SQRT((INDEX(vertices!$D$2:$D$32,MATCH(distances!$A25,vertices!$A$2:$A$32,0))-INDEX(vertices!$D$2:$D$32,MATCH(distances!Y$1,vertices!$A$2:$A$32,0)))^2+(INDEX(vertices!$E$2:$E$32,MATCH(distances!$A25,vertices!$A$2:$A$32,0))-INDEX(vertices!$E$2:$E$32,MATCH(distances!Y$1,vertices!$A$2:$A$32,0)))^2),0)</f>
        <v>0</v>
      </c>
      <c r="Z25">
        <f>ROUND(SQRT((INDEX(vertices!$D$2:$D$32,MATCH(distances!$A25,vertices!$A$2:$A$32,0))-INDEX(vertices!$D$2:$D$32,MATCH(distances!Z$1,vertices!$A$2:$A$32,0)))^2+(INDEX(vertices!$E$2:$E$32,MATCH(distances!$A25,vertices!$A$2:$A$32,0))-INDEX(vertices!$E$2:$E$32,MATCH(distances!Z$1,vertices!$A$2:$A$32,0)))^2),0)</f>
        <v>237</v>
      </c>
      <c r="AA25">
        <f>ROUND(SQRT((INDEX(vertices!$D$2:$D$32,MATCH(distances!$A25,vertices!$A$2:$A$32,0))-INDEX(vertices!$D$2:$D$32,MATCH(distances!AA$1,vertices!$A$2:$A$32,0)))^2+(INDEX(vertices!$E$2:$E$32,MATCH(distances!$A25,vertices!$A$2:$A$32,0))-INDEX(vertices!$E$2:$E$32,MATCH(distances!AA$1,vertices!$A$2:$A$32,0)))^2),0)</f>
        <v>226</v>
      </c>
      <c r="AB25">
        <f>ROUND(SQRT((INDEX(vertices!$D$2:$D$32,MATCH(distances!$A25,vertices!$A$2:$A$32,0))-INDEX(vertices!$D$2:$D$32,MATCH(distances!AB$1,vertices!$A$2:$A$32,0)))^2+(INDEX(vertices!$E$2:$E$32,MATCH(distances!$A25,vertices!$A$2:$A$32,0))-INDEX(vertices!$E$2:$E$32,MATCH(distances!AB$1,vertices!$A$2:$A$32,0)))^2),0)</f>
        <v>379</v>
      </c>
      <c r="AC25">
        <f>ROUND(SQRT((INDEX(vertices!$D$2:$D$32,MATCH(distances!$A25,vertices!$A$2:$A$32,0))-INDEX(vertices!$D$2:$D$32,MATCH(distances!AC$1,vertices!$A$2:$A$32,0)))^2+(INDEX(vertices!$E$2:$E$32,MATCH(distances!$A25,vertices!$A$2:$A$32,0))-INDEX(vertices!$E$2:$E$32,MATCH(distances!AC$1,vertices!$A$2:$A$32,0)))^2),0)</f>
        <v>334</v>
      </c>
      <c r="AD25">
        <f>ROUND(SQRT((INDEX(vertices!$D$2:$D$32,MATCH(distances!$A25,vertices!$A$2:$A$32,0))-INDEX(vertices!$D$2:$D$32,MATCH(distances!AD$1,vertices!$A$2:$A$32,0)))^2+(INDEX(vertices!$E$2:$E$32,MATCH(distances!$A25,vertices!$A$2:$A$32,0))-INDEX(vertices!$E$2:$E$32,MATCH(distances!AD$1,vertices!$A$2:$A$32,0)))^2),0)</f>
        <v>76</v>
      </c>
      <c r="AE25">
        <f>ROUND(SQRT((INDEX(vertices!$D$2:$D$32,MATCH(distances!$A25,vertices!$A$2:$A$32,0))-INDEX(vertices!$D$2:$D$32,MATCH(distances!AE$1,vertices!$A$2:$A$32,0)))^2+(INDEX(vertices!$E$2:$E$32,MATCH(distances!$A25,vertices!$A$2:$A$32,0))-INDEX(vertices!$E$2:$E$32,MATCH(distances!AE$1,vertices!$A$2:$A$32,0)))^2),0)</f>
        <v>307</v>
      </c>
      <c r="AF25">
        <f>ROUND(SQRT((INDEX(vertices!$D$2:$D$32,MATCH(distances!$A25,vertices!$A$2:$A$32,0))-INDEX(vertices!$D$2:$D$32,MATCH(distances!AF$1,vertices!$A$2:$A$32,0)))^2+(INDEX(vertices!$E$2:$E$32,MATCH(distances!$A25,vertices!$A$2:$A$32,0))-INDEX(vertices!$E$2:$E$32,MATCH(distances!AF$1,vertices!$A$2:$A$32,0)))^2),0)</f>
        <v>251</v>
      </c>
    </row>
    <row r="26" spans="1:32" x14ac:dyDescent="0.25">
      <c r="A26" t="str">
        <v>Y</v>
      </c>
      <c r="B26">
        <f>ROUND(SQRT((INDEX(vertices!$D$2:$D$32,MATCH(distances!$A26,vertices!$A$2:$A$32,0))-INDEX(vertices!$D$2:$D$32,MATCH(distances!B$1,vertices!$A$2:$A$32,0)))^2+(INDEX(vertices!$E$2:$E$32,MATCH(distances!$A26,vertices!$A$2:$A$32,0))-INDEX(vertices!$E$2:$E$32,MATCH(distances!B$1,vertices!$A$2:$A$32,0)))^2),0)</f>
        <v>100</v>
      </c>
      <c r="C26">
        <f>ROUND(SQRT((INDEX(vertices!$D$2:$D$32,MATCH(distances!$A26,vertices!$A$2:$A$32,0))-INDEX(vertices!$D$2:$D$32,MATCH(distances!C$1,vertices!$A$2:$A$32,0)))^2+(INDEX(vertices!$E$2:$E$32,MATCH(distances!$A26,vertices!$A$2:$A$32,0))-INDEX(vertices!$E$2:$E$32,MATCH(distances!C$1,vertices!$A$2:$A$32,0)))^2),0)</f>
        <v>401</v>
      </c>
      <c r="D26">
        <f>ROUND(SQRT((INDEX(vertices!$D$2:$D$32,MATCH(distances!$A26,vertices!$A$2:$A$32,0))-INDEX(vertices!$D$2:$D$32,MATCH(distances!D$1,vertices!$A$2:$A$32,0)))^2+(INDEX(vertices!$E$2:$E$32,MATCH(distances!$A26,vertices!$A$2:$A$32,0))-INDEX(vertices!$E$2:$E$32,MATCH(distances!D$1,vertices!$A$2:$A$32,0)))^2),0)</f>
        <v>302</v>
      </c>
      <c r="E26">
        <f>ROUND(SQRT((INDEX(vertices!$D$2:$D$32,MATCH(distances!$A26,vertices!$A$2:$A$32,0))-INDEX(vertices!$D$2:$D$32,MATCH(distances!E$1,vertices!$A$2:$A$32,0)))^2+(INDEX(vertices!$E$2:$E$32,MATCH(distances!$A26,vertices!$A$2:$A$32,0))-INDEX(vertices!$E$2:$E$32,MATCH(distances!E$1,vertices!$A$2:$A$32,0)))^2),0)</f>
        <v>288</v>
      </c>
      <c r="F26">
        <f>ROUND(SQRT((INDEX(vertices!$D$2:$D$32,MATCH(distances!$A26,vertices!$A$2:$A$32,0))-INDEX(vertices!$D$2:$D$32,MATCH(distances!F$1,vertices!$A$2:$A$32,0)))^2+(INDEX(vertices!$E$2:$E$32,MATCH(distances!$A26,vertices!$A$2:$A$32,0))-INDEX(vertices!$E$2:$E$32,MATCH(distances!F$1,vertices!$A$2:$A$32,0)))^2),0)</f>
        <v>207</v>
      </c>
      <c r="G26">
        <f>ROUND(SQRT((INDEX(vertices!$D$2:$D$32,MATCH(distances!$A26,vertices!$A$2:$A$32,0))-INDEX(vertices!$D$2:$D$32,MATCH(distances!G$1,vertices!$A$2:$A$32,0)))^2+(INDEX(vertices!$E$2:$E$32,MATCH(distances!$A26,vertices!$A$2:$A$32,0))-INDEX(vertices!$E$2:$E$32,MATCH(distances!G$1,vertices!$A$2:$A$32,0)))^2),0)</f>
        <v>393</v>
      </c>
      <c r="H26">
        <f>ROUND(SQRT((INDEX(vertices!$D$2:$D$32,MATCH(distances!$A26,vertices!$A$2:$A$32,0))-INDEX(vertices!$D$2:$D$32,MATCH(distances!H$1,vertices!$A$2:$A$32,0)))^2+(INDEX(vertices!$E$2:$E$32,MATCH(distances!$A26,vertices!$A$2:$A$32,0))-INDEX(vertices!$E$2:$E$32,MATCH(distances!H$1,vertices!$A$2:$A$32,0)))^2),0)</f>
        <v>58</v>
      </c>
      <c r="I26">
        <f>ROUND(SQRT((INDEX(vertices!$D$2:$D$32,MATCH(distances!$A26,vertices!$A$2:$A$32,0))-INDEX(vertices!$D$2:$D$32,MATCH(distances!I$1,vertices!$A$2:$A$32,0)))^2+(INDEX(vertices!$E$2:$E$32,MATCH(distances!$A26,vertices!$A$2:$A$32,0))-INDEX(vertices!$E$2:$E$32,MATCH(distances!I$1,vertices!$A$2:$A$32,0)))^2),0)</f>
        <v>224</v>
      </c>
      <c r="J26">
        <f>ROUND(SQRT((INDEX(vertices!$D$2:$D$32,MATCH(distances!$A26,vertices!$A$2:$A$32,0))-INDEX(vertices!$D$2:$D$32,MATCH(distances!J$1,vertices!$A$2:$A$32,0)))^2+(INDEX(vertices!$E$2:$E$32,MATCH(distances!$A26,vertices!$A$2:$A$32,0))-INDEX(vertices!$E$2:$E$32,MATCH(distances!J$1,vertices!$A$2:$A$32,0)))^2),0)</f>
        <v>328</v>
      </c>
      <c r="K26">
        <f>ROUND(SQRT((INDEX(vertices!$D$2:$D$32,MATCH(distances!$A26,vertices!$A$2:$A$32,0))-INDEX(vertices!$D$2:$D$32,MATCH(distances!K$1,vertices!$A$2:$A$32,0)))^2+(INDEX(vertices!$E$2:$E$32,MATCH(distances!$A26,vertices!$A$2:$A$32,0))-INDEX(vertices!$E$2:$E$32,MATCH(distances!K$1,vertices!$A$2:$A$32,0)))^2),0)</f>
        <v>443</v>
      </c>
      <c r="L26">
        <f>ROUND(SQRT((INDEX(vertices!$D$2:$D$32,MATCH(distances!$A26,vertices!$A$2:$A$32,0))-INDEX(vertices!$D$2:$D$32,MATCH(distances!L$1,vertices!$A$2:$A$32,0)))^2+(INDEX(vertices!$E$2:$E$32,MATCH(distances!$A26,vertices!$A$2:$A$32,0))-INDEX(vertices!$E$2:$E$32,MATCH(distances!L$1,vertices!$A$2:$A$32,0)))^2),0)</f>
        <v>386</v>
      </c>
      <c r="M26">
        <f>ROUND(SQRT((INDEX(vertices!$D$2:$D$32,MATCH(distances!$A26,vertices!$A$2:$A$32,0))-INDEX(vertices!$D$2:$D$32,MATCH(distances!M$1,vertices!$A$2:$A$32,0)))^2+(INDEX(vertices!$E$2:$E$32,MATCH(distances!$A26,vertices!$A$2:$A$32,0))-INDEX(vertices!$E$2:$E$32,MATCH(distances!M$1,vertices!$A$2:$A$32,0)))^2),0)</f>
        <v>234</v>
      </c>
      <c r="N26">
        <f>ROUND(SQRT((INDEX(vertices!$D$2:$D$32,MATCH(distances!$A26,vertices!$A$2:$A$32,0))-INDEX(vertices!$D$2:$D$32,MATCH(distances!N$1,vertices!$A$2:$A$32,0)))^2+(INDEX(vertices!$E$2:$E$32,MATCH(distances!$A26,vertices!$A$2:$A$32,0))-INDEX(vertices!$E$2:$E$32,MATCH(distances!N$1,vertices!$A$2:$A$32,0)))^2),0)</f>
        <v>297</v>
      </c>
      <c r="O26">
        <f>ROUND(SQRT((INDEX(vertices!$D$2:$D$32,MATCH(distances!$A26,vertices!$A$2:$A$32,0))-INDEX(vertices!$D$2:$D$32,MATCH(distances!O$1,vertices!$A$2:$A$32,0)))^2+(INDEX(vertices!$E$2:$E$32,MATCH(distances!$A26,vertices!$A$2:$A$32,0))-INDEX(vertices!$E$2:$E$32,MATCH(distances!O$1,vertices!$A$2:$A$32,0)))^2),0)</f>
        <v>150</v>
      </c>
      <c r="P26">
        <f>ROUND(SQRT((INDEX(vertices!$D$2:$D$32,MATCH(distances!$A26,vertices!$A$2:$A$32,0))-INDEX(vertices!$D$2:$D$32,MATCH(distances!P$1,vertices!$A$2:$A$32,0)))^2+(INDEX(vertices!$E$2:$E$32,MATCH(distances!$A26,vertices!$A$2:$A$32,0))-INDEX(vertices!$E$2:$E$32,MATCH(distances!P$1,vertices!$A$2:$A$32,0)))^2),0)</f>
        <v>105</v>
      </c>
      <c r="Q26">
        <f>ROUND(SQRT((INDEX(vertices!$D$2:$D$32,MATCH(distances!$A26,vertices!$A$2:$A$32,0))-INDEX(vertices!$D$2:$D$32,MATCH(distances!Q$1,vertices!$A$2:$A$32,0)))^2+(INDEX(vertices!$E$2:$E$32,MATCH(distances!$A26,vertices!$A$2:$A$32,0))-INDEX(vertices!$E$2:$E$32,MATCH(distances!Q$1,vertices!$A$2:$A$32,0)))^2),0)</f>
        <v>129</v>
      </c>
      <c r="R26">
        <f>ROUND(SQRT((INDEX(vertices!$D$2:$D$32,MATCH(distances!$A26,vertices!$A$2:$A$32,0))-INDEX(vertices!$D$2:$D$32,MATCH(distances!R$1,vertices!$A$2:$A$32,0)))^2+(INDEX(vertices!$E$2:$E$32,MATCH(distances!$A26,vertices!$A$2:$A$32,0))-INDEX(vertices!$E$2:$E$32,MATCH(distances!R$1,vertices!$A$2:$A$32,0)))^2),0)</f>
        <v>447</v>
      </c>
      <c r="S26">
        <f>ROUND(SQRT((INDEX(vertices!$D$2:$D$32,MATCH(distances!$A26,vertices!$A$2:$A$32,0))-INDEX(vertices!$D$2:$D$32,MATCH(distances!S$1,vertices!$A$2:$A$32,0)))^2+(INDEX(vertices!$E$2:$E$32,MATCH(distances!$A26,vertices!$A$2:$A$32,0))-INDEX(vertices!$E$2:$E$32,MATCH(distances!S$1,vertices!$A$2:$A$32,0)))^2),0)</f>
        <v>273</v>
      </c>
      <c r="T26">
        <f>ROUND(SQRT((INDEX(vertices!$D$2:$D$32,MATCH(distances!$A26,vertices!$A$2:$A$32,0))-INDEX(vertices!$D$2:$D$32,MATCH(distances!T$1,vertices!$A$2:$A$32,0)))^2+(INDEX(vertices!$E$2:$E$32,MATCH(distances!$A26,vertices!$A$2:$A$32,0))-INDEX(vertices!$E$2:$E$32,MATCH(distances!T$1,vertices!$A$2:$A$32,0)))^2),0)</f>
        <v>183</v>
      </c>
      <c r="U26">
        <f>ROUND(SQRT((INDEX(vertices!$D$2:$D$32,MATCH(distances!$A26,vertices!$A$2:$A$32,0))-INDEX(vertices!$D$2:$D$32,MATCH(distances!U$1,vertices!$A$2:$A$32,0)))^2+(INDEX(vertices!$E$2:$E$32,MATCH(distances!$A26,vertices!$A$2:$A$32,0))-INDEX(vertices!$E$2:$E$32,MATCH(distances!U$1,vertices!$A$2:$A$32,0)))^2),0)</f>
        <v>216</v>
      </c>
      <c r="V26">
        <f>ROUND(SQRT((INDEX(vertices!$D$2:$D$32,MATCH(distances!$A26,vertices!$A$2:$A$32,0))-INDEX(vertices!$D$2:$D$32,MATCH(distances!V$1,vertices!$A$2:$A$32,0)))^2+(INDEX(vertices!$E$2:$E$32,MATCH(distances!$A26,vertices!$A$2:$A$32,0))-INDEX(vertices!$E$2:$E$32,MATCH(distances!V$1,vertices!$A$2:$A$32,0)))^2),0)</f>
        <v>403</v>
      </c>
      <c r="W26">
        <f>ROUND(SQRT((INDEX(vertices!$D$2:$D$32,MATCH(distances!$A26,vertices!$A$2:$A$32,0))-INDEX(vertices!$D$2:$D$32,MATCH(distances!W$1,vertices!$A$2:$A$32,0)))^2+(INDEX(vertices!$E$2:$E$32,MATCH(distances!$A26,vertices!$A$2:$A$32,0))-INDEX(vertices!$E$2:$E$32,MATCH(distances!W$1,vertices!$A$2:$A$32,0)))^2),0)</f>
        <v>268</v>
      </c>
      <c r="X26">
        <f>ROUND(SQRT((INDEX(vertices!$D$2:$D$32,MATCH(distances!$A26,vertices!$A$2:$A$32,0))-INDEX(vertices!$D$2:$D$32,MATCH(distances!X$1,vertices!$A$2:$A$32,0)))^2+(INDEX(vertices!$E$2:$E$32,MATCH(distances!$A26,vertices!$A$2:$A$32,0))-INDEX(vertices!$E$2:$E$32,MATCH(distances!X$1,vertices!$A$2:$A$32,0)))^2),0)</f>
        <v>217</v>
      </c>
      <c r="Y26">
        <f>ROUND(SQRT((INDEX(vertices!$D$2:$D$32,MATCH(distances!$A26,vertices!$A$2:$A$32,0))-INDEX(vertices!$D$2:$D$32,MATCH(distances!Y$1,vertices!$A$2:$A$32,0)))^2+(INDEX(vertices!$E$2:$E$32,MATCH(distances!$A26,vertices!$A$2:$A$32,0))-INDEX(vertices!$E$2:$E$32,MATCH(distances!Y$1,vertices!$A$2:$A$32,0)))^2),0)</f>
        <v>237</v>
      </c>
      <c r="Z26">
        <f>ROUND(SQRT((INDEX(vertices!$D$2:$D$32,MATCH(distances!$A26,vertices!$A$2:$A$32,0))-INDEX(vertices!$D$2:$D$32,MATCH(distances!Z$1,vertices!$A$2:$A$32,0)))^2+(INDEX(vertices!$E$2:$E$32,MATCH(distances!$A26,vertices!$A$2:$A$32,0))-INDEX(vertices!$E$2:$E$32,MATCH(distances!Z$1,vertices!$A$2:$A$32,0)))^2),0)</f>
        <v>0</v>
      </c>
      <c r="AA26">
        <f>ROUND(SQRT((INDEX(vertices!$D$2:$D$32,MATCH(distances!$A26,vertices!$A$2:$A$32,0))-INDEX(vertices!$D$2:$D$32,MATCH(distances!AA$1,vertices!$A$2:$A$32,0)))^2+(INDEX(vertices!$E$2:$E$32,MATCH(distances!$A26,vertices!$A$2:$A$32,0))-INDEX(vertices!$E$2:$E$32,MATCH(distances!AA$1,vertices!$A$2:$A$32,0)))^2),0)</f>
        <v>55</v>
      </c>
      <c r="AB26">
        <f>ROUND(SQRT((INDEX(vertices!$D$2:$D$32,MATCH(distances!$A26,vertices!$A$2:$A$32,0))-INDEX(vertices!$D$2:$D$32,MATCH(distances!AB$1,vertices!$A$2:$A$32,0)))^2+(INDEX(vertices!$E$2:$E$32,MATCH(distances!$A26,vertices!$A$2:$A$32,0))-INDEX(vertices!$E$2:$E$32,MATCH(distances!AB$1,vertices!$A$2:$A$32,0)))^2),0)</f>
        <v>328</v>
      </c>
      <c r="AC26">
        <f>ROUND(SQRT((INDEX(vertices!$D$2:$D$32,MATCH(distances!$A26,vertices!$A$2:$A$32,0))-INDEX(vertices!$D$2:$D$32,MATCH(distances!AC$1,vertices!$A$2:$A$32,0)))^2+(INDEX(vertices!$E$2:$E$32,MATCH(distances!$A26,vertices!$A$2:$A$32,0))-INDEX(vertices!$E$2:$E$32,MATCH(distances!AC$1,vertices!$A$2:$A$32,0)))^2),0)</f>
        <v>470</v>
      </c>
      <c r="AD26">
        <f>ROUND(SQRT((INDEX(vertices!$D$2:$D$32,MATCH(distances!$A26,vertices!$A$2:$A$32,0))-INDEX(vertices!$D$2:$D$32,MATCH(distances!AD$1,vertices!$A$2:$A$32,0)))^2+(INDEX(vertices!$E$2:$E$32,MATCH(distances!$A26,vertices!$A$2:$A$32,0))-INDEX(vertices!$E$2:$E$32,MATCH(distances!AD$1,vertices!$A$2:$A$32,0)))^2),0)</f>
        <v>309</v>
      </c>
      <c r="AE26">
        <f>ROUND(SQRT((INDEX(vertices!$D$2:$D$32,MATCH(distances!$A26,vertices!$A$2:$A$32,0))-INDEX(vertices!$D$2:$D$32,MATCH(distances!AE$1,vertices!$A$2:$A$32,0)))^2+(INDEX(vertices!$E$2:$E$32,MATCH(distances!$A26,vertices!$A$2:$A$32,0))-INDEX(vertices!$E$2:$E$32,MATCH(distances!AE$1,vertices!$A$2:$A$32,0)))^2),0)</f>
        <v>158</v>
      </c>
      <c r="AF26">
        <f>ROUND(SQRT((INDEX(vertices!$D$2:$D$32,MATCH(distances!$A26,vertices!$A$2:$A$32,0))-INDEX(vertices!$D$2:$D$32,MATCH(distances!AF$1,vertices!$A$2:$A$32,0)))^2+(INDEX(vertices!$E$2:$E$32,MATCH(distances!$A26,vertices!$A$2:$A$32,0))-INDEX(vertices!$E$2:$E$32,MATCH(distances!AF$1,vertices!$A$2:$A$32,0)))^2),0)</f>
        <v>74</v>
      </c>
    </row>
    <row r="27" spans="1:32" x14ac:dyDescent="0.25">
      <c r="A27" t="str">
        <v>Z</v>
      </c>
      <c r="B27">
        <f>ROUND(SQRT((INDEX(vertices!$D$2:$D$32,MATCH(distances!$A27,vertices!$A$2:$A$32,0))-INDEX(vertices!$D$2:$D$32,MATCH(distances!B$1,vertices!$A$2:$A$32,0)))^2+(INDEX(vertices!$E$2:$E$32,MATCH(distances!$A27,vertices!$A$2:$A$32,0))-INDEX(vertices!$E$2:$E$32,MATCH(distances!B$1,vertices!$A$2:$A$32,0)))^2),0)</f>
        <v>47</v>
      </c>
      <c r="C27">
        <f>ROUND(SQRT((INDEX(vertices!$D$2:$D$32,MATCH(distances!$A27,vertices!$A$2:$A$32,0))-INDEX(vertices!$D$2:$D$32,MATCH(distances!C$1,vertices!$A$2:$A$32,0)))^2+(INDEX(vertices!$E$2:$E$32,MATCH(distances!$A27,vertices!$A$2:$A$32,0))-INDEX(vertices!$E$2:$E$32,MATCH(distances!C$1,vertices!$A$2:$A$32,0)))^2),0)</f>
        <v>383</v>
      </c>
      <c r="D27">
        <f>ROUND(SQRT((INDEX(vertices!$D$2:$D$32,MATCH(distances!$A27,vertices!$A$2:$A$32,0))-INDEX(vertices!$D$2:$D$32,MATCH(distances!D$1,vertices!$A$2:$A$32,0)))^2+(INDEX(vertices!$E$2:$E$32,MATCH(distances!$A27,vertices!$A$2:$A$32,0))-INDEX(vertices!$E$2:$E$32,MATCH(distances!D$1,vertices!$A$2:$A$32,0)))^2),0)</f>
        <v>343</v>
      </c>
      <c r="E27">
        <f>ROUND(SQRT((INDEX(vertices!$D$2:$D$32,MATCH(distances!$A27,vertices!$A$2:$A$32,0))-INDEX(vertices!$D$2:$D$32,MATCH(distances!E$1,vertices!$A$2:$A$32,0)))^2+(INDEX(vertices!$E$2:$E$32,MATCH(distances!$A27,vertices!$A$2:$A$32,0))-INDEX(vertices!$E$2:$E$32,MATCH(distances!E$1,vertices!$A$2:$A$32,0)))^2),0)</f>
        <v>342</v>
      </c>
      <c r="F27">
        <f>ROUND(SQRT((INDEX(vertices!$D$2:$D$32,MATCH(distances!$A27,vertices!$A$2:$A$32,0))-INDEX(vertices!$D$2:$D$32,MATCH(distances!F$1,vertices!$A$2:$A$32,0)))^2+(INDEX(vertices!$E$2:$E$32,MATCH(distances!$A27,vertices!$A$2:$A$32,0))-INDEX(vertices!$E$2:$E$32,MATCH(distances!F$1,vertices!$A$2:$A$32,0)))^2),0)</f>
        <v>243</v>
      </c>
      <c r="G27">
        <f>ROUND(SQRT((INDEX(vertices!$D$2:$D$32,MATCH(distances!$A27,vertices!$A$2:$A$32,0))-INDEX(vertices!$D$2:$D$32,MATCH(distances!G$1,vertices!$A$2:$A$32,0)))^2+(INDEX(vertices!$E$2:$E$32,MATCH(distances!$A27,vertices!$A$2:$A$32,0))-INDEX(vertices!$E$2:$E$32,MATCH(distances!G$1,vertices!$A$2:$A$32,0)))^2),0)</f>
        <v>425</v>
      </c>
      <c r="H27">
        <f>ROUND(SQRT((INDEX(vertices!$D$2:$D$32,MATCH(distances!$A27,vertices!$A$2:$A$32,0))-INDEX(vertices!$D$2:$D$32,MATCH(distances!H$1,vertices!$A$2:$A$32,0)))^2+(INDEX(vertices!$E$2:$E$32,MATCH(distances!$A27,vertices!$A$2:$A$32,0))-INDEX(vertices!$E$2:$E$32,MATCH(distances!H$1,vertices!$A$2:$A$32,0)))^2),0)</f>
        <v>111</v>
      </c>
      <c r="I27">
        <f>ROUND(SQRT((INDEX(vertices!$D$2:$D$32,MATCH(distances!$A27,vertices!$A$2:$A$32,0))-INDEX(vertices!$D$2:$D$32,MATCH(distances!I$1,vertices!$A$2:$A$32,0)))^2+(INDEX(vertices!$E$2:$E$32,MATCH(distances!$A27,vertices!$A$2:$A$32,0))-INDEX(vertices!$E$2:$E$32,MATCH(distances!I$1,vertices!$A$2:$A$32,0)))^2),0)</f>
        <v>266</v>
      </c>
      <c r="J27">
        <f>ROUND(SQRT((INDEX(vertices!$D$2:$D$32,MATCH(distances!$A27,vertices!$A$2:$A$32,0))-INDEX(vertices!$D$2:$D$32,MATCH(distances!J$1,vertices!$A$2:$A$32,0)))^2+(INDEX(vertices!$E$2:$E$32,MATCH(distances!$A27,vertices!$A$2:$A$32,0))-INDEX(vertices!$E$2:$E$32,MATCH(distances!J$1,vertices!$A$2:$A$32,0)))^2),0)</f>
        <v>293</v>
      </c>
      <c r="K27">
        <f>ROUND(SQRT((INDEX(vertices!$D$2:$D$32,MATCH(distances!$A27,vertices!$A$2:$A$32,0))-INDEX(vertices!$D$2:$D$32,MATCH(distances!K$1,vertices!$A$2:$A$32,0)))^2+(INDEX(vertices!$E$2:$E$32,MATCH(distances!$A27,vertices!$A$2:$A$32,0))-INDEX(vertices!$E$2:$E$32,MATCH(distances!K$1,vertices!$A$2:$A$32,0)))^2),0)</f>
        <v>466</v>
      </c>
      <c r="L27">
        <f>ROUND(SQRT((INDEX(vertices!$D$2:$D$32,MATCH(distances!$A27,vertices!$A$2:$A$32,0))-INDEX(vertices!$D$2:$D$32,MATCH(distances!L$1,vertices!$A$2:$A$32,0)))^2+(INDEX(vertices!$E$2:$E$32,MATCH(distances!$A27,vertices!$A$2:$A$32,0))-INDEX(vertices!$E$2:$E$32,MATCH(distances!L$1,vertices!$A$2:$A$32,0)))^2),0)</f>
        <v>409</v>
      </c>
      <c r="M27">
        <f>ROUND(SQRT((INDEX(vertices!$D$2:$D$32,MATCH(distances!$A27,vertices!$A$2:$A$32,0))-INDEX(vertices!$D$2:$D$32,MATCH(distances!M$1,vertices!$A$2:$A$32,0)))^2+(INDEX(vertices!$E$2:$E$32,MATCH(distances!$A27,vertices!$A$2:$A$32,0))-INDEX(vertices!$E$2:$E$32,MATCH(distances!M$1,vertices!$A$2:$A$32,0)))^2),0)</f>
        <v>203</v>
      </c>
      <c r="N27">
        <f>ROUND(SQRT((INDEX(vertices!$D$2:$D$32,MATCH(distances!$A27,vertices!$A$2:$A$32,0))-INDEX(vertices!$D$2:$D$32,MATCH(distances!N$1,vertices!$A$2:$A$32,0)))^2+(INDEX(vertices!$E$2:$E$32,MATCH(distances!$A27,vertices!$A$2:$A$32,0))-INDEX(vertices!$E$2:$E$32,MATCH(distances!N$1,vertices!$A$2:$A$32,0)))^2),0)</f>
        <v>286</v>
      </c>
      <c r="O27">
        <f>ROUND(SQRT((INDEX(vertices!$D$2:$D$32,MATCH(distances!$A27,vertices!$A$2:$A$32,0))-INDEX(vertices!$D$2:$D$32,MATCH(distances!O$1,vertices!$A$2:$A$32,0)))^2+(INDEX(vertices!$E$2:$E$32,MATCH(distances!$A27,vertices!$A$2:$A$32,0))-INDEX(vertices!$E$2:$E$32,MATCH(distances!O$1,vertices!$A$2:$A$32,0)))^2),0)</f>
        <v>204</v>
      </c>
      <c r="P27">
        <f>ROUND(SQRT((INDEX(vertices!$D$2:$D$32,MATCH(distances!$A27,vertices!$A$2:$A$32,0))-INDEX(vertices!$D$2:$D$32,MATCH(distances!P$1,vertices!$A$2:$A$32,0)))^2+(INDEX(vertices!$E$2:$E$32,MATCH(distances!$A27,vertices!$A$2:$A$32,0))-INDEX(vertices!$E$2:$E$32,MATCH(distances!P$1,vertices!$A$2:$A$32,0)))^2),0)</f>
        <v>120</v>
      </c>
      <c r="Q27">
        <f>ROUND(SQRT((INDEX(vertices!$D$2:$D$32,MATCH(distances!$A27,vertices!$A$2:$A$32,0))-INDEX(vertices!$D$2:$D$32,MATCH(distances!Q$1,vertices!$A$2:$A$32,0)))^2+(INDEX(vertices!$E$2:$E$32,MATCH(distances!$A27,vertices!$A$2:$A$32,0))-INDEX(vertices!$E$2:$E$32,MATCH(distances!Q$1,vertices!$A$2:$A$32,0)))^2),0)</f>
        <v>158</v>
      </c>
      <c r="R27">
        <f>ROUND(SQRT((INDEX(vertices!$D$2:$D$32,MATCH(distances!$A27,vertices!$A$2:$A$32,0))-INDEX(vertices!$D$2:$D$32,MATCH(distances!R$1,vertices!$A$2:$A$32,0)))^2+(INDEX(vertices!$E$2:$E$32,MATCH(distances!$A27,vertices!$A$2:$A$32,0))-INDEX(vertices!$E$2:$E$32,MATCH(distances!R$1,vertices!$A$2:$A$32,0)))^2),0)</f>
        <v>456</v>
      </c>
      <c r="S27">
        <f>ROUND(SQRT((INDEX(vertices!$D$2:$D$32,MATCH(distances!$A27,vertices!$A$2:$A$32,0))-INDEX(vertices!$D$2:$D$32,MATCH(distances!S$1,vertices!$A$2:$A$32,0)))^2+(INDEX(vertices!$E$2:$E$32,MATCH(distances!$A27,vertices!$A$2:$A$32,0))-INDEX(vertices!$E$2:$E$32,MATCH(distances!S$1,vertices!$A$2:$A$32,0)))^2),0)</f>
        <v>302</v>
      </c>
      <c r="T27">
        <f>ROUND(SQRT((INDEX(vertices!$D$2:$D$32,MATCH(distances!$A27,vertices!$A$2:$A$32,0))-INDEX(vertices!$D$2:$D$32,MATCH(distances!T$1,vertices!$A$2:$A$32,0)))^2+(INDEX(vertices!$E$2:$E$32,MATCH(distances!$A27,vertices!$A$2:$A$32,0))-INDEX(vertices!$E$2:$E$32,MATCH(distances!T$1,vertices!$A$2:$A$32,0)))^2),0)</f>
        <v>168</v>
      </c>
      <c r="U27">
        <f>ROUND(SQRT((INDEX(vertices!$D$2:$D$32,MATCH(distances!$A27,vertices!$A$2:$A$32,0))-INDEX(vertices!$D$2:$D$32,MATCH(distances!U$1,vertices!$A$2:$A$32,0)))^2+(INDEX(vertices!$E$2:$E$32,MATCH(distances!$A27,vertices!$A$2:$A$32,0))-INDEX(vertices!$E$2:$E$32,MATCH(distances!U$1,vertices!$A$2:$A$32,0)))^2),0)</f>
        <v>199</v>
      </c>
      <c r="V27">
        <f>ROUND(SQRT((INDEX(vertices!$D$2:$D$32,MATCH(distances!$A27,vertices!$A$2:$A$32,0))-INDEX(vertices!$D$2:$D$32,MATCH(distances!V$1,vertices!$A$2:$A$32,0)))^2+(INDEX(vertices!$E$2:$E$32,MATCH(distances!$A27,vertices!$A$2:$A$32,0))-INDEX(vertices!$E$2:$E$32,MATCH(distances!V$1,vertices!$A$2:$A$32,0)))^2),0)</f>
        <v>383</v>
      </c>
      <c r="W27">
        <f>ROUND(SQRT((INDEX(vertices!$D$2:$D$32,MATCH(distances!$A27,vertices!$A$2:$A$32,0))-INDEX(vertices!$D$2:$D$32,MATCH(distances!W$1,vertices!$A$2:$A$32,0)))^2+(INDEX(vertices!$E$2:$E$32,MATCH(distances!$A27,vertices!$A$2:$A$32,0))-INDEX(vertices!$E$2:$E$32,MATCH(distances!W$1,vertices!$A$2:$A$32,0)))^2),0)</f>
        <v>319</v>
      </c>
      <c r="X27">
        <f>ROUND(SQRT((INDEX(vertices!$D$2:$D$32,MATCH(distances!$A27,vertices!$A$2:$A$32,0))-INDEX(vertices!$D$2:$D$32,MATCH(distances!X$1,vertices!$A$2:$A$32,0)))^2+(INDEX(vertices!$E$2:$E$32,MATCH(distances!$A27,vertices!$A$2:$A$32,0))-INDEX(vertices!$E$2:$E$32,MATCH(distances!X$1,vertices!$A$2:$A$32,0)))^2),0)</f>
        <v>254</v>
      </c>
      <c r="Y27">
        <f>ROUND(SQRT((INDEX(vertices!$D$2:$D$32,MATCH(distances!$A27,vertices!$A$2:$A$32,0))-INDEX(vertices!$D$2:$D$32,MATCH(distances!Y$1,vertices!$A$2:$A$32,0)))^2+(INDEX(vertices!$E$2:$E$32,MATCH(distances!$A27,vertices!$A$2:$A$32,0))-INDEX(vertices!$E$2:$E$32,MATCH(distances!Y$1,vertices!$A$2:$A$32,0)))^2),0)</f>
        <v>226</v>
      </c>
      <c r="Z27">
        <f>ROUND(SQRT((INDEX(vertices!$D$2:$D$32,MATCH(distances!$A27,vertices!$A$2:$A$32,0))-INDEX(vertices!$D$2:$D$32,MATCH(distances!Z$1,vertices!$A$2:$A$32,0)))^2+(INDEX(vertices!$E$2:$E$32,MATCH(distances!$A27,vertices!$A$2:$A$32,0))-INDEX(vertices!$E$2:$E$32,MATCH(distances!Z$1,vertices!$A$2:$A$32,0)))^2),0)</f>
        <v>55</v>
      </c>
      <c r="AA27">
        <f>ROUND(SQRT((INDEX(vertices!$D$2:$D$32,MATCH(distances!$A27,vertices!$A$2:$A$32,0))-INDEX(vertices!$D$2:$D$32,MATCH(distances!AA$1,vertices!$A$2:$A$32,0)))^2+(INDEX(vertices!$E$2:$E$32,MATCH(distances!$A27,vertices!$A$2:$A$32,0))-INDEX(vertices!$E$2:$E$32,MATCH(distances!AA$1,vertices!$A$2:$A$32,0)))^2),0)</f>
        <v>0</v>
      </c>
      <c r="AB27">
        <f>ROUND(SQRT((INDEX(vertices!$D$2:$D$32,MATCH(distances!$A27,vertices!$A$2:$A$32,0))-INDEX(vertices!$D$2:$D$32,MATCH(distances!AB$1,vertices!$A$2:$A$32,0)))^2+(INDEX(vertices!$E$2:$E$32,MATCH(distances!$A27,vertices!$A$2:$A$32,0))-INDEX(vertices!$E$2:$E$32,MATCH(distances!AB$1,vertices!$A$2:$A$32,0)))^2),0)</f>
        <v>378</v>
      </c>
      <c r="AC27">
        <f>ROUND(SQRT((INDEX(vertices!$D$2:$D$32,MATCH(distances!$A27,vertices!$A$2:$A$32,0))-INDEX(vertices!$D$2:$D$32,MATCH(distances!AC$1,vertices!$A$2:$A$32,0)))^2+(INDEX(vertices!$E$2:$E$32,MATCH(distances!$A27,vertices!$A$2:$A$32,0))-INDEX(vertices!$E$2:$E$32,MATCH(distances!AC$1,vertices!$A$2:$A$32,0)))^2),0)</f>
        <v>494</v>
      </c>
      <c r="AD27">
        <f>ROUND(SQRT((INDEX(vertices!$D$2:$D$32,MATCH(distances!$A27,vertices!$A$2:$A$32,0))-INDEX(vertices!$D$2:$D$32,MATCH(distances!AD$1,vertices!$A$2:$A$32,0)))^2+(INDEX(vertices!$E$2:$E$32,MATCH(distances!$A27,vertices!$A$2:$A$32,0))-INDEX(vertices!$E$2:$E$32,MATCH(distances!AD$1,vertices!$A$2:$A$32,0)))^2),0)</f>
        <v>301</v>
      </c>
      <c r="AE27">
        <f>ROUND(SQRT((INDEX(vertices!$D$2:$D$32,MATCH(distances!$A27,vertices!$A$2:$A$32,0))-INDEX(vertices!$D$2:$D$32,MATCH(distances!AE$1,vertices!$A$2:$A$32,0)))^2+(INDEX(vertices!$E$2:$E$32,MATCH(distances!$A27,vertices!$A$2:$A$32,0))-INDEX(vertices!$E$2:$E$32,MATCH(distances!AE$1,vertices!$A$2:$A$32,0)))^2),0)</f>
        <v>113</v>
      </c>
      <c r="AF27">
        <f>ROUND(SQRT((INDEX(vertices!$D$2:$D$32,MATCH(distances!$A27,vertices!$A$2:$A$32,0))-INDEX(vertices!$D$2:$D$32,MATCH(distances!AF$1,vertices!$A$2:$A$32,0)))^2+(INDEX(vertices!$E$2:$E$32,MATCH(distances!$A27,vertices!$A$2:$A$32,0))-INDEX(vertices!$E$2:$E$32,MATCH(distances!AF$1,vertices!$A$2:$A$32,0)))^2),0)</f>
        <v>128</v>
      </c>
    </row>
    <row r="28" spans="1:32" x14ac:dyDescent="0.25">
      <c r="A28" t="str">
        <v>AA</v>
      </c>
      <c r="B28">
        <f>ROUND(SQRT((INDEX(vertices!$D$2:$D$32,MATCH(distances!$A28,vertices!$A$2:$A$32,0))-INDEX(vertices!$D$2:$D$32,MATCH(distances!B$1,vertices!$A$2:$A$32,0)))^2+(INDEX(vertices!$E$2:$E$32,MATCH(distances!$A28,vertices!$A$2:$A$32,0))-INDEX(vertices!$E$2:$E$32,MATCH(distances!B$1,vertices!$A$2:$A$32,0)))^2),0)</f>
        <v>425</v>
      </c>
      <c r="C28">
        <f>ROUND(SQRT((INDEX(vertices!$D$2:$D$32,MATCH(distances!$A28,vertices!$A$2:$A$32,0))-INDEX(vertices!$D$2:$D$32,MATCH(distances!C$1,vertices!$A$2:$A$32,0)))^2+(INDEX(vertices!$E$2:$E$32,MATCH(distances!$A28,vertices!$A$2:$A$32,0))-INDEX(vertices!$E$2:$E$32,MATCH(distances!C$1,vertices!$A$2:$A$32,0)))^2),0)</f>
        <v>503</v>
      </c>
      <c r="D28">
        <f>ROUND(SQRT((INDEX(vertices!$D$2:$D$32,MATCH(distances!$A28,vertices!$A$2:$A$32,0))-INDEX(vertices!$D$2:$D$32,MATCH(distances!D$1,vertices!$A$2:$A$32,0)))^2+(INDEX(vertices!$E$2:$E$32,MATCH(distances!$A28,vertices!$A$2:$A$32,0))-INDEX(vertices!$E$2:$E$32,MATCH(distances!D$1,vertices!$A$2:$A$32,0)))^2),0)</f>
        <v>100</v>
      </c>
      <c r="E28">
        <f>ROUND(SQRT((INDEX(vertices!$D$2:$D$32,MATCH(distances!$A28,vertices!$A$2:$A$32,0))-INDEX(vertices!$D$2:$D$32,MATCH(distances!E$1,vertices!$A$2:$A$32,0)))^2+(INDEX(vertices!$E$2:$E$32,MATCH(distances!$A28,vertices!$A$2:$A$32,0))-INDEX(vertices!$E$2:$E$32,MATCH(distances!E$1,vertices!$A$2:$A$32,0)))^2),0)</f>
        <v>96</v>
      </c>
      <c r="F28">
        <f>ROUND(SQRT((INDEX(vertices!$D$2:$D$32,MATCH(distances!$A28,vertices!$A$2:$A$32,0))-INDEX(vertices!$D$2:$D$32,MATCH(distances!F$1,vertices!$A$2:$A$32,0)))^2+(INDEX(vertices!$E$2:$E$32,MATCH(distances!$A28,vertices!$A$2:$A$32,0))-INDEX(vertices!$E$2:$E$32,MATCH(distances!F$1,vertices!$A$2:$A$32,0)))^2),0)</f>
        <v>176</v>
      </c>
      <c r="G28">
        <f>ROUND(SQRT((INDEX(vertices!$D$2:$D$32,MATCH(distances!$A28,vertices!$A$2:$A$32,0))-INDEX(vertices!$D$2:$D$32,MATCH(distances!G$1,vertices!$A$2:$A$32,0)))^2+(INDEX(vertices!$E$2:$E$32,MATCH(distances!$A28,vertices!$A$2:$A$32,0))-INDEX(vertices!$E$2:$E$32,MATCH(distances!G$1,vertices!$A$2:$A$32,0)))^2),0)</f>
        <v>199</v>
      </c>
      <c r="H28">
        <f>ROUND(SQRT((INDEX(vertices!$D$2:$D$32,MATCH(distances!$A28,vertices!$A$2:$A$32,0))-INDEX(vertices!$D$2:$D$32,MATCH(distances!H$1,vertices!$A$2:$A$32,0)))^2+(INDEX(vertices!$E$2:$E$32,MATCH(distances!$A28,vertices!$A$2:$A$32,0))-INDEX(vertices!$E$2:$E$32,MATCH(distances!H$1,vertices!$A$2:$A$32,0)))^2),0)</f>
        <v>270</v>
      </c>
      <c r="I28">
        <f>ROUND(SQRT((INDEX(vertices!$D$2:$D$32,MATCH(distances!$A28,vertices!$A$2:$A$32,0))-INDEX(vertices!$D$2:$D$32,MATCH(distances!I$1,vertices!$A$2:$A$32,0)))^2+(INDEX(vertices!$E$2:$E$32,MATCH(distances!$A28,vertices!$A$2:$A$32,0))-INDEX(vertices!$E$2:$E$32,MATCH(distances!I$1,vertices!$A$2:$A$32,0)))^2),0)</f>
        <v>133</v>
      </c>
      <c r="J28">
        <f>ROUND(SQRT((INDEX(vertices!$D$2:$D$32,MATCH(distances!$A28,vertices!$A$2:$A$32,0))-INDEX(vertices!$D$2:$D$32,MATCH(distances!J$1,vertices!$A$2:$A$32,0)))^2+(INDEX(vertices!$E$2:$E$32,MATCH(distances!$A28,vertices!$A$2:$A$32,0))-INDEX(vertices!$E$2:$E$32,MATCH(distances!J$1,vertices!$A$2:$A$32,0)))^2),0)</f>
        <v>528</v>
      </c>
      <c r="K28">
        <f>ROUND(SQRT((INDEX(vertices!$D$2:$D$32,MATCH(distances!$A28,vertices!$A$2:$A$32,0))-INDEX(vertices!$D$2:$D$32,MATCH(distances!K$1,vertices!$A$2:$A$32,0)))^2+(INDEX(vertices!$E$2:$E$32,MATCH(distances!$A28,vertices!$A$2:$A$32,0))-INDEX(vertices!$E$2:$E$32,MATCH(distances!K$1,vertices!$A$2:$A$32,0)))^2),0)</f>
        <v>294</v>
      </c>
      <c r="L28">
        <f>ROUND(SQRT((INDEX(vertices!$D$2:$D$32,MATCH(distances!$A28,vertices!$A$2:$A$32,0))-INDEX(vertices!$D$2:$D$32,MATCH(distances!L$1,vertices!$A$2:$A$32,0)))^2+(INDEX(vertices!$E$2:$E$32,MATCH(distances!$A28,vertices!$A$2:$A$32,0))-INDEX(vertices!$E$2:$E$32,MATCH(distances!L$1,vertices!$A$2:$A$32,0)))^2),0)</f>
        <v>264</v>
      </c>
      <c r="M28">
        <f>ROUND(SQRT((INDEX(vertices!$D$2:$D$32,MATCH(distances!$A28,vertices!$A$2:$A$32,0))-INDEX(vertices!$D$2:$D$32,MATCH(distances!M$1,vertices!$A$2:$A$32,0)))^2+(INDEX(vertices!$E$2:$E$32,MATCH(distances!$A28,vertices!$A$2:$A$32,0))-INDEX(vertices!$E$2:$E$32,MATCH(distances!M$1,vertices!$A$2:$A$32,0)))^2),0)</f>
        <v>443</v>
      </c>
      <c r="N28">
        <f>ROUND(SQRT((INDEX(vertices!$D$2:$D$32,MATCH(distances!$A28,vertices!$A$2:$A$32,0))-INDEX(vertices!$D$2:$D$32,MATCH(distances!N$1,vertices!$A$2:$A$32,0)))^2+(INDEX(vertices!$E$2:$E$32,MATCH(distances!$A28,vertices!$A$2:$A$32,0))-INDEX(vertices!$E$2:$E$32,MATCH(distances!N$1,vertices!$A$2:$A$32,0)))^2),0)</f>
        <v>405</v>
      </c>
      <c r="O28">
        <f>ROUND(SQRT((INDEX(vertices!$D$2:$D$32,MATCH(distances!$A28,vertices!$A$2:$A$32,0))-INDEX(vertices!$D$2:$D$32,MATCH(distances!O$1,vertices!$A$2:$A$32,0)))^2+(INDEX(vertices!$E$2:$E$32,MATCH(distances!$A28,vertices!$A$2:$A$32,0))-INDEX(vertices!$E$2:$E$32,MATCH(distances!O$1,vertices!$A$2:$A$32,0)))^2),0)</f>
        <v>224</v>
      </c>
      <c r="P28">
        <f>ROUND(SQRT((INDEX(vertices!$D$2:$D$32,MATCH(distances!$A28,vertices!$A$2:$A$32,0))-INDEX(vertices!$D$2:$D$32,MATCH(distances!P$1,vertices!$A$2:$A$32,0)))^2+(INDEX(vertices!$E$2:$E$32,MATCH(distances!$A28,vertices!$A$2:$A$32,0))-INDEX(vertices!$E$2:$E$32,MATCH(distances!P$1,vertices!$A$2:$A$32,0)))^2),0)</f>
        <v>293</v>
      </c>
      <c r="Q28">
        <f>ROUND(SQRT((INDEX(vertices!$D$2:$D$32,MATCH(distances!$A28,vertices!$A$2:$A$32,0))-INDEX(vertices!$D$2:$D$32,MATCH(distances!Q$1,vertices!$A$2:$A$32,0)))^2+(INDEX(vertices!$E$2:$E$32,MATCH(distances!$A28,vertices!$A$2:$A$32,0))-INDEX(vertices!$E$2:$E$32,MATCH(distances!Q$1,vertices!$A$2:$A$32,0)))^2),0)</f>
        <v>248</v>
      </c>
      <c r="R28">
        <f>ROUND(SQRT((INDEX(vertices!$D$2:$D$32,MATCH(distances!$A28,vertices!$A$2:$A$32,0))-INDEX(vertices!$D$2:$D$32,MATCH(distances!R$1,vertices!$A$2:$A$32,0)))^2+(INDEX(vertices!$E$2:$E$32,MATCH(distances!$A28,vertices!$A$2:$A$32,0))-INDEX(vertices!$E$2:$E$32,MATCH(distances!R$1,vertices!$A$2:$A$32,0)))^2),0)</f>
        <v>389</v>
      </c>
      <c r="S28">
        <f>ROUND(SQRT((INDEX(vertices!$D$2:$D$32,MATCH(distances!$A28,vertices!$A$2:$A$32,0))-INDEX(vertices!$D$2:$D$32,MATCH(distances!S$1,vertices!$A$2:$A$32,0)))^2+(INDEX(vertices!$E$2:$E$32,MATCH(distances!$A28,vertices!$A$2:$A$32,0))-INDEX(vertices!$E$2:$E$32,MATCH(distances!S$1,vertices!$A$2:$A$32,0)))^2),0)</f>
        <v>192</v>
      </c>
      <c r="T28">
        <f>ROUND(SQRT((INDEX(vertices!$D$2:$D$32,MATCH(distances!$A28,vertices!$A$2:$A$32,0))-INDEX(vertices!$D$2:$D$32,MATCH(distances!T$1,vertices!$A$2:$A$32,0)))^2+(INDEX(vertices!$E$2:$E$32,MATCH(distances!$A28,vertices!$A$2:$A$32,0))-INDEX(vertices!$E$2:$E$32,MATCH(distances!T$1,vertices!$A$2:$A$32,0)))^2),0)</f>
        <v>369</v>
      </c>
      <c r="U28">
        <f>ROUND(SQRT((INDEX(vertices!$D$2:$D$32,MATCH(distances!$A28,vertices!$A$2:$A$32,0))-INDEX(vertices!$D$2:$D$32,MATCH(distances!U$1,vertices!$A$2:$A$32,0)))^2+(INDEX(vertices!$E$2:$E$32,MATCH(distances!$A28,vertices!$A$2:$A$32,0))-INDEX(vertices!$E$2:$E$32,MATCH(distances!U$1,vertices!$A$2:$A$32,0)))^2),0)</f>
        <v>390</v>
      </c>
      <c r="V28">
        <f>ROUND(SQRT((INDEX(vertices!$D$2:$D$32,MATCH(distances!$A28,vertices!$A$2:$A$32,0))-INDEX(vertices!$D$2:$D$32,MATCH(distances!V$1,vertices!$A$2:$A$32,0)))^2+(INDEX(vertices!$E$2:$E$32,MATCH(distances!$A28,vertices!$A$2:$A$32,0))-INDEX(vertices!$E$2:$E$32,MATCH(distances!V$1,vertices!$A$2:$A$32,0)))^2),0)</f>
        <v>515</v>
      </c>
      <c r="W28">
        <f>ROUND(SQRT((INDEX(vertices!$D$2:$D$32,MATCH(distances!$A28,vertices!$A$2:$A$32,0))-INDEX(vertices!$D$2:$D$32,MATCH(distances!W$1,vertices!$A$2:$A$32,0)))^2+(INDEX(vertices!$E$2:$E$32,MATCH(distances!$A28,vertices!$A$2:$A$32,0))-INDEX(vertices!$E$2:$E$32,MATCH(distances!W$1,vertices!$A$2:$A$32,0)))^2),0)</f>
        <v>62</v>
      </c>
      <c r="X28">
        <f>ROUND(SQRT((INDEX(vertices!$D$2:$D$32,MATCH(distances!$A28,vertices!$A$2:$A$32,0))-INDEX(vertices!$D$2:$D$32,MATCH(distances!X$1,vertices!$A$2:$A$32,0)))^2+(INDEX(vertices!$E$2:$E$32,MATCH(distances!$A28,vertices!$A$2:$A$32,0))-INDEX(vertices!$E$2:$E$32,MATCH(distances!X$1,vertices!$A$2:$A$32,0)))^2),0)</f>
        <v>166</v>
      </c>
      <c r="Y28">
        <f>ROUND(SQRT((INDEX(vertices!$D$2:$D$32,MATCH(distances!$A28,vertices!$A$2:$A$32,0))-INDEX(vertices!$D$2:$D$32,MATCH(distances!Y$1,vertices!$A$2:$A$32,0)))^2+(INDEX(vertices!$E$2:$E$32,MATCH(distances!$A28,vertices!$A$2:$A$32,0))-INDEX(vertices!$E$2:$E$32,MATCH(distances!Y$1,vertices!$A$2:$A$32,0)))^2),0)</f>
        <v>379</v>
      </c>
      <c r="Z28">
        <f>ROUND(SQRT((INDEX(vertices!$D$2:$D$32,MATCH(distances!$A28,vertices!$A$2:$A$32,0))-INDEX(vertices!$D$2:$D$32,MATCH(distances!Z$1,vertices!$A$2:$A$32,0)))^2+(INDEX(vertices!$E$2:$E$32,MATCH(distances!$A28,vertices!$A$2:$A$32,0))-INDEX(vertices!$E$2:$E$32,MATCH(distances!Z$1,vertices!$A$2:$A$32,0)))^2),0)</f>
        <v>328</v>
      </c>
      <c r="AA28">
        <f>ROUND(SQRT((INDEX(vertices!$D$2:$D$32,MATCH(distances!$A28,vertices!$A$2:$A$32,0))-INDEX(vertices!$D$2:$D$32,MATCH(distances!AA$1,vertices!$A$2:$A$32,0)))^2+(INDEX(vertices!$E$2:$E$32,MATCH(distances!$A28,vertices!$A$2:$A$32,0))-INDEX(vertices!$E$2:$E$32,MATCH(distances!AA$1,vertices!$A$2:$A$32,0)))^2),0)</f>
        <v>378</v>
      </c>
      <c r="AB28">
        <f>ROUND(SQRT((INDEX(vertices!$D$2:$D$32,MATCH(distances!$A28,vertices!$A$2:$A$32,0))-INDEX(vertices!$D$2:$D$32,MATCH(distances!AB$1,vertices!$A$2:$A$32,0)))^2+(INDEX(vertices!$E$2:$E$32,MATCH(distances!$A28,vertices!$A$2:$A$32,0))-INDEX(vertices!$E$2:$E$32,MATCH(distances!AB$1,vertices!$A$2:$A$32,0)))^2),0)</f>
        <v>0</v>
      </c>
      <c r="AC28">
        <f>ROUND(SQRT((INDEX(vertices!$D$2:$D$32,MATCH(distances!$A28,vertices!$A$2:$A$32,0))-INDEX(vertices!$D$2:$D$32,MATCH(distances!AC$1,vertices!$A$2:$A$32,0)))^2+(INDEX(vertices!$E$2:$E$32,MATCH(distances!$A28,vertices!$A$2:$A$32,0))-INDEX(vertices!$E$2:$E$32,MATCH(distances!AC$1,vertices!$A$2:$A$32,0)))^2),0)</f>
        <v>307</v>
      </c>
      <c r="AD28">
        <f>ROUND(SQRT((INDEX(vertices!$D$2:$D$32,MATCH(distances!$A28,vertices!$A$2:$A$32,0))-INDEX(vertices!$D$2:$D$32,MATCH(distances!AD$1,vertices!$A$2:$A$32,0)))^2+(INDEX(vertices!$E$2:$E$32,MATCH(distances!$A28,vertices!$A$2:$A$32,0))-INDEX(vertices!$E$2:$E$32,MATCH(distances!AD$1,vertices!$A$2:$A$32,0)))^2),0)</f>
        <v>398</v>
      </c>
      <c r="AE28">
        <f>ROUND(SQRT((INDEX(vertices!$D$2:$D$32,MATCH(distances!$A28,vertices!$A$2:$A$32,0))-INDEX(vertices!$D$2:$D$32,MATCH(distances!AE$1,vertices!$A$2:$A$32,0)))^2+(INDEX(vertices!$E$2:$E$32,MATCH(distances!$A28,vertices!$A$2:$A$32,0))-INDEX(vertices!$E$2:$E$32,MATCH(distances!AE$1,vertices!$A$2:$A$32,0)))^2),0)</f>
        <v>486</v>
      </c>
      <c r="AF28">
        <f>ROUND(SQRT((INDEX(vertices!$D$2:$D$32,MATCH(distances!$A28,vertices!$A$2:$A$32,0))-INDEX(vertices!$D$2:$D$32,MATCH(distances!AF$1,vertices!$A$2:$A$32,0)))^2+(INDEX(vertices!$E$2:$E$32,MATCH(distances!$A28,vertices!$A$2:$A$32,0))-INDEX(vertices!$E$2:$E$32,MATCH(distances!AF$1,vertices!$A$2:$A$32,0)))^2),0)</f>
        <v>255</v>
      </c>
    </row>
    <row r="29" spans="1:32" x14ac:dyDescent="0.25">
      <c r="A29" t="str">
        <v>AB</v>
      </c>
      <c r="B29">
        <f>ROUND(SQRT((INDEX(vertices!$D$2:$D$32,MATCH(distances!$A29,vertices!$A$2:$A$32,0))-INDEX(vertices!$D$2:$D$32,MATCH(distances!B$1,vertices!$A$2:$A$32,0)))^2+(INDEX(vertices!$E$2:$E$32,MATCH(distances!$A29,vertices!$A$2:$A$32,0))-INDEX(vertices!$E$2:$E$32,MATCH(distances!B$1,vertices!$A$2:$A$32,0)))^2),0)</f>
        <v>530</v>
      </c>
      <c r="C29">
        <f>ROUND(SQRT((INDEX(vertices!$D$2:$D$32,MATCH(distances!$A29,vertices!$A$2:$A$32,0))-INDEX(vertices!$D$2:$D$32,MATCH(distances!C$1,vertices!$A$2:$A$32,0)))^2+(INDEX(vertices!$E$2:$E$32,MATCH(distances!$A29,vertices!$A$2:$A$32,0))-INDEX(vertices!$E$2:$E$32,MATCH(distances!C$1,vertices!$A$2:$A$32,0)))^2),0)</f>
        <v>347</v>
      </c>
      <c r="D29">
        <f>ROUND(SQRT((INDEX(vertices!$D$2:$D$32,MATCH(distances!$A29,vertices!$A$2:$A$32,0))-INDEX(vertices!$D$2:$D$32,MATCH(distances!D$1,vertices!$A$2:$A$32,0)))^2+(INDEX(vertices!$E$2:$E$32,MATCH(distances!$A29,vertices!$A$2:$A$32,0))-INDEX(vertices!$E$2:$E$32,MATCH(distances!D$1,vertices!$A$2:$A$32,0)))^2),0)</f>
        <v>225</v>
      </c>
      <c r="E29">
        <f>ROUND(SQRT((INDEX(vertices!$D$2:$D$32,MATCH(distances!$A29,vertices!$A$2:$A$32,0))-INDEX(vertices!$D$2:$D$32,MATCH(distances!E$1,vertices!$A$2:$A$32,0)))^2+(INDEX(vertices!$E$2:$E$32,MATCH(distances!$A29,vertices!$A$2:$A$32,0))-INDEX(vertices!$E$2:$E$32,MATCH(distances!E$1,vertices!$A$2:$A$32,0)))^2),0)</f>
        <v>395</v>
      </c>
      <c r="F29">
        <f>ROUND(SQRT((INDEX(vertices!$D$2:$D$32,MATCH(distances!$A29,vertices!$A$2:$A$32,0))-INDEX(vertices!$D$2:$D$32,MATCH(distances!F$1,vertices!$A$2:$A$32,0)))^2+(INDEX(vertices!$E$2:$E$32,MATCH(distances!$A29,vertices!$A$2:$A$32,0))-INDEX(vertices!$E$2:$E$32,MATCH(distances!F$1,vertices!$A$2:$A$32,0)))^2),0)</f>
        <v>271</v>
      </c>
      <c r="G29">
        <f>ROUND(SQRT((INDEX(vertices!$D$2:$D$32,MATCH(distances!$A29,vertices!$A$2:$A$32,0))-INDEX(vertices!$D$2:$D$32,MATCH(distances!G$1,vertices!$A$2:$A$32,0)))^2+(INDEX(vertices!$E$2:$E$32,MATCH(distances!$A29,vertices!$A$2:$A$32,0))-INDEX(vertices!$E$2:$E$32,MATCH(distances!G$1,vertices!$A$2:$A$32,0)))^2),0)</f>
        <v>109</v>
      </c>
      <c r="H29">
        <f>ROUND(SQRT((INDEX(vertices!$D$2:$D$32,MATCH(distances!$A29,vertices!$A$2:$A$32,0))-INDEX(vertices!$D$2:$D$32,MATCH(distances!H$1,vertices!$A$2:$A$32,0)))^2+(INDEX(vertices!$E$2:$E$32,MATCH(distances!$A29,vertices!$A$2:$A$32,0))-INDEX(vertices!$E$2:$E$32,MATCH(distances!H$1,vertices!$A$2:$A$32,0)))^2),0)</f>
        <v>430</v>
      </c>
      <c r="I29">
        <f>ROUND(SQRT((INDEX(vertices!$D$2:$D$32,MATCH(distances!$A29,vertices!$A$2:$A$32,0))-INDEX(vertices!$D$2:$D$32,MATCH(distances!I$1,vertices!$A$2:$A$32,0)))^2+(INDEX(vertices!$E$2:$E$32,MATCH(distances!$A29,vertices!$A$2:$A$32,0))-INDEX(vertices!$E$2:$E$32,MATCH(distances!I$1,vertices!$A$2:$A$32,0)))^2),0)</f>
        <v>278</v>
      </c>
      <c r="J29">
        <f>ROUND(SQRT((INDEX(vertices!$D$2:$D$32,MATCH(distances!$A29,vertices!$A$2:$A$32,0))-INDEX(vertices!$D$2:$D$32,MATCH(distances!J$1,vertices!$A$2:$A$32,0)))^2+(INDEX(vertices!$E$2:$E$32,MATCH(distances!$A29,vertices!$A$2:$A$32,0))-INDEX(vertices!$E$2:$E$32,MATCH(distances!J$1,vertices!$A$2:$A$32,0)))^2),0)</f>
        <v>454</v>
      </c>
      <c r="K29">
        <f>ROUND(SQRT((INDEX(vertices!$D$2:$D$32,MATCH(distances!$A29,vertices!$A$2:$A$32,0))-INDEX(vertices!$D$2:$D$32,MATCH(distances!K$1,vertices!$A$2:$A$32,0)))^2+(INDEX(vertices!$E$2:$E$32,MATCH(distances!$A29,vertices!$A$2:$A$32,0))-INDEX(vertices!$E$2:$E$32,MATCH(distances!K$1,vertices!$A$2:$A$32,0)))^2),0)</f>
        <v>28</v>
      </c>
      <c r="L29">
        <f>ROUND(SQRT((INDEX(vertices!$D$2:$D$32,MATCH(distances!$A29,vertices!$A$2:$A$32,0))-INDEX(vertices!$D$2:$D$32,MATCH(distances!L$1,vertices!$A$2:$A$32,0)))^2+(INDEX(vertices!$E$2:$E$32,MATCH(distances!$A29,vertices!$A$2:$A$32,0))-INDEX(vertices!$E$2:$E$32,MATCH(distances!L$1,vertices!$A$2:$A$32,0)))^2),0)</f>
        <v>85</v>
      </c>
      <c r="M29">
        <f>ROUND(SQRT((INDEX(vertices!$D$2:$D$32,MATCH(distances!$A29,vertices!$A$2:$A$32,0))-INDEX(vertices!$D$2:$D$32,MATCH(distances!M$1,vertices!$A$2:$A$32,0)))^2+(INDEX(vertices!$E$2:$E$32,MATCH(distances!$A29,vertices!$A$2:$A$32,0))-INDEX(vertices!$E$2:$E$32,MATCH(distances!M$1,vertices!$A$2:$A$32,0)))^2),0)</f>
        <v>417</v>
      </c>
      <c r="N29">
        <f>ROUND(SQRT((INDEX(vertices!$D$2:$D$32,MATCH(distances!$A29,vertices!$A$2:$A$32,0))-INDEX(vertices!$D$2:$D$32,MATCH(distances!N$1,vertices!$A$2:$A$32,0)))^2+(INDEX(vertices!$E$2:$E$32,MATCH(distances!$A29,vertices!$A$2:$A$32,0))-INDEX(vertices!$E$2:$E$32,MATCH(distances!N$1,vertices!$A$2:$A$32,0)))^2),0)</f>
        <v>309</v>
      </c>
      <c r="O29">
        <f>ROUND(SQRT((INDEX(vertices!$D$2:$D$32,MATCH(distances!$A29,vertices!$A$2:$A$32,0))-INDEX(vertices!$D$2:$D$32,MATCH(distances!O$1,vertices!$A$2:$A$32,0)))^2+(INDEX(vertices!$E$2:$E$32,MATCH(distances!$A29,vertices!$A$2:$A$32,0))-INDEX(vertices!$E$2:$E$32,MATCH(distances!O$1,vertices!$A$2:$A$32,0)))^2),0)</f>
        <v>458</v>
      </c>
      <c r="P29">
        <f>ROUND(SQRT((INDEX(vertices!$D$2:$D$32,MATCH(distances!$A29,vertices!$A$2:$A$32,0))-INDEX(vertices!$D$2:$D$32,MATCH(distances!P$1,vertices!$A$2:$A$32,0)))^2+(INDEX(vertices!$E$2:$E$32,MATCH(distances!$A29,vertices!$A$2:$A$32,0))-INDEX(vertices!$E$2:$E$32,MATCH(distances!P$1,vertices!$A$2:$A$32,0)))^2),0)</f>
        <v>374</v>
      </c>
      <c r="Q29">
        <f>ROUND(SQRT((INDEX(vertices!$D$2:$D$32,MATCH(distances!$A29,vertices!$A$2:$A$32,0))-INDEX(vertices!$D$2:$D$32,MATCH(distances!Q$1,vertices!$A$2:$A$32,0)))^2+(INDEX(vertices!$E$2:$E$32,MATCH(distances!$A29,vertices!$A$2:$A$32,0))-INDEX(vertices!$E$2:$E$32,MATCH(distances!Q$1,vertices!$A$2:$A$32,0)))^2),0)</f>
        <v>341</v>
      </c>
      <c r="R29">
        <f>ROUND(SQRT((INDEX(vertices!$D$2:$D$32,MATCH(distances!$A29,vertices!$A$2:$A$32,0))-INDEX(vertices!$D$2:$D$32,MATCH(distances!R$1,vertices!$A$2:$A$32,0)))^2+(INDEX(vertices!$E$2:$E$32,MATCH(distances!$A29,vertices!$A$2:$A$32,0))-INDEX(vertices!$E$2:$E$32,MATCH(distances!R$1,vertices!$A$2:$A$32,0)))^2),0)</f>
        <v>140</v>
      </c>
      <c r="S29">
        <f>ROUND(SQRT((INDEX(vertices!$D$2:$D$32,MATCH(distances!$A29,vertices!$A$2:$A$32,0))-INDEX(vertices!$D$2:$D$32,MATCH(distances!S$1,vertices!$A$2:$A$32,0)))^2+(INDEX(vertices!$E$2:$E$32,MATCH(distances!$A29,vertices!$A$2:$A$32,0))-INDEX(vertices!$E$2:$E$32,MATCH(distances!S$1,vertices!$A$2:$A$32,0)))^2),0)</f>
        <v>200</v>
      </c>
      <c r="T29">
        <f>ROUND(SQRT((INDEX(vertices!$D$2:$D$32,MATCH(distances!$A29,vertices!$A$2:$A$32,0))-INDEX(vertices!$D$2:$D$32,MATCH(distances!T$1,vertices!$A$2:$A$32,0)))^2+(INDEX(vertices!$E$2:$E$32,MATCH(distances!$A29,vertices!$A$2:$A$32,0))-INDEX(vertices!$E$2:$E$32,MATCH(distances!T$1,vertices!$A$2:$A$32,0)))^2),0)</f>
        <v>370</v>
      </c>
      <c r="U29">
        <f>ROUND(SQRT((INDEX(vertices!$D$2:$D$32,MATCH(distances!$A29,vertices!$A$2:$A$32,0))-INDEX(vertices!$D$2:$D$32,MATCH(distances!U$1,vertices!$A$2:$A$32,0)))^2+(INDEX(vertices!$E$2:$E$32,MATCH(distances!$A29,vertices!$A$2:$A$32,0))-INDEX(vertices!$E$2:$E$32,MATCH(distances!U$1,vertices!$A$2:$A$32,0)))^2),0)</f>
        <v>365</v>
      </c>
      <c r="V29">
        <f>ROUND(SQRT((INDEX(vertices!$D$2:$D$32,MATCH(distances!$A29,vertices!$A$2:$A$32,0))-INDEX(vertices!$D$2:$D$32,MATCH(distances!V$1,vertices!$A$2:$A$32,0)))^2+(INDEX(vertices!$E$2:$E$32,MATCH(distances!$A29,vertices!$A$2:$A$32,0))-INDEX(vertices!$E$2:$E$32,MATCH(distances!V$1,vertices!$A$2:$A$32,0)))^2),0)</f>
        <v>363</v>
      </c>
      <c r="W29">
        <f>ROUND(SQRT((INDEX(vertices!$D$2:$D$32,MATCH(distances!$A29,vertices!$A$2:$A$32,0))-INDEX(vertices!$D$2:$D$32,MATCH(distances!W$1,vertices!$A$2:$A$32,0)))^2+(INDEX(vertices!$E$2:$E$32,MATCH(distances!$A29,vertices!$A$2:$A$32,0))-INDEX(vertices!$E$2:$E$32,MATCH(distances!W$1,vertices!$A$2:$A$32,0)))^2),0)</f>
        <v>330</v>
      </c>
      <c r="X29">
        <f>ROUND(SQRT((INDEX(vertices!$D$2:$D$32,MATCH(distances!$A29,vertices!$A$2:$A$32,0))-INDEX(vertices!$D$2:$D$32,MATCH(distances!X$1,vertices!$A$2:$A$32,0)))^2+(INDEX(vertices!$E$2:$E$32,MATCH(distances!$A29,vertices!$A$2:$A$32,0))-INDEX(vertices!$E$2:$E$32,MATCH(distances!X$1,vertices!$A$2:$A$32,0)))^2),0)</f>
        <v>264</v>
      </c>
      <c r="Y29">
        <f>ROUND(SQRT((INDEX(vertices!$D$2:$D$32,MATCH(distances!$A29,vertices!$A$2:$A$32,0))-INDEX(vertices!$D$2:$D$32,MATCH(distances!Y$1,vertices!$A$2:$A$32,0)))^2+(INDEX(vertices!$E$2:$E$32,MATCH(distances!$A29,vertices!$A$2:$A$32,0))-INDEX(vertices!$E$2:$E$32,MATCH(distances!Y$1,vertices!$A$2:$A$32,0)))^2),0)</f>
        <v>334</v>
      </c>
      <c r="Z29">
        <f>ROUND(SQRT((INDEX(vertices!$D$2:$D$32,MATCH(distances!$A29,vertices!$A$2:$A$32,0))-INDEX(vertices!$D$2:$D$32,MATCH(distances!Z$1,vertices!$A$2:$A$32,0)))^2+(INDEX(vertices!$E$2:$E$32,MATCH(distances!$A29,vertices!$A$2:$A$32,0))-INDEX(vertices!$E$2:$E$32,MATCH(distances!Z$1,vertices!$A$2:$A$32,0)))^2),0)</f>
        <v>470</v>
      </c>
      <c r="AA29">
        <f>ROUND(SQRT((INDEX(vertices!$D$2:$D$32,MATCH(distances!$A29,vertices!$A$2:$A$32,0))-INDEX(vertices!$D$2:$D$32,MATCH(distances!AA$1,vertices!$A$2:$A$32,0)))^2+(INDEX(vertices!$E$2:$E$32,MATCH(distances!$A29,vertices!$A$2:$A$32,0))-INDEX(vertices!$E$2:$E$32,MATCH(distances!AA$1,vertices!$A$2:$A$32,0)))^2),0)</f>
        <v>494</v>
      </c>
      <c r="AB29">
        <f>ROUND(SQRT((INDEX(vertices!$D$2:$D$32,MATCH(distances!$A29,vertices!$A$2:$A$32,0))-INDEX(vertices!$D$2:$D$32,MATCH(distances!AB$1,vertices!$A$2:$A$32,0)))^2+(INDEX(vertices!$E$2:$E$32,MATCH(distances!$A29,vertices!$A$2:$A$32,0))-INDEX(vertices!$E$2:$E$32,MATCH(distances!AB$1,vertices!$A$2:$A$32,0)))^2),0)</f>
        <v>307</v>
      </c>
      <c r="AC29">
        <f>ROUND(SQRT((INDEX(vertices!$D$2:$D$32,MATCH(distances!$A29,vertices!$A$2:$A$32,0))-INDEX(vertices!$D$2:$D$32,MATCH(distances!AC$1,vertices!$A$2:$A$32,0)))^2+(INDEX(vertices!$E$2:$E$32,MATCH(distances!$A29,vertices!$A$2:$A$32,0))-INDEX(vertices!$E$2:$E$32,MATCH(distances!AC$1,vertices!$A$2:$A$32,0)))^2),0)</f>
        <v>0</v>
      </c>
      <c r="AD29">
        <f>ROUND(SQRT((INDEX(vertices!$D$2:$D$32,MATCH(distances!$A29,vertices!$A$2:$A$32,0))-INDEX(vertices!$D$2:$D$32,MATCH(distances!AD$1,vertices!$A$2:$A$32,0)))^2+(INDEX(vertices!$E$2:$E$32,MATCH(distances!$A29,vertices!$A$2:$A$32,0))-INDEX(vertices!$E$2:$E$32,MATCH(distances!AD$1,vertices!$A$2:$A$32,0)))^2),0)</f>
        <v>289</v>
      </c>
      <c r="AE29">
        <f>ROUND(SQRT((INDEX(vertices!$D$2:$D$32,MATCH(distances!$A29,vertices!$A$2:$A$32,0))-INDEX(vertices!$D$2:$D$32,MATCH(distances!AE$1,vertices!$A$2:$A$32,0)))^2+(INDEX(vertices!$E$2:$E$32,MATCH(distances!$A29,vertices!$A$2:$A$32,0))-INDEX(vertices!$E$2:$E$32,MATCH(distances!AE$1,vertices!$A$2:$A$32,0)))^2),0)</f>
        <v>602</v>
      </c>
      <c r="AF29">
        <f>ROUND(SQRT((INDEX(vertices!$D$2:$D$32,MATCH(distances!$A29,vertices!$A$2:$A$32,0))-INDEX(vertices!$D$2:$D$32,MATCH(distances!AF$1,vertices!$A$2:$A$32,0)))^2+(INDEX(vertices!$E$2:$E$32,MATCH(distances!$A29,vertices!$A$2:$A$32,0))-INDEX(vertices!$E$2:$E$32,MATCH(distances!AF$1,vertices!$A$2:$A$32,0)))^2),0)</f>
        <v>426</v>
      </c>
    </row>
    <row r="30" spans="1:32" x14ac:dyDescent="0.25">
      <c r="A30" t="str">
        <v>AC</v>
      </c>
      <c r="B30">
        <f>ROUND(SQRT((INDEX(vertices!$D$2:$D$32,MATCH(distances!$A30,vertices!$A$2:$A$32,0))-INDEX(vertices!$D$2:$D$32,MATCH(distances!B$1,vertices!$A$2:$A$32,0)))^2+(INDEX(vertices!$E$2:$E$32,MATCH(distances!$A30,vertices!$A$2:$A$32,0))-INDEX(vertices!$E$2:$E$32,MATCH(distances!B$1,vertices!$A$2:$A$32,0)))^2),0)</f>
        <v>317</v>
      </c>
      <c r="C30">
        <f>ROUND(SQRT((INDEX(vertices!$D$2:$D$32,MATCH(distances!$A30,vertices!$A$2:$A$32,0))-INDEX(vertices!$D$2:$D$32,MATCH(distances!C$1,vertices!$A$2:$A$32,0)))^2+(INDEX(vertices!$E$2:$E$32,MATCH(distances!$A30,vertices!$A$2:$A$32,0))-INDEX(vertices!$E$2:$E$32,MATCH(distances!C$1,vertices!$A$2:$A$32,0)))^2),0)</f>
        <v>109</v>
      </c>
      <c r="D30">
        <f>ROUND(SQRT((INDEX(vertices!$D$2:$D$32,MATCH(distances!$A30,vertices!$A$2:$A$32,0))-INDEX(vertices!$D$2:$D$32,MATCH(distances!D$1,vertices!$A$2:$A$32,0)))^2+(INDEX(vertices!$E$2:$E$32,MATCH(distances!$A30,vertices!$A$2:$A$32,0))-INDEX(vertices!$E$2:$E$32,MATCH(distances!D$1,vertices!$A$2:$A$32,0)))^2),0)</f>
        <v>304</v>
      </c>
      <c r="E30">
        <f>ROUND(SQRT((INDEX(vertices!$D$2:$D$32,MATCH(distances!$A30,vertices!$A$2:$A$32,0))-INDEX(vertices!$D$2:$D$32,MATCH(distances!E$1,vertices!$A$2:$A$32,0)))^2+(INDEX(vertices!$E$2:$E$32,MATCH(distances!$A30,vertices!$A$2:$A$32,0))-INDEX(vertices!$E$2:$E$32,MATCH(distances!E$1,vertices!$A$2:$A$32,0)))^2),0)</f>
        <v>436</v>
      </c>
      <c r="F30">
        <f>ROUND(SQRT((INDEX(vertices!$D$2:$D$32,MATCH(distances!$A30,vertices!$A$2:$A$32,0))-INDEX(vertices!$D$2:$D$32,MATCH(distances!F$1,vertices!$A$2:$A$32,0)))^2+(INDEX(vertices!$E$2:$E$32,MATCH(distances!$A30,vertices!$A$2:$A$32,0))-INDEX(vertices!$E$2:$E$32,MATCH(distances!F$1,vertices!$A$2:$A$32,0)))^2),0)</f>
        <v>233</v>
      </c>
      <c r="G30">
        <f>ROUND(SQRT((INDEX(vertices!$D$2:$D$32,MATCH(distances!$A30,vertices!$A$2:$A$32,0))-INDEX(vertices!$D$2:$D$32,MATCH(distances!G$1,vertices!$A$2:$A$32,0)))^2+(INDEX(vertices!$E$2:$E$32,MATCH(distances!$A30,vertices!$A$2:$A$32,0))-INDEX(vertices!$E$2:$E$32,MATCH(distances!G$1,vertices!$A$2:$A$32,0)))^2),0)</f>
        <v>289</v>
      </c>
      <c r="H30">
        <f>ROUND(SQRT((INDEX(vertices!$D$2:$D$32,MATCH(distances!$A30,vertices!$A$2:$A$32,0))-INDEX(vertices!$D$2:$D$32,MATCH(distances!H$1,vertices!$A$2:$A$32,0)))^2+(INDEX(vertices!$E$2:$E$32,MATCH(distances!$A30,vertices!$A$2:$A$32,0))-INDEX(vertices!$E$2:$E$32,MATCH(distances!H$1,vertices!$A$2:$A$32,0)))^2),0)</f>
        <v>305</v>
      </c>
      <c r="I30">
        <f>ROUND(SQRT((INDEX(vertices!$D$2:$D$32,MATCH(distances!$A30,vertices!$A$2:$A$32,0))-INDEX(vertices!$D$2:$D$32,MATCH(distances!I$1,vertices!$A$2:$A$32,0)))^2+(INDEX(vertices!$E$2:$E$32,MATCH(distances!$A30,vertices!$A$2:$A$32,0))-INDEX(vertices!$E$2:$E$32,MATCH(distances!I$1,vertices!$A$2:$A$32,0)))^2),0)</f>
        <v>275</v>
      </c>
      <c r="J30">
        <f>ROUND(SQRT((INDEX(vertices!$D$2:$D$32,MATCH(distances!$A30,vertices!$A$2:$A$32,0))-INDEX(vertices!$D$2:$D$32,MATCH(distances!J$1,vertices!$A$2:$A$32,0)))^2+(INDEX(vertices!$E$2:$E$32,MATCH(distances!$A30,vertices!$A$2:$A$32,0))-INDEX(vertices!$E$2:$E$32,MATCH(distances!J$1,vertices!$A$2:$A$32,0)))^2),0)</f>
        <v>165</v>
      </c>
      <c r="K30">
        <f>ROUND(SQRT((INDEX(vertices!$D$2:$D$32,MATCH(distances!$A30,vertices!$A$2:$A$32,0))-INDEX(vertices!$D$2:$D$32,MATCH(distances!K$1,vertices!$A$2:$A$32,0)))^2+(INDEX(vertices!$E$2:$E$32,MATCH(distances!$A30,vertices!$A$2:$A$32,0))-INDEX(vertices!$E$2:$E$32,MATCH(distances!K$1,vertices!$A$2:$A$32,0)))^2),0)</f>
        <v>263</v>
      </c>
      <c r="L30">
        <f>ROUND(SQRT((INDEX(vertices!$D$2:$D$32,MATCH(distances!$A30,vertices!$A$2:$A$32,0))-INDEX(vertices!$D$2:$D$32,MATCH(distances!L$1,vertices!$A$2:$A$32,0)))^2+(INDEX(vertices!$E$2:$E$32,MATCH(distances!$A30,vertices!$A$2:$A$32,0))-INDEX(vertices!$E$2:$E$32,MATCH(distances!L$1,vertices!$A$2:$A$32,0)))^2),0)</f>
        <v>221</v>
      </c>
      <c r="M30">
        <f>ROUND(SQRT((INDEX(vertices!$D$2:$D$32,MATCH(distances!$A30,vertices!$A$2:$A$32,0))-INDEX(vertices!$D$2:$D$32,MATCH(distances!M$1,vertices!$A$2:$A$32,0)))^2+(INDEX(vertices!$E$2:$E$32,MATCH(distances!$A30,vertices!$A$2:$A$32,0))-INDEX(vertices!$E$2:$E$32,MATCH(distances!M$1,vertices!$A$2:$A$32,0)))^2),0)</f>
        <v>142</v>
      </c>
      <c r="N30">
        <f>ROUND(SQRT((INDEX(vertices!$D$2:$D$32,MATCH(distances!$A30,vertices!$A$2:$A$32,0))-INDEX(vertices!$D$2:$D$32,MATCH(distances!N$1,vertices!$A$2:$A$32,0)))^2+(INDEX(vertices!$E$2:$E$32,MATCH(distances!$A30,vertices!$A$2:$A$32,0))-INDEX(vertices!$E$2:$E$32,MATCH(distances!N$1,vertices!$A$2:$A$32,0)))^2),0)</f>
        <v>22</v>
      </c>
      <c r="O30">
        <f>ROUND(SQRT((INDEX(vertices!$D$2:$D$32,MATCH(distances!$A30,vertices!$A$2:$A$32,0))-INDEX(vertices!$D$2:$D$32,MATCH(distances!O$1,vertices!$A$2:$A$32,0)))^2+(INDEX(vertices!$E$2:$E$32,MATCH(distances!$A30,vertices!$A$2:$A$32,0))-INDEX(vertices!$E$2:$E$32,MATCH(distances!O$1,vertices!$A$2:$A$32,0)))^2),0)</f>
        <v>393</v>
      </c>
      <c r="P30">
        <f>ROUND(SQRT((INDEX(vertices!$D$2:$D$32,MATCH(distances!$A30,vertices!$A$2:$A$32,0))-INDEX(vertices!$D$2:$D$32,MATCH(distances!P$1,vertices!$A$2:$A$32,0)))^2+(INDEX(vertices!$E$2:$E$32,MATCH(distances!$A30,vertices!$A$2:$A$32,0))-INDEX(vertices!$E$2:$E$32,MATCH(distances!P$1,vertices!$A$2:$A$32,0)))^2),0)</f>
        <v>211</v>
      </c>
      <c r="Q30">
        <f>ROUND(SQRT((INDEX(vertices!$D$2:$D$32,MATCH(distances!$A30,vertices!$A$2:$A$32,0))-INDEX(vertices!$D$2:$D$32,MATCH(distances!Q$1,vertices!$A$2:$A$32,0)))^2+(INDEX(vertices!$E$2:$E$32,MATCH(distances!$A30,vertices!$A$2:$A$32,0))-INDEX(vertices!$E$2:$E$32,MATCH(distances!Q$1,vertices!$A$2:$A$32,0)))^2),0)</f>
        <v>217</v>
      </c>
      <c r="R30">
        <f>ROUND(SQRT((INDEX(vertices!$D$2:$D$32,MATCH(distances!$A30,vertices!$A$2:$A$32,0))-INDEX(vertices!$D$2:$D$32,MATCH(distances!R$1,vertices!$A$2:$A$32,0)))^2+(INDEX(vertices!$E$2:$E$32,MATCH(distances!$A30,vertices!$A$2:$A$32,0))-INDEX(vertices!$E$2:$E$32,MATCH(distances!R$1,vertices!$A$2:$A$32,0)))^2),0)</f>
        <v>186</v>
      </c>
      <c r="S30">
        <f>ROUND(SQRT((INDEX(vertices!$D$2:$D$32,MATCH(distances!$A30,vertices!$A$2:$A$32,0))-INDEX(vertices!$D$2:$D$32,MATCH(distances!S$1,vertices!$A$2:$A$32,0)))^2+(INDEX(vertices!$E$2:$E$32,MATCH(distances!$A30,vertices!$A$2:$A$32,0))-INDEX(vertices!$E$2:$E$32,MATCH(distances!S$1,vertices!$A$2:$A$32,0)))^2),0)</f>
        <v>209</v>
      </c>
      <c r="T30">
        <f>ROUND(SQRT((INDEX(vertices!$D$2:$D$32,MATCH(distances!$A30,vertices!$A$2:$A$32,0))-INDEX(vertices!$D$2:$D$32,MATCH(distances!T$1,vertices!$A$2:$A$32,0)))^2+(INDEX(vertices!$E$2:$E$32,MATCH(distances!$A30,vertices!$A$2:$A$32,0))-INDEX(vertices!$E$2:$E$32,MATCH(distances!T$1,vertices!$A$2:$A$32,0)))^2),0)</f>
        <v>134</v>
      </c>
      <c r="U30">
        <f>ROUND(SQRT((INDEX(vertices!$D$2:$D$32,MATCH(distances!$A30,vertices!$A$2:$A$32,0))-INDEX(vertices!$D$2:$D$32,MATCH(distances!U$1,vertices!$A$2:$A$32,0)))^2+(INDEX(vertices!$E$2:$E$32,MATCH(distances!$A30,vertices!$A$2:$A$32,0))-INDEX(vertices!$E$2:$E$32,MATCH(distances!U$1,vertices!$A$2:$A$32,0)))^2),0)</f>
        <v>107</v>
      </c>
      <c r="V30">
        <f>ROUND(SQRT((INDEX(vertices!$D$2:$D$32,MATCH(distances!$A30,vertices!$A$2:$A$32,0))-INDEX(vertices!$D$2:$D$32,MATCH(distances!V$1,vertices!$A$2:$A$32,0)))^2+(INDEX(vertices!$E$2:$E$32,MATCH(distances!$A30,vertices!$A$2:$A$32,0))-INDEX(vertices!$E$2:$E$32,MATCH(distances!V$1,vertices!$A$2:$A$32,0)))^2),0)</f>
        <v>118</v>
      </c>
      <c r="W30">
        <f>ROUND(SQRT((INDEX(vertices!$D$2:$D$32,MATCH(distances!$A30,vertices!$A$2:$A$32,0))-INDEX(vertices!$D$2:$D$32,MATCH(distances!W$1,vertices!$A$2:$A$32,0)))^2+(INDEX(vertices!$E$2:$E$32,MATCH(distances!$A30,vertices!$A$2:$A$32,0))-INDEX(vertices!$E$2:$E$32,MATCH(distances!W$1,vertices!$A$2:$A$32,0)))^2),0)</f>
        <v>372</v>
      </c>
      <c r="X30">
        <f>ROUND(SQRT((INDEX(vertices!$D$2:$D$32,MATCH(distances!$A30,vertices!$A$2:$A$32,0))-INDEX(vertices!$D$2:$D$32,MATCH(distances!X$1,vertices!$A$2:$A$32,0)))^2+(INDEX(vertices!$E$2:$E$32,MATCH(distances!$A30,vertices!$A$2:$A$32,0))-INDEX(vertices!$E$2:$E$32,MATCH(distances!X$1,vertices!$A$2:$A$32,0)))^2),0)</f>
        <v>239</v>
      </c>
      <c r="Y30">
        <f>ROUND(SQRT((INDEX(vertices!$D$2:$D$32,MATCH(distances!$A30,vertices!$A$2:$A$32,0))-INDEX(vertices!$D$2:$D$32,MATCH(distances!Y$1,vertices!$A$2:$A$32,0)))^2+(INDEX(vertices!$E$2:$E$32,MATCH(distances!$A30,vertices!$A$2:$A$32,0))-INDEX(vertices!$E$2:$E$32,MATCH(distances!Y$1,vertices!$A$2:$A$32,0)))^2),0)</f>
        <v>76</v>
      </c>
      <c r="Z30">
        <f>ROUND(SQRT((INDEX(vertices!$D$2:$D$32,MATCH(distances!$A30,vertices!$A$2:$A$32,0))-INDEX(vertices!$D$2:$D$32,MATCH(distances!Z$1,vertices!$A$2:$A$32,0)))^2+(INDEX(vertices!$E$2:$E$32,MATCH(distances!$A30,vertices!$A$2:$A$32,0))-INDEX(vertices!$E$2:$E$32,MATCH(distances!Z$1,vertices!$A$2:$A$32,0)))^2),0)</f>
        <v>309</v>
      </c>
      <c r="AA30">
        <f>ROUND(SQRT((INDEX(vertices!$D$2:$D$32,MATCH(distances!$A30,vertices!$A$2:$A$32,0))-INDEX(vertices!$D$2:$D$32,MATCH(distances!AA$1,vertices!$A$2:$A$32,0)))^2+(INDEX(vertices!$E$2:$E$32,MATCH(distances!$A30,vertices!$A$2:$A$32,0))-INDEX(vertices!$E$2:$E$32,MATCH(distances!AA$1,vertices!$A$2:$A$32,0)))^2),0)</f>
        <v>301</v>
      </c>
      <c r="AB30">
        <f>ROUND(SQRT((INDEX(vertices!$D$2:$D$32,MATCH(distances!$A30,vertices!$A$2:$A$32,0))-INDEX(vertices!$D$2:$D$32,MATCH(distances!AB$1,vertices!$A$2:$A$32,0)))^2+(INDEX(vertices!$E$2:$E$32,MATCH(distances!$A30,vertices!$A$2:$A$32,0))-INDEX(vertices!$E$2:$E$32,MATCH(distances!AB$1,vertices!$A$2:$A$32,0)))^2),0)</f>
        <v>398</v>
      </c>
      <c r="AC30">
        <f>ROUND(SQRT((INDEX(vertices!$D$2:$D$32,MATCH(distances!$A30,vertices!$A$2:$A$32,0))-INDEX(vertices!$D$2:$D$32,MATCH(distances!AC$1,vertices!$A$2:$A$32,0)))^2+(INDEX(vertices!$E$2:$E$32,MATCH(distances!$A30,vertices!$A$2:$A$32,0))-INDEX(vertices!$E$2:$E$32,MATCH(distances!AC$1,vertices!$A$2:$A$32,0)))^2),0)</f>
        <v>289</v>
      </c>
      <c r="AD30">
        <f>ROUND(SQRT((INDEX(vertices!$D$2:$D$32,MATCH(distances!$A30,vertices!$A$2:$A$32,0))-INDEX(vertices!$D$2:$D$32,MATCH(distances!AD$1,vertices!$A$2:$A$32,0)))^2+(INDEX(vertices!$E$2:$E$32,MATCH(distances!$A30,vertices!$A$2:$A$32,0))-INDEX(vertices!$E$2:$E$32,MATCH(distances!AD$1,vertices!$A$2:$A$32,0)))^2),0)</f>
        <v>0</v>
      </c>
      <c r="AE30">
        <f>ROUND(SQRT((INDEX(vertices!$D$2:$D$32,MATCH(distances!$A30,vertices!$A$2:$A$32,0))-INDEX(vertices!$D$2:$D$32,MATCH(distances!AE$1,vertices!$A$2:$A$32,0)))^2+(INDEX(vertices!$E$2:$E$32,MATCH(distances!$A30,vertices!$A$2:$A$32,0))-INDEX(vertices!$E$2:$E$32,MATCH(distances!AE$1,vertices!$A$2:$A$32,0)))^2),0)</f>
        <v>382</v>
      </c>
      <c r="AF30">
        <f>ROUND(SQRT((INDEX(vertices!$D$2:$D$32,MATCH(distances!$A30,vertices!$A$2:$A$32,0))-INDEX(vertices!$D$2:$D$32,MATCH(distances!AF$1,vertices!$A$2:$A$32,0)))^2+(INDEX(vertices!$E$2:$E$32,MATCH(distances!$A30,vertices!$A$2:$A$32,0))-INDEX(vertices!$E$2:$E$32,MATCH(distances!AF$1,vertices!$A$2:$A$32,0)))^2),0)</f>
        <v>314</v>
      </c>
    </row>
    <row r="31" spans="1:32" x14ac:dyDescent="0.25">
      <c r="A31" t="str">
        <v>AD</v>
      </c>
      <c r="B31">
        <f>ROUND(SQRT((INDEX(vertices!$D$2:$D$32,MATCH(distances!$A31,vertices!$A$2:$A$32,0))-INDEX(vertices!$D$2:$D$32,MATCH(distances!B$1,vertices!$A$2:$A$32,0)))^2+(INDEX(vertices!$E$2:$E$32,MATCH(distances!$A31,vertices!$A$2:$A$32,0))-INDEX(vertices!$E$2:$E$32,MATCH(distances!B$1,vertices!$A$2:$A$32,0)))^2),0)</f>
        <v>72</v>
      </c>
      <c r="C31">
        <f>ROUND(SQRT((INDEX(vertices!$D$2:$D$32,MATCH(distances!$A31,vertices!$A$2:$A$32,0))-INDEX(vertices!$D$2:$D$32,MATCH(distances!C$1,vertices!$A$2:$A$32,0)))^2+(INDEX(vertices!$E$2:$E$32,MATCH(distances!$A31,vertices!$A$2:$A$32,0))-INDEX(vertices!$E$2:$E$32,MATCH(distances!C$1,vertices!$A$2:$A$32,0)))^2),0)</f>
        <v>446</v>
      </c>
      <c r="D31">
        <f>ROUND(SQRT((INDEX(vertices!$D$2:$D$32,MATCH(distances!$A31,vertices!$A$2:$A$32,0))-INDEX(vertices!$D$2:$D$32,MATCH(distances!D$1,vertices!$A$2:$A$32,0)))^2+(INDEX(vertices!$E$2:$E$32,MATCH(distances!$A31,vertices!$A$2:$A$32,0))-INDEX(vertices!$E$2:$E$32,MATCH(distances!D$1,vertices!$A$2:$A$32,0)))^2),0)</f>
        <v>456</v>
      </c>
      <c r="E31">
        <f>ROUND(SQRT((INDEX(vertices!$D$2:$D$32,MATCH(distances!$A31,vertices!$A$2:$A$32,0))-INDEX(vertices!$D$2:$D$32,MATCH(distances!E$1,vertices!$A$2:$A$32,0)))^2+(INDEX(vertices!$E$2:$E$32,MATCH(distances!$A31,vertices!$A$2:$A$32,0))-INDEX(vertices!$E$2:$E$32,MATCH(distances!E$1,vertices!$A$2:$A$32,0)))^2),0)</f>
        <v>440</v>
      </c>
      <c r="F31">
        <f>ROUND(SQRT((INDEX(vertices!$D$2:$D$32,MATCH(distances!$A31,vertices!$A$2:$A$32,0))-INDEX(vertices!$D$2:$D$32,MATCH(distances!F$1,vertices!$A$2:$A$32,0)))^2+(INDEX(vertices!$E$2:$E$32,MATCH(distances!$A31,vertices!$A$2:$A$32,0))-INDEX(vertices!$E$2:$E$32,MATCH(distances!F$1,vertices!$A$2:$A$32,0)))^2),0)</f>
        <v>356</v>
      </c>
      <c r="G31">
        <f>ROUND(SQRT((INDEX(vertices!$D$2:$D$32,MATCH(distances!$A31,vertices!$A$2:$A$32,0))-INDEX(vertices!$D$2:$D$32,MATCH(distances!G$1,vertices!$A$2:$A$32,0)))^2+(INDEX(vertices!$E$2:$E$32,MATCH(distances!$A31,vertices!$A$2:$A$32,0))-INDEX(vertices!$E$2:$E$32,MATCH(distances!G$1,vertices!$A$2:$A$32,0)))^2),0)</f>
        <v>537</v>
      </c>
      <c r="H31">
        <f>ROUND(SQRT((INDEX(vertices!$D$2:$D$32,MATCH(distances!$A31,vertices!$A$2:$A$32,0))-INDEX(vertices!$D$2:$D$32,MATCH(distances!H$1,vertices!$A$2:$A$32,0)))^2+(INDEX(vertices!$E$2:$E$32,MATCH(distances!$A31,vertices!$A$2:$A$32,0))-INDEX(vertices!$E$2:$E$32,MATCH(distances!H$1,vertices!$A$2:$A$32,0)))^2),0)</f>
        <v>216</v>
      </c>
      <c r="I31">
        <f>ROUND(SQRT((INDEX(vertices!$D$2:$D$32,MATCH(distances!$A31,vertices!$A$2:$A$32,0))-INDEX(vertices!$D$2:$D$32,MATCH(distances!I$1,vertices!$A$2:$A$32,0)))^2+(INDEX(vertices!$E$2:$E$32,MATCH(distances!$A31,vertices!$A$2:$A$32,0))-INDEX(vertices!$E$2:$E$32,MATCH(distances!I$1,vertices!$A$2:$A$32,0)))^2),0)</f>
        <v>378</v>
      </c>
      <c r="J31">
        <f>ROUND(SQRT((INDEX(vertices!$D$2:$D$32,MATCH(distances!$A31,vertices!$A$2:$A$32,0))-INDEX(vertices!$D$2:$D$32,MATCH(distances!J$1,vertices!$A$2:$A$32,0)))^2+(INDEX(vertices!$E$2:$E$32,MATCH(distances!$A31,vertices!$A$2:$A$32,0))-INDEX(vertices!$E$2:$E$32,MATCH(distances!J$1,vertices!$A$2:$A$32,0)))^2),0)</f>
        <v>326</v>
      </c>
      <c r="K31">
        <f>ROUND(SQRT((INDEX(vertices!$D$2:$D$32,MATCH(distances!$A31,vertices!$A$2:$A$32,0))-INDEX(vertices!$D$2:$D$32,MATCH(distances!K$1,vertices!$A$2:$A$32,0)))^2+(INDEX(vertices!$E$2:$E$32,MATCH(distances!$A31,vertices!$A$2:$A$32,0))-INDEX(vertices!$E$2:$E$32,MATCH(distances!K$1,vertices!$A$2:$A$32,0)))^2),0)</f>
        <v>574</v>
      </c>
      <c r="L31">
        <f>ROUND(SQRT((INDEX(vertices!$D$2:$D$32,MATCH(distances!$A31,vertices!$A$2:$A$32,0))-INDEX(vertices!$D$2:$D$32,MATCH(distances!L$1,vertices!$A$2:$A$32,0)))^2+(INDEX(vertices!$E$2:$E$32,MATCH(distances!$A31,vertices!$A$2:$A$32,0))-INDEX(vertices!$E$2:$E$32,MATCH(distances!L$1,vertices!$A$2:$A$32,0)))^2),0)</f>
        <v>517</v>
      </c>
      <c r="M31">
        <f>ROUND(SQRT((INDEX(vertices!$D$2:$D$32,MATCH(distances!$A31,vertices!$A$2:$A$32,0))-INDEX(vertices!$D$2:$D$32,MATCH(distances!M$1,vertices!$A$2:$A$32,0)))^2+(INDEX(vertices!$E$2:$E$32,MATCH(distances!$A31,vertices!$A$2:$A$32,0))-INDEX(vertices!$E$2:$E$32,MATCH(distances!M$1,vertices!$A$2:$A$32,0)))^2),0)</f>
        <v>257</v>
      </c>
      <c r="N31">
        <f>ROUND(SQRT((INDEX(vertices!$D$2:$D$32,MATCH(distances!$A31,vertices!$A$2:$A$32,0))-INDEX(vertices!$D$2:$D$32,MATCH(distances!N$1,vertices!$A$2:$A$32,0)))^2+(INDEX(vertices!$E$2:$E$32,MATCH(distances!$A31,vertices!$A$2:$A$32,0))-INDEX(vertices!$E$2:$E$32,MATCH(distances!N$1,vertices!$A$2:$A$32,0)))^2),0)</f>
        <v>363</v>
      </c>
      <c r="O31">
        <f>ROUND(SQRT((INDEX(vertices!$D$2:$D$32,MATCH(distances!$A31,vertices!$A$2:$A$32,0))-INDEX(vertices!$D$2:$D$32,MATCH(distances!O$1,vertices!$A$2:$A$32,0)))^2+(INDEX(vertices!$E$2:$E$32,MATCH(distances!$A31,vertices!$A$2:$A$32,0))-INDEX(vertices!$E$2:$E$32,MATCH(distances!O$1,vertices!$A$2:$A$32,0)))^2),0)</f>
        <v>291</v>
      </c>
      <c r="P31">
        <f>ROUND(SQRT((INDEX(vertices!$D$2:$D$32,MATCH(distances!$A31,vertices!$A$2:$A$32,0))-INDEX(vertices!$D$2:$D$32,MATCH(distances!P$1,vertices!$A$2:$A$32,0)))^2+(INDEX(vertices!$E$2:$E$32,MATCH(distances!$A31,vertices!$A$2:$A$32,0))-INDEX(vertices!$E$2:$E$32,MATCH(distances!P$1,vertices!$A$2:$A$32,0)))^2),0)</f>
        <v>230</v>
      </c>
      <c r="Q31">
        <f>ROUND(SQRT((INDEX(vertices!$D$2:$D$32,MATCH(distances!$A31,vertices!$A$2:$A$32,0))-INDEX(vertices!$D$2:$D$32,MATCH(distances!Q$1,vertices!$A$2:$A$32,0)))^2+(INDEX(vertices!$E$2:$E$32,MATCH(distances!$A31,vertices!$A$2:$A$32,0))-INDEX(vertices!$E$2:$E$32,MATCH(distances!Q$1,vertices!$A$2:$A$32,0)))^2),0)</f>
        <v>270</v>
      </c>
      <c r="R31">
        <f>ROUND(SQRT((INDEX(vertices!$D$2:$D$32,MATCH(distances!$A31,vertices!$A$2:$A$32,0))-INDEX(vertices!$D$2:$D$32,MATCH(distances!R$1,vertices!$A$2:$A$32,0)))^2+(INDEX(vertices!$E$2:$E$32,MATCH(distances!$A31,vertices!$A$2:$A$32,0))-INDEX(vertices!$E$2:$E$32,MATCH(distances!R$1,vertices!$A$2:$A$32,0)))^2),0)</f>
        <v>552</v>
      </c>
      <c r="S31">
        <f>ROUND(SQRT((INDEX(vertices!$D$2:$D$32,MATCH(distances!$A31,vertices!$A$2:$A$32,0))-INDEX(vertices!$D$2:$D$32,MATCH(distances!S$1,vertices!$A$2:$A$32,0)))^2+(INDEX(vertices!$E$2:$E$32,MATCH(distances!$A31,vertices!$A$2:$A$32,0))-INDEX(vertices!$E$2:$E$32,MATCH(distances!S$1,vertices!$A$2:$A$32,0)))^2),0)</f>
        <v>414</v>
      </c>
      <c r="T31">
        <f>ROUND(SQRT((INDEX(vertices!$D$2:$D$32,MATCH(distances!$A31,vertices!$A$2:$A$32,0))-INDEX(vertices!$D$2:$D$32,MATCH(distances!T$1,vertices!$A$2:$A$32,0)))^2+(INDEX(vertices!$E$2:$E$32,MATCH(distances!$A31,vertices!$A$2:$A$32,0))-INDEX(vertices!$E$2:$E$32,MATCH(distances!T$1,vertices!$A$2:$A$32,0)))^2),0)</f>
        <v>251</v>
      </c>
      <c r="U31">
        <f>ROUND(SQRT((INDEX(vertices!$D$2:$D$32,MATCH(distances!$A31,vertices!$A$2:$A$32,0))-INDEX(vertices!$D$2:$D$32,MATCH(distances!U$1,vertices!$A$2:$A$32,0)))^2+(INDEX(vertices!$E$2:$E$32,MATCH(distances!$A31,vertices!$A$2:$A$32,0))-INDEX(vertices!$E$2:$E$32,MATCH(distances!U$1,vertices!$A$2:$A$32,0)))^2),0)</f>
        <v>275</v>
      </c>
      <c r="V31">
        <f>ROUND(SQRT((INDEX(vertices!$D$2:$D$32,MATCH(distances!$A31,vertices!$A$2:$A$32,0))-INDEX(vertices!$D$2:$D$32,MATCH(distances!V$1,vertices!$A$2:$A$32,0)))^2+(INDEX(vertices!$E$2:$E$32,MATCH(distances!$A31,vertices!$A$2:$A$32,0))-INDEX(vertices!$E$2:$E$32,MATCH(distances!V$1,vertices!$A$2:$A$32,0)))^2),0)</f>
        <v>442</v>
      </c>
      <c r="W31">
        <f>ROUND(SQRT((INDEX(vertices!$D$2:$D$32,MATCH(distances!$A31,vertices!$A$2:$A$32,0))-INDEX(vertices!$D$2:$D$32,MATCH(distances!W$1,vertices!$A$2:$A$32,0)))^2+(INDEX(vertices!$E$2:$E$32,MATCH(distances!$A31,vertices!$A$2:$A$32,0))-INDEX(vertices!$E$2:$E$32,MATCH(distances!W$1,vertices!$A$2:$A$32,0)))^2),0)</f>
        <v>425</v>
      </c>
      <c r="X31">
        <f>ROUND(SQRT((INDEX(vertices!$D$2:$D$32,MATCH(distances!$A31,vertices!$A$2:$A$32,0))-INDEX(vertices!$D$2:$D$32,MATCH(distances!X$1,vertices!$A$2:$A$32,0)))^2+(INDEX(vertices!$E$2:$E$32,MATCH(distances!$A31,vertices!$A$2:$A$32,0))-INDEX(vertices!$E$2:$E$32,MATCH(distances!X$1,vertices!$A$2:$A$32,0)))^2),0)</f>
        <v>367</v>
      </c>
      <c r="Y31">
        <f>ROUND(SQRT((INDEX(vertices!$D$2:$D$32,MATCH(distances!$A31,vertices!$A$2:$A$32,0))-INDEX(vertices!$D$2:$D$32,MATCH(distances!Y$1,vertices!$A$2:$A$32,0)))^2+(INDEX(vertices!$E$2:$E$32,MATCH(distances!$A31,vertices!$A$2:$A$32,0))-INDEX(vertices!$E$2:$E$32,MATCH(distances!Y$1,vertices!$A$2:$A$32,0)))^2),0)</f>
        <v>307</v>
      </c>
      <c r="Z31">
        <f>ROUND(SQRT((INDEX(vertices!$D$2:$D$32,MATCH(distances!$A31,vertices!$A$2:$A$32,0))-INDEX(vertices!$D$2:$D$32,MATCH(distances!Z$1,vertices!$A$2:$A$32,0)))^2+(INDEX(vertices!$E$2:$E$32,MATCH(distances!$A31,vertices!$A$2:$A$32,0))-INDEX(vertices!$E$2:$E$32,MATCH(distances!Z$1,vertices!$A$2:$A$32,0)))^2),0)</f>
        <v>158</v>
      </c>
      <c r="AA31">
        <f>ROUND(SQRT((INDEX(vertices!$D$2:$D$32,MATCH(distances!$A31,vertices!$A$2:$A$32,0))-INDEX(vertices!$D$2:$D$32,MATCH(distances!AA$1,vertices!$A$2:$A$32,0)))^2+(INDEX(vertices!$E$2:$E$32,MATCH(distances!$A31,vertices!$A$2:$A$32,0))-INDEX(vertices!$E$2:$E$32,MATCH(distances!AA$1,vertices!$A$2:$A$32,0)))^2),0)</f>
        <v>113</v>
      </c>
      <c r="AB31">
        <f>ROUND(SQRT((INDEX(vertices!$D$2:$D$32,MATCH(distances!$A31,vertices!$A$2:$A$32,0))-INDEX(vertices!$D$2:$D$32,MATCH(distances!AB$1,vertices!$A$2:$A$32,0)))^2+(INDEX(vertices!$E$2:$E$32,MATCH(distances!$A31,vertices!$A$2:$A$32,0))-INDEX(vertices!$E$2:$E$32,MATCH(distances!AB$1,vertices!$A$2:$A$32,0)))^2),0)</f>
        <v>486</v>
      </c>
      <c r="AC31">
        <f>ROUND(SQRT((INDEX(vertices!$D$2:$D$32,MATCH(distances!$A31,vertices!$A$2:$A$32,0))-INDEX(vertices!$D$2:$D$32,MATCH(distances!AC$1,vertices!$A$2:$A$32,0)))^2+(INDEX(vertices!$E$2:$E$32,MATCH(distances!$A31,vertices!$A$2:$A$32,0))-INDEX(vertices!$E$2:$E$32,MATCH(distances!AC$1,vertices!$A$2:$A$32,0)))^2),0)</f>
        <v>602</v>
      </c>
      <c r="AD31">
        <f>ROUND(SQRT((INDEX(vertices!$D$2:$D$32,MATCH(distances!$A31,vertices!$A$2:$A$32,0))-INDEX(vertices!$D$2:$D$32,MATCH(distances!AD$1,vertices!$A$2:$A$32,0)))^2+(INDEX(vertices!$E$2:$E$32,MATCH(distances!$A31,vertices!$A$2:$A$32,0))-INDEX(vertices!$E$2:$E$32,MATCH(distances!AD$1,vertices!$A$2:$A$32,0)))^2),0)</f>
        <v>382</v>
      </c>
      <c r="AE31">
        <f>ROUND(SQRT((INDEX(vertices!$D$2:$D$32,MATCH(distances!$A31,vertices!$A$2:$A$32,0))-INDEX(vertices!$D$2:$D$32,MATCH(distances!AE$1,vertices!$A$2:$A$32,0)))^2+(INDEX(vertices!$E$2:$E$32,MATCH(distances!$A31,vertices!$A$2:$A$32,0))-INDEX(vertices!$E$2:$E$32,MATCH(distances!AE$1,vertices!$A$2:$A$32,0)))^2),0)</f>
        <v>0</v>
      </c>
      <c r="AF31">
        <f>ROUND(SQRT((INDEX(vertices!$D$2:$D$32,MATCH(distances!$A31,vertices!$A$2:$A$32,0))-INDEX(vertices!$D$2:$D$32,MATCH(distances!AF$1,vertices!$A$2:$A$32,0)))^2+(INDEX(vertices!$E$2:$E$32,MATCH(distances!$A31,vertices!$A$2:$A$32,0))-INDEX(vertices!$E$2:$E$32,MATCH(distances!AF$1,vertices!$A$2:$A$32,0)))^2),0)</f>
        <v>231</v>
      </c>
    </row>
    <row r="32" spans="1:32" x14ac:dyDescent="0.25">
      <c r="A32" t="str">
        <v>AE</v>
      </c>
      <c r="B32">
        <f>ROUND(SQRT((INDEX(vertices!$D$2:$D$32,MATCH(distances!$A32,vertices!$A$2:$A$32,0))-INDEX(vertices!$D$2:$D$32,MATCH(distances!B$1,vertices!$A$2:$A$32,0)))^2+(INDEX(vertices!$E$2:$E$32,MATCH(distances!$A32,vertices!$A$2:$A$32,0))-INDEX(vertices!$E$2:$E$32,MATCH(distances!B$1,vertices!$A$2:$A$32,0)))^2),0)</f>
        <v>174</v>
      </c>
      <c r="C32">
        <f>ROUND(SQRT((INDEX(vertices!$D$2:$D$32,MATCH(distances!$A32,vertices!$A$2:$A$32,0))-INDEX(vertices!$D$2:$D$32,MATCH(distances!C$1,vertices!$A$2:$A$32,0)))^2+(INDEX(vertices!$E$2:$E$32,MATCH(distances!$A32,vertices!$A$2:$A$32,0))-INDEX(vertices!$E$2:$E$32,MATCH(distances!C$1,vertices!$A$2:$A$32,0)))^2),0)</f>
        <v>416</v>
      </c>
      <c r="D32">
        <f>ROUND(SQRT((INDEX(vertices!$D$2:$D$32,MATCH(distances!$A32,vertices!$A$2:$A$32,0))-INDEX(vertices!$D$2:$D$32,MATCH(distances!D$1,vertices!$A$2:$A$32,0)))^2+(INDEX(vertices!$E$2:$E$32,MATCH(distances!$A32,vertices!$A$2:$A$32,0))-INDEX(vertices!$E$2:$E$32,MATCH(distances!D$1,vertices!$A$2:$A$32,0)))^2),0)</f>
        <v>238</v>
      </c>
      <c r="E32">
        <f>ROUND(SQRT((INDEX(vertices!$D$2:$D$32,MATCH(distances!$A32,vertices!$A$2:$A$32,0))-INDEX(vertices!$D$2:$D$32,MATCH(distances!E$1,vertices!$A$2:$A$32,0)))^2+(INDEX(vertices!$E$2:$E$32,MATCH(distances!$A32,vertices!$A$2:$A$32,0))-INDEX(vertices!$E$2:$E$32,MATCH(distances!E$1,vertices!$A$2:$A$32,0)))^2),0)</f>
        <v>214</v>
      </c>
      <c r="F32">
        <f>ROUND(SQRT((INDEX(vertices!$D$2:$D$32,MATCH(distances!$A32,vertices!$A$2:$A$32,0))-INDEX(vertices!$D$2:$D$32,MATCH(distances!F$1,vertices!$A$2:$A$32,0)))^2+(INDEX(vertices!$E$2:$E$32,MATCH(distances!$A32,vertices!$A$2:$A$32,0))-INDEX(vertices!$E$2:$E$32,MATCH(distances!F$1,vertices!$A$2:$A$32,0)))^2),0)</f>
        <v>155</v>
      </c>
      <c r="G32">
        <f>ROUND(SQRT((INDEX(vertices!$D$2:$D$32,MATCH(distances!$A32,vertices!$A$2:$A$32,0))-INDEX(vertices!$D$2:$D$32,MATCH(distances!G$1,vertices!$A$2:$A$32,0)))^2+(INDEX(vertices!$E$2:$E$32,MATCH(distances!$A32,vertices!$A$2:$A$32,0))-INDEX(vertices!$E$2:$E$32,MATCH(distances!G$1,vertices!$A$2:$A$32,0)))^2),0)</f>
        <v>339</v>
      </c>
      <c r="H32">
        <f>ROUND(SQRT((INDEX(vertices!$D$2:$D$32,MATCH(distances!$A32,vertices!$A$2:$A$32,0))-INDEX(vertices!$D$2:$D$32,MATCH(distances!H$1,vertices!$A$2:$A$32,0)))^2+(INDEX(vertices!$E$2:$E$32,MATCH(distances!$A32,vertices!$A$2:$A$32,0))-INDEX(vertices!$E$2:$E$32,MATCH(distances!H$1,vertices!$A$2:$A$32,0)))^2),0)</f>
        <v>18</v>
      </c>
      <c r="I32">
        <f>ROUND(SQRT((INDEX(vertices!$D$2:$D$32,MATCH(distances!$A32,vertices!$A$2:$A$32,0))-INDEX(vertices!$D$2:$D$32,MATCH(distances!I$1,vertices!$A$2:$A$32,0)))^2+(INDEX(vertices!$E$2:$E$32,MATCH(distances!$A32,vertices!$A$2:$A$32,0))-INDEX(vertices!$E$2:$E$32,MATCH(distances!I$1,vertices!$A$2:$A$32,0)))^2),0)</f>
        <v>161</v>
      </c>
      <c r="J32">
        <f>ROUND(SQRT((INDEX(vertices!$D$2:$D$32,MATCH(distances!$A32,vertices!$A$2:$A$32,0))-INDEX(vertices!$D$2:$D$32,MATCH(distances!J$1,vertices!$A$2:$A$32,0)))^2+(INDEX(vertices!$E$2:$E$32,MATCH(distances!$A32,vertices!$A$2:$A$32,0))-INDEX(vertices!$E$2:$E$32,MATCH(distances!J$1,vertices!$A$2:$A$32,0)))^2),0)</f>
        <v>368</v>
      </c>
      <c r="K32">
        <f>ROUND(SQRT((INDEX(vertices!$D$2:$D$32,MATCH(distances!$A32,vertices!$A$2:$A$32,0))-INDEX(vertices!$D$2:$D$32,MATCH(distances!K$1,vertices!$A$2:$A$32,0)))^2+(INDEX(vertices!$E$2:$E$32,MATCH(distances!$A32,vertices!$A$2:$A$32,0))-INDEX(vertices!$E$2:$E$32,MATCH(distances!K$1,vertices!$A$2:$A$32,0)))^2),0)</f>
        <v>401</v>
      </c>
      <c r="L32">
        <f>ROUND(SQRT((INDEX(vertices!$D$2:$D$32,MATCH(distances!$A32,vertices!$A$2:$A$32,0))-INDEX(vertices!$D$2:$D$32,MATCH(distances!L$1,vertices!$A$2:$A$32,0)))^2+(INDEX(vertices!$E$2:$E$32,MATCH(distances!$A32,vertices!$A$2:$A$32,0))-INDEX(vertices!$E$2:$E$32,MATCH(distances!L$1,vertices!$A$2:$A$32,0)))^2),0)</f>
        <v>345</v>
      </c>
      <c r="M32">
        <f>ROUND(SQRT((INDEX(vertices!$D$2:$D$32,MATCH(distances!$A32,vertices!$A$2:$A$32,0))-INDEX(vertices!$D$2:$D$32,MATCH(distances!M$1,vertices!$A$2:$A$32,0)))^2+(INDEX(vertices!$E$2:$E$32,MATCH(distances!$A32,vertices!$A$2:$A$32,0))-INDEX(vertices!$E$2:$E$32,MATCH(distances!M$1,vertices!$A$2:$A$32,0)))^2),0)</f>
        <v>271</v>
      </c>
      <c r="N32">
        <f>ROUND(SQRT((INDEX(vertices!$D$2:$D$32,MATCH(distances!$A32,vertices!$A$2:$A$32,0))-INDEX(vertices!$D$2:$D$32,MATCH(distances!N$1,vertices!$A$2:$A$32,0)))^2+(INDEX(vertices!$E$2:$E$32,MATCH(distances!$A32,vertices!$A$2:$A$32,0))-INDEX(vertices!$E$2:$E$32,MATCH(distances!N$1,vertices!$A$2:$A$32,0)))^2),0)</f>
        <v>306</v>
      </c>
      <c r="O32">
        <f>ROUND(SQRT((INDEX(vertices!$D$2:$D$32,MATCH(distances!$A32,vertices!$A$2:$A$32,0))-INDEX(vertices!$D$2:$D$32,MATCH(distances!O$1,vertices!$A$2:$A$32,0)))^2+(INDEX(vertices!$E$2:$E$32,MATCH(distances!$A32,vertices!$A$2:$A$32,0))-INDEX(vertices!$E$2:$E$32,MATCH(distances!O$1,vertices!$A$2:$A$32,0)))^2),0)</f>
        <v>89</v>
      </c>
      <c r="P32">
        <f>ROUND(SQRT((INDEX(vertices!$D$2:$D$32,MATCH(distances!$A32,vertices!$A$2:$A$32,0))-INDEX(vertices!$D$2:$D$32,MATCH(distances!P$1,vertices!$A$2:$A$32,0)))^2+(INDEX(vertices!$E$2:$E$32,MATCH(distances!$A32,vertices!$A$2:$A$32,0))-INDEX(vertices!$E$2:$E$32,MATCH(distances!P$1,vertices!$A$2:$A$32,0)))^2),0)</f>
        <v>107</v>
      </c>
      <c r="Q32">
        <f>ROUND(SQRT((INDEX(vertices!$D$2:$D$32,MATCH(distances!$A32,vertices!$A$2:$A$32,0))-INDEX(vertices!$D$2:$D$32,MATCH(distances!Q$1,vertices!$A$2:$A$32,0)))^2+(INDEX(vertices!$E$2:$E$32,MATCH(distances!$A32,vertices!$A$2:$A$32,0))-INDEX(vertices!$E$2:$E$32,MATCH(distances!Q$1,vertices!$A$2:$A$32,0)))^2),0)</f>
        <v>101</v>
      </c>
      <c r="R32">
        <f>ROUND(SQRT((INDEX(vertices!$D$2:$D$32,MATCH(distances!$A32,vertices!$A$2:$A$32,0))-INDEX(vertices!$D$2:$D$32,MATCH(distances!R$1,vertices!$A$2:$A$32,0)))^2+(INDEX(vertices!$E$2:$E$32,MATCH(distances!$A32,vertices!$A$2:$A$32,0))-INDEX(vertices!$E$2:$E$32,MATCH(distances!R$1,vertices!$A$2:$A$32,0)))^2),0)</f>
        <v>424</v>
      </c>
      <c r="S32">
        <f>ROUND(SQRT((INDEX(vertices!$D$2:$D$32,MATCH(distances!$A32,vertices!$A$2:$A$32,0))-INDEX(vertices!$D$2:$D$32,MATCH(distances!S$1,vertices!$A$2:$A$32,0)))^2+(INDEX(vertices!$E$2:$E$32,MATCH(distances!$A32,vertices!$A$2:$A$32,0))-INDEX(vertices!$E$2:$E$32,MATCH(distances!S$1,vertices!$A$2:$A$32,0)))^2),0)</f>
        <v>226</v>
      </c>
      <c r="T32">
        <f>ROUND(SQRT((INDEX(vertices!$D$2:$D$32,MATCH(distances!$A32,vertices!$A$2:$A$32,0))-INDEX(vertices!$D$2:$D$32,MATCH(distances!T$1,vertices!$A$2:$A$32,0)))^2+(INDEX(vertices!$E$2:$E$32,MATCH(distances!$A32,vertices!$A$2:$A$32,0))-INDEX(vertices!$E$2:$E$32,MATCH(distances!T$1,vertices!$A$2:$A$32,0)))^2),0)</f>
        <v>206</v>
      </c>
      <c r="U32">
        <f>ROUND(SQRT((INDEX(vertices!$D$2:$D$32,MATCH(distances!$A32,vertices!$A$2:$A$32,0))-INDEX(vertices!$D$2:$D$32,MATCH(distances!U$1,vertices!$A$2:$A$32,0)))^2+(INDEX(vertices!$E$2:$E$32,MATCH(distances!$A32,vertices!$A$2:$A$32,0))-INDEX(vertices!$E$2:$E$32,MATCH(distances!U$1,vertices!$A$2:$A$32,0)))^2),0)</f>
        <v>239</v>
      </c>
      <c r="V32">
        <f>ROUND(SQRT((INDEX(vertices!$D$2:$D$32,MATCH(distances!$A32,vertices!$A$2:$A$32,0))-INDEX(vertices!$D$2:$D$32,MATCH(distances!V$1,vertices!$A$2:$A$32,0)))^2+(INDEX(vertices!$E$2:$E$32,MATCH(distances!$A32,vertices!$A$2:$A$32,0))-INDEX(vertices!$E$2:$E$32,MATCH(distances!V$1,vertices!$A$2:$A$32,0)))^2),0)</f>
        <v>421</v>
      </c>
      <c r="W32">
        <f>ROUND(SQRT((INDEX(vertices!$D$2:$D$32,MATCH(distances!$A32,vertices!$A$2:$A$32,0))-INDEX(vertices!$D$2:$D$32,MATCH(distances!W$1,vertices!$A$2:$A$32,0)))^2+(INDEX(vertices!$E$2:$E$32,MATCH(distances!$A32,vertices!$A$2:$A$32,0))-INDEX(vertices!$E$2:$E$32,MATCH(distances!W$1,vertices!$A$2:$A$32,0)))^2),0)</f>
        <v>194</v>
      </c>
      <c r="X32">
        <f>ROUND(SQRT((INDEX(vertices!$D$2:$D$32,MATCH(distances!$A32,vertices!$A$2:$A$32,0))-INDEX(vertices!$D$2:$D$32,MATCH(distances!X$1,vertices!$A$2:$A$32,0)))^2+(INDEX(vertices!$E$2:$E$32,MATCH(distances!$A32,vertices!$A$2:$A$32,0))-INDEX(vertices!$E$2:$E$32,MATCH(distances!X$1,vertices!$A$2:$A$32,0)))^2),0)</f>
        <v>163</v>
      </c>
      <c r="Y32">
        <f>ROUND(SQRT((INDEX(vertices!$D$2:$D$32,MATCH(distances!$A32,vertices!$A$2:$A$32,0))-INDEX(vertices!$D$2:$D$32,MATCH(distances!Y$1,vertices!$A$2:$A$32,0)))^2+(INDEX(vertices!$E$2:$E$32,MATCH(distances!$A32,vertices!$A$2:$A$32,0))-INDEX(vertices!$E$2:$E$32,MATCH(distances!Y$1,vertices!$A$2:$A$32,0)))^2),0)</f>
        <v>251</v>
      </c>
      <c r="Z32">
        <f>ROUND(SQRT((INDEX(vertices!$D$2:$D$32,MATCH(distances!$A32,vertices!$A$2:$A$32,0))-INDEX(vertices!$D$2:$D$32,MATCH(distances!Z$1,vertices!$A$2:$A$32,0)))^2+(INDEX(vertices!$E$2:$E$32,MATCH(distances!$A32,vertices!$A$2:$A$32,0))-INDEX(vertices!$E$2:$E$32,MATCH(distances!Z$1,vertices!$A$2:$A$32,0)))^2),0)</f>
        <v>74</v>
      </c>
      <c r="AA32">
        <f>ROUND(SQRT((INDEX(vertices!$D$2:$D$32,MATCH(distances!$A32,vertices!$A$2:$A$32,0))-INDEX(vertices!$D$2:$D$32,MATCH(distances!AA$1,vertices!$A$2:$A$32,0)))^2+(INDEX(vertices!$E$2:$E$32,MATCH(distances!$A32,vertices!$A$2:$A$32,0))-INDEX(vertices!$E$2:$E$32,MATCH(distances!AA$1,vertices!$A$2:$A$32,0)))^2),0)</f>
        <v>128</v>
      </c>
      <c r="AB32">
        <f>ROUND(SQRT((INDEX(vertices!$D$2:$D$32,MATCH(distances!$A32,vertices!$A$2:$A$32,0))-INDEX(vertices!$D$2:$D$32,MATCH(distances!AB$1,vertices!$A$2:$A$32,0)))^2+(INDEX(vertices!$E$2:$E$32,MATCH(distances!$A32,vertices!$A$2:$A$32,0))-INDEX(vertices!$E$2:$E$32,MATCH(distances!AB$1,vertices!$A$2:$A$32,0)))^2),0)</f>
        <v>255</v>
      </c>
      <c r="AC32">
        <f>ROUND(SQRT((INDEX(vertices!$D$2:$D$32,MATCH(distances!$A32,vertices!$A$2:$A$32,0))-INDEX(vertices!$D$2:$D$32,MATCH(distances!AC$1,vertices!$A$2:$A$32,0)))^2+(INDEX(vertices!$E$2:$E$32,MATCH(distances!$A32,vertices!$A$2:$A$32,0))-INDEX(vertices!$E$2:$E$32,MATCH(distances!AC$1,vertices!$A$2:$A$32,0)))^2),0)</f>
        <v>426</v>
      </c>
      <c r="AD32">
        <f>ROUND(SQRT((INDEX(vertices!$D$2:$D$32,MATCH(distances!$A32,vertices!$A$2:$A$32,0))-INDEX(vertices!$D$2:$D$32,MATCH(distances!AD$1,vertices!$A$2:$A$32,0)))^2+(INDEX(vertices!$E$2:$E$32,MATCH(distances!$A32,vertices!$A$2:$A$32,0))-INDEX(vertices!$E$2:$E$32,MATCH(distances!AD$1,vertices!$A$2:$A$32,0)))^2),0)</f>
        <v>314</v>
      </c>
      <c r="AE32">
        <f>ROUND(SQRT((INDEX(vertices!$D$2:$D$32,MATCH(distances!$A32,vertices!$A$2:$A$32,0))-INDEX(vertices!$D$2:$D$32,MATCH(distances!AE$1,vertices!$A$2:$A$32,0)))^2+(INDEX(vertices!$E$2:$E$32,MATCH(distances!$A32,vertices!$A$2:$A$32,0))-INDEX(vertices!$E$2:$E$32,MATCH(distances!AE$1,vertices!$A$2:$A$32,0)))^2),0)</f>
        <v>231</v>
      </c>
      <c r="AF32">
        <f>ROUND(SQRT((INDEX(vertices!$D$2:$D$32,MATCH(distances!$A32,vertices!$A$2:$A$32,0))-INDEX(vertices!$D$2:$D$32,MATCH(distances!AF$1,vertices!$A$2:$A$32,0)))^2+(INDEX(vertices!$E$2:$E$32,MATCH(distances!$A32,vertices!$A$2:$A$32,0))-INDEX(vertices!$E$2:$E$32,MATCH(distances!AF$1,vertices!$A$2:$A$32,0)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649F-7B14-4222-A748-DF0AB8736563}">
  <dimension ref="A1:P6"/>
  <sheetViews>
    <sheetView topLeftCell="D1" workbookViewId="0">
      <selection activeCell="N4" sqref="N4"/>
    </sheetView>
  </sheetViews>
  <sheetFormatPr defaultRowHeight="15" x14ac:dyDescent="0.25"/>
  <cols>
    <col min="1" max="1" width="7.28515625" bestFit="1" customWidth="1"/>
    <col min="2" max="2" width="10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8" max="8" width="14" bestFit="1" customWidth="1"/>
    <col min="9" max="9" width="14.5703125" bestFit="1" customWidth="1"/>
    <col min="12" max="12" width="11.42578125" bestFit="1" customWidth="1"/>
    <col min="13" max="13" width="14" bestFit="1" customWidth="1"/>
    <col min="14" max="14" width="11.140625" bestFit="1" customWidth="1"/>
    <col min="15" max="15" width="14.42578125" bestFit="1" customWidth="1"/>
    <col min="16" max="16" width="19" bestFit="1" customWidth="1"/>
  </cols>
  <sheetData>
    <row r="1" spans="1:16" x14ac:dyDescent="0.25">
      <c r="A1" t="s">
        <v>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60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  <row r="5" spans="1:16" x14ac:dyDescent="0.25">
      <c r="A5" t="s">
        <v>66</v>
      </c>
      <c r="B5" s="2">
        <v>5000</v>
      </c>
      <c r="C5" s="2">
        <v>1000</v>
      </c>
      <c r="D5" s="2">
        <v>0</v>
      </c>
      <c r="E5" s="2">
        <v>1000000</v>
      </c>
      <c r="F5" s="2">
        <v>5000000</v>
      </c>
      <c r="G5" s="2">
        <v>0</v>
      </c>
      <c r="H5" s="2">
        <v>14000000</v>
      </c>
      <c r="I5" s="2">
        <v>14000000</v>
      </c>
      <c r="J5" s="2">
        <v>45000</v>
      </c>
      <c r="K5">
        <v>130</v>
      </c>
      <c r="L5" s="2">
        <f>SUM(Table3[[#This Row],[CT_cost]:[BM_PICK_PETI]])</f>
        <v>6000</v>
      </c>
      <c r="M5" s="2">
        <f>E5+Table3[[#This Row],[AKOM_TRIP]]+Table3[[#This Row],[BBM_TRIP]]+Table3[[#This Row],[PDDN_TRIP]]+Table3[[#This Row],[KAWAL_TRIP]]</f>
        <v>34000000</v>
      </c>
      <c r="N5" s="2">
        <f>Table3[[#This Row],[BBM_DIST]]</f>
        <v>45000</v>
      </c>
      <c r="O5" s="3">
        <v>2</v>
      </c>
      <c r="P5" s="3">
        <v>1</v>
      </c>
    </row>
    <row r="6" spans="1:16" x14ac:dyDescent="0.25">
      <c r="A6" t="s">
        <v>67</v>
      </c>
      <c r="B6" s="2">
        <v>10000</v>
      </c>
      <c r="C6" s="2">
        <v>1000</v>
      </c>
      <c r="D6" s="2">
        <v>0</v>
      </c>
      <c r="E6" s="2">
        <v>0</v>
      </c>
      <c r="F6" s="2">
        <v>10000</v>
      </c>
      <c r="G6" s="2">
        <v>0</v>
      </c>
      <c r="H6" s="2">
        <v>20000000</v>
      </c>
      <c r="I6" s="2">
        <v>20000000</v>
      </c>
      <c r="J6" s="2">
        <v>1000</v>
      </c>
      <c r="K6">
        <v>90</v>
      </c>
      <c r="L6" s="2">
        <f>SUM(Table3[[#This Row],[CT_cost]:[BM_PICK_PETI]])</f>
        <v>11000</v>
      </c>
      <c r="M6" s="2">
        <f>E6+Table3[[#This Row],[AKOM_TRIP]]+Table3[[#This Row],[BBM_TRIP]]+Table3[[#This Row],[PDDN_TRIP]]+Table3[[#This Row],[KAWAL_TRIP]]</f>
        <v>40010000</v>
      </c>
      <c r="N6" s="2">
        <f>Table3[[#This Row],[BBM_DIST]]</f>
        <v>1000</v>
      </c>
      <c r="O6" s="3">
        <v>2</v>
      </c>
      <c r="P6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151"/>
  <sheetViews>
    <sheetView topLeftCell="A120" workbookViewId="0">
      <selection activeCell="G131" sqref="G131"/>
    </sheetView>
  </sheetViews>
  <sheetFormatPr defaultRowHeight="15" x14ac:dyDescent="0.25"/>
  <cols>
    <col min="1" max="1" width="7" bestFit="1" customWidth="1"/>
    <col min="2" max="2" width="9.28515625" bestFit="1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42578125" bestFit="1" customWidth="1"/>
  </cols>
  <sheetData>
    <row r="1" spans="1:8" x14ac:dyDescent="0.25">
      <c r="A1" s="6" t="s">
        <v>61</v>
      </c>
      <c r="B1" s="6" t="s">
        <v>62</v>
      </c>
      <c r="C1" s="6" t="s">
        <v>63</v>
      </c>
      <c r="D1" s="6" t="s">
        <v>64</v>
      </c>
      <c r="E1" s="6" t="s">
        <v>53</v>
      </c>
      <c r="F1" s="6" t="s">
        <v>54</v>
      </c>
      <c r="G1" s="6" t="s">
        <v>52</v>
      </c>
      <c r="H1" s="6" t="s">
        <v>65</v>
      </c>
    </row>
    <row r="2" spans="1:8" x14ac:dyDescent="0.25">
      <c r="A2" t="s">
        <v>13</v>
      </c>
      <c r="B2" t="s">
        <v>15</v>
      </c>
      <c r="C2" s="4" t="s">
        <v>58</v>
      </c>
      <c r="D2" s="4">
        <f>INDEX(distances!$B$2:$AF$32,MATCH(A2,distances!$A$2:$A$32,0),MATCH(B2,distances!$B$1:$AF$1,0))</f>
        <v>389</v>
      </c>
      <c r="E2" s="5">
        <f>INDEX(param!$L$2:$L$6,MATCH(Table4[[#This Row],[Moda]],param!$A$2:$A$6,0))</f>
        <v>10000</v>
      </c>
      <c r="F2" s="5">
        <f>INDEX(param!$M$2:$M$6,MATCH(Table4[[#This Row],[Moda]],param!$A$2:$A$6,0))+(INDEX(param!$N$2:$N$6,MATCH(Table4[[#This Row],[Moda]],param!$A$2:$A$6,0))*Table4[[#This Row],[jarak]])</f>
        <v>40778000</v>
      </c>
      <c r="G2" s="4">
        <f>INDEX(param!$K$2:$K$6,MATCH(Table4[[#This Row],[Moda]],param!$A$2:$A$6,0))</f>
        <v>28</v>
      </c>
      <c r="H2" s="4">
        <f>IF(Table4[[#This Row],[Asal]]="A",INDEX(Table3[limit_jakarta],MATCH(Table4[[#This Row],[Moda]],param!$A$2:$A$6,0)),INDEX(Table3[limit_non_jakarta],MATCH(Table4[[#This Row],[Moda]],param!$A$2:$A$6,0)))</f>
        <v>2</v>
      </c>
    </row>
    <row r="3" spans="1:8" x14ac:dyDescent="0.25">
      <c r="A3" t="s">
        <v>13</v>
      </c>
      <c r="B3" t="s">
        <v>16</v>
      </c>
      <c r="C3" s="7" t="s">
        <v>58</v>
      </c>
      <c r="D3" s="13">
        <f>INDEX(distances!$B$2:$AF$32,MATCH(A3,distances!$A$2:$A$32,0),MATCH(B3,distances!$B$1:$AF$1,0))</f>
        <v>388</v>
      </c>
      <c r="E3" s="8">
        <f>INDEX(param!$L$2:$L$6,MATCH(Table4[[#This Row],[Moda]],param!$A$2:$A$6,0))</f>
        <v>10000</v>
      </c>
      <c r="F3" s="8">
        <f>INDEX(param!$M$2:$M$6,MATCH(Table4[[#This Row],[Moda]],param!$A$2:$A$6,0))+(INDEX(param!$N$2:$N$6,MATCH(Table4[[#This Row],[Moda]],param!$A$2:$A$6,0))*Table4[[#This Row],[jarak]])</f>
        <v>40776000</v>
      </c>
      <c r="G3" s="7">
        <f>INDEX(param!$K$2:$K$6,MATCH(Table4[[#This Row],[Moda]],param!$A$2:$A$6,0))</f>
        <v>28</v>
      </c>
      <c r="H3" s="7">
        <f>IF(Table4[[#This Row],[Asal]]="A",INDEX(Table3[limit_jakarta],MATCH(Table4[[#This Row],[Moda]],param!$A$2:$A$6,0)),INDEX(Table3[limit_non_jakarta],MATCH(Table4[[#This Row],[Moda]],param!$A$2:$A$6,0)))</f>
        <v>2</v>
      </c>
    </row>
    <row r="4" spans="1:8" x14ac:dyDescent="0.25">
      <c r="A4" t="s">
        <v>13</v>
      </c>
      <c r="B4" t="s">
        <v>17</v>
      </c>
      <c r="C4" s="7" t="s">
        <v>58</v>
      </c>
      <c r="D4" s="4">
        <f>INDEX(distances!$B$2:$AF$32,MATCH(A4,distances!$A$2:$A$32,0),MATCH(B4,distances!$B$1:$AF$1,0))</f>
        <v>388</v>
      </c>
      <c r="E4" s="2">
        <f>INDEX(param!$L$2:$L$6,MATCH(Table4[[#This Row],[Moda]],param!$A$2:$A$6,0))</f>
        <v>10000</v>
      </c>
      <c r="F4" s="2">
        <f>INDEX(param!$M$2:$M$6,MATCH(Table4[[#This Row],[Moda]],param!$A$2:$A$6,0))+(INDEX(param!$N$2:$N$6,MATCH(Table4[[#This Row],[Moda]],param!$A$2:$A$6,0))*Table4[[#This Row],[jarak]])</f>
        <v>40776000</v>
      </c>
      <c r="G4" s="1">
        <f>INDEX(param!$K$2:$K$6,MATCH(Table4[[#This Row],[Moda]],param!$A$2:$A$6,0))</f>
        <v>28</v>
      </c>
      <c r="H4" s="1">
        <f>IF(Table4[[#This Row],[Asal]]="A",INDEX(Table3[limit_jakarta],MATCH(Table4[[#This Row],[Moda]],param!$A$2:$A$6,0)),INDEX(Table3[limit_non_jakarta],MATCH(Table4[[#This Row],[Moda]],param!$A$2:$A$6,0)))</f>
        <v>2</v>
      </c>
    </row>
    <row r="5" spans="1:8" x14ac:dyDescent="0.25">
      <c r="A5" t="s">
        <v>13</v>
      </c>
      <c r="B5" t="s">
        <v>18</v>
      </c>
      <c r="C5" s="7" t="s">
        <v>58</v>
      </c>
      <c r="D5" s="14">
        <f>INDEX(distances!$B$2:$AF$32,MATCH(A5,distances!$A$2:$A$32,0),MATCH(B5,distances!$B$1:$AF$1,0))</f>
        <v>286</v>
      </c>
      <c r="E5" s="2">
        <f>INDEX(param!$L$2:$L$6,MATCH(Table4[[#This Row],[Moda]],param!$A$2:$A$6,0))</f>
        <v>10000</v>
      </c>
      <c r="F5" s="2">
        <f>INDEX(param!$M$2:$M$6,MATCH(Table4[[#This Row],[Moda]],param!$A$2:$A$6,0))+(INDEX(param!$N$2:$N$6,MATCH(Table4[[#This Row],[Moda]],param!$A$2:$A$6,0))*Table4[[#This Row],[jarak]])</f>
        <v>40572000</v>
      </c>
      <c r="G5" s="1">
        <f>INDEX(param!$K$2:$K$6,MATCH(Table4[[#This Row],[Moda]],param!$A$2:$A$6,0))</f>
        <v>28</v>
      </c>
      <c r="H5" s="1">
        <f>IF(Table4[[#This Row],[Asal]]="A",INDEX(Table3[limit_jakarta],MATCH(Table4[[#This Row],[Moda]],param!$A$2:$A$6,0)),INDEX(Table3[limit_non_jakarta],MATCH(Table4[[#This Row],[Moda]],param!$A$2:$A$6,0)))</f>
        <v>2</v>
      </c>
    </row>
    <row r="6" spans="1:8" x14ac:dyDescent="0.25">
      <c r="A6" t="s">
        <v>13</v>
      </c>
      <c r="B6" t="s">
        <v>19</v>
      </c>
      <c r="C6" s="7" t="s">
        <v>58</v>
      </c>
      <c r="D6" s="4">
        <f>INDEX(distances!$B$2:$AF$32,MATCH(A6,distances!$A$2:$A$32,0),MATCH(B6,distances!$B$1:$AF$1,0))</f>
        <v>466</v>
      </c>
      <c r="E6" s="2">
        <f>INDEX(param!$L$2:$L$6,MATCH(Table4[[#This Row],[Moda]],param!$A$2:$A$6,0))</f>
        <v>10000</v>
      </c>
      <c r="F6" s="2">
        <f>INDEX(param!$M$2:$M$6,MATCH(Table4[[#This Row],[Moda]],param!$A$2:$A$6,0))+(INDEX(param!$N$2:$N$6,MATCH(Table4[[#This Row],[Moda]],param!$A$2:$A$6,0))*Table4[[#This Row],[jarak]])</f>
        <v>40932000</v>
      </c>
      <c r="G6" s="1">
        <f>INDEX(param!$K$2:$K$6,MATCH(Table4[[#This Row],[Moda]],param!$A$2:$A$6,0))</f>
        <v>28</v>
      </c>
      <c r="H6" s="1">
        <f>IF(Table4[[#This Row],[Asal]]="A",INDEX(Table3[limit_jakarta],MATCH(Table4[[#This Row],[Moda]],param!$A$2:$A$6,0)),INDEX(Table3[limit_non_jakarta],MATCH(Table4[[#This Row],[Moda]],param!$A$2:$A$6,0)))</f>
        <v>2</v>
      </c>
    </row>
    <row r="7" spans="1:8" x14ac:dyDescent="0.25">
      <c r="A7" t="s">
        <v>13</v>
      </c>
      <c r="B7" t="s">
        <v>20</v>
      </c>
      <c r="C7" s="7" t="s">
        <v>58</v>
      </c>
      <c r="D7" s="14">
        <f>INDEX(distances!$B$2:$AF$32,MATCH(A7,distances!$A$2:$A$32,0),MATCH(B7,distances!$B$1:$AF$1,0))</f>
        <v>157</v>
      </c>
      <c r="E7" s="2">
        <f>INDEX(param!$L$2:$L$6,MATCH(Table4[[#This Row],[Moda]],param!$A$2:$A$6,0))</f>
        <v>10000</v>
      </c>
      <c r="F7" s="2">
        <f>INDEX(param!$M$2:$M$6,MATCH(Table4[[#This Row],[Moda]],param!$A$2:$A$6,0))+(INDEX(param!$N$2:$N$6,MATCH(Table4[[#This Row],[Moda]],param!$A$2:$A$6,0))*Table4[[#This Row],[jarak]])</f>
        <v>40314000</v>
      </c>
      <c r="G7" s="1">
        <f>INDEX(param!$K$2:$K$6,MATCH(Table4[[#This Row],[Moda]],param!$A$2:$A$6,0))</f>
        <v>28</v>
      </c>
      <c r="H7" s="1">
        <f>IF(Table4[[#This Row],[Asal]]="A",INDEX(Table3[limit_jakarta],MATCH(Table4[[#This Row],[Moda]],param!$A$2:$A$6,0)),INDEX(Table3[limit_non_jakarta],MATCH(Table4[[#This Row],[Moda]],param!$A$2:$A$6,0)))</f>
        <v>2</v>
      </c>
    </row>
    <row r="8" spans="1:8" x14ac:dyDescent="0.25">
      <c r="A8" t="s">
        <v>13</v>
      </c>
      <c r="B8" t="s">
        <v>21</v>
      </c>
      <c r="C8" s="7" t="s">
        <v>58</v>
      </c>
      <c r="D8" s="4">
        <f>INDEX(distances!$B$2:$AF$32,MATCH(A8,distances!$A$2:$A$32,0),MATCH(B8,distances!$B$1:$AF$1,0))</f>
        <v>311</v>
      </c>
      <c r="E8" s="2">
        <f>INDEX(param!$L$2:$L$6,MATCH(Table4[[#This Row],[Moda]],param!$A$2:$A$6,0))</f>
        <v>10000</v>
      </c>
      <c r="F8" s="2">
        <f>INDEX(param!$M$2:$M$6,MATCH(Table4[[#This Row],[Moda]],param!$A$2:$A$6,0))+(INDEX(param!$N$2:$N$6,MATCH(Table4[[#This Row],[Moda]],param!$A$2:$A$6,0))*Table4[[#This Row],[jarak]])</f>
        <v>40622000</v>
      </c>
      <c r="G8" s="1">
        <f>INDEX(param!$K$2:$K$6,MATCH(Table4[[#This Row],[Moda]],param!$A$2:$A$6,0))</f>
        <v>28</v>
      </c>
      <c r="H8" s="1">
        <f>IF(Table4[[#This Row],[Asal]]="A",INDEX(Table3[limit_jakarta],MATCH(Table4[[#This Row],[Moda]],param!$A$2:$A$6,0)),INDEX(Table3[limit_non_jakarta],MATCH(Table4[[#This Row],[Moda]],param!$A$2:$A$6,0)))</f>
        <v>2</v>
      </c>
    </row>
    <row r="9" spans="1:8" x14ac:dyDescent="0.25">
      <c r="A9" t="s">
        <v>13</v>
      </c>
      <c r="B9" t="s">
        <v>22</v>
      </c>
      <c r="C9" s="7" t="s">
        <v>58</v>
      </c>
      <c r="D9" s="14">
        <f>INDEX(distances!$B$2:$AF$32,MATCH(A9,distances!$A$2:$A$32,0),MATCH(B9,distances!$B$1:$AF$1,0))</f>
        <v>284</v>
      </c>
      <c r="E9" s="2">
        <f>INDEX(param!$L$2:$L$6,MATCH(Table4[[#This Row],[Moda]],param!$A$2:$A$6,0))</f>
        <v>10000</v>
      </c>
      <c r="F9" s="2">
        <f>INDEX(param!$M$2:$M$6,MATCH(Table4[[#This Row],[Moda]],param!$A$2:$A$6,0))+(INDEX(param!$N$2:$N$6,MATCH(Table4[[#This Row],[Moda]],param!$A$2:$A$6,0))*Table4[[#This Row],[jarak]])</f>
        <v>40568000</v>
      </c>
      <c r="G9" s="1">
        <f>INDEX(param!$K$2:$K$6,MATCH(Table4[[#This Row],[Moda]],param!$A$2:$A$6,0))</f>
        <v>28</v>
      </c>
      <c r="H9" s="1">
        <f>IF(Table4[[#This Row],[Asal]]="A",INDEX(Table3[limit_jakarta],MATCH(Table4[[#This Row],[Moda]],param!$A$2:$A$6,0)),INDEX(Table3[limit_non_jakarta],MATCH(Table4[[#This Row],[Moda]],param!$A$2:$A$6,0)))</f>
        <v>2</v>
      </c>
    </row>
    <row r="10" spans="1:8" x14ac:dyDescent="0.25">
      <c r="A10" t="s">
        <v>13</v>
      </c>
      <c r="B10" t="s">
        <v>23</v>
      </c>
      <c r="C10" s="7" t="s">
        <v>58</v>
      </c>
      <c r="D10" s="4">
        <f>INDEX(distances!$B$2:$AF$32,MATCH(A10,distances!$A$2:$A$32,0),MATCH(B10,distances!$B$1:$AF$1,0))</f>
        <v>502</v>
      </c>
      <c r="E10" s="2">
        <f>INDEX(param!$L$2:$L$6,MATCH(Table4[[#This Row],[Moda]],param!$A$2:$A$6,0))</f>
        <v>10000</v>
      </c>
      <c r="F10" s="2">
        <f>INDEX(param!$M$2:$M$6,MATCH(Table4[[#This Row],[Moda]],param!$A$2:$A$6,0))+(INDEX(param!$N$2:$N$6,MATCH(Table4[[#This Row],[Moda]],param!$A$2:$A$6,0))*Table4[[#This Row],[jarak]])</f>
        <v>41004000</v>
      </c>
      <c r="G10" s="1">
        <f>INDEX(param!$K$2:$K$6,MATCH(Table4[[#This Row],[Moda]],param!$A$2:$A$6,0))</f>
        <v>28</v>
      </c>
      <c r="H10" s="1">
        <f>IF(Table4[[#This Row],[Asal]]="A",INDEX(Table3[limit_jakarta],MATCH(Table4[[#This Row],[Moda]],param!$A$2:$A$6,0)),INDEX(Table3[limit_non_jakarta],MATCH(Table4[[#This Row],[Moda]],param!$A$2:$A$6,0)))</f>
        <v>2</v>
      </c>
    </row>
    <row r="11" spans="1:8" x14ac:dyDescent="0.25">
      <c r="A11" t="s">
        <v>13</v>
      </c>
      <c r="B11" t="s">
        <v>24</v>
      </c>
      <c r="C11" s="7" t="s">
        <v>58</v>
      </c>
      <c r="D11" s="14">
        <f>INDEX(distances!$B$2:$AF$32,MATCH(A11,distances!$A$2:$A$32,0),MATCH(B11,distances!$B$1:$AF$1,0))</f>
        <v>445</v>
      </c>
      <c r="E11" s="2">
        <f>INDEX(param!$L$2:$L$6,MATCH(Table4[[#This Row],[Moda]],param!$A$2:$A$6,0))</f>
        <v>10000</v>
      </c>
      <c r="F11" s="2">
        <f>INDEX(param!$M$2:$M$6,MATCH(Table4[[#This Row],[Moda]],param!$A$2:$A$6,0))+(INDEX(param!$N$2:$N$6,MATCH(Table4[[#This Row],[Moda]],param!$A$2:$A$6,0))*Table4[[#This Row],[jarak]])</f>
        <v>40890000</v>
      </c>
      <c r="G11" s="1">
        <f>INDEX(param!$K$2:$K$6,MATCH(Table4[[#This Row],[Moda]],param!$A$2:$A$6,0))</f>
        <v>28</v>
      </c>
      <c r="H11" s="1">
        <f>IF(Table4[[#This Row],[Asal]]="A",INDEX(Table3[limit_jakarta],MATCH(Table4[[#This Row],[Moda]],param!$A$2:$A$6,0)),INDEX(Table3[limit_non_jakarta],MATCH(Table4[[#This Row],[Moda]],param!$A$2:$A$6,0)))</f>
        <v>2</v>
      </c>
    </row>
    <row r="12" spans="1:8" x14ac:dyDescent="0.25">
      <c r="A12" t="s">
        <v>13</v>
      </c>
      <c r="B12" t="s">
        <v>25</v>
      </c>
      <c r="C12" s="7" t="s">
        <v>58</v>
      </c>
      <c r="D12" s="4">
        <f>INDEX(distances!$B$2:$AF$32,MATCH(A12,distances!$A$2:$A$32,0),MATCH(B12,distances!$B$1:$AF$1,0))</f>
        <v>202</v>
      </c>
      <c r="E12" s="2">
        <f>INDEX(param!$L$2:$L$6,MATCH(Table4[[#This Row],[Moda]],param!$A$2:$A$6,0))</f>
        <v>10000</v>
      </c>
      <c r="F12" s="2">
        <f>INDEX(param!$M$2:$M$6,MATCH(Table4[[#This Row],[Moda]],param!$A$2:$A$6,0))+(INDEX(param!$N$2:$N$6,MATCH(Table4[[#This Row],[Moda]],param!$A$2:$A$6,0))*Table4[[#This Row],[jarak]])</f>
        <v>40404000</v>
      </c>
      <c r="G12" s="1">
        <f>INDEX(param!$K$2:$K$6,MATCH(Table4[[#This Row],[Moda]],param!$A$2:$A$6,0))</f>
        <v>28</v>
      </c>
      <c r="H12" s="1">
        <f>IF(Table4[[#This Row],[Asal]]="A",INDEX(Table3[limit_jakarta],MATCH(Table4[[#This Row],[Moda]],param!$A$2:$A$6,0)),INDEX(Table3[limit_non_jakarta],MATCH(Table4[[#This Row],[Moda]],param!$A$2:$A$6,0)))</f>
        <v>2</v>
      </c>
    </row>
    <row r="13" spans="1:8" x14ac:dyDescent="0.25">
      <c r="A13" t="s">
        <v>13</v>
      </c>
      <c r="B13" t="s">
        <v>26</v>
      </c>
      <c r="C13" s="7" t="s">
        <v>58</v>
      </c>
      <c r="D13" s="14">
        <f>INDEX(distances!$B$2:$AF$32,MATCH(A13,distances!$A$2:$A$32,0),MATCH(B13,distances!$B$1:$AF$1,0))</f>
        <v>300</v>
      </c>
      <c r="E13" s="2">
        <f>INDEX(param!$L$2:$L$6,MATCH(Table4[[#This Row],[Moda]],param!$A$2:$A$6,0))</f>
        <v>10000</v>
      </c>
      <c r="F13" s="2">
        <f>INDEX(param!$M$2:$M$6,MATCH(Table4[[#This Row],[Moda]],param!$A$2:$A$6,0))+(INDEX(param!$N$2:$N$6,MATCH(Table4[[#This Row],[Moda]],param!$A$2:$A$6,0))*Table4[[#This Row],[jarak]])</f>
        <v>40600000</v>
      </c>
      <c r="G13" s="1">
        <f>INDEX(param!$K$2:$K$6,MATCH(Table4[[#This Row],[Moda]],param!$A$2:$A$6,0))</f>
        <v>28</v>
      </c>
      <c r="H13" s="1">
        <f>IF(Table4[[#This Row],[Asal]]="A",INDEX(Table3[limit_jakarta],MATCH(Table4[[#This Row],[Moda]],param!$A$2:$A$6,0)),INDEX(Table3[limit_non_jakarta],MATCH(Table4[[#This Row],[Moda]],param!$A$2:$A$6,0)))</f>
        <v>2</v>
      </c>
    </row>
    <row r="14" spans="1:8" x14ac:dyDescent="0.25">
      <c r="A14" t="s">
        <v>13</v>
      </c>
      <c r="B14" t="s">
        <v>27</v>
      </c>
      <c r="C14" s="7" t="s">
        <v>58</v>
      </c>
      <c r="D14" s="4">
        <f>INDEX(distances!$B$2:$AF$32,MATCH(A14,distances!$A$2:$A$32,0),MATCH(B14,distances!$B$1:$AF$1,0))</f>
        <v>247</v>
      </c>
      <c r="E14" s="2">
        <f>INDEX(param!$L$2:$L$6,MATCH(Table4[[#This Row],[Moda]],param!$A$2:$A$6,0))</f>
        <v>10000</v>
      </c>
      <c r="F14" s="2">
        <f>INDEX(param!$M$2:$M$6,MATCH(Table4[[#This Row],[Moda]],param!$A$2:$A$6,0))+(INDEX(param!$N$2:$N$6,MATCH(Table4[[#This Row],[Moda]],param!$A$2:$A$6,0))*Table4[[#This Row],[jarak]])</f>
        <v>40494000</v>
      </c>
      <c r="G14" s="1">
        <f>INDEX(param!$K$2:$K$6,MATCH(Table4[[#This Row],[Moda]],param!$A$2:$A$6,0))</f>
        <v>28</v>
      </c>
      <c r="H14" s="1">
        <f>IF(Table4[[#This Row],[Asal]]="A",INDEX(Table3[limit_jakarta],MATCH(Table4[[#This Row],[Moda]],param!$A$2:$A$6,0)),INDEX(Table3[limit_non_jakarta],MATCH(Table4[[#This Row],[Moda]],param!$A$2:$A$6,0)))</f>
        <v>2</v>
      </c>
    </row>
    <row r="15" spans="1:8" x14ac:dyDescent="0.25">
      <c r="A15" t="s">
        <v>13</v>
      </c>
      <c r="B15" t="s">
        <v>28</v>
      </c>
      <c r="C15" s="7" t="s">
        <v>58</v>
      </c>
      <c r="D15" s="14">
        <f>INDEX(distances!$B$2:$AF$32,MATCH(A15,distances!$A$2:$A$32,0),MATCH(B15,distances!$B$1:$AF$1,0))</f>
        <v>158</v>
      </c>
      <c r="E15" s="2">
        <f>INDEX(param!$L$2:$L$6,MATCH(Table4[[#This Row],[Moda]],param!$A$2:$A$6,0))</f>
        <v>10000</v>
      </c>
      <c r="F15" s="2">
        <f>INDEX(param!$M$2:$M$6,MATCH(Table4[[#This Row],[Moda]],param!$A$2:$A$6,0))+(INDEX(param!$N$2:$N$6,MATCH(Table4[[#This Row],[Moda]],param!$A$2:$A$6,0))*Table4[[#This Row],[jarak]])</f>
        <v>40316000</v>
      </c>
      <c r="G15" s="1">
        <f>INDEX(param!$K$2:$K$6,MATCH(Table4[[#This Row],[Moda]],param!$A$2:$A$6,0))</f>
        <v>28</v>
      </c>
      <c r="H15" s="1">
        <f>IF(Table4[[#This Row],[Asal]]="A",INDEX(Table3[limit_jakarta],MATCH(Table4[[#This Row],[Moda]],param!$A$2:$A$6,0)),INDEX(Table3[limit_non_jakarta],MATCH(Table4[[#This Row],[Moda]],param!$A$2:$A$6,0)))</f>
        <v>2</v>
      </c>
    </row>
    <row r="16" spans="1:8" x14ac:dyDescent="0.25">
      <c r="A16" t="s">
        <v>13</v>
      </c>
      <c r="B16" t="s">
        <v>29</v>
      </c>
      <c r="C16" s="7" t="s">
        <v>58</v>
      </c>
      <c r="D16" s="4">
        <f>INDEX(distances!$B$2:$AF$32,MATCH(A16,distances!$A$2:$A$32,0),MATCH(B16,distances!$B$1:$AF$1,0))</f>
        <v>199</v>
      </c>
      <c r="E16" s="2">
        <f>INDEX(param!$L$2:$L$6,MATCH(Table4[[#This Row],[Moda]],param!$A$2:$A$6,0))</f>
        <v>10000</v>
      </c>
      <c r="F16" s="2">
        <f>INDEX(param!$M$2:$M$6,MATCH(Table4[[#This Row],[Moda]],param!$A$2:$A$6,0))+(INDEX(param!$N$2:$N$6,MATCH(Table4[[#This Row],[Moda]],param!$A$2:$A$6,0))*Table4[[#This Row],[jarak]])</f>
        <v>40398000</v>
      </c>
      <c r="G16" s="1">
        <f>INDEX(param!$K$2:$K$6,MATCH(Table4[[#This Row],[Moda]],param!$A$2:$A$6,0))</f>
        <v>28</v>
      </c>
      <c r="H16" s="1">
        <f>IF(Table4[[#This Row],[Asal]]="A",INDEX(Table3[limit_jakarta],MATCH(Table4[[#This Row],[Moda]],param!$A$2:$A$6,0)),INDEX(Table3[limit_non_jakarta],MATCH(Table4[[#This Row],[Moda]],param!$A$2:$A$6,0)))</f>
        <v>2</v>
      </c>
    </row>
    <row r="17" spans="1:8" x14ac:dyDescent="0.25">
      <c r="A17" t="s">
        <v>13</v>
      </c>
      <c r="B17" t="s">
        <v>9</v>
      </c>
      <c r="C17" s="7" t="s">
        <v>58</v>
      </c>
      <c r="D17" s="14">
        <f>INDEX(distances!$B$2:$AF$32,MATCH(A17,distances!$A$2:$A$32,0),MATCH(B17,distances!$B$1:$AF$1,0))</f>
        <v>482</v>
      </c>
      <c r="E17" s="2">
        <f>INDEX(param!$L$2:$L$6,MATCH(Table4[[#This Row],[Moda]],param!$A$2:$A$6,0))</f>
        <v>10000</v>
      </c>
      <c r="F17" s="2">
        <f>INDEX(param!$M$2:$M$6,MATCH(Table4[[#This Row],[Moda]],param!$A$2:$A$6,0))+(INDEX(param!$N$2:$N$6,MATCH(Table4[[#This Row],[Moda]],param!$A$2:$A$6,0))*Table4[[#This Row],[jarak]])</f>
        <v>40964000</v>
      </c>
      <c r="G17" s="1">
        <f>INDEX(param!$K$2:$K$6,MATCH(Table4[[#This Row],[Moda]],param!$A$2:$A$6,0))</f>
        <v>28</v>
      </c>
      <c r="H17" s="1">
        <f>IF(Table4[[#This Row],[Asal]]="A",INDEX(Table3[limit_jakarta],MATCH(Table4[[#This Row],[Moda]],param!$A$2:$A$6,0)),INDEX(Table3[limit_non_jakarta],MATCH(Table4[[#This Row],[Moda]],param!$A$2:$A$6,0)))</f>
        <v>2</v>
      </c>
    </row>
    <row r="18" spans="1:8" x14ac:dyDescent="0.25">
      <c r="A18" t="s">
        <v>13</v>
      </c>
      <c r="B18" t="s">
        <v>30</v>
      </c>
      <c r="C18" s="7" t="s">
        <v>58</v>
      </c>
      <c r="D18" s="4">
        <f>INDEX(distances!$B$2:$AF$32,MATCH(A18,distances!$A$2:$A$32,0),MATCH(B18,distances!$B$1:$AF$1,0))</f>
        <v>342</v>
      </c>
      <c r="E18" s="2">
        <f>INDEX(param!$L$2:$L$6,MATCH(Table4[[#This Row],[Moda]],param!$A$2:$A$6,0))</f>
        <v>10000</v>
      </c>
      <c r="F18" s="2">
        <f>INDEX(param!$M$2:$M$6,MATCH(Table4[[#This Row],[Moda]],param!$A$2:$A$6,0))+(INDEX(param!$N$2:$N$6,MATCH(Table4[[#This Row],[Moda]],param!$A$2:$A$6,0))*Table4[[#This Row],[jarak]])</f>
        <v>40684000</v>
      </c>
      <c r="G18" s="1">
        <f>INDEX(param!$K$2:$K$6,MATCH(Table4[[#This Row],[Moda]],param!$A$2:$A$6,0))</f>
        <v>28</v>
      </c>
      <c r="H18" s="1">
        <f>IF(Table4[[#This Row],[Asal]]="A",INDEX(Table3[limit_jakarta],MATCH(Table4[[#This Row],[Moda]],param!$A$2:$A$6,0)),INDEX(Table3[limit_non_jakarta],MATCH(Table4[[#This Row],[Moda]],param!$A$2:$A$6,0)))</f>
        <v>2</v>
      </c>
    </row>
    <row r="19" spans="1:8" x14ac:dyDescent="0.25">
      <c r="A19" t="s">
        <v>13</v>
      </c>
      <c r="B19" t="s">
        <v>31</v>
      </c>
      <c r="C19" s="7" t="s">
        <v>58</v>
      </c>
      <c r="D19" s="14">
        <f>INDEX(distances!$B$2:$AF$32,MATCH(A19,distances!$A$2:$A$32,0),MATCH(B19,distances!$B$1:$AF$1,0))</f>
        <v>184</v>
      </c>
      <c r="E19" s="2">
        <f>INDEX(param!$L$2:$L$6,MATCH(Table4[[#This Row],[Moda]],param!$A$2:$A$6,0))</f>
        <v>10000</v>
      </c>
      <c r="F19" s="2">
        <f>INDEX(param!$M$2:$M$6,MATCH(Table4[[#This Row],[Moda]],param!$A$2:$A$6,0))+(INDEX(param!$N$2:$N$6,MATCH(Table4[[#This Row],[Moda]],param!$A$2:$A$6,0))*Table4[[#This Row],[jarak]])</f>
        <v>40368000</v>
      </c>
      <c r="G19" s="1">
        <f>INDEX(param!$K$2:$K$6,MATCH(Table4[[#This Row],[Moda]],param!$A$2:$A$6,0))</f>
        <v>28</v>
      </c>
      <c r="H19" s="1">
        <f>IF(Table4[[#This Row],[Asal]]="A",INDEX(Table3[limit_jakarta],MATCH(Table4[[#This Row],[Moda]],param!$A$2:$A$6,0)),INDEX(Table3[limit_non_jakarta],MATCH(Table4[[#This Row],[Moda]],param!$A$2:$A$6,0)))</f>
        <v>2</v>
      </c>
    </row>
    <row r="20" spans="1:8" x14ac:dyDescent="0.25">
      <c r="A20" t="s">
        <v>13</v>
      </c>
      <c r="B20" t="s">
        <v>10</v>
      </c>
      <c r="C20" s="7" t="s">
        <v>58</v>
      </c>
      <c r="D20" s="4">
        <f>INDEX(distances!$B$2:$AF$32,MATCH(A20,distances!$A$2:$A$32,0),MATCH(B20,distances!$B$1:$AF$1,0))</f>
        <v>211</v>
      </c>
      <c r="E20" s="2">
        <f>INDEX(param!$L$2:$L$6,MATCH(Table4[[#This Row],[Moda]],param!$A$2:$A$6,0))</f>
        <v>10000</v>
      </c>
      <c r="F20" s="2">
        <f>INDEX(param!$M$2:$M$6,MATCH(Table4[[#This Row],[Moda]],param!$A$2:$A$6,0))+(INDEX(param!$N$2:$N$6,MATCH(Table4[[#This Row],[Moda]],param!$A$2:$A$6,0))*Table4[[#This Row],[jarak]])</f>
        <v>40422000</v>
      </c>
      <c r="G20" s="1">
        <f>INDEX(param!$K$2:$K$6,MATCH(Table4[[#This Row],[Moda]],param!$A$2:$A$6,0))</f>
        <v>28</v>
      </c>
      <c r="H20" s="1">
        <f>IF(Table4[[#This Row],[Asal]]="A",INDEX(Table3[limit_jakarta],MATCH(Table4[[#This Row],[Moda]],param!$A$2:$A$6,0)),INDEX(Table3[limit_non_jakarta],MATCH(Table4[[#This Row],[Moda]],param!$A$2:$A$6,0)))</f>
        <v>2</v>
      </c>
    </row>
    <row r="21" spans="1:8" x14ac:dyDescent="0.25">
      <c r="A21" t="s">
        <v>13</v>
      </c>
      <c r="B21" t="s">
        <v>32</v>
      </c>
      <c r="C21" s="7" t="s">
        <v>58</v>
      </c>
      <c r="D21" s="14">
        <f>INDEX(distances!$B$2:$AF$32,MATCH(A21,distances!$A$2:$A$32,0),MATCH(B21,distances!$B$1:$AF$1,0))</f>
        <v>387</v>
      </c>
      <c r="E21" s="2">
        <f>INDEX(param!$L$2:$L$6,MATCH(Table4[[#This Row],[Moda]],param!$A$2:$A$6,0))</f>
        <v>10000</v>
      </c>
      <c r="F21" s="2">
        <f>INDEX(param!$M$2:$M$6,MATCH(Table4[[#This Row],[Moda]],param!$A$2:$A$6,0))+(INDEX(param!$N$2:$N$6,MATCH(Table4[[#This Row],[Moda]],param!$A$2:$A$6,0))*Table4[[#This Row],[jarak]])</f>
        <v>40774000</v>
      </c>
      <c r="G21" s="1">
        <f>INDEX(param!$K$2:$K$6,MATCH(Table4[[#This Row],[Moda]],param!$A$2:$A$6,0))</f>
        <v>28</v>
      </c>
      <c r="H21" s="1">
        <f>IF(Table4[[#This Row],[Asal]]="A",INDEX(Table3[limit_jakarta],MATCH(Table4[[#This Row],[Moda]],param!$A$2:$A$6,0)),INDEX(Table3[limit_non_jakarta],MATCH(Table4[[#This Row],[Moda]],param!$A$2:$A$6,0)))</f>
        <v>2</v>
      </c>
    </row>
    <row r="22" spans="1:8" x14ac:dyDescent="0.25">
      <c r="A22" t="s">
        <v>13</v>
      </c>
      <c r="B22" t="s">
        <v>33</v>
      </c>
      <c r="C22" s="7" t="s">
        <v>58</v>
      </c>
      <c r="D22" s="4">
        <f>INDEX(distances!$B$2:$AF$32,MATCH(A22,distances!$A$2:$A$32,0),MATCH(B22,distances!$B$1:$AF$1,0))</f>
        <v>366</v>
      </c>
      <c r="E22" s="2">
        <f>INDEX(param!$L$2:$L$6,MATCH(Table4[[#This Row],[Moda]],param!$A$2:$A$6,0))</f>
        <v>10000</v>
      </c>
      <c r="F22" s="2">
        <f>INDEX(param!$M$2:$M$6,MATCH(Table4[[#This Row],[Moda]],param!$A$2:$A$6,0))+(INDEX(param!$N$2:$N$6,MATCH(Table4[[#This Row],[Moda]],param!$A$2:$A$6,0))*Table4[[#This Row],[jarak]])</f>
        <v>40732000</v>
      </c>
      <c r="G22" s="1">
        <f>INDEX(param!$K$2:$K$6,MATCH(Table4[[#This Row],[Moda]],param!$A$2:$A$6,0))</f>
        <v>28</v>
      </c>
      <c r="H22" s="1">
        <f>IF(Table4[[#This Row],[Asal]]="A",INDEX(Table3[limit_jakarta],MATCH(Table4[[#This Row],[Moda]],param!$A$2:$A$6,0)),INDEX(Table3[limit_non_jakarta],MATCH(Table4[[#This Row],[Moda]],param!$A$2:$A$6,0)))</f>
        <v>2</v>
      </c>
    </row>
    <row r="23" spans="1:8" x14ac:dyDescent="0.25">
      <c r="A23" t="s">
        <v>13</v>
      </c>
      <c r="B23" t="s">
        <v>34</v>
      </c>
      <c r="C23" s="7" t="s">
        <v>58</v>
      </c>
      <c r="D23" s="14">
        <f>INDEX(distances!$B$2:$AF$32,MATCH(A23,distances!$A$2:$A$32,0),MATCH(B23,distances!$B$1:$AF$1,0))</f>
        <v>297</v>
      </c>
      <c r="E23" s="2">
        <f>INDEX(param!$L$2:$L$6,MATCH(Table4[[#This Row],[Moda]],param!$A$2:$A$6,0))</f>
        <v>10000</v>
      </c>
      <c r="F23" s="2">
        <f>INDEX(param!$M$2:$M$6,MATCH(Table4[[#This Row],[Moda]],param!$A$2:$A$6,0))+(INDEX(param!$N$2:$N$6,MATCH(Table4[[#This Row],[Moda]],param!$A$2:$A$6,0))*Table4[[#This Row],[jarak]])</f>
        <v>40594000</v>
      </c>
      <c r="G23" s="1">
        <f>INDEX(param!$K$2:$K$6,MATCH(Table4[[#This Row],[Moda]],param!$A$2:$A$6,0))</f>
        <v>28</v>
      </c>
      <c r="H23" s="1">
        <f>IF(Table4[[#This Row],[Asal]]="A",INDEX(Table3[limit_jakarta],MATCH(Table4[[#This Row],[Moda]],param!$A$2:$A$6,0)),INDEX(Table3[limit_non_jakarta],MATCH(Table4[[#This Row],[Moda]],param!$A$2:$A$6,0)))</f>
        <v>2</v>
      </c>
    </row>
    <row r="24" spans="1:8" x14ac:dyDescent="0.25">
      <c r="A24" t="s">
        <v>13</v>
      </c>
      <c r="B24" t="s">
        <v>35</v>
      </c>
      <c r="C24" s="7" t="s">
        <v>58</v>
      </c>
      <c r="D24" s="4">
        <f>INDEX(distances!$B$2:$AF$32,MATCH(A24,distances!$A$2:$A$32,0),MATCH(B24,distances!$B$1:$AF$1,0))</f>
        <v>241</v>
      </c>
      <c r="E24" s="2">
        <f>INDEX(param!$L$2:$L$6,MATCH(Table4[[#This Row],[Moda]],param!$A$2:$A$6,0))</f>
        <v>10000</v>
      </c>
      <c r="F24" s="2">
        <f>INDEX(param!$M$2:$M$6,MATCH(Table4[[#This Row],[Moda]],param!$A$2:$A$6,0))+(INDEX(param!$N$2:$N$6,MATCH(Table4[[#This Row],[Moda]],param!$A$2:$A$6,0))*Table4[[#This Row],[jarak]])</f>
        <v>40482000</v>
      </c>
      <c r="G24" s="1">
        <f>INDEX(param!$K$2:$K$6,MATCH(Table4[[#This Row],[Moda]],param!$A$2:$A$6,0))</f>
        <v>28</v>
      </c>
      <c r="H24" s="1">
        <f>IF(Table4[[#This Row],[Asal]]="A",INDEX(Table3[limit_jakarta],MATCH(Table4[[#This Row],[Moda]],param!$A$2:$A$6,0)),INDEX(Table3[limit_non_jakarta],MATCH(Table4[[#This Row],[Moda]],param!$A$2:$A$6,0)))</f>
        <v>2</v>
      </c>
    </row>
    <row r="25" spans="1:8" x14ac:dyDescent="0.25">
      <c r="A25" t="s">
        <v>13</v>
      </c>
      <c r="B25" t="s">
        <v>36</v>
      </c>
      <c r="C25" s="7" t="s">
        <v>58</v>
      </c>
      <c r="D25" s="14">
        <f>INDEX(distances!$B$2:$AF$32,MATCH(A25,distances!$A$2:$A$32,0),MATCH(B25,distances!$B$1:$AF$1,0))</f>
        <v>100</v>
      </c>
      <c r="E25" s="2">
        <f>INDEX(param!$L$2:$L$6,MATCH(Table4[[#This Row],[Moda]],param!$A$2:$A$6,0))</f>
        <v>10000</v>
      </c>
      <c r="F25" s="2">
        <f>INDEX(param!$M$2:$M$6,MATCH(Table4[[#This Row],[Moda]],param!$A$2:$A$6,0))+(INDEX(param!$N$2:$N$6,MATCH(Table4[[#This Row],[Moda]],param!$A$2:$A$6,0))*Table4[[#This Row],[jarak]])</f>
        <v>40200000</v>
      </c>
      <c r="G25" s="1">
        <f>INDEX(param!$K$2:$K$6,MATCH(Table4[[#This Row],[Moda]],param!$A$2:$A$6,0))</f>
        <v>28</v>
      </c>
      <c r="H25" s="1">
        <f>IF(Table4[[#This Row],[Asal]]="A",INDEX(Table3[limit_jakarta],MATCH(Table4[[#This Row],[Moda]],param!$A$2:$A$6,0)),INDEX(Table3[limit_non_jakarta],MATCH(Table4[[#This Row],[Moda]],param!$A$2:$A$6,0)))</f>
        <v>2</v>
      </c>
    </row>
    <row r="26" spans="1:8" x14ac:dyDescent="0.25">
      <c r="A26" t="s">
        <v>13</v>
      </c>
      <c r="B26" t="s">
        <v>37</v>
      </c>
      <c r="C26" s="7" t="s">
        <v>58</v>
      </c>
      <c r="D26" s="4">
        <f>INDEX(distances!$B$2:$AF$32,MATCH(A26,distances!$A$2:$A$32,0),MATCH(B26,distances!$B$1:$AF$1,0))</f>
        <v>47</v>
      </c>
      <c r="E26" s="2">
        <f>INDEX(param!$L$2:$L$6,MATCH(Table4[[#This Row],[Moda]],param!$A$2:$A$6,0))</f>
        <v>10000</v>
      </c>
      <c r="F26" s="2">
        <f>INDEX(param!$M$2:$M$6,MATCH(Table4[[#This Row],[Moda]],param!$A$2:$A$6,0))+(INDEX(param!$N$2:$N$6,MATCH(Table4[[#This Row],[Moda]],param!$A$2:$A$6,0))*Table4[[#This Row],[jarak]])</f>
        <v>40094000</v>
      </c>
      <c r="G26" s="1">
        <f>INDEX(param!$K$2:$K$6,MATCH(Table4[[#This Row],[Moda]],param!$A$2:$A$6,0))</f>
        <v>28</v>
      </c>
      <c r="H26" s="1">
        <f>IF(Table4[[#This Row],[Asal]]="A",INDEX(Table3[limit_jakarta],MATCH(Table4[[#This Row],[Moda]],param!$A$2:$A$6,0)),INDEX(Table3[limit_non_jakarta],MATCH(Table4[[#This Row],[Moda]],param!$A$2:$A$6,0)))</f>
        <v>2</v>
      </c>
    </row>
    <row r="27" spans="1:8" x14ac:dyDescent="0.25">
      <c r="A27" t="s">
        <v>13</v>
      </c>
      <c r="B27" t="s">
        <v>38</v>
      </c>
      <c r="C27" s="7" t="s">
        <v>58</v>
      </c>
      <c r="D27" s="14">
        <f>INDEX(distances!$B$2:$AF$32,MATCH(A27,distances!$A$2:$A$32,0),MATCH(B27,distances!$B$1:$AF$1,0))</f>
        <v>425</v>
      </c>
      <c r="E27" s="2">
        <f>INDEX(param!$L$2:$L$6,MATCH(Table4[[#This Row],[Moda]],param!$A$2:$A$6,0))</f>
        <v>10000</v>
      </c>
      <c r="F27" s="2">
        <f>INDEX(param!$M$2:$M$6,MATCH(Table4[[#This Row],[Moda]],param!$A$2:$A$6,0))+(INDEX(param!$N$2:$N$6,MATCH(Table4[[#This Row],[Moda]],param!$A$2:$A$6,0))*Table4[[#This Row],[jarak]])</f>
        <v>40850000</v>
      </c>
      <c r="G27" s="1">
        <f>INDEX(param!$K$2:$K$6,MATCH(Table4[[#This Row],[Moda]],param!$A$2:$A$6,0))</f>
        <v>28</v>
      </c>
      <c r="H27" s="1">
        <f>IF(Table4[[#This Row],[Asal]]="A",INDEX(Table3[limit_jakarta],MATCH(Table4[[#This Row],[Moda]],param!$A$2:$A$6,0)),INDEX(Table3[limit_non_jakarta],MATCH(Table4[[#This Row],[Moda]],param!$A$2:$A$6,0)))</f>
        <v>2</v>
      </c>
    </row>
    <row r="28" spans="1:8" x14ac:dyDescent="0.25">
      <c r="A28" t="s">
        <v>13</v>
      </c>
      <c r="B28" t="s">
        <v>39</v>
      </c>
      <c r="C28" s="7" t="s">
        <v>58</v>
      </c>
      <c r="D28" s="4">
        <f>INDEX(distances!$B$2:$AF$32,MATCH(A28,distances!$A$2:$A$32,0),MATCH(B28,distances!$B$1:$AF$1,0))</f>
        <v>530</v>
      </c>
      <c r="E28" s="2">
        <f>INDEX(param!$L$2:$L$6,MATCH(Table4[[#This Row],[Moda]],param!$A$2:$A$6,0))</f>
        <v>10000</v>
      </c>
      <c r="F28" s="2">
        <f>INDEX(param!$M$2:$M$6,MATCH(Table4[[#This Row],[Moda]],param!$A$2:$A$6,0))+(INDEX(param!$N$2:$N$6,MATCH(Table4[[#This Row],[Moda]],param!$A$2:$A$6,0))*Table4[[#This Row],[jarak]])</f>
        <v>41060000</v>
      </c>
      <c r="G28" s="1">
        <f>INDEX(param!$K$2:$K$6,MATCH(Table4[[#This Row],[Moda]],param!$A$2:$A$6,0))</f>
        <v>28</v>
      </c>
      <c r="H28" s="1">
        <f>IF(Table4[[#This Row],[Asal]]="A",INDEX(Table3[limit_jakarta],MATCH(Table4[[#This Row],[Moda]],param!$A$2:$A$6,0)),INDEX(Table3[limit_non_jakarta],MATCH(Table4[[#This Row],[Moda]],param!$A$2:$A$6,0)))</f>
        <v>2</v>
      </c>
    </row>
    <row r="29" spans="1:8" x14ac:dyDescent="0.25">
      <c r="A29" t="s">
        <v>13</v>
      </c>
      <c r="B29" t="s">
        <v>40</v>
      </c>
      <c r="C29" s="7" t="s">
        <v>58</v>
      </c>
      <c r="D29" s="14">
        <f>INDEX(distances!$B$2:$AF$32,MATCH(A29,distances!$A$2:$A$32,0),MATCH(B29,distances!$B$1:$AF$1,0))</f>
        <v>317</v>
      </c>
      <c r="E29" s="2">
        <f>INDEX(param!$L$2:$L$6,MATCH(Table4[[#This Row],[Moda]],param!$A$2:$A$6,0))</f>
        <v>10000</v>
      </c>
      <c r="F29" s="2">
        <f>INDEX(param!$M$2:$M$6,MATCH(Table4[[#This Row],[Moda]],param!$A$2:$A$6,0))+(INDEX(param!$N$2:$N$6,MATCH(Table4[[#This Row],[Moda]],param!$A$2:$A$6,0))*Table4[[#This Row],[jarak]])</f>
        <v>40634000</v>
      </c>
      <c r="G29" s="1">
        <f>INDEX(param!$K$2:$K$6,MATCH(Table4[[#This Row],[Moda]],param!$A$2:$A$6,0))</f>
        <v>28</v>
      </c>
      <c r="H29" s="1">
        <f>IF(Table4[[#This Row],[Asal]]="A",INDEX(Table3[limit_jakarta],MATCH(Table4[[#This Row],[Moda]],param!$A$2:$A$6,0)),INDEX(Table3[limit_non_jakarta],MATCH(Table4[[#This Row],[Moda]],param!$A$2:$A$6,0)))</f>
        <v>2</v>
      </c>
    </row>
    <row r="30" spans="1:8" x14ac:dyDescent="0.25">
      <c r="A30" t="s">
        <v>13</v>
      </c>
      <c r="B30" t="s">
        <v>41</v>
      </c>
      <c r="C30" s="7" t="s">
        <v>58</v>
      </c>
      <c r="D30" s="4">
        <f>INDEX(distances!$B$2:$AF$32,MATCH(A30,distances!$A$2:$A$32,0),MATCH(B30,distances!$B$1:$AF$1,0))</f>
        <v>72</v>
      </c>
      <c r="E30" s="2">
        <f>INDEX(param!$L$2:$L$6,MATCH(Table4[[#This Row],[Moda]],param!$A$2:$A$6,0))</f>
        <v>10000</v>
      </c>
      <c r="F30" s="2">
        <f>INDEX(param!$M$2:$M$6,MATCH(Table4[[#This Row],[Moda]],param!$A$2:$A$6,0))+(INDEX(param!$N$2:$N$6,MATCH(Table4[[#This Row],[Moda]],param!$A$2:$A$6,0))*Table4[[#This Row],[jarak]])</f>
        <v>40144000</v>
      </c>
      <c r="G30" s="1">
        <f>INDEX(param!$K$2:$K$6,MATCH(Table4[[#This Row],[Moda]],param!$A$2:$A$6,0))</f>
        <v>28</v>
      </c>
      <c r="H30" s="1">
        <f>IF(Table4[[#This Row],[Asal]]="A",INDEX(Table3[limit_jakarta],MATCH(Table4[[#This Row],[Moda]],param!$A$2:$A$6,0)),INDEX(Table3[limit_non_jakarta],MATCH(Table4[[#This Row],[Moda]],param!$A$2:$A$6,0)))</f>
        <v>2</v>
      </c>
    </row>
    <row r="31" spans="1:8" x14ac:dyDescent="0.25">
      <c r="A31" t="s">
        <v>13</v>
      </c>
      <c r="B31" s="9" t="s">
        <v>42</v>
      </c>
      <c r="C31" s="7" t="s">
        <v>58</v>
      </c>
      <c r="D31" s="13">
        <f>INDEX(distances!$B$2:$AF$32,MATCH(A31,distances!$A$2:$A$32,0),MATCH(B31,distances!$B$1:$AF$1,0))</f>
        <v>174</v>
      </c>
      <c r="E31" s="10">
        <f>INDEX(param!$L$2:$L$6,MATCH(Table4[[#This Row],[Moda]],param!$A$2:$A$6,0))</f>
        <v>10000</v>
      </c>
      <c r="F31" s="10">
        <f>INDEX(param!$M$2:$M$6,MATCH(Table4[[#This Row],[Moda]],param!$A$2:$A$6,0))+(INDEX(param!$N$2:$N$6,MATCH(Table4[[#This Row],[Moda]],param!$A$2:$A$6,0))*Table4[[#This Row],[jarak]])</f>
        <v>40348000</v>
      </c>
      <c r="G31" s="11">
        <f>INDEX(param!$K$2:$K$6,MATCH(Table4[[#This Row],[Moda]],param!$A$2:$A$6,0))</f>
        <v>28</v>
      </c>
      <c r="H31" s="11">
        <f>IF(Table4[[#This Row],[Asal]]="A",INDEX(Table3[limit_jakarta],MATCH(Table4[[#This Row],[Moda]],param!$A$2:$A$6,0)),INDEX(Table3[limit_non_jakarta],MATCH(Table4[[#This Row],[Moda]],param!$A$2:$A$6,0)))</f>
        <v>2</v>
      </c>
    </row>
    <row r="32" spans="1:8" x14ac:dyDescent="0.25">
      <c r="A32" t="s">
        <v>13</v>
      </c>
      <c r="B32" t="s">
        <v>15</v>
      </c>
      <c r="C32" t="s">
        <v>60</v>
      </c>
      <c r="D32" s="12">
        <f>INDEX(distances!$B$2:$AF$32,MATCH(A32,distances!$A$2:$A$32,0),MATCH(B32,distances!$B$1:$AF$1,0))</f>
        <v>389</v>
      </c>
      <c r="E32" s="2">
        <f>INDEX(param!$L$2:$L$6,MATCH(Table4[[#This Row],[Moda]],param!$A$2:$A$6,0))</f>
        <v>90000</v>
      </c>
      <c r="F32" s="2">
        <f>INDEX(param!$M$2:$M$6,MATCH(Table4[[#This Row],[Moda]],param!$A$2:$A$6,0))+(INDEX(param!$N$2:$N$6,MATCH(Table4[[#This Row],[Moda]],param!$A$2:$A$6,0))*Table4[[#This Row],[jarak]])</f>
        <v>59000000</v>
      </c>
      <c r="G32" s="1">
        <f>INDEX(param!$K$2:$K$6,MATCH(Table4[[#This Row],[Moda]],param!$A$2:$A$6,0))</f>
        <v>300</v>
      </c>
      <c r="H32" s="1">
        <f>IF(Table4[[#This Row],[Asal]]="A",INDEX(Table3[limit_jakarta],MATCH(Table4[[#This Row],[Moda]],param!$A$2:$A$6,0)),INDEX(Table3[limit_non_jakarta],MATCH(Table4[[#This Row],[Moda]],param!$A$2:$A$6,0)))</f>
        <v>2</v>
      </c>
    </row>
    <row r="33" spans="1:8" x14ac:dyDescent="0.25">
      <c r="A33" t="s">
        <v>13</v>
      </c>
      <c r="B33" t="s">
        <v>16</v>
      </c>
      <c r="C33" t="s">
        <v>60</v>
      </c>
      <c r="D33" s="15">
        <f>INDEX(distances!$B$2:$AF$32,MATCH(A33,distances!$A$2:$A$32,0),MATCH(B33,distances!$B$1:$AF$1,0))</f>
        <v>388</v>
      </c>
      <c r="E33" s="2">
        <f>INDEX(param!$L$2:$L$6,MATCH(Table4[[#This Row],[Moda]],param!$A$2:$A$6,0))</f>
        <v>90000</v>
      </c>
      <c r="F33" s="2">
        <f>INDEX(param!$M$2:$M$6,MATCH(Table4[[#This Row],[Moda]],param!$A$2:$A$6,0))+(INDEX(param!$N$2:$N$6,MATCH(Table4[[#This Row],[Moda]],param!$A$2:$A$6,0))*Table4[[#This Row],[jarak]])</f>
        <v>59000000</v>
      </c>
      <c r="G33" s="1">
        <f>INDEX(param!$K$2:$K$6,MATCH(Table4[[#This Row],[Moda]],param!$A$2:$A$6,0))</f>
        <v>300</v>
      </c>
      <c r="H33" s="1">
        <f>IF(Table4[[#This Row],[Asal]]="A",INDEX(Table3[limit_jakarta],MATCH(Table4[[#This Row],[Moda]],param!$A$2:$A$6,0)),INDEX(Table3[limit_non_jakarta],MATCH(Table4[[#This Row],[Moda]],param!$A$2:$A$6,0)))</f>
        <v>2</v>
      </c>
    </row>
    <row r="34" spans="1:8" x14ac:dyDescent="0.25">
      <c r="A34" t="s">
        <v>13</v>
      </c>
      <c r="B34" t="s">
        <v>17</v>
      </c>
      <c r="C34" t="s">
        <v>60</v>
      </c>
      <c r="D34" s="12">
        <f>INDEX(distances!$B$2:$AF$32,MATCH(A34,distances!$A$2:$A$32,0),MATCH(B34,distances!$B$1:$AF$1,0))</f>
        <v>388</v>
      </c>
      <c r="E34" s="2">
        <f>INDEX(param!$L$2:$L$6,MATCH(Table4[[#This Row],[Moda]],param!$A$2:$A$6,0))</f>
        <v>90000</v>
      </c>
      <c r="F34" s="2">
        <f>INDEX(param!$M$2:$M$6,MATCH(Table4[[#This Row],[Moda]],param!$A$2:$A$6,0))+(INDEX(param!$N$2:$N$6,MATCH(Table4[[#This Row],[Moda]],param!$A$2:$A$6,0))*Table4[[#This Row],[jarak]])</f>
        <v>59000000</v>
      </c>
      <c r="G34" s="1">
        <f>INDEX(param!$K$2:$K$6,MATCH(Table4[[#This Row],[Moda]],param!$A$2:$A$6,0))</f>
        <v>300</v>
      </c>
      <c r="H34" s="1">
        <f>IF(Table4[[#This Row],[Asal]]="A",INDEX(Table3[limit_jakarta],MATCH(Table4[[#This Row],[Moda]],param!$A$2:$A$6,0)),INDEX(Table3[limit_non_jakarta],MATCH(Table4[[#This Row],[Moda]],param!$A$2:$A$6,0)))</f>
        <v>2</v>
      </c>
    </row>
    <row r="35" spans="1:8" x14ac:dyDescent="0.25">
      <c r="A35" t="s">
        <v>13</v>
      </c>
      <c r="B35" t="s">
        <v>18</v>
      </c>
      <c r="C35" t="s">
        <v>60</v>
      </c>
      <c r="D35" s="15">
        <f>INDEX(distances!$B$2:$AF$32,MATCH(A35,distances!$A$2:$A$32,0),MATCH(B35,distances!$B$1:$AF$1,0))</f>
        <v>286</v>
      </c>
      <c r="E35" s="2">
        <f>INDEX(param!$L$2:$L$6,MATCH(Table4[[#This Row],[Moda]],param!$A$2:$A$6,0))</f>
        <v>90000</v>
      </c>
      <c r="F35" s="2">
        <f>INDEX(param!$M$2:$M$6,MATCH(Table4[[#This Row],[Moda]],param!$A$2:$A$6,0))+(INDEX(param!$N$2:$N$6,MATCH(Table4[[#This Row],[Moda]],param!$A$2:$A$6,0))*Table4[[#This Row],[jarak]])</f>
        <v>59000000</v>
      </c>
      <c r="G35" s="1">
        <f>INDEX(param!$K$2:$K$6,MATCH(Table4[[#This Row],[Moda]],param!$A$2:$A$6,0))</f>
        <v>300</v>
      </c>
      <c r="H35" s="1">
        <f>IF(Table4[[#This Row],[Asal]]="A",INDEX(Table3[limit_jakarta],MATCH(Table4[[#This Row],[Moda]],param!$A$2:$A$6,0)),INDEX(Table3[limit_non_jakarta],MATCH(Table4[[#This Row],[Moda]],param!$A$2:$A$6,0)))</f>
        <v>2</v>
      </c>
    </row>
    <row r="36" spans="1:8" x14ac:dyDescent="0.25">
      <c r="A36" t="s">
        <v>13</v>
      </c>
      <c r="B36" t="s">
        <v>19</v>
      </c>
      <c r="C36" t="s">
        <v>60</v>
      </c>
      <c r="D36" s="12">
        <f>INDEX(distances!$B$2:$AF$32,MATCH(A36,distances!$A$2:$A$32,0),MATCH(B36,distances!$B$1:$AF$1,0))</f>
        <v>466</v>
      </c>
      <c r="E36" s="2">
        <f>INDEX(param!$L$2:$L$6,MATCH(Table4[[#This Row],[Moda]],param!$A$2:$A$6,0))</f>
        <v>90000</v>
      </c>
      <c r="F36" s="2">
        <f>INDEX(param!$M$2:$M$6,MATCH(Table4[[#This Row],[Moda]],param!$A$2:$A$6,0))+(INDEX(param!$N$2:$N$6,MATCH(Table4[[#This Row],[Moda]],param!$A$2:$A$6,0))*Table4[[#This Row],[jarak]])</f>
        <v>59000000</v>
      </c>
      <c r="G36" s="1">
        <f>INDEX(param!$K$2:$K$6,MATCH(Table4[[#This Row],[Moda]],param!$A$2:$A$6,0))</f>
        <v>300</v>
      </c>
      <c r="H36" s="1">
        <f>IF(Table4[[#This Row],[Asal]]="A",INDEX(Table3[limit_jakarta],MATCH(Table4[[#This Row],[Moda]],param!$A$2:$A$6,0)),INDEX(Table3[limit_non_jakarta],MATCH(Table4[[#This Row],[Moda]],param!$A$2:$A$6,0)))</f>
        <v>2</v>
      </c>
    </row>
    <row r="37" spans="1:8" x14ac:dyDescent="0.25">
      <c r="A37" t="s">
        <v>13</v>
      </c>
      <c r="B37" t="s">
        <v>20</v>
      </c>
      <c r="C37" t="s">
        <v>60</v>
      </c>
      <c r="D37" s="15">
        <f>INDEX(distances!$B$2:$AF$32,MATCH(A37,distances!$A$2:$A$32,0),MATCH(B37,distances!$B$1:$AF$1,0))</f>
        <v>157</v>
      </c>
      <c r="E37" s="2">
        <f>INDEX(param!$L$2:$L$6,MATCH(Table4[[#This Row],[Moda]],param!$A$2:$A$6,0))</f>
        <v>90000</v>
      </c>
      <c r="F37" s="2">
        <f>INDEX(param!$M$2:$M$6,MATCH(Table4[[#This Row],[Moda]],param!$A$2:$A$6,0))+(INDEX(param!$N$2:$N$6,MATCH(Table4[[#This Row],[Moda]],param!$A$2:$A$6,0))*Table4[[#This Row],[jarak]])</f>
        <v>59000000</v>
      </c>
      <c r="G37" s="1">
        <f>INDEX(param!$K$2:$K$6,MATCH(Table4[[#This Row],[Moda]],param!$A$2:$A$6,0))</f>
        <v>300</v>
      </c>
      <c r="H37" s="1">
        <f>IF(Table4[[#This Row],[Asal]]="A",INDEX(Table3[limit_jakarta],MATCH(Table4[[#This Row],[Moda]],param!$A$2:$A$6,0)),INDEX(Table3[limit_non_jakarta],MATCH(Table4[[#This Row],[Moda]],param!$A$2:$A$6,0)))</f>
        <v>2</v>
      </c>
    </row>
    <row r="38" spans="1:8" x14ac:dyDescent="0.25">
      <c r="A38" t="s">
        <v>13</v>
      </c>
      <c r="B38" t="s">
        <v>21</v>
      </c>
      <c r="C38" t="s">
        <v>60</v>
      </c>
      <c r="D38" s="12">
        <f>INDEX(distances!$B$2:$AF$32,MATCH(A38,distances!$A$2:$A$32,0),MATCH(B38,distances!$B$1:$AF$1,0))</f>
        <v>311</v>
      </c>
      <c r="E38" s="2">
        <f>INDEX(param!$L$2:$L$6,MATCH(Table4[[#This Row],[Moda]],param!$A$2:$A$6,0))</f>
        <v>90000</v>
      </c>
      <c r="F38" s="2">
        <f>INDEX(param!$M$2:$M$6,MATCH(Table4[[#This Row],[Moda]],param!$A$2:$A$6,0))+(INDEX(param!$N$2:$N$6,MATCH(Table4[[#This Row],[Moda]],param!$A$2:$A$6,0))*Table4[[#This Row],[jarak]])</f>
        <v>59000000</v>
      </c>
      <c r="G38" s="1">
        <f>INDEX(param!$K$2:$K$6,MATCH(Table4[[#This Row],[Moda]],param!$A$2:$A$6,0))</f>
        <v>300</v>
      </c>
      <c r="H38" s="1">
        <f>IF(Table4[[#This Row],[Asal]]="A",INDEX(Table3[limit_jakarta],MATCH(Table4[[#This Row],[Moda]],param!$A$2:$A$6,0)),INDEX(Table3[limit_non_jakarta],MATCH(Table4[[#This Row],[Moda]],param!$A$2:$A$6,0)))</f>
        <v>2</v>
      </c>
    </row>
    <row r="39" spans="1:8" x14ac:dyDescent="0.25">
      <c r="A39" t="s">
        <v>13</v>
      </c>
      <c r="B39" t="s">
        <v>22</v>
      </c>
      <c r="C39" t="s">
        <v>60</v>
      </c>
      <c r="D39" s="15">
        <f>INDEX(distances!$B$2:$AF$32,MATCH(A39,distances!$A$2:$A$32,0),MATCH(B39,distances!$B$1:$AF$1,0))</f>
        <v>284</v>
      </c>
      <c r="E39" s="2">
        <f>INDEX(param!$L$2:$L$6,MATCH(Table4[[#This Row],[Moda]],param!$A$2:$A$6,0))</f>
        <v>90000</v>
      </c>
      <c r="F39" s="2">
        <f>INDEX(param!$M$2:$M$6,MATCH(Table4[[#This Row],[Moda]],param!$A$2:$A$6,0))+(INDEX(param!$N$2:$N$6,MATCH(Table4[[#This Row],[Moda]],param!$A$2:$A$6,0))*Table4[[#This Row],[jarak]])</f>
        <v>59000000</v>
      </c>
      <c r="G39" s="1">
        <f>INDEX(param!$K$2:$K$6,MATCH(Table4[[#This Row],[Moda]],param!$A$2:$A$6,0))</f>
        <v>300</v>
      </c>
      <c r="H39" s="1">
        <f>IF(Table4[[#This Row],[Asal]]="A",INDEX(Table3[limit_jakarta],MATCH(Table4[[#This Row],[Moda]],param!$A$2:$A$6,0)),INDEX(Table3[limit_non_jakarta],MATCH(Table4[[#This Row],[Moda]],param!$A$2:$A$6,0)))</f>
        <v>2</v>
      </c>
    </row>
    <row r="40" spans="1:8" x14ac:dyDescent="0.25">
      <c r="A40" t="s">
        <v>13</v>
      </c>
      <c r="B40" t="s">
        <v>23</v>
      </c>
      <c r="C40" t="s">
        <v>60</v>
      </c>
      <c r="D40" s="12">
        <f>INDEX(distances!$B$2:$AF$32,MATCH(A40,distances!$A$2:$A$32,0),MATCH(B40,distances!$B$1:$AF$1,0))</f>
        <v>502</v>
      </c>
      <c r="E40" s="2">
        <f>INDEX(param!$L$2:$L$6,MATCH(Table4[[#This Row],[Moda]],param!$A$2:$A$6,0))</f>
        <v>90000</v>
      </c>
      <c r="F40" s="2">
        <f>INDEX(param!$M$2:$M$6,MATCH(Table4[[#This Row],[Moda]],param!$A$2:$A$6,0))+(INDEX(param!$N$2:$N$6,MATCH(Table4[[#This Row],[Moda]],param!$A$2:$A$6,0))*Table4[[#This Row],[jarak]])</f>
        <v>59000000</v>
      </c>
      <c r="G40" s="1">
        <f>INDEX(param!$K$2:$K$6,MATCH(Table4[[#This Row],[Moda]],param!$A$2:$A$6,0))</f>
        <v>300</v>
      </c>
      <c r="H40" s="1">
        <f>IF(Table4[[#This Row],[Asal]]="A",INDEX(Table3[limit_jakarta],MATCH(Table4[[#This Row],[Moda]],param!$A$2:$A$6,0)),INDEX(Table3[limit_non_jakarta],MATCH(Table4[[#This Row],[Moda]],param!$A$2:$A$6,0)))</f>
        <v>2</v>
      </c>
    </row>
    <row r="41" spans="1:8" x14ac:dyDescent="0.25">
      <c r="A41" t="s">
        <v>13</v>
      </c>
      <c r="B41" t="s">
        <v>24</v>
      </c>
      <c r="C41" t="s">
        <v>60</v>
      </c>
      <c r="D41" s="15">
        <f>INDEX(distances!$B$2:$AF$32,MATCH(A41,distances!$A$2:$A$32,0),MATCH(B41,distances!$B$1:$AF$1,0))</f>
        <v>445</v>
      </c>
      <c r="E41" s="2">
        <f>INDEX(param!$L$2:$L$6,MATCH(Table4[[#This Row],[Moda]],param!$A$2:$A$6,0))</f>
        <v>90000</v>
      </c>
      <c r="F41" s="2">
        <f>INDEX(param!$M$2:$M$6,MATCH(Table4[[#This Row],[Moda]],param!$A$2:$A$6,0))+(INDEX(param!$N$2:$N$6,MATCH(Table4[[#This Row],[Moda]],param!$A$2:$A$6,0))*Table4[[#This Row],[jarak]])</f>
        <v>59000000</v>
      </c>
      <c r="G41" s="1">
        <f>INDEX(param!$K$2:$K$6,MATCH(Table4[[#This Row],[Moda]],param!$A$2:$A$6,0))</f>
        <v>300</v>
      </c>
      <c r="H41" s="1">
        <f>IF(Table4[[#This Row],[Asal]]="A",INDEX(Table3[limit_jakarta],MATCH(Table4[[#This Row],[Moda]],param!$A$2:$A$6,0)),INDEX(Table3[limit_non_jakarta],MATCH(Table4[[#This Row],[Moda]],param!$A$2:$A$6,0)))</f>
        <v>2</v>
      </c>
    </row>
    <row r="42" spans="1:8" x14ac:dyDescent="0.25">
      <c r="A42" t="s">
        <v>13</v>
      </c>
      <c r="B42" t="s">
        <v>25</v>
      </c>
      <c r="C42" t="s">
        <v>60</v>
      </c>
      <c r="D42" s="12">
        <f>INDEX(distances!$B$2:$AF$32,MATCH(A42,distances!$A$2:$A$32,0),MATCH(B42,distances!$B$1:$AF$1,0))</f>
        <v>202</v>
      </c>
      <c r="E42" s="2">
        <f>INDEX(param!$L$2:$L$6,MATCH(Table4[[#This Row],[Moda]],param!$A$2:$A$6,0))</f>
        <v>90000</v>
      </c>
      <c r="F42" s="2">
        <f>INDEX(param!$M$2:$M$6,MATCH(Table4[[#This Row],[Moda]],param!$A$2:$A$6,0))+(INDEX(param!$N$2:$N$6,MATCH(Table4[[#This Row],[Moda]],param!$A$2:$A$6,0))*Table4[[#This Row],[jarak]])</f>
        <v>59000000</v>
      </c>
      <c r="G42" s="1">
        <f>INDEX(param!$K$2:$K$6,MATCH(Table4[[#This Row],[Moda]],param!$A$2:$A$6,0))</f>
        <v>300</v>
      </c>
      <c r="H42" s="1">
        <f>IF(Table4[[#This Row],[Asal]]="A",INDEX(Table3[limit_jakarta],MATCH(Table4[[#This Row],[Moda]],param!$A$2:$A$6,0)),INDEX(Table3[limit_non_jakarta],MATCH(Table4[[#This Row],[Moda]],param!$A$2:$A$6,0)))</f>
        <v>2</v>
      </c>
    </row>
    <row r="43" spans="1:8" x14ac:dyDescent="0.25">
      <c r="A43" t="s">
        <v>13</v>
      </c>
      <c r="B43" t="s">
        <v>26</v>
      </c>
      <c r="C43" t="s">
        <v>60</v>
      </c>
      <c r="D43" s="15">
        <f>INDEX(distances!$B$2:$AF$32,MATCH(A43,distances!$A$2:$A$32,0),MATCH(B43,distances!$B$1:$AF$1,0))</f>
        <v>300</v>
      </c>
      <c r="E43" s="2">
        <f>INDEX(param!$L$2:$L$6,MATCH(Table4[[#This Row],[Moda]],param!$A$2:$A$6,0))</f>
        <v>90000</v>
      </c>
      <c r="F43" s="2">
        <f>INDEX(param!$M$2:$M$6,MATCH(Table4[[#This Row],[Moda]],param!$A$2:$A$6,0))+(INDEX(param!$N$2:$N$6,MATCH(Table4[[#This Row],[Moda]],param!$A$2:$A$6,0))*Table4[[#This Row],[jarak]])</f>
        <v>59000000</v>
      </c>
      <c r="G43" s="1">
        <f>INDEX(param!$K$2:$K$6,MATCH(Table4[[#This Row],[Moda]],param!$A$2:$A$6,0))</f>
        <v>300</v>
      </c>
      <c r="H43" s="1">
        <f>IF(Table4[[#This Row],[Asal]]="A",INDEX(Table3[limit_jakarta],MATCH(Table4[[#This Row],[Moda]],param!$A$2:$A$6,0)),INDEX(Table3[limit_non_jakarta],MATCH(Table4[[#This Row],[Moda]],param!$A$2:$A$6,0)))</f>
        <v>2</v>
      </c>
    </row>
    <row r="44" spans="1:8" x14ac:dyDescent="0.25">
      <c r="A44" t="s">
        <v>13</v>
      </c>
      <c r="B44" t="s">
        <v>27</v>
      </c>
      <c r="C44" t="s">
        <v>60</v>
      </c>
      <c r="D44" s="12">
        <f>INDEX(distances!$B$2:$AF$32,MATCH(A44,distances!$A$2:$A$32,0),MATCH(B44,distances!$B$1:$AF$1,0))</f>
        <v>247</v>
      </c>
      <c r="E44" s="2">
        <f>INDEX(param!$L$2:$L$6,MATCH(Table4[[#This Row],[Moda]],param!$A$2:$A$6,0))</f>
        <v>90000</v>
      </c>
      <c r="F44" s="2">
        <f>INDEX(param!$M$2:$M$6,MATCH(Table4[[#This Row],[Moda]],param!$A$2:$A$6,0))+(INDEX(param!$N$2:$N$6,MATCH(Table4[[#This Row],[Moda]],param!$A$2:$A$6,0))*Table4[[#This Row],[jarak]])</f>
        <v>59000000</v>
      </c>
      <c r="G44" s="1">
        <f>INDEX(param!$K$2:$K$6,MATCH(Table4[[#This Row],[Moda]],param!$A$2:$A$6,0))</f>
        <v>300</v>
      </c>
      <c r="H44" s="1">
        <f>IF(Table4[[#This Row],[Asal]]="A",INDEX(Table3[limit_jakarta],MATCH(Table4[[#This Row],[Moda]],param!$A$2:$A$6,0)),INDEX(Table3[limit_non_jakarta],MATCH(Table4[[#This Row],[Moda]],param!$A$2:$A$6,0)))</f>
        <v>2</v>
      </c>
    </row>
    <row r="45" spans="1:8" x14ac:dyDescent="0.25">
      <c r="A45" t="s">
        <v>13</v>
      </c>
      <c r="B45" t="s">
        <v>28</v>
      </c>
      <c r="C45" t="s">
        <v>60</v>
      </c>
      <c r="D45" s="15">
        <f>INDEX(distances!$B$2:$AF$32,MATCH(A45,distances!$A$2:$A$32,0),MATCH(B45,distances!$B$1:$AF$1,0))</f>
        <v>158</v>
      </c>
      <c r="E45" s="2">
        <f>INDEX(param!$L$2:$L$6,MATCH(Table4[[#This Row],[Moda]],param!$A$2:$A$6,0))</f>
        <v>90000</v>
      </c>
      <c r="F45" s="2">
        <f>INDEX(param!$M$2:$M$6,MATCH(Table4[[#This Row],[Moda]],param!$A$2:$A$6,0))+(INDEX(param!$N$2:$N$6,MATCH(Table4[[#This Row],[Moda]],param!$A$2:$A$6,0))*Table4[[#This Row],[jarak]])</f>
        <v>59000000</v>
      </c>
      <c r="G45" s="1">
        <f>INDEX(param!$K$2:$K$6,MATCH(Table4[[#This Row],[Moda]],param!$A$2:$A$6,0))</f>
        <v>300</v>
      </c>
      <c r="H45" s="1">
        <f>IF(Table4[[#This Row],[Asal]]="A",INDEX(Table3[limit_jakarta],MATCH(Table4[[#This Row],[Moda]],param!$A$2:$A$6,0)),INDEX(Table3[limit_non_jakarta],MATCH(Table4[[#This Row],[Moda]],param!$A$2:$A$6,0)))</f>
        <v>2</v>
      </c>
    </row>
    <row r="46" spans="1:8" x14ac:dyDescent="0.25">
      <c r="A46" t="s">
        <v>13</v>
      </c>
      <c r="B46" t="s">
        <v>29</v>
      </c>
      <c r="C46" t="s">
        <v>60</v>
      </c>
      <c r="D46" s="12">
        <f>INDEX(distances!$B$2:$AF$32,MATCH(A46,distances!$A$2:$A$32,0),MATCH(B46,distances!$B$1:$AF$1,0))</f>
        <v>199</v>
      </c>
      <c r="E46" s="2">
        <f>INDEX(param!$L$2:$L$6,MATCH(Table4[[#This Row],[Moda]],param!$A$2:$A$6,0))</f>
        <v>90000</v>
      </c>
      <c r="F46" s="2">
        <f>INDEX(param!$M$2:$M$6,MATCH(Table4[[#This Row],[Moda]],param!$A$2:$A$6,0))+(INDEX(param!$N$2:$N$6,MATCH(Table4[[#This Row],[Moda]],param!$A$2:$A$6,0))*Table4[[#This Row],[jarak]])</f>
        <v>59000000</v>
      </c>
      <c r="G46" s="1">
        <f>INDEX(param!$K$2:$K$6,MATCH(Table4[[#This Row],[Moda]],param!$A$2:$A$6,0))</f>
        <v>300</v>
      </c>
      <c r="H46" s="1">
        <f>IF(Table4[[#This Row],[Asal]]="A",INDEX(Table3[limit_jakarta],MATCH(Table4[[#This Row],[Moda]],param!$A$2:$A$6,0)),INDEX(Table3[limit_non_jakarta],MATCH(Table4[[#This Row],[Moda]],param!$A$2:$A$6,0)))</f>
        <v>2</v>
      </c>
    </row>
    <row r="47" spans="1:8" x14ac:dyDescent="0.25">
      <c r="A47" t="s">
        <v>13</v>
      </c>
      <c r="B47" t="s">
        <v>9</v>
      </c>
      <c r="C47" t="s">
        <v>60</v>
      </c>
      <c r="D47" s="15">
        <f>INDEX(distances!$B$2:$AF$32,MATCH(A47,distances!$A$2:$A$32,0),MATCH(B47,distances!$B$1:$AF$1,0))</f>
        <v>482</v>
      </c>
      <c r="E47" s="2">
        <f>INDEX(param!$L$2:$L$6,MATCH(Table4[[#This Row],[Moda]],param!$A$2:$A$6,0))</f>
        <v>90000</v>
      </c>
      <c r="F47" s="2">
        <f>INDEX(param!$M$2:$M$6,MATCH(Table4[[#This Row],[Moda]],param!$A$2:$A$6,0))+(INDEX(param!$N$2:$N$6,MATCH(Table4[[#This Row],[Moda]],param!$A$2:$A$6,0))*Table4[[#This Row],[jarak]])</f>
        <v>59000000</v>
      </c>
      <c r="G47" s="1">
        <f>INDEX(param!$K$2:$K$6,MATCH(Table4[[#This Row],[Moda]],param!$A$2:$A$6,0))</f>
        <v>300</v>
      </c>
      <c r="H47" s="1">
        <f>IF(Table4[[#This Row],[Asal]]="A",INDEX(Table3[limit_jakarta],MATCH(Table4[[#This Row],[Moda]],param!$A$2:$A$6,0)),INDEX(Table3[limit_non_jakarta],MATCH(Table4[[#This Row],[Moda]],param!$A$2:$A$6,0)))</f>
        <v>2</v>
      </c>
    </row>
    <row r="48" spans="1:8" x14ac:dyDescent="0.25">
      <c r="A48" t="s">
        <v>13</v>
      </c>
      <c r="B48" t="s">
        <v>30</v>
      </c>
      <c r="C48" t="s">
        <v>60</v>
      </c>
      <c r="D48" s="12">
        <f>INDEX(distances!$B$2:$AF$32,MATCH(A48,distances!$A$2:$A$32,0),MATCH(B48,distances!$B$1:$AF$1,0))</f>
        <v>342</v>
      </c>
      <c r="E48" s="2">
        <f>INDEX(param!$L$2:$L$6,MATCH(Table4[[#This Row],[Moda]],param!$A$2:$A$6,0))</f>
        <v>90000</v>
      </c>
      <c r="F48" s="2">
        <f>INDEX(param!$M$2:$M$6,MATCH(Table4[[#This Row],[Moda]],param!$A$2:$A$6,0))+(INDEX(param!$N$2:$N$6,MATCH(Table4[[#This Row],[Moda]],param!$A$2:$A$6,0))*Table4[[#This Row],[jarak]])</f>
        <v>59000000</v>
      </c>
      <c r="G48" s="1">
        <f>INDEX(param!$K$2:$K$6,MATCH(Table4[[#This Row],[Moda]],param!$A$2:$A$6,0))</f>
        <v>300</v>
      </c>
      <c r="H48" s="1">
        <f>IF(Table4[[#This Row],[Asal]]="A",INDEX(Table3[limit_jakarta],MATCH(Table4[[#This Row],[Moda]],param!$A$2:$A$6,0)),INDEX(Table3[limit_non_jakarta],MATCH(Table4[[#This Row],[Moda]],param!$A$2:$A$6,0)))</f>
        <v>2</v>
      </c>
    </row>
    <row r="49" spans="1:8" x14ac:dyDescent="0.25">
      <c r="A49" t="s">
        <v>13</v>
      </c>
      <c r="B49" t="s">
        <v>31</v>
      </c>
      <c r="C49" t="s">
        <v>60</v>
      </c>
      <c r="D49" s="15">
        <f>INDEX(distances!$B$2:$AF$32,MATCH(A49,distances!$A$2:$A$32,0),MATCH(B49,distances!$B$1:$AF$1,0))</f>
        <v>184</v>
      </c>
      <c r="E49" s="2">
        <f>INDEX(param!$L$2:$L$6,MATCH(Table4[[#This Row],[Moda]],param!$A$2:$A$6,0))</f>
        <v>90000</v>
      </c>
      <c r="F49" s="2">
        <f>INDEX(param!$M$2:$M$6,MATCH(Table4[[#This Row],[Moda]],param!$A$2:$A$6,0))+(INDEX(param!$N$2:$N$6,MATCH(Table4[[#This Row],[Moda]],param!$A$2:$A$6,0))*Table4[[#This Row],[jarak]])</f>
        <v>59000000</v>
      </c>
      <c r="G49" s="1">
        <f>INDEX(param!$K$2:$K$6,MATCH(Table4[[#This Row],[Moda]],param!$A$2:$A$6,0))</f>
        <v>300</v>
      </c>
      <c r="H49" s="1">
        <f>IF(Table4[[#This Row],[Asal]]="A",INDEX(Table3[limit_jakarta],MATCH(Table4[[#This Row],[Moda]],param!$A$2:$A$6,0)),INDEX(Table3[limit_non_jakarta],MATCH(Table4[[#This Row],[Moda]],param!$A$2:$A$6,0)))</f>
        <v>2</v>
      </c>
    </row>
    <row r="50" spans="1:8" x14ac:dyDescent="0.25">
      <c r="A50" t="s">
        <v>13</v>
      </c>
      <c r="B50" t="s">
        <v>10</v>
      </c>
      <c r="C50" t="s">
        <v>60</v>
      </c>
      <c r="D50" s="12">
        <f>INDEX(distances!$B$2:$AF$32,MATCH(A50,distances!$A$2:$A$32,0),MATCH(B50,distances!$B$1:$AF$1,0))</f>
        <v>211</v>
      </c>
      <c r="E50" s="2">
        <f>INDEX(param!$L$2:$L$6,MATCH(Table4[[#This Row],[Moda]],param!$A$2:$A$6,0))</f>
        <v>90000</v>
      </c>
      <c r="F50" s="2">
        <f>INDEX(param!$M$2:$M$6,MATCH(Table4[[#This Row],[Moda]],param!$A$2:$A$6,0))+(INDEX(param!$N$2:$N$6,MATCH(Table4[[#This Row],[Moda]],param!$A$2:$A$6,0))*Table4[[#This Row],[jarak]])</f>
        <v>59000000</v>
      </c>
      <c r="G50" s="1">
        <f>INDEX(param!$K$2:$K$6,MATCH(Table4[[#This Row],[Moda]],param!$A$2:$A$6,0))</f>
        <v>300</v>
      </c>
      <c r="H50" s="1">
        <f>IF(Table4[[#This Row],[Asal]]="A",INDEX(Table3[limit_jakarta],MATCH(Table4[[#This Row],[Moda]],param!$A$2:$A$6,0)),INDEX(Table3[limit_non_jakarta],MATCH(Table4[[#This Row],[Moda]],param!$A$2:$A$6,0)))</f>
        <v>2</v>
      </c>
    </row>
    <row r="51" spans="1:8" x14ac:dyDescent="0.25">
      <c r="A51" t="s">
        <v>13</v>
      </c>
      <c r="B51" t="s">
        <v>32</v>
      </c>
      <c r="C51" t="s">
        <v>60</v>
      </c>
      <c r="D51" s="15">
        <f>INDEX(distances!$B$2:$AF$32,MATCH(A51,distances!$A$2:$A$32,0),MATCH(B51,distances!$B$1:$AF$1,0))</f>
        <v>387</v>
      </c>
      <c r="E51" s="2">
        <f>INDEX(param!$L$2:$L$6,MATCH(Table4[[#This Row],[Moda]],param!$A$2:$A$6,0))</f>
        <v>90000</v>
      </c>
      <c r="F51" s="2">
        <f>INDEX(param!$M$2:$M$6,MATCH(Table4[[#This Row],[Moda]],param!$A$2:$A$6,0))+(INDEX(param!$N$2:$N$6,MATCH(Table4[[#This Row],[Moda]],param!$A$2:$A$6,0))*Table4[[#This Row],[jarak]])</f>
        <v>59000000</v>
      </c>
      <c r="G51" s="1">
        <f>INDEX(param!$K$2:$K$6,MATCH(Table4[[#This Row],[Moda]],param!$A$2:$A$6,0))</f>
        <v>300</v>
      </c>
      <c r="H51" s="1">
        <f>IF(Table4[[#This Row],[Asal]]="A",INDEX(Table3[limit_jakarta],MATCH(Table4[[#This Row],[Moda]],param!$A$2:$A$6,0)),INDEX(Table3[limit_non_jakarta],MATCH(Table4[[#This Row],[Moda]],param!$A$2:$A$6,0)))</f>
        <v>2</v>
      </c>
    </row>
    <row r="52" spans="1:8" x14ac:dyDescent="0.25">
      <c r="A52" t="s">
        <v>13</v>
      </c>
      <c r="B52" t="s">
        <v>33</v>
      </c>
      <c r="C52" t="s">
        <v>60</v>
      </c>
      <c r="D52" s="12">
        <f>INDEX(distances!$B$2:$AF$32,MATCH(A52,distances!$A$2:$A$32,0),MATCH(B52,distances!$B$1:$AF$1,0))</f>
        <v>366</v>
      </c>
      <c r="E52" s="2">
        <f>INDEX(param!$L$2:$L$6,MATCH(Table4[[#This Row],[Moda]],param!$A$2:$A$6,0))</f>
        <v>90000</v>
      </c>
      <c r="F52" s="2">
        <f>INDEX(param!$M$2:$M$6,MATCH(Table4[[#This Row],[Moda]],param!$A$2:$A$6,0))+(INDEX(param!$N$2:$N$6,MATCH(Table4[[#This Row],[Moda]],param!$A$2:$A$6,0))*Table4[[#This Row],[jarak]])</f>
        <v>59000000</v>
      </c>
      <c r="G52" s="1">
        <f>INDEX(param!$K$2:$K$6,MATCH(Table4[[#This Row],[Moda]],param!$A$2:$A$6,0))</f>
        <v>300</v>
      </c>
      <c r="H52" s="1">
        <f>IF(Table4[[#This Row],[Asal]]="A",INDEX(Table3[limit_jakarta],MATCH(Table4[[#This Row],[Moda]],param!$A$2:$A$6,0)),INDEX(Table3[limit_non_jakarta],MATCH(Table4[[#This Row],[Moda]],param!$A$2:$A$6,0)))</f>
        <v>2</v>
      </c>
    </row>
    <row r="53" spans="1:8" x14ac:dyDescent="0.25">
      <c r="A53" t="s">
        <v>13</v>
      </c>
      <c r="B53" t="s">
        <v>34</v>
      </c>
      <c r="C53" t="s">
        <v>60</v>
      </c>
      <c r="D53" s="15">
        <f>INDEX(distances!$B$2:$AF$32,MATCH(A53,distances!$A$2:$A$32,0),MATCH(B53,distances!$B$1:$AF$1,0))</f>
        <v>297</v>
      </c>
      <c r="E53" s="2">
        <f>INDEX(param!$L$2:$L$6,MATCH(Table4[[#This Row],[Moda]],param!$A$2:$A$6,0))</f>
        <v>90000</v>
      </c>
      <c r="F53" s="2">
        <f>INDEX(param!$M$2:$M$6,MATCH(Table4[[#This Row],[Moda]],param!$A$2:$A$6,0))+(INDEX(param!$N$2:$N$6,MATCH(Table4[[#This Row],[Moda]],param!$A$2:$A$6,0))*Table4[[#This Row],[jarak]])</f>
        <v>59000000</v>
      </c>
      <c r="G53" s="1">
        <f>INDEX(param!$K$2:$K$6,MATCH(Table4[[#This Row],[Moda]],param!$A$2:$A$6,0))</f>
        <v>300</v>
      </c>
      <c r="H53" s="1">
        <f>IF(Table4[[#This Row],[Asal]]="A",INDEX(Table3[limit_jakarta],MATCH(Table4[[#This Row],[Moda]],param!$A$2:$A$6,0)),INDEX(Table3[limit_non_jakarta],MATCH(Table4[[#This Row],[Moda]],param!$A$2:$A$6,0)))</f>
        <v>2</v>
      </c>
    </row>
    <row r="54" spans="1:8" x14ac:dyDescent="0.25">
      <c r="A54" t="s">
        <v>13</v>
      </c>
      <c r="B54" t="s">
        <v>35</v>
      </c>
      <c r="C54" t="s">
        <v>60</v>
      </c>
      <c r="D54" s="12">
        <f>INDEX(distances!$B$2:$AF$32,MATCH(A54,distances!$A$2:$A$32,0),MATCH(B54,distances!$B$1:$AF$1,0))</f>
        <v>241</v>
      </c>
      <c r="E54" s="2">
        <f>INDEX(param!$L$2:$L$6,MATCH(Table4[[#This Row],[Moda]],param!$A$2:$A$6,0))</f>
        <v>90000</v>
      </c>
      <c r="F54" s="2">
        <f>INDEX(param!$M$2:$M$6,MATCH(Table4[[#This Row],[Moda]],param!$A$2:$A$6,0))+(INDEX(param!$N$2:$N$6,MATCH(Table4[[#This Row],[Moda]],param!$A$2:$A$6,0))*Table4[[#This Row],[jarak]])</f>
        <v>59000000</v>
      </c>
      <c r="G54" s="1">
        <f>INDEX(param!$K$2:$K$6,MATCH(Table4[[#This Row],[Moda]],param!$A$2:$A$6,0))</f>
        <v>300</v>
      </c>
      <c r="H54" s="1">
        <f>IF(Table4[[#This Row],[Asal]]="A",INDEX(Table3[limit_jakarta],MATCH(Table4[[#This Row],[Moda]],param!$A$2:$A$6,0)),INDEX(Table3[limit_non_jakarta],MATCH(Table4[[#This Row],[Moda]],param!$A$2:$A$6,0)))</f>
        <v>2</v>
      </c>
    </row>
    <row r="55" spans="1:8" x14ac:dyDescent="0.25">
      <c r="A55" t="s">
        <v>13</v>
      </c>
      <c r="B55" t="s">
        <v>36</v>
      </c>
      <c r="C55" t="s">
        <v>60</v>
      </c>
      <c r="D55" s="15">
        <f>INDEX(distances!$B$2:$AF$32,MATCH(A55,distances!$A$2:$A$32,0),MATCH(B55,distances!$B$1:$AF$1,0))</f>
        <v>100</v>
      </c>
      <c r="E55" s="2">
        <f>INDEX(param!$L$2:$L$6,MATCH(Table4[[#This Row],[Moda]],param!$A$2:$A$6,0))</f>
        <v>90000</v>
      </c>
      <c r="F55" s="2">
        <f>INDEX(param!$M$2:$M$6,MATCH(Table4[[#This Row],[Moda]],param!$A$2:$A$6,0))+(INDEX(param!$N$2:$N$6,MATCH(Table4[[#This Row],[Moda]],param!$A$2:$A$6,0))*Table4[[#This Row],[jarak]])</f>
        <v>59000000</v>
      </c>
      <c r="G55" s="1">
        <f>INDEX(param!$K$2:$K$6,MATCH(Table4[[#This Row],[Moda]],param!$A$2:$A$6,0))</f>
        <v>300</v>
      </c>
      <c r="H55" s="1">
        <f>IF(Table4[[#This Row],[Asal]]="A",INDEX(Table3[limit_jakarta],MATCH(Table4[[#This Row],[Moda]],param!$A$2:$A$6,0)),INDEX(Table3[limit_non_jakarta],MATCH(Table4[[#This Row],[Moda]],param!$A$2:$A$6,0)))</f>
        <v>2</v>
      </c>
    </row>
    <row r="56" spans="1:8" x14ac:dyDescent="0.25">
      <c r="A56" t="s">
        <v>13</v>
      </c>
      <c r="B56" t="s">
        <v>37</v>
      </c>
      <c r="C56" t="s">
        <v>60</v>
      </c>
      <c r="D56" s="12">
        <f>INDEX(distances!$B$2:$AF$32,MATCH(A56,distances!$A$2:$A$32,0),MATCH(B56,distances!$B$1:$AF$1,0))</f>
        <v>47</v>
      </c>
      <c r="E56" s="2">
        <f>INDEX(param!$L$2:$L$6,MATCH(Table4[[#This Row],[Moda]],param!$A$2:$A$6,0))</f>
        <v>90000</v>
      </c>
      <c r="F56" s="2">
        <f>INDEX(param!$M$2:$M$6,MATCH(Table4[[#This Row],[Moda]],param!$A$2:$A$6,0))+(INDEX(param!$N$2:$N$6,MATCH(Table4[[#This Row],[Moda]],param!$A$2:$A$6,0))*Table4[[#This Row],[jarak]])</f>
        <v>59000000</v>
      </c>
      <c r="G56" s="1">
        <f>INDEX(param!$K$2:$K$6,MATCH(Table4[[#This Row],[Moda]],param!$A$2:$A$6,0))</f>
        <v>300</v>
      </c>
      <c r="H56" s="1">
        <f>IF(Table4[[#This Row],[Asal]]="A",INDEX(Table3[limit_jakarta],MATCH(Table4[[#This Row],[Moda]],param!$A$2:$A$6,0)),INDEX(Table3[limit_non_jakarta],MATCH(Table4[[#This Row],[Moda]],param!$A$2:$A$6,0)))</f>
        <v>2</v>
      </c>
    </row>
    <row r="57" spans="1:8" x14ac:dyDescent="0.25">
      <c r="A57" t="s">
        <v>13</v>
      </c>
      <c r="B57" t="s">
        <v>38</v>
      </c>
      <c r="C57" t="s">
        <v>60</v>
      </c>
      <c r="D57" s="15">
        <f>INDEX(distances!$B$2:$AF$32,MATCH(A57,distances!$A$2:$A$32,0),MATCH(B57,distances!$B$1:$AF$1,0))</f>
        <v>425</v>
      </c>
      <c r="E57" s="16">
        <f>INDEX(param!$L$2:$L$6,MATCH(Table4[[#This Row],[Moda]],param!$A$2:$A$6,0))</f>
        <v>90000</v>
      </c>
      <c r="F57" s="2">
        <f>INDEX(param!$M$2:$M$6,MATCH(Table4[[#This Row],[Moda]],param!$A$2:$A$6,0))+(INDEX(param!$N$2:$N$6,MATCH(Table4[[#This Row],[Moda]],param!$A$2:$A$6,0))*Table4[[#This Row],[jarak]])</f>
        <v>59000000</v>
      </c>
      <c r="G57" s="1">
        <f>INDEX(param!$K$2:$K$6,MATCH(Table4[[#This Row],[Moda]],param!$A$2:$A$6,0))</f>
        <v>300</v>
      </c>
      <c r="H57" s="1">
        <f>IF(Table4[[#This Row],[Asal]]="A",INDEX(Table3[limit_jakarta],MATCH(Table4[[#This Row],[Moda]],param!$A$2:$A$6,0)),INDEX(Table3[limit_non_jakarta],MATCH(Table4[[#This Row],[Moda]],param!$A$2:$A$6,0)))</f>
        <v>2</v>
      </c>
    </row>
    <row r="58" spans="1:8" x14ac:dyDescent="0.25">
      <c r="A58" t="s">
        <v>13</v>
      </c>
      <c r="B58" t="s">
        <v>39</v>
      </c>
      <c r="C58" t="s">
        <v>60</v>
      </c>
      <c r="D58" s="12">
        <f>INDEX(distances!$B$2:$AF$32,MATCH(A58,distances!$A$2:$A$32,0),MATCH(B58,distances!$B$1:$AF$1,0))</f>
        <v>530</v>
      </c>
      <c r="E58" s="2">
        <f>INDEX(param!$L$2:$L$6,MATCH(Table4[[#This Row],[Moda]],param!$A$2:$A$6,0))</f>
        <v>90000</v>
      </c>
      <c r="F58" s="2">
        <f>INDEX(param!$M$2:$M$6,MATCH(Table4[[#This Row],[Moda]],param!$A$2:$A$6,0))+(INDEX(param!$N$2:$N$6,MATCH(Table4[[#This Row],[Moda]],param!$A$2:$A$6,0))*Table4[[#This Row],[jarak]])</f>
        <v>59000000</v>
      </c>
      <c r="G58" s="1">
        <f>INDEX(param!$K$2:$K$6,MATCH(Table4[[#This Row],[Moda]],param!$A$2:$A$6,0))</f>
        <v>300</v>
      </c>
      <c r="H58" s="1">
        <f>IF(Table4[[#This Row],[Asal]]="A",INDEX(Table3[limit_jakarta],MATCH(Table4[[#This Row],[Moda]],param!$A$2:$A$6,0)),INDEX(Table3[limit_non_jakarta],MATCH(Table4[[#This Row],[Moda]],param!$A$2:$A$6,0)))</f>
        <v>2</v>
      </c>
    </row>
    <row r="59" spans="1:8" x14ac:dyDescent="0.25">
      <c r="A59" t="s">
        <v>13</v>
      </c>
      <c r="B59" t="s">
        <v>40</v>
      </c>
      <c r="C59" t="s">
        <v>60</v>
      </c>
      <c r="D59" s="15">
        <f>INDEX(distances!$B$2:$AF$32,MATCH(A59,distances!$A$2:$A$32,0),MATCH(B59,distances!$B$1:$AF$1,0))</f>
        <v>317</v>
      </c>
      <c r="E59" s="2">
        <f>INDEX(param!$L$2:$L$6,MATCH(Table4[[#This Row],[Moda]],param!$A$2:$A$6,0))</f>
        <v>90000</v>
      </c>
      <c r="F59" s="2">
        <f>INDEX(param!$M$2:$M$6,MATCH(Table4[[#This Row],[Moda]],param!$A$2:$A$6,0))+(INDEX(param!$N$2:$N$6,MATCH(Table4[[#This Row],[Moda]],param!$A$2:$A$6,0))*Table4[[#This Row],[jarak]])</f>
        <v>59000000</v>
      </c>
      <c r="G59" s="1">
        <f>INDEX(param!$K$2:$K$6,MATCH(Table4[[#This Row],[Moda]],param!$A$2:$A$6,0))</f>
        <v>300</v>
      </c>
      <c r="H59" s="1">
        <f>IF(Table4[[#This Row],[Asal]]="A",INDEX(Table3[limit_jakarta],MATCH(Table4[[#This Row],[Moda]],param!$A$2:$A$6,0)),INDEX(Table3[limit_non_jakarta],MATCH(Table4[[#This Row],[Moda]],param!$A$2:$A$6,0)))</f>
        <v>2</v>
      </c>
    </row>
    <row r="60" spans="1:8" x14ac:dyDescent="0.25">
      <c r="A60" t="s">
        <v>13</v>
      </c>
      <c r="B60" t="s">
        <v>41</v>
      </c>
      <c r="C60" t="s">
        <v>60</v>
      </c>
      <c r="D60" s="12">
        <f>INDEX(distances!$B$2:$AF$32,MATCH(A60,distances!$A$2:$A$32,0),MATCH(B60,distances!$B$1:$AF$1,0))</f>
        <v>72</v>
      </c>
      <c r="E60" s="2">
        <f>INDEX(param!$L$2:$L$6,MATCH(Table4[[#This Row],[Moda]],param!$A$2:$A$6,0))</f>
        <v>90000</v>
      </c>
      <c r="F60" s="2">
        <f>INDEX(param!$M$2:$M$6,MATCH(Table4[[#This Row],[Moda]],param!$A$2:$A$6,0))+(INDEX(param!$N$2:$N$6,MATCH(Table4[[#This Row],[Moda]],param!$A$2:$A$6,0))*Table4[[#This Row],[jarak]])</f>
        <v>59000000</v>
      </c>
      <c r="G60" s="1">
        <f>INDEX(param!$K$2:$K$6,MATCH(Table4[[#This Row],[Moda]],param!$A$2:$A$6,0))</f>
        <v>300</v>
      </c>
      <c r="H60" s="1">
        <f>IF(Table4[[#This Row],[Asal]]="A",INDEX(Table3[limit_jakarta],MATCH(Table4[[#This Row],[Moda]],param!$A$2:$A$6,0)),INDEX(Table3[limit_non_jakarta],MATCH(Table4[[#This Row],[Moda]],param!$A$2:$A$6,0)))</f>
        <v>2</v>
      </c>
    </row>
    <row r="61" spans="1:8" x14ac:dyDescent="0.25">
      <c r="A61" s="9" t="s">
        <v>13</v>
      </c>
      <c r="B61" s="9" t="s">
        <v>42</v>
      </c>
      <c r="C61" t="s">
        <v>60</v>
      </c>
      <c r="D61" s="17">
        <f>INDEX(distances!$B$2:$AF$32,MATCH(A61,distances!$A$2:$A$32,0),MATCH(B61,distances!$B$1:$AF$1,0))</f>
        <v>174</v>
      </c>
      <c r="E61" s="10">
        <f>INDEX(param!$L$2:$L$6,MATCH(Table4[[#This Row],[Moda]],param!$A$2:$A$6,0))</f>
        <v>90000</v>
      </c>
      <c r="F61" s="10">
        <f>INDEX(param!$M$2:$M$6,MATCH(Table4[[#This Row],[Moda]],param!$A$2:$A$6,0))+(INDEX(param!$N$2:$N$6,MATCH(Table4[[#This Row],[Moda]],param!$A$2:$A$6,0))*Table4[[#This Row],[jarak]])</f>
        <v>59000000</v>
      </c>
      <c r="G61" s="11">
        <f>INDEX(param!$K$2:$K$6,MATCH(Table4[[#This Row],[Moda]],param!$A$2:$A$6,0))</f>
        <v>300</v>
      </c>
      <c r="H61" s="11">
        <f>IF(Table4[[#This Row],[Asal]]="A",INDEX(Table3[limit_jakarta],MATCH(Table4[[#This Row],[Moda]],param!$A$2:$A$6,0)),INDEX(Table3[limit_non_jakarta],MATCH(Table4[[#This Row],[Moda]],param!$A$2:$A$6,0)))</f>
        <v>2</v>
      </c>
    </row>
    <row r="62" spans="1:8" x14ac:dyDescent="0.25">
      <c r="A62" t="s">
        <v>13</v>
      </c>
      <c r="B62" t="s">
        <v>15</v>
      </c>
      <c r="C62" t="s">
        <v>59</v>
      </c>
      <c r="D62" s="12">
        <f>INDEX(distances!$B$2:$AF$32,MATCH(A62,distances!$A$2:$A$32,0),MATCH(B62,distances!$B$1:$AF$1,0))</f>
        <v>389</v>
      </c>
      <c r="E62" s="2">
        <f>INDEX(param!$L$2:$L$6,MATCH(Table4[[#This Row],[Moda]],param!$A$2:$A$6,0))</f>
        <v>60000</v>
      </c>
      <c r="F62" s="2">
        <f>INDEX(param!$M$2:$M$6,MATCH(Table4[[#This Row],[Moda]],param!$A$2:$A$6,0))+(INDEX(param!$N$2:$N$6,MATCH(Table4[[#This Row],[Moda]],param!$A$2:$A$6,0))*Table4[[#This Row],[jarak]])</f>
        <v>47389000</v>
      </c>
      <c r="G62" s="1">
        <f>INDEX(param!$K$2:$K$6,MATCH(Table4[[#This Row],[Moda]],param!$A$2:$A$6,0))</f>
        <v>72</v>
      </c>
      <c r="H62" s="1">
        <f>IF(Table4[[#This Row],[Asal]]="A",INDEX(Table3[limit_jakarta],MATCH(Table4[[#This Row],[Moda]],param!$A$2:$A$6,0)),INDEX(Table3[limit_non_jakarta],MATCH(Table4[[#This Row],[Moda]],param!$A$2:$A$6,0)))</f>
        <v>2</v>
      </c>
    </row>
    <row r="63" spans="1:8" x14ac:dyDescent="0.25">
      <c r="A63" t="s">
        <v>13</v>
      </c>
      <c r="B63" t="s">
        <v>16</v>
      </c>
      <c r="C63" t="s">
        <v>59</v>
      </c>
      <c r="D63" s="15">
        <f>INDEX(distances!$B$2:$AF$32,MATCH(A63,distances!$A$2:$A$32,0),MATCH(B63,distances!$B$1:$AF$1,0))</f>
        <v>388</v>
      </c>
      <c r="E63" s="2">
        <f>INDEX(param!$L$2:$L$6,MATCH(Table4[[#This Row],[Moda]],param!$A$2:$A$6,0))</f>
        <v>60000</v>
      </c>
      <c r="F63" s="2">
        <f>INDEX(param!$M$2:$M$6,MATCH(Table4[[#This Row],[Moda]],param!$A$2:$A$6,0))+(INDEX(param!$N$2:$N$6,MATCH(Table4[[#This Row],[Moda]],param!$A$2:$A$6,0))*Table4[[#This Row],[jarak]])</f>
        <v>47388000</v>
      </c>
      <c r="G63" s="1">
        <f>INDEX(param!$K$2:$K$6,MATCH(Table4[[#This Row],[Moda]],param!$A$2:$A$6,0))</f>
        <v>72</v>
      </c>
      <c r="H63" s="1">
        <f>IF(Table4[[#This Row],[Asal]]="A",INDEX(Table3[limit_jakarta],MATCH(Table4[[#This Row],[Moda]],param!$A$2:$A$6,0)),INDEX(Table3[limit_non_jakarta],MATCH(Table4[[#This Row],[Moda]],param!$A$2:$A$6,0)))</f>
        <v>2</v>
      </c>
    </row>
    <row r="64" spans="1:8" x14ac:dyDescent="0.25">
      <c r="A64" t="s">
        <v>13</v>
      </c>
      <c r="B64" t="s">
        <v>17</v>
      </c>
      <c r="C64" t="s">
        <v>59</v>
      </c>
      <c r="D64" s="12">
        <f>INDEX(distances!$B$2:$AF$32,MATCH(A64,distances!$A$2:$A$32,0),MATCH(B64,distances!$B$1:$AF$1,0))</f>
        <v>388</v>
      </c>
      <c r="E64" s="2">
        <f>INDEX(param!$L$2:$L$6,MATCH(Table4[[#This Row],[Moda]],param!$A$2:$A$6,0))</f>
        <v>60000</v>
      </c>
      <c r="F64" s="2">
        <f>INDEX(param!$M$2:$M$6,MATCH(Table4[[#This Row],[Moda]],param!$A$2:$A$6,0))+(INDEX(param!$N$2:$N$6,MATCH(Table4[[#This Row],[Moda]],param!$A$2:$A$6,0))*Table4[[#This Row],[jarak]])</f>
        <v>47388000</v>
      </c>
      <c r="G64" s="1">
        <f>INDEX(param!$K$2:$K$6,MATCH(Table4[[#This Row],[Moda]],param!$A$2:$A$6,0))</f>
        <v>72</v>
      </c>
      <c r="H64" s="1">
        <f>IF(Table4[[#This Row],[Asal]]="A",INDEX(Table3[limit_jakarta],MATCH(Table4[[#This Row],[Moda]],param!$A$2:$A$6,0)),INDEX(Table3[limit_non_jakarta],MATCH(Table4[[#This Row],[Moda]],param!$A$2:$A$6,0)))</f>
        <v>2</v>
      </c>
    </row>
    <row r="65" spans="1:8" x14ac:dyDescent="0.25">
      <c r="A65" t="s">
        <v>13</v>
      </c>
      <c r="B65" t="s">
        <v>18</v>
      </c>
      <c r="C65" t="s">
        <v>59</v>
      </c>
      <c r="D65" s="15">
        <f>INDEX(distances!$B$2:$AF$32,MATCH(A65,distances!$A$2:$A$32,0),MATCH(B65,distances!$B$1:$AF$1,0))</f>
        <v>286</v>
      </c>
      <c r="E65" s="2">
        <f>INDEX(param!$L$2:$L$6,MATCH(Table4[[#This Row],[Moda]],param!$A$2:$A$6,0))</f>
        <v>60000</v>
      </c>
      <c r="F65" s="2">
        <f>INDEX(param!$M$2:$M$6,MATCH(Table4[[#This Row],[Moda]],param!$A$2:$A$6,0))+(INDEX(param!$N$2:$N$6,MATCH(Table4[[#This Row],[Moda]],param!$A$2:$A$6,0))*Table4[[#This Row],[jarak]])</f>
        <v>47286000</v>
      </c>
      <c r="G65" s="1">
        <f>INDEX(param!$K$2:$K$6,MATCH(Table4[[#This Row],[Moda]],param!$A$2:$A$6,0))</f>
        <v>72</v>
      </c>
      <c r="H65" s="1">
        <f>IF(Table4[[#This Row],[Asal]]="A",INDEX(Table3[limit_jakarta],MATCH(Table4[[#This Row],[Moda]],param!$A$2:$A$6,0)),INDEX(Table3[limit_non_jakarta],MATCH(Table4[[#This Row],[Moda]],param!$A$2:$A$6,0)))</f>
        <v>2</v>
      </c>
    </row>
    <row r="66" spans="1:8" x14ac:dyDescent="0.25">
      <c r="A66" t="s">
        <v>13</v>
      </c>
      <c r="B66" t="s">
        <v>19</v>
      </c>
      <c r="C66" t="s">
        <v>59</v>
      </c>
      <c r="D66" s="12">
        <f>INDEX(distances!$B$2:$AF$32,MATCH(A66,distances!$A$2:$A$32,0),MATCH(B66,distances!$B$1:$AF$1,0))</f>
        <v>466</v>
      </c>
      <c r="E66" s="2">
        <f>INDEX(param!$L$2:$L$6,MATCH(Table4[[#This Row],[Moda]],param!$A$2:$A$6,0))</f>
        <v>60000</v>
      </c>
      <c r="F66" s="2">
        <f>INDEX(param!$M$2:$M$6,MATCH(Table4[[#This Row],[Moda]],param!$A$2:$A$6,0))+(INDEX(param!$N$2:$N$6,MATCH(Table4[[#This Row],[Moda]],param!$A$2:$A$6,0))*Table4[[#This Row],[jarak]])</f>
        <v>47466000</v>
      </c>
      <c r="G66" s="1">
        <f>INDEX(param!$K$2:$K$6,MATCH(Table4[[#This Row],[Moda]],param!$A$2:$A$6,0))</f>
        <v>72</v>
      </c>
      <c r="H66" s="1">
        <f>IF(Table4[[#This Row],[Asal]]="A",INDEX(Table3[limit_jakarta],MATCH(Table4[[#This Row],[Moda]],param!$A$2:$A$6,0)),INDEX(Table3[limit_non_jakarta],MATCH(Table4[[#This Row],[Moda]],param!$A$2:$A$6,0)))</f>
        <v>2</v>
      </c>
    </row>
    <row r="67" spans="1:8" x14ac:dyDescent="0.25">
      <c r="A67" t="s">
        <v>13</v>
      </c>
      <c r="B67" t="s">
        <v>20</v>
      </c>
      <c r="C67" t="s">
        <v>59</v>
      </c>
      <c r="D67" s="15">
        <f>INDEX(distances!$B$2:$AF$32,MATCH(A67,distances!$A$2:$A$32,0),MATCH(B67,distances!$B$1:$AF$1,0))</f>
        <v>157</v>
      </c>
      <c r="E67" s="2">
        <f>INDEX(param!$L$2:$L$6,MATCH(Table4[[#This Row],[Moda]],param!$A$2:$A$6,0))</f>
        <v>60000</v>
      </c>
      <c r="F67" s="2">
        <f>INDEX(param!$M$2:$M$6,MATCH(Table4[[#This Row],[Moda]],param!$A$2:$A$6,0))+(INDEX(param!$N$2:$N$6,MATCH(Table4[[#This Row],[Moda]],param!$A$2:$A$6,0))*Table4[[#This Row],[jarak]])</f>
        <v>47157000</v>
      </c>
      <c r="G67" s="1">
        <f>INDEX(param!$K$2:$K$6,MATCH(Table4[[#This Row],[Moda]],param!$A$2:$A$6,0))</f>
        <v>72</v>
      </c>
      <c r="H67" s="1">
        <f>IF(Table4[[#This Row],[Asal]]="A",INDEX(Table3[limit_jakarta],MATCH(Table4[[#This Row],[Moda]],param!$A$2:$A$6,0)),INDEX(Table3[limit_non_jakarta],MATCH(Table4[[#This Row],[Moda]],param!$A$2:$A$6,0)))</f>
        <v>2</v>
      </c>
    </row>
    <row r="68" spans="1:8" x14ac:dyDescent="0.25">
      <c r="A68" t="s">
        <v>13</v>
      </c>
      <c r="B68" t="s">
        <v>21</v>
      </c>
      <c r="C68" t="s">
        <v>59</v>
      </c>
      <c r="D68" s="12">
        <f>INDEX(distances!$B$2:$AF$32,MATCH(A68,distances!$A$2:$A$32,0),MATCH(B68,distances!$B$1:$AF$1,0))</f>
        <v>311</v>
      </c>
      <c r="E68" s="2">
        <f>INDEX(param!$L$2:$L$6,MATCH(Table4[[#This Row],[Moda]],param!$A$2:$A$6,0))</f>
        <v>60000</v>
      </c>
      <c r="F68" s="2">
        <f>INDEX(param!$M$2:$M$6,MATCH(Table4[[#This Row],[Moda]],param!$A$2:$A$6,0))+(INDEX(param!$N$2:$N$6,MATCH(Table4[[#This Row],[Moda]],param!$A$2:$A$6,0))*Table4[[#This Row],[jarak]])</f>
        <v>47311000</v>
      </c>
      <c r="G68" s="1">
        <f>INDEX(param!$K$2:$K$6,MATCH(Table4[[#This Row],[Moda]],param!$A$2:$A$6,0))</f>
        <v>72</v>
      </c>
      <c r="H68" s="1">
        <f>IF(Table4[[#This Row],[Asal]]="A",INDEX(Table3[limit_jakarta],MATCH(Table4[[#This Row],[Moda]],param!$A$2:$A$6,0)),INDEX(Table3[limit_non_jakarta],MATCH(Table4[[#This Row],[Moda]],param!$A$2:$A$6,0)))</f>
        <v>2</v>
      </c>
    </row>
    <row r="69" spans="1:8" x14ac:dyDescent="0.25">
      <c r="A69" t="s">
        <v>13</v>
      </c>
      <c r="B69" t="s">
        <v>22</v>
      </c>
      <c r="C69" t="s">
        <v>59</v>
      </c>
      <c r="D69" s="15">
        <f>INDEX(distances!$B$2:$AF$32,MATCH(A69,distances!$A$2:$A$32,0),MATCH(B69,distances!$B$1:$AF$1,0))</f>
        <v>284</v>
      </c>
      <c r="E69" s="2">
        <f>INDEX(param!$L$2:$L$6,MATCH(Table4[[#This Row],[Moda]],param!$A$2:$A$6,0))</f>
        <v>60000</v>
      </c>
      <c r="F69" s="2">
        <f>INDEX(param!$M$2:$M$6,MATCH(Table4[[#This Row],[Moda]],param!$A$2:$A$6,0))+(INDEX(param!$N$2:$N$6,MATCH(Table4[[#This Row],[Moda]],param!$A$2:$A$6,0))*Table4[[#This Row],[jarak]])</f>
        <v>47284000</v>
      </c>
      <c r="G69" s="1">
        <f>INDEX(param!$K$2:$K$6,MATCH(Table4[[#This Row],[Moda]],param!$A$2:$A$6,0))</f>
        <v>72</v>
      </c>
      <c r="H69" s="1">
        <f>IF(Table4[[#This Row],[Asal]]="A",INDEX(Table3[limit_jakarta],MATCH(Table4[[#This Row],[Moda]],param!$A$2:$A$6,0)),INDEX(Table3[limit_non_jakarta],MATCH(Table4[[#This Row],[Moda]],param!$A$2:$A$6,0)))</f>
        <v>2</v>
      </c>
    </row>
    <row r="70" spans="1:8" x14ac:dyDescent="0.25">
      <c r="A70" t="s">
        <v>13</v>
      </c>
      <c r="B70" t="s">
        <v>23</v>
      </c>
      <c r="C70" t="s">
        <v>59</v>
      </c>
      <c r="D70" s="12">
        <f>INDEX(distances!$B$2:$AF$32,MATCH(A70,distances!$A$2:$A$32,0),MATCH(B70,distances!$B$1:$AF$1,0))</f>
        <v>502</v>
      </c>
      <c r="E70" s="2">
        <f>INDEX(param!$L$2:$L$6,MATCH(Table4[[#This Row],[Moda]],param!$A$2:$A$6,0))</f>
        <v>60000</v>
      </c>
      <c r="F70" s="2">
        <f>INDEX(param!$M$2:$M$6,MATCH(Table4[[#This Row],[Moda]],param!$A$2:$A$6,0))+(INDEX(param!$N$2:$N$6,MATCH(Table4[[#This Row],[Moda]],param!$A$2:$A$6,0))*Table4[[#This Row],[jarak]])</f>
        <v>47502000</v>
      </c>
      <c r="G70" s="1">
        <f>INDEX(param!$K$2:$K$6,MATCH(Table4[[#This Row],[Moda]],param!$A$2:$A$6,0))</f>
        <v>72</v>
      </c>
      <c r="H70" s="1">
        <f>IF(Table4[[#This Row],[Asal]]="A",INDEX(Table3[limit_jakarta],MATCH(Table4[[#This Row],[Moda]],param!$A$2:$A$6,0)),INDEX(Table3[limit_non_jakarta],MATCH(Table4[[#This Row],[Moda]],param!$A$2:$A$6,0)))</f>
        <v>2</v>
      </c>
    </row>
    <row r="71" spans="1:8" x14ac:dyDescent="0.25">
      <c r="A71" t="s">
        <v>13</v>
      </c>
      <c r="B71" t="s">
        <v>24</v>
      </c>
      <c r="C71" t="s">
        <v>59</v>
      </c>
      <c r="D71" s="15">
        <f>INDEX(distances!$B$2:$AF$32,MATCH(A71,distances!$A$2:$A$32,0),MATCH(B71,distances!$B$1:$AF$1,0))</f>
        <v>445</v>
      </c>
      <c r="E71" s="2">
        <f>INDEX(param!$L$2:$L$6,MATCH(Table4[[#This Row],[Moda]],param!$A$2:$A$6,0))</f>
        <v>60000</v>
      </c>
      <c r="F71" s="2">
        <f>INDEX(param!$M$2:$M$6,MATCH(Table4[[#This Row],[Moda]],param!$A$2:$A$6,0))+(INDEX(param!$N$2:$N$6,MATCH(Table4[[#This Row],[Moda]],param!$A$2:$A$6,0))*Table4[[#This Row],[jarak]])</f>
        <v>47445000</v>
      </c>
      <c r="G71" s="1">
        <f>INDEX(param!$K$2:$K$6,MATCH(Table4[[#This Row],[Moda]],param!$A$2:$A$6,0))</f>
        <v>72</v>
      </c>
      <c r="H71" s="1">
        <f>IF(Table4[[#This Row],[Asal]]="A",INDEX(Table3[limit_jakarta],MATCH(Table4[[#This Row],[Moda]],param!$A$2:$A$6,0)),INDEX(Table3[limit_non_jakarta],MATCH(Table4[[#This Row],[Moda]],param!$A$2:$A$6,0)))</f>
        <v>2</v>
      </c>
    </row>
    <row r="72" spans="1:8" x14ac:dyDescent="0.25">
      <c r="A72" t="s">
        <v>13</v>
      </c>
      <c r="B72" t="s">
        <v>25</v>
      </c>
      <c r="C72" t="s">
        <v>59</v>
      </c>
      <c r="D72" s="12">
        <f>INDEX(distances!$B$2:$AF$32,MATCH(A72,distances!$A$2:$A$32,0),MATCH(B72,distances!$B$1:$AF$1,0))</f>
        <v>202</v>
      </c>
      <c r="E72" s="2">
        <f>INDEX(param!$L$2:$L$6,MATCH(Table4[[#This Row],[Moda]],param!$A$2:$A$6,0))</f>
        <v>60000</v>
      </c>
      <c r="F72" s="2">
        <f>INDEX(param!$M$2:$M$6,MATCH(Table4[[#This Row],[Moda]],param!$A$2:$A$6,0))+(INDEX(param!$N$2:$N$6,MATCH(Table4[[#This Row],[Moda]],param!$A$2:$A$6,0))*Table4[[#This Row],[jarak]])</f>
        <v>47202000</v>
      </c>
      <c r="G72" s="1">
        <f>INDEX(param!$K$2:$K$6,MATCH(Table4[[#This Row],[Moda]],param!$A$2:$A$6,0))</f>
        <v>72</v>
      </c>
      <c r="H72" s="1">
        <f>IF(Table4[[#This Row],[Asal]]="A",INDEX(Table3[limit_jakarta],MATCH(Table4[[#This Row],[Moda]],param!$A$2:$A$6,0)),INDEX(Table3[limit_non_jakarta],MATCH(Table4[[#This Row],[Moda]],param!$A$2:$A$6,0)))</f>
        <v>2</v>
      </c>
    </row>
    <row r="73" spans="1:8" x14ac:dyDescent="0.25">
      <c r="A73" t="s">
        <v>13</v>
      </c>
      <c r="B73" t="s">
        <v>26</v>
      </c>
      <c r="C73" t="s">
        <v>59</v>
      </c>
      <c r="D73" s="15">
        <f>INDEX(distances!$B$2:$AF$32,MATCH(A73,distances!$A$2:$A$32,0),MATCH(B73,distances!$B$1:$AF$1,0))</f>
        <v>300</v>
      </c>
      <c r="E73" s="2">
        <f>INDEX(param!$L$2:$L$6,MATCH(Table4[[#This Row],[Moda]],param!$A$2:$A$6,0))</f>
        <v>60000</v>
      </c>
      <c r="F73" s="2">
        <f>INDEX(param!$M$2:$M$6,MATCH(Table4[[#This Row],[Moda]],param!$A$2:$A$6,0))+(INDEX(param!$N$2:$N$6,MATCH(Table4[[#This Row],[Moda]],param!$A$2:$A$6,0))*Table4[[#This Row],[jarak]])</f>
        <v>47300000</v>
      </c>
      <c r="G73" s="1">
        <f>INDEX(param!$K$2:$K$6,MATCH(Table4[[#This Row],[Moda]],param!$A$2:$A$6,0))</f>
        <v>72</v>
      </c>
      <c r="H73" s="1">
        <f>IF(Table4[[#This Row],[Asal]]="A",INDEX(Table3[limit_jakarta],MATCH(Table4[[#This Row],[Moda]],param!$A$2:$A$6,0)),INDEX(Table3[limit_non_jakarta],MATCH(Table4[[#This Row],[Moda]],param!$A$2:$A$6,0)))</f>
        <v>2</v>
      </c>
    </row>
    <row r="74" spans="1:8" x14ac:dyDescent="0.25">
      <c r="A74" t="s">
        <v>13</v>
      </c>
      <c r="B74" t="s">
        <v>27</v>
      </c>
      <c r="C74" t="s">
        <v>59</v>
      </c>
      <c r="D74" s="12">
        <f>INDEX(distances!$B$2:$AF$32,MATCH(A74,distances!$A$2:$A$32,0),MATCH(B74,distances!$B$1:$AF$1,0))</f>
        <v>247</v>
      </c>
      <c r="E74" s="2">
        <f>INDEX(param!$L$2:$L$6,MATCH(Table4[[#This Row],[Moda]],param!$A$2:$A$6,0))</f>
        <v>60000</v>
      </c>
      <c r="F74" s="2">
        <f>INDEX(param!$M$2:$M$6,MATCH(Table4[[#This Row],[Moda]],param!$A$2:$A$6,0))+(INDEX(param!$N$2:$N$6,MATCH(Table4[[#This Row],[Moda]],param!$A$2:$A$6,0))*Table4[[#This Row],[jarak]])</f>
        <v>47247000</v>
      </c>
      <c r="G74" s="1">
        <f>INDEX(param!$K$2:$K$6,MATCH(Table4[[#This Row],[Moda]],param!$A$2:$A$6,0))</f>
        <v>72</v>
      </c>
      <c r="H74" s="1">
        <f>IF(Table4[[#This Row],[Asal]]="A",INDEX(Table3[limit_jakarta],MATCH(Table4[[#This Row],[Moda]],param!$A$2:$A$6,0)),INDEX(Table3[limit_non_jakarta],MATCH(Table4[[#This Row],[Moda]],param!$A$2:$A$6,0)))</f>
        <v>2</v>
      </c>
    </row>
    <row r="75" spans="1:8" x14ac:dyDescent="0.25">
      <c r="A75" t="s">
        <v>13</v>
      </c>
      <c r="B75" t="s">
        <v>28</v>
      </c>
      <c r="C75" t="s">
        <v>59</v>
      </c>
      <c r="D75" s="15">
        <f>INDEX(distances!$B$2:$AF$32,MATCH(A75,distances!$A$2:$A$32,0),MATCH(B75,distances!$B$1:$AF$1,0))</f>
        <v>158</v>
      </c>
      <c r="E75" s="2">
        <f>INDEX(param!$L$2:$L$6,MATCH(Table4[[#This Row],[Moda]],param!$A$2:$A$6,0))</f>
        <v>60000</v>
      </c>
      <c r="F75" s="2">
        <f>INDEX(param!$M$2:$M$6,MATCH(Table4[[#This Row],[Moda]],param!$A$2:$A$6,0))+(INDEX(param!$N$2:$N$6,MATCH(Table4[[#This Row],[Moda]],param!$A$2:$A$6,0))*Table4[[#This Row],[jarak]])</f>
        <v>47158000</v>
      </c>
      <c r="G75" s="1">
        <f>INDEX(param!$K$2:$K$6,MATCH(Table4[[#This Row],[Moda]],param!$A$2:$A$6,0))</f>
        <v>72</v>
      </c>
      <c r="H75" s="1">
        <f>IF(Table4[[#This Row],[Asal]]="A",INDEX(Table3[limit_jakarta],MATCH(Table4[[#This Row],[Moda]],param!$A$2:$A$6,0)),INDEX(Table3[limit_non_jakarta],MATCH(Table4[[#This Row],[Moda]],param!$A$2:$A$6,0)))</f>
        <v>2</v>
      </c>
    </row>
    <row r="76" spans="1:8" x14ac:dyDescent="0.25">
      <c r="A76" t="s">
        <v>13</v>
      </c>
      <c r="B76" t="s">
        <v>29</v>
      </c>
      <c r="C76" t="s">
        <v>59</v>
      </c>
      <c r="D76" s="12">
        <f>INDEX(distances!$B$2:$AF$32,MATCH(A76,distances!$A$2:$A$32,0),MATCH(B76,distances!$B$1:$AF$1,0))</f>
        <v>199</v>
      </c>
      <c r="E76" s="2">
        <f>INDEX(param!$L$2:$L$6,MATCH(Table4[[#This Row],[Moda]],param!$A$2:$A$6,0))</f>
        <v>60000</v>
      </c>
      <c r="F76" s="2">
        <f>INDEX(param!$M$2:$M$6,MATCH(Table4[[#This Row],[Moda]],param!$A$2:$A$6,0))+(INDEX(param!$N$2:$N$6,MATCH(Table4[[#This Row],[Moda]],param!$A$2:$A$6,0))*Table4[[#This Row],[jarak]])</f>
        <v>47199000</v>
      </c>
      <c r="G76" s="1">
        <f>INDEX(param!$K$2:$K$6,MATCH(Table4[[#This Row],[Moda]],param!$A$2:$A$6,0))</f>
        <v>72</v>
      </c>
      <c r="H76" s="1">
        <f>IF(Table4[[#This Row],[Asal]]="A",INDEX(Table3[limit_jakarta],MATCH(Table4[[#This Row],[Moda]],param!$A$2:$A$6,0)),INDEX(Table3[limit_non_jakarta],MATCH(Table4[[#This Row],[Moda]],param!$A$2:$A$6,0)))</f>
        <v>2</v>
      </c>
    </row>
    <row r="77" spans="1:8" x14ac:dyDescent="0.25">
      <c r="A77" t="s">
        <v>13</v>
      </c>
      <c r="B77" t="s">
        <v>9</v>
      </c>
      <c r="C77" t="s">
        <v>59</v>
      </c>
      <c r="D77" s="15">
        <f>INDEX(distances!$B$2:$AF$32,MATCH(A77,distances!$A$2:$A$32,0),MATCH(B77,distances!$B$1:$AF$1,0))</f>
        <v>482</v>
      </c>
      <c r="E77" s="2">
        <f>INDEX(param!$L$2:$L$6,MATCH(Table4[[#This Row],[Moda]],param!$A$2:$A$6,0))</f>
        <v>60000</v>
      </c>
      <c r="F77" s="2">
        <f>INDEX(param!$M$2:$M$6,MATCH(Table4[[#This Row],[Moda]],param!$A$2:$A$6,0))+(INDEX(param!$N$2:$N$6,MATCH(Table4[[#This Row],[Moda]],param!$A$2:$A$6,0))*Table4[[#This Row],[jarak]])</f>
        <v>47482000</v>
      </c>
      <c r="G77" s="1">
        <f>INDEX(param!$K$2:$K$6,MATCH(Table4[[#This Row],[Moda]],param!$A$2:$A$6,0))</f>
        <v>72</v>
      </c>
      <c r="H77" s="1">
        <f>IF(Table4[[#This Row],[Asal]]="A",INDEX(Table3[limit_jakarta],MATCH(Table4[[#This Row],[Moda]],param!$A$2:$A$6,0)),INDEX(Table3[limit_non_jakarta],MATCH(Table4[[#This Row],[Moda]],param!$A$2:$A$6,0)))</f>
        <v>2</v>
      </c>
    </row>
    <row r="78" spans="1:8" x14ac:dyDescent="0.25">
      <c r="A78" t="s">
        <v>13</v>
      </c>
      <c r="B78" t="s">
        <v>30</v>
      </c>
      <c r="C78" t="s">
        <v>59</v>
      </c>
      <c r="D78" s="12">
        <f>INDEX(distances!$B$2:$AF$32,MATCH(A78,distances!$A$2:$A$32,0),MATCH(B78,distances!$B$1:$AF$1,0))</f>
        <v>342</v>
      </c>
      <c r="E78" s="2">
        <f>INDEX(param!$L$2:$L$6,MATCH(Table4[[#This Row],[Moda]],param!$A$2:$A$6,0))</f>
        <v>60000</v>
      </c>
      <c r="F78" s="2">
        <f>INDEX(param!$M$2:$M$6,MATCH(Table4[[#This Row],[Moda]],param!$A$2:$A$6,0))+(INDEX(param!$N$2:$N$6,MATCH(Table4[[#This Row],[Moda]],param!$A$2:$A$6,0))*Table4[[#This Row],[jarak]])</f>
        <v>47342000</v>
      </c>
      <c r="G78" s="1">
        <f>INDEX(param!$K$2:$K$6,MATCH(Table4[[#This Row],[Moda]],param!$A$2:$A$6,0))</f>
        <v>72</v>
      </c>
      <c r="H78" s="1">
        <f>IF(Table4[[#This Row],[Asal]]="A",INDEX(Table3[limit_jakarta],MATCH(Table4[[#This Row],[Moda]],param!$A$2:$A$6,0)),INDEX(Table3[limit_non_jakarta],MATCH(Table4[[#This Row],[Moda]],param!$A$2:$A$6,0)))</f>
        <v>2</v>
      </c>
    </row>
    <row r="79" spans="1:8" x14ac:dyDescent="0.25">
      <c r="A79" t="s">
        <v>13</v>
      </c>
      <c r="B79" t="s">
        <v>31</v>
      </c>
      <c r="C79" t="s">
        <v>59</v>
      </c>
      <c r="D79" s="15">
        <f>INDEX(distances!$B$2:$AF$32,MATCH(A79,distances!$A$2:$A$32,0),MATCH(B79,distances!$B$1:$AF$1,0))</f>
        <v>184</v>
      </c>
      <c r="E79" s="2">
        <f>INDEX(param!$L$2:$L$6,MATCH(Table4[[#This Row],[Moda]],param!$A$2:$A$6,0))</f>
        <v>60000</v>
      </c>
      <c r="F79" s="2">
        <f>INDEX(param!$M$2:$M$6,MATCH(Table4[[#This Row],[Moda]],param!$A$2:$A$6,0))+(INDEX(param!$N$2:$N$6,MATCH(Table4[[#This Row],[Moda]],param!$A$2:$A$6,0))*Table4[[#This Row],[jarak]])</f>
        <v>47184000</v>
      </c>
      <c r="G79" s="1">
        <f>INDEX(param!$K$2:$K$6,MATCH(Table4[[#This Row],[Moda]],param!$A$2:$A$6,0))</f>
        <v>72</v>
      </c>
      <c r="H79" s="1">
        <f>IF(Table4[[#This Row],[Asal]]="A",INDEX(Table3[limit_jakarta],MATCH(Table4[[#This Row],[Moda]],param!$A$2:$A$6,0)),INDEX(Table3[limit_non_jakarta],MATCH(Table4[[#This Row],[Moda]],param!$A$2:$A$6,0)))</f>
        <v>2</v>
      </c>
    </row>
    <row r="80" spans="1:8" x14ac:dyDescent="0.25">
      <c r="A80" t="s">
        <v>13</v>
      </c>
      <c r="B80" t="s">
        <v>10</v>
      </c>
      <c r="C80" t="s">
        <v>59</v>
      </c>
      <c r="D80" s="12">
        <f>INDEX(distances!$B$2:$AF$32,MATCH(A80,distances!$A$2:$A$32,0),MATCH(B80,distances!$B$1:$AF$1,0))</f>
        <v>211</v>
      </c>
      <c r="E80" s="2">
        <f>INDEX(param!$L$2:$L$6,MATCH(Table4[[#This Row],[Moda]],param!$A$2:$A$6,0))</f>
        <v>60000</v>
      </c>
      <c r="F80" s="2">
        <f>INDEX(param!$M$2:$M$6,MATCH(Table4[[#This Row],[Moda]],param!$A$2:$A$6,0))+(INDEX(param!$N$2:$N$6,MATCH(Table4[[#This Row],[Moda]],param!$A$2:$A$6,0))*Table4[[#This Row],[jarak]])</f>
        <v>47211000</v>
      </c>
      <c r="G80" s="1">
        <f>INDEX(param!$K$2:$K$6,MATCH(Table4[[#This Row],[Moda]],param!$A$2:$A$6,0))</f>
        <v>72</v>
      </c>
      <c r="H80" s="1">
        <f>IF(Table4[[#This Row],[Asal]]="A",INDEX(Table3[limit_jakarta],MATCH(Table4[[#This Row],[Moda]],param!$A$2:$A$6,0)),INDEX(Table3[limit_non_jakarta],MATCH(Table4[[#This Row],[Moda]],param!$A$2:$A$6,0)))</f>
        <v>2</v>
      </c>
    </row>
    <row r="81" spans="1:8" x14ac:dyDescent="0.25">
      <c r="A81" t="s">
        <v>13</v>
      </c>
      <c r="B81" t="s">
        <v>32</v>
      </c>
      <c r="C81" t="s">
        <v>59</v>
      </c>
      <c r="D81" s="15">
        <f>INDEX(distances!$B$2:$AF$32,MATCH(A81,distances!$A$2:$A$32,0),MATCH(B81,distances!$B$1:$AF$1,0))</f>
        <v>387</v>
      </c>
      <c r="E81" s="2">
        <f>INDEX(param!$L$2:$L$6,MATCH(Table4[[#This Row],[Moda]],param!$A$2:$A$6,0))</f>
        <v>60000</v>
      </c>
      <c r="F81" s="2">
        <f>INDEX(param!$M$2:$M$6,MATCH(Table4[[#This Row],[Moda]],param!$A$2:$A$6,0))+(INDEX(param!$N$2:$N$6,MATCH(Table4[[#This Row],[Moda]],param!$A$2:$A$6,0))*Table4[[#This Row],[jarak]])</f>
        <v>47387000</v>
      </c>
      <c r="G81" s="1">
        <f>INDEX(param!$K$2:$K$6,MATCH(Table4[[#This Row],[Moda]],param!$A$2:$A$6,0))</f>
        <v>72</v>
      </c>
      <c r="H81" s="1">
        <f>IF(Table4[[#This Row],[Asal]]="A",INDEX(Table3[limit_jakarta],MATCH(Table4[[#This Row],[Moda]],param!$A$2:$A$6,0)),INDEX(Table3[limit_non_jakarta],MATCH(Table4[[#This Row],[Moda]],param!$A$2:$A$6,0)))</f>
        <v>2</v>
      </c>
    </row>
    <row r="82" spans="1:8" x14ac:dyDescent="0.25">
      <c r="A82" t="s">
        <v>13</v>
      </c>
      <c r="B82" t="s">
        <v>33</v>
      </c>
      <c r="C82" t="s">
        <v>59</v>
      </c>
      <c r="D82" s="12">
        <f>INDEX(distances!$B$2:$AF$32,MATCH(A82,distances!$A$2:$A$32,0),MATCH(B82,distances!$B$1:$AF$1,0))</f>
        <v>366</v>
      </c>
      <c r="E82" s="2">
        <f>INDEX(param!$L$2:$L$6,MATCH(Table4[[#This Row],[Moda]],param!$A$2:$A$6,0))</f>
        <v>60000</v>
      </c>
      <c r="F82" s="2">
        <f>INDEX(param!$M$2:$M$6,MATCH(Table4[[#This Row],[Moda]],param!$A$2:$A$6,0))+(INDEX(param!$N$2:$N$6,MATCH(Table4[[#This Row],[Moda]],param!$A$2:$A$6,0))*Table4[[#This Row],[jarak]])</f>
        <v>47366000</v>
      </c>
      <c r="G82" s="1">
        <f>INDEX(param!$K$2:$K$6,MATCH(Table4[[#This Row],[Moda]],param!$A$2:$A$6,0))</f>
        <v>72</v>
      </c>
      <c r="H82" s="1">
        <f>IF(Table4[[#This Row],[Asal]]="A",INDEX(Table3[limit_jakarta],MATCH(Table4[[#This Row],[Moda]],param!$A$2:$A$6,0)),INDEX(Table3[limit_non_jakarta],MATCH(Table4[[#This Row],[Moda]],param!$A$2:$A$6,0)))</f>
        <v>2</v>
      </c>
    </row>
    <row r="83" spans="1:8" x14ac:dyDescent="0.25">
      <c r="A83" t="s">
        <v>13</v>
      </c>
      <c r="B83" t="s">
        <v>34</v>
      </c>
      <c r="C83" t="s">
        <v>59</v>
      </c>
      <c r="D83" s="15">
        <f>INDEX(distances!$B$2:$AF$32,MATCH(A83,distances!$A$2:$A$32,0),MATCH(B83,distances!$B$1:$AF$1,0))</f>
        <v>297</v>
      </c>
      <c r="E83" s="2">
        <f>INDEX(param!$L$2:$L$6,MATCH(Table4[[#This Row],[Moda]],param!$A$2:$A$6,0))</f>
        <v>60000</v>
      </c>
      <c r="F83" s="2">
        <f>INDEX(param!$M$2:$M$6,MATCH(Table4[[#This Row],[Moda]],param!$A$2:$A$6,0))+(INDEX(param!$N$2:$N$6,MATCH(Table4[[#This Row],[Moda]],param!$A$2:$A$6,0))*Table4[[#This Row],[jarak]])</f>
        <v>47297000</v>
      </c>
      <c r="G83" s="1">
        <f>INDEX(param!$K$2:$K$6,MATCH(Table4[[#This Row],[Moda]],param!$A$2:$A$6,0))</f>
        <v>72</v>
      </c>
      <c r="H83" s="1">
        <f>IF(Table4[[#This Row],[Asal]]="A",INDEX(Table3[limit_jakarta],MATCH(Table4[[#This Row],[Moda]],param!$A$2:$A$6,0)),INDEX(Table3[limit_non_jakarta],MATCH(Table4[[#This Row],[Moda]],param!$A$2:$A$6,0)))</f>
        <v>2</v>
      </c>
    </row>
    <row r="84" spans="1:8" x14ac:dyDescent="0.25">
      <c r="A84" t="s">
        <v>13</v>
      </c>
      <c r="B84" t="s">
        <v>35</v>
      </c>
      <c r="C84" t="s">
        <v>59</v>
      </c>
      <c r="D84" s="12">
        <f>INDEX(distances!$B$2:$AF$32,MATCH(A84,distances!$A$2:$A$32,0),MATCH(B84,distances!$B$1:$AF$1,0))</f>
        <v>241</v>
      </c>
      <c r="E84" s="2">
        <f>INDEX(param!$L$2:$L$6,MATCH(Table4[[#This Row],[Moda]],param!$A$2:$A$6,0))</f>
        <v>60000</v>
      </c>
      <c r="F84" s="2">
        <f>INDEX(param!$M$2:$M$6,MATCH(Table4[[#This Row],[Moda]],param!$A$2:$A$6,0))+(INDEX(param!$N$2:$N$6,MATCH(Table4[[#This Row],[Moda]],param!$A$2:$A$6,0))*Table4[[#This Row],[jarak]])</f>
        <v>47241000</v>
      </c>
      <c r="G84" s="1">
        <f>INDEX(param!$K$2:$K$6,MATCH(Table4[[#This Row],[Moda]],param!$A$2:$A$6,0))</f>
        <v>72</v>
      </c>
      <c r="H84" s="1">
        <f>IF(Table4[[#This Row],[Asal]]="A",INDEX(Table3[limit_jakarta],MATCH(Table4[[#This Row],[Moda]],param!$A$2:$A$6,0)),INDEX(Table3[limit_non_jakarta],MATCH(Table4[[#This Row],[Moda]],param!$A$2:$A$6,0)))</f>
        <v>2</v>
      </c>
    </row>
    <row r="85" spans="1:8" x14ac:dyDescent="0.25">
      <c r="A85" t="s">
        <v>13</v>
      </c>
      <c r="B85" t="s">
        <v>36</v>
      </c>
      <c r="C85" t="s">
        <v>59</v>
      </c>
      <c r="D85" s="15">
        <f>INDEX(distances!$B$2:$AF$32,MATCH(A85,distances!$A$2:$A$32,0),MATCH(B85,distances!$B$1:$AF$1,0))</f>
        <v>100</v>
      </c>
      <c r="E85" s="2">
        <f>INDEX(param!$L$2:$L$6,MATCH(Table4[[#This Row],[Moda]],param!$A$2:$A$6,0))</f>
        <v>60000</v>
      </c>
      <c r="F85" s="2">
        <f>INDEX(param!$M$2:$M$6,MATCH(Table4[[#This Row],[Moda]],param!$A$2:$A$6,0))+(INDEX(param!$N$2:$N$6,MATCH(Table4[[#This Row],[Moda]],param!$A$2:$A$6,0))*Table4[[#This Row],[jarak]])</f>
        <v>47100000</v>
      </c>
      <c r="G85" s="1">
        <f>INDEX(param!$K$2:$K$6,MATCH(Table4[[#This Row],[Moda]],param!$A$2:$A$6,0))</f>
        <v>72</v>
      </c>
      <c r="H85" s="1">
        <f>IF(Table4[[#This Row],[Asal]]="A",INDEX(Table3[limit_jakarta],MATCH(Table4[[#This Row],[Moda]],param!$A$2:$A$6,0)),INDEX(Table3[limit_non_jakarta],MATCH(Table4[[#This Row],[Moda]],param!$A$2:$A$6,0)))</f>
        <v>2</v>
      </c>
    </row>
    <row r="86" spans="1:8" x14ac:dyDescent="0.25">
      <c r="A86" t="s">
        <v>13</v>
      </c>
      <c r="B86" t="s">
        <v>37</v>
      </c>
      <c r="C86" t="s">
        <v>59</v>
      </c>
      <c r="D86" s="12">
        <f>INDEX(distances!$B$2:$AF$32,MATCH(A86,distances!$A$2:$A$32,0),MATCH(B86,distances!$B$1:$AF$1,0))</f>
        <v>47</v>
      </c>
      <c r="E86" s="2">
        <f>INDEX(param!$L$2:$L$6,MATCH(Table4[[#This Row],[Moda]],param!$A$2:$A$6,0))</f>
        <v>60000</v>
      </c>
      <c r="F86" s="2">
        <f>INDEX(param!$M$2:$M$6,MATCH(Table4[[#This Row],[Moda]],param!$A$2:$A$6,0))+(INDEX(param!$N$2:$N$6,MATCH(Table4[[#This Row],[Moda]],param!$A$2:$A$6,0))*Table4[[#This Row],[jarak]])</f>
        <v>47047000</v>
      </c>
      <c r="G86" s="1">
        <f>INDEX(param!$K$2:$K$6,MATCH(Table4[[#This Row],[Moda]],param!$A$2:$A$6,0))</f>
        <v>72</v>
      </c>
      <c r="H86" s="1">
        <f>IF(Table4[[#This Row],[Asal]]="A",INDEX(Table3[limit_jakarta],MATCH(Table4[[#This Row],[Moda]],param!$A$2:$A$6,0)),INDEX(Table3[limit_non_jakarta],MATCH(Table4[[#This Row],[Moda]],param!$A$2:$A$6,0)))</f>
        <v>2</v>
      </c>
    </row>
    <row r="87" spans="1:8" x14ac:dyDescent="0.25">
      <c r="A87" t="s">
        <v>13</v>
      </c>
      <c r="B87" t="s">
        <v>38</v>
      </c>
      <c r="C87" t="s">
        <v>59</v>
      </c>
      <c r="D87" s="15">
        <f>INDEX(distances!$B$2:$AF$32,MATCH(A87,distances!$A$2:$A$32,0),MATCH(B87,distances!$B$1:$AF$1,0))</f>
        <v>425</v>
      </c>
      <c r="E87" s="2">
        <f>INDEX(param!$L$2:$L$6,MATCH(Table4[[#This Row],[Moda]],param!$A$2:$A$6,0))</f>
        <v>60000</v>
      </c>
      <c r="F87" s="2">
        <f>INDEX(param!$M$2:$M$6,MATCH(Table4[[#This Row],[Moda]],param!$A$2:$A$6,0))+(INDEX(param!$N$2:$N$6,MATCH(Table4[[#This Row],[Moda]],param!$A$2:$A$6,0))*Table4[[#This Row],[jarak]])</f>
        <v>47425000</v>
      </c>
      <c r="G87" s="1">
        <f>INDEX(param!$K$2:$K$6,MATCH(Table4[[#This Row],[Moda]],param!$A$2:$A$6,0))</f>
        <v>72</v>
      </c>
      <c r="H87" s="1">
        <f>IF(Table4[[#This Row],[Asal]]="A",INDEX(Table3[limit_jakarta],MATCH(Table4[[#This Row],[Moda]],param!$A$2:$A$6,0)),INDEX(Table3[limit_non_jakarta],MATCH(Table4[[#This Row],[Moda]],param!$A$2:$A$6,0)))</f>
        <v>2</v>
      </c>
    </row>
    <row r="88" spans="1:8" x14ac:dyDescent="0.25">
      <c r="A88" t="s">
        <v>13</v>
      </c>
      <c r="B88" t="s">
        <v>39</v>
      </c>
      <c r="C88" t="s">
        <v>59</v>
      </c>
      <c r="D88" s="12">
        <f>INDEX(distances!$B$2:$AF$32,MATCH(A88,distances!$A$2:$A$32,0),MATCH(B88,distances!$B$1:$AF$1,0))</f>
        <v>530</v>
      </c>
      <c r="E88" s="2">
        <f>INDEX(param!$L$2:$L$6,MATCH(Table4[[#This Row],[Moda]],param!$A$2:$A$6,0))</f>
        <v>60000</v>
      </c>
      <c r="F88" s="2">
        <f>INDEX(param!$M$2:$M$6,MATCH(Table4[[#This Row],[Moda]],param!$A$2:$A$6,0))+(INDEX(param!$N$2:$N$6,MATCH(Table4[[#This Row],[Moda]],param!$A$2:$A$6,0))*Table4[[#This Row],[jarak]])</f>
        <v>47530000</v>
      </c>
      <c r="G88" s="1">
        <f>INDEX(param!$K$2:$K$6,MATCH(Table4[[#This Row],[Moda]],param!$A$2:$A$6,0))</f>
        <v>72</v>
      </c>
      <c r="H88" s="1">
        <f>IF(Table4[[#This Row],[Asal]]="A",INDEX(Table3[limit_jakarta],MATCH(Table4[[#This Row],[Moda]],param!$A$2:$A$6,0)),INDEX(Table3[limit_non_jakarta],MATCH(Table4[[#This Row],[Moda]],param!$A$2:$A$6,0)))</f>
        <v>2</v>
      </c>
    </row>
    <row r="89" spans="1:8" x14ac:dyDescent="0.25">
      <c r="A89" t="s">
        <v>13</v>
      </c>
      <c r="B89" t="s">
        <v>40</v>
      </c>
      <c r="C89" t="s">
        <v>59</v>
      </c>
      <c r="D89" s="15">
        <f>INDEX(distances!$B$2:$AF$32,MATCH(A89,distances!$A$2:$A$32,0),MATCH(B89,distances!$B$1:$AF$1,0))</f>
        <v>317</v>
      </c>
      <c r="E89" s="2">
        <f>INDEX(param!$L$2:$L$6,MATCH(Table4[[#This Row],[Moda]],param!$A$2:$A$6,0))</f>
        <v>60000</v>
      </c>
      <c r="F89" s="2">
        <f>INDEX(param!$M$2:$M$6,MATCH(Table4[[#This Row],[Moda]],param!$A$2:$A$6,0))+(INDEX(param!$N$2:$N$6,MATCH(Table4[[#This Row],[Moda]],param!$A$2:$A$6,0))*Table4[[#This Row],[jarak]])</f>
        <v>47317000</v>
      </c>
      <c r="G89" s="1">
        <f>INDEX(param!$K$2:$K$6,MATCH(Table4[[#This Row],[Moda]],param!$A$2:$A$6,0))</f>
        <v>72</v>
      </c>
      <c r="H89" s="1">
        <f>IF(Table4[[#This Row],[Asal]]="A",INDEX(Table3[limit_jakarta],MATCH(Table4[[#This Row],[Moda]],param!$A$2:$A$6,0)),INDEX(Table3[limit_non_jakarta],MATCH(Table4[[#This Row],[Moda]],param!$A$2:$A$6,0)))</f>
        <v>2</v>
      </c>
    </row>
    <row r="90" spans="1:8" x14ac:dyDescent="0.25">
      <c r="A90" t="s">
        <v>13</v>
      </c>
      <c r="B90" t="s">
        <v>41</v>
      </c>
      <c r="C90" t="s">
        <v>59</v>
      </c>
      <c r="D90" s="12">
        <f>INDEX(distances!$B$2:$AF$32,MATCH(A90,distances!$A$2:$A$32,0),MATCH(B90,distances!$B$1:$AF$1,0))</f>
        <v>72</v>
      </c>
      <c r="E90" s="2">
        <f>INDEX(param!$L$2:$L$6,MATCH(Table4[[#This Row],[Moda]],param!$A$2:$A$6,0))</f>
        <v>60000</v>
      </c>
      <c r="F90" s="2">
        <f>INDEX(param!$M$2:$M$6,MATCH(Table4[[#This Row],[Moda]],param!$A$2:$A$6,0))+(INDEX(param!$N$2:$N$6,MATCH(Table4[[#This Row],[Moda]],param!$A$2:$A$6,0))*Table4[[#This Row],[jarak]])</f>
        <v>47072000</v>
      </c>
      <c r="G90" s="1">
        <f>INDEX(param!$K$2:$K$6,MATCH(Table4[[#This Row],[Moda]],param!$A$2:$A$6,0))</f>
        <v>72</v>
      </c>
      <c r="H90" s="1">
        <f>IF(Table4[[#This Row],[Asal]]="A",INDEX(Table3[limit_jakarta],MATCH(Table4[[#This Row],[Moda]],param!$A$2:$A$6,0)),INDEX(Table3[limit_non_jakarta],MATCH(Table4[[#This Row],[Moda]],param!$A$2:$A$6,0)))</f>
        <v>2</v>
      </c>
    </row>
    <row r="91" spans="1:8" x14ac:dyDescent="0.25">
      <c r="A91" s="9" t="s">
        <v>13</v>
      </c>
      <c r="B91" s="9" t="s">
        <v>42</v>
      </c>
      <c r="C91" t="s">
        <v>59</v>
      </c>
      <c r="D91" s="17">
        <f>INDEX(distances!$B$2:$AF$32,MATCH(A91,distances!$A$2:$A$32,0),MATCH(B91,distances!$B$1:$AF$1,0))</f>
        <v>174</v>
      </c>
      <c r="E91" s="10">
        <f>INDEX(param!$L$2:$L$6,MATCH(Table4[[#This Row],[Moda]],param!$A$2:$A$6,0))</f>
        <v>60000</v>
      </c>
      <c r="F91" s="10">
        <f>INDEX(param!$M$2:$M$6,MATCH(Table4[[#This Row],[Moda]],param!$A$2:$A$6,0))+(INDEX(param!$N$2:$N$6,MATCH(Table4[[#This Row],[Moda]],param!$A$2:$A$6,0))*Table4[[#This Row],[jarak]])</f>
        <v>47174000</v>
      </c>
      <c r="G91" s="11">
        <f>INDEX(param!$K$2:$K$6,MATCH(Table4[[#This Row],[Moda]],param!$A$2:$A$6,0))</f>
        <v>72</v>
      </c>
      <c r="H91" s="11">
        <f>IF(Table4[[#This Row],[Asal]]="A",INDEX(Table3[limit_jakarta],MATCH(Table4[[#This Row],[Moda]],param!$A$2:$A$6,0)),INDEX(Table3[limit_non_jakarta],MATCH(Table4[[#This Row],[Moda]],param!$A$2:$A$6,0)))</f>
        <v>2</v>
      </c>
    </row>
    <row r="92" spans="1:8" x14ac:dyDescent="0.25">
      <c r="A92" t="s">
        <v>13</v>
      </c>
      <c r="B92" t="s">
        <v>15</v>
      </c>
      <c r="C92" t="s">
        <v>66</v>
      </c>
      <c r="D92" s="12">
        <f>INDEX(distances!$B$2:$AF$32,MATCH(A92,distances!$A$2:$A$32,0),MATCH(B92,distances!$B$1:$AF$1,0))</f>
        <v>389</v>
      </c>
      <c r="E92" s="2">
        <f>INDEX(param!$L$2:$L$6,MATCH(Table4[[#This Row],[Moda]],param!$A$2:$A$6,0))</f>
        <v>6000</v>
      </c>
      <c r="F92" s="2">
        <f>INDEX(param!$M$2:$M$6,MATCH(Table4[[#This Row],[Moda]],param!$A$2:$A$6,0))+(INDEX(param!$N$2:$N$6,MATCH(Table4[[#This Row],[Moda]],param!$A$2:$A$6,0))*Table4[[#This Row],[jarak]])</f>
        <v>51505000</v>
      </c>
      <c r="G92" s="1">
        <f>INDEX(param!$K$2:$K$6,MATCH(Table4[[#This Row],[Moda]],param!$A$2:$A$6,0))</f>
        <v>130</v>
      </c>
      <c r="H92" s="1">
        <f>IF(Table4[[#This Row],[Asal]]="A",INDEX(Table3[limit_jakarta],MATCH(Table4[[#This Row],[Moda]],param!$A$2:$A$6,0)),INDEX(Table3[limit_non_jakarta],MATCH(Table4[[#This Row],[Moda]],param!$A$2:$A$6,0)))</f>
        <v>2</v>
      </c>
    </row>
    <row r="93" spans="1:8" x14ac:dyDescent="0.25">
      <c r="A93" t="s">
        <v>13</v>
      </c>
      <c r="B93" t="s">
        <v>16</v>
      </c>
      <c r="C93" t="s">
        <v>66</v>
      </c>
      <c r="D93" s="12">
        <f>INDEX(distances!$B$2:$AF$32,MATCH(A93,distances!$A$2:$A$32,0),MATCH(B93,distances!$B$1:$AF$1,0))</f>
        <v>388</v>
      </c>
      <c r="E93" s="2">
        <f>INDEX(param!$L$2:$L$6,MATCH(Table4[[#This Row],[Moda]],param!$A$2:$A$6,0))</f>
        <v>6000</v>
      </c>
      <c r="F93" s="2">
        <f>INDEX(param!$M$2:$M$6,MATCH(Table4[[#This Row],[Moda]],param!$A$2:$A$6,0))+(INDEX(param!$N$2:$N$6,MATCH(Table4[[#This Row],[Moda]],param!$A$2:$A$6,0))*Table4[[#This Row],[jarak]])</f>
        <v>51460000</v>
      </c>
      <c r="G93" s="1">
        <f>INDEX(param!$K$2:$K$6,MATCH(Table4[[#This Row],[Moda]],param!$A$2:$A$6,0))</f>
        <v>130</v>
      </c>
      <c r="H93" s="1">
        <f>IF(Table4[[#This Row],[Asal]]="A",INDEX(Table3[limit_jakarta],MATCH(Table4[[#This Row],[Moda]],param!$A$2:$A$6,0)),INDEX(Table3[limit_non_jakarta],MATCH(Table4[[#This Row],[Moda]],param!$A$2:$A$6,0)))</f>
        <v>2</v>
      </c>
    </row>
    <row r="94" spans="1:8" x14ac:dyDescent="0.25">
      <c r="A94" t="s">
        <v>13</v>
      </c>
      <c r="B94" t="s">
        <v>17</v>
      </c>
      <c r="C94" t="s">
        <v>66</v>
      </c>
      <c r="D94" s="12">
        <f>INDEX(distances!$B$2:$AF$32,MATCH(A94,distances!$A$2:$A$32,0),MATCH(B94,distances!$B$1:$AF$1,0))</f>
        <v>388</v>
      </c>
      <c r="E94" s="2">
        <f>INDEX(param!$L$2:$L$6,MATCH(Table4[[#This Row],[Moda]],param!$A$2:$A$6,0))</f>
        <v>6000</v>
      </c>
      <c r="F94" s="2">
        <f>INDEX(param!$M$2:$M$6,MATCH(Table4[[#This Row],[Moda]],param!$A$2:$A$6,0))+(INDEX(param!$N$2:$N$6,MATCH(Table4[[#This Row],[Moda]],param!$A$2:$A$6,0))*Table4[[#This Row],[jarak]])</f>
        <v>51460000</v>
      </c>
      <c r="G94" s="1">
        <f>INDEX(param!$K$2:$K$6,MATCH(Table4[[#This Row],[Moda]],param!$A$2:$A$6,0))</f>
        <v>130</v>
      </c>
      <c r="H94" s="1">
        <f>IF(Table4[[#This Row],[Asal]]="A",INDEX(Table3[limit_jakarta],MATCH(Table4[[#This Row],[Moda]],param!$A$2:$A$6,0)),INDEX(Table3[limit_non_jakarta],MATCH(Table4[[#This Row],[Moda]],param!$A$2:$A$6,0)))</f>
        <v>2</v>
      </c>
    </row>
    <row r="95" spans="1:8" x14ac:dyDescent="0.25">
      <c r="A95" t="s">
        <v>13</v>
      </c>
      <c r="B95" t="s">
        <v>18</v>
      </c>
      <c r="C95" t="s">
        <v>66</v>
      </c>
      <c r="D95" s="12">
        <f>INDEX(distances!$B$2:$AF$32,MATCH(A95,distances!$A$2:$A$32,0),MATCH(B95,distances!$B$1:$AF$1,0))</f>
        <v>286</v>
      </c>
      <c r="E95" s="2">
        <f>INDEX(param!$L$2:$L$6,MATCH(Table4[[#This Row],[Moda]],param!$A$2:$A$6,0))</f>
        <v>6000</v>
      </c>
      <c r="F95" s="2">
        <f>INDEX(param!$M$2:$M$6,MATCH(Table4[[#This Row],[Moda]],param!$A$2:$A$6,0))+(INDEX(param!$N$2:$N$6,MATCH(Table4[[#This Row],[Moda]],param!$A$2:$A$6,0))*Table4[[#This Row],[jarak]])</f>
        <v>46870000</v>
      </c>
      <c r="G95" s="1">
        <f>INDEX(param!$K$2:$K$6,MATCH(Table4[[#This Row],[Moda]],param!$A$2:$A$6,0))</f>
        <v>130</v>
      </c>
      <c r="H95" s="1">
        <f>IF(Table4[[#This Row],[Asal]]="A",INDEX(Table3[limit_jakarta],MATCH(Table4[[#This Row],[Moda]],param!$A$2:$A$6,0)),INDEX(Table3[limit_non_jakarta],MATCH(Table4[[#This Row],[Moda]],param!$A$2:$A$6,0)))</f>
        <v>2</v>
      </c>
    </row>
    <row r="96" spans="1:8" x14ac:dyDescent="0.25">
      <c r="A96" t="s">
        <v>13</v>
      </c>
      <c r="B96" t="s">
        <v>19</v>
      </c>
      <c r="C96" t="s">
        <v>66</v>
      </c>
      <c r="D96" s="12">
        <f>INDEX(distances!$B$2:$AF$32,MATCH(A96,distances!$A$2:$A$32,0),MATCH(B96,distances!$B$1:$AF$1,0))</f>
        <v>466</v>
      </c>
      <c r="E96" s="2">
        <f>INDEX(param!$L$2:$L$6,MATCH(Table4[[#This Row],[Moda]],param!$A$2:$A$6,0))</f>
        <v>6000</v>
      </c>
      <c r="F96" s="2">
        <f>INDEX(param!$M$2:$M$6,MATCH(Table4[[#This Row],[Moda]],param!$A$2:$A$6,0))+(INDEX(param!$N$2:$N$6,MATCH(Table4[[#This Row],[Moda]],param!$A$2:$A$6,0))*Table4[[#This Row],[jarak]])</f>
        <v>54970000</v>
      </c>
      <c r="G96" s="1">
        <f>INDEX(param!$K$2:$K$6,MATCH(Table4[[#This Row],[Moda]],param!$A$2:$A$6,0))</f>
        <v>130</v>
      </c>
      <c r="H96" s="1">
        <f>IF(Table4[[#This Row],[Asal]]="A",INDEX(Table3[limit_jakarta],MATCH(Table4[[#This Row],[Moda]],param!$A$2:$A$6,0)),INDEX(Table3[limit_non_jakarta],MATCH(Table4[[#This Row],[Moda]],param!$A$2:$A$6,0)))</f>
        <v>2</v>
      </c>
    </row>
    <row r="97" spans="1:8" x14ac:dyDescent="0.25">
      <c r="A97" t="s">
        <v>13</v>
      </c>
      <c r="B97" t="s">
        <v>20</v>
      </c>
      <c r="C97" t="s">
        <v>66</v>
      </c>
      <c r="D97" s="12">
        <f>INDEX(distances!$B$2:$AF$32,MATCH(A97,distances!$A$2:$A$32,0),MATCH(B97,distances!$B$1:$AF$1,0))</f>
        <v>157</v>
      </c>
      <c r="E97" s="2">
        <f>INDEX(param!$L$2:$L$6,MATCH(Table4[[#This Row],[Moda]],param!$A$2:$A$6,0))</f>
        <v>6000</v>
      </c>
      <c r="F97" s="2">
        <f>INDEX(param!$M$2:$M$6,MATCH(Table4[[#This Row],[Moda]],param!$A$2:$A$6,0))+(INDEX(param!$N$2:$N$6,MATCH(Table4[[#This Row],[Moda]],param!$A$2:$A$6,0))*Table4[[#This Row],[jarak]])</f>
        <v>41065000</v>
      </c>
      <c r="G97" s="1">
        <f>INDEX(param!$K$2:$K$6,MATCH(Table4[[#This Row],[Moda]],param!$A$2:$A$6,0))</f>
        <v>130</v>
      </c>
      <c r="H97" s="1">
        <f>IF(Table4[[#This Row],[Asal]]="A",INDEX(Table3[limit_jakarta],MATCH(Table4[[#This Row],[Moda]],param!$A$2:$A$6,0)),INDEX(Table3[limit_non_jakarta],MATCH(Table4[[#This Row],[Moda]],param!$A$2:$A$6,0)))</f>
        <v>2</v>
      </c>
    </row>
    <row r="98" spans="1:8" x14ac:dyDescent="0.25">
      <c r="A98" t="s">
        <v>13</v>
      </c>
      <c r="B98" t="s">
        <v>21</v>
      </c>
      <c r="C98" t="s">
        <v>66</v>
      </c>
      <c r="D98" s="12">
        <f>INDEX(distances!$B$2:$AF$32,MATCH(A98,distances!$A$2:$A$32,0),MATCH(B98,distances!$B$1:$AF$1,0))</f>
        <v>311</v>
      </c>
      <c r="E98" s="2">
        <f>INDEX(param!$L$2:$L$6,MATCH(Table4[[#This Row],[Moda]],param!$A$2:$A$6,0))</f>
        <v>6000</v>
      </c>
      <c r="F98" s="2">
        <f>INDEX(param!$M$2:$M$6,MATCH(Table4[[#This Row],[Moda]],param!$A$2:$A$6,0))+(INDEX(param!$N$2:$N$6,MATCH(Table4[[#This Row],[Moda]],param!$A$2:$A$6,0))*Table4[[#This Row],[jarak]])</f>
        <v>47995000</v>
      </c>
      <c r="G98" s="1">
        <f>INDEX(param!$K$2:$K$6,MATCH(Table4[[#This Row],[Moda]],param!$A$2:$A$6,0))</f>
        <v>130</v>
      </c>
      <c r="H98" s="1">
        <f>IF(Table4[[#This Row],[Asal]]="A",INDEX(Table3[limit_jakarta],MATCH(Table4[[#This Row],[Moda]],param!$A$2:$A$6,0)),INDEX(Table3[limit_non_jakarta],MATCH(Table4[[#This Row],[Moda]],param!$A$2:$A$6,0)))</f>
        <v>2</v>
      </c>
    </row>
    <row r="99" spans="1:8" x14ac:dyDescent="0.25">
      <c r="A99" t="s">
        <v>13</v>
      </c>
      <c r="B99" t="s">
        <v>22</v>
      </c>
      <c r="C99" t="s">
        <v>66</v>
      </c>
      <c r="D99" s="12">
        <f>INDEX(distances!$B$2:$AF$32,MATCH(A99,distances!$A$2:$A$32,0),MATCH(B99,distances!$B$1:$AF$1,0))</f>
        <v>284</v>
      </c>
      <c r="E99" s="2">
        <f>INDEX(param!$L$2:$L$6,MATCH(Table4[[#This Row],[Moda]],param!$A$2:$A$6,0))</f>
        <v>6000</v>
      </c>
      <c r="F99" s="2">
        <f>INDEX(param!$M$2:$M$6,MATCH(Table4[[#This Row],[Moda]],param!$A$2:$A$6,0))+(INDEX(param!$N$2:$N$6,MATCH(Table4[[#This Row],[Moda]],param!$A$2:$A$6,0))*Table4[[#This Row],[jarak]])</f>
        <v>46780000</v>
      </c>
      <c r="G99" s="1">
        <f>INDEX(param!$K$2:$K$6,MATCH(Table4[[#This Row],[Moda]],param!$A$2:$A$6,0))</f>
        <v>130</v>
      </c>
      <c r="H99" s="1">
        <f>IF(Table4[[#This Row],[Asal]]="A",INDEX(Table3[limit_jakarta],MATCH(Table4[[#This Row],[Moda]],param!$A$2:$A$6,0)),INDEX(Table3[limit_non_jakarta],MATCH(Table4[[#This Row],[Moda]],param!$A$2:$A$6,0)))</f>
        <v>2</v>
      </c>
    </row>
    <row r="100" spans="1:8" x14ac:dyDescent="0.25">
      <c r="A100" t="s">
        <v>13</v>
      </c>
      <c r="B100" t="s">
        <v>23</v>
      </c>
      <c r="C100" t="s">
        <v>66</v>
      </c>
      <c r="D100" s="12">
        <f>INDEX(distances!$B$2:$AF$32,MATCH(A100,distances!$A$2:$A$32,0),MATCH(B100,distances!$B$1:$AF$1,0))</f>
        <v>502</v>
      </c>
      <c r="E100" s="2">
        <f>INDEX(param!$L$2:$L$6,MATCH(Table4[[#This Row],[Moda]],param!$A$2:$A$6,0))</f>
        <v>6000</v>
      </c>
      <c r="F100" s="2">
        <f>INDEX(param!$M$2:$M$6,MATCH(Table4[[#This Row],[Moda]],param!$A$2:$A$6,0))+(INDEX(param!$N$2:$N$6,MATCH(Table4[[#This Row],[Moda]],param!$A$2:$A$6,0))*Table4[[#This Row],[jarak]])</f>
        <v>56590000</v>
      </c>
      <c r="G100" s="1">
        <f>INDEX(param!$K$2:$K$6,MATCH(Table4[[#This Row],[Moda]],param!$A$2:$A$6,0))</f>
        <v>130</v>
      </c>
      <c r="H100" s="1">
        <f>IF(Table4[[#This Row],[Asal]]="A",INDEX(Table3[limit_jakarta],MATCH(Table4[[#This Row],[Moda]],param!$A$2:$A$6,0)),INDEX(Table3[limit_non_jakarta],MATCH(Table4[[#This Row],[Moda]],param!$A$2:$A$6,0)))</f>
        <v>2</v>
      </c>
    </row>
    <row r="101" spans="1:8" x14ac:dyDescent="0.25">
      <c r="A101" t="s">
        <v>13</v>
      </c>
      <c r="B101" t="s">
        <v>24</v>
      </c>
      <c r="C101" t="s">
        <v>66</v>
      </c>
      <c r="D101" s="12">
        <f>INDEX(distances!$B$2:$AF$32,MATCH(A101,distances!$A$2:$A$32,0),MATCH(B101,distances!$B$1:$AF$1,0))</f>
        <v>445</v>
      </c>
      <c r="E101" s="2">
        <f>INDEX(param!$L$2:$L$6,MATCH(Table4[[#This Row],[Moda]],param!$A$2:$A$6,0))</f>
        <v>6000</v>
      </c>
      <c r="F101" s="2">
        <f>INDEX(param!$M$2:$M$6,MATCH(Table4[[#This Row],[Moda]],param!$A$2:$A$6,0))+(INDEX(param!$N$2:$N$6,MATCH(Table4[[#This Row],[Moda]],param!$A$2:$A$6,0))*Table4[[#This Row],[jarak]])</f>
        <v>54025000</v>
      </c>
      <c r="G101" s="1">
        <f>INDEX(param!$K$2:$K$6,MATCH(Table4[[#This Row],[Moda]],param!$A$2:$A$6,0))</f>
        <v>130</v>
      </c>
      <c r="H101" s="1">
        <f>IF(Table4[[#This Row],[Asal]]="A",INDEX(Table3[limit_jakarta],MATCH(Table4[[#This Row],[Moda]],param!$A$2:$A$6,0)),INDEX(Table3[limit_non_jakarta],MATCH(Table4[[#This Row],[Moda]],param!$A$2:$A$6,0)))</f>
        <v>2</v>
      </c>
    </row>
    <row r="102" spans="1:8" x14ac:dyDescent="0.25">
      <c r="A102" t="s">
        <v>13</v>
      </c>
      <c r="B102" t="s">
        <v>25</v>
      </c>
      <c r="C102" t="s">
        <v>66</v>
      </c>
      <c r="D102" s="12">
        <f>INDEX(distances!$B$2:$AF$32,MATCH(A102,distances!$A$2:$A$32,0),MATCH(B102,distances!$B$1:$AF$1,0))</f>
        <v>202</v>
      </c>
      <c r="E102" s="2">
        <f>INDEX(param!$L$2:$L$6,MATCH(Table4[[#This Row],[Moda]],param!$A$2:$A$6,0))</f>
        <v>6000</v>
      </c>
      <c r="F102" s="2">
        <f>INDEX(param!$M$2:$M$6,MATCH(Table4[[#This Row],[Moda]],param!$A$2:$A$6,0))+(INDEX(param!$N$2:$N$6,MATCH(Table4[[#This Row],[Moda]],param!$A$2:$A$6,0))*Table4[[#This Row],[jarak]])</f>
        <v>43090000</v>
      </c>
      <c r="G102" s="1">
        <f>INDEX(param!$K$2:$K$6,MATCH(Table4[[#This Row],[Moda]],param!$A$2:$A$6,0))</f>
        <v>130</v>
      </c>
      <c r="H102" s="1">
        <f>IF(Table4[[#This Row],[Asal]]="A",INDEX(Table3[limit_jakarta],MATCH(Table4[[#This Row],[Moda]],param!$A$2:$A$6,0)),INDEX(Table3[limit_non_jakarta],MATCH(Table4[[#This Row],[Moda]],param!$A$2:$A$6,0)))</f>
        <v>2</v>
      </c>
    </row>
    <row r="103" spans="1:8" x14ac:dyDescent="0.25">
      <c r="A103" t="s">
        <v>13</v>
      </c>
      <c r="B103" t="s">
        <v>26</v>
      </c>
      <c r="C103" t="s">
        <v>66</v>
      </c>
      <c r="D103" s="12">
        <f>INDEX(distances!$B$2:$AF$32,MATCH(A103,distances!$A$2:$A$32,0),MATCH(B103,distances!$B$1:$AF$1,0))</f>
        <v>300</v>
      </c>
      <c r="E103" s="2">
        <f>INDEX(param!$L$2:$L$6,MATCH(Table4[[#This Row],[Moda]],param!$A$2:$A$6,0))</f>
        <v>6000</v>
      </c>
      <c r="F103" s="2">
        <f>INDEX(param!$M$2:$M$6,MATCH(Table4[[#This Row],[Moda]],param!$A$2:$A$6,0))+(INDEX(param!$N$2:$N$6,MATCH(Table4[[#This Row],[Moda]],param!$A$2:$A$6,0))*Table4[[#This Row],[jarak]])</f>
        <v>47500000</v>
      </c>
      <c r="G103" s="1">
        <f>INDEX(param!$K$2:$K$6,MATCH(Table4[[#This Row],[Moda]],param!$A$2:$A$6,0))</f>
        <v>130</v>
      </c>
      <c r="H103" s="1">
        <f>IF(Table4[[#This Row],[Asal]]="A",INDEX(Table3[limit_jakarta],MATCH(Table4[[#This Row],[Moda]],param!$A$2:$A$6,0)),INDEX(Table3[limit_non_jakarta],MATCH(Table4[[#This Row],[Moda]],param!$A$2:$A$6,0)))</f>
        <v>2</v>
      </c>
    </row>
    <row r="104" spans="1:8" x14ac:dyDescent="0.25">
      <c r="A104" t="s">
        <v>13</v>
      </c>
      <c r="B104" t="s">
        <v>27</v>
      </c>
      <c r="C104" t="s">
        <v>66</v>
      </c>
      <c r="D104" s="12">
        <f>INDEX(distances!$B$2:$AF$32,MATCH(A104,distances!$A$2:$A$32,0),MATCH(B104,distances!$B$1:$AF$1,0))</f>
        <v>247</v>
      </c>
      <c r="E104" s="2">
        <f>INDEX(param!$L$2:$L$6,MATCH(Table4[[#This Row],[Moda]],param!$A$2:$A$6,0))</f>
        <v>6000</v>
      </c>
      <c r="F104" s="2">
        <f>INDEX(param!$M$2:$M$6,MATCH(Table4[[#This Row],[Moda]],param!$A$2:$A$6,0))+(INDEX(param!$N$2:$N$6,MATCH(Table4[[#This Row],[Moda]],param!$A$2:$A$6,0))*Table4[[#This Row],[jarak]])</f>
        <v>45115000</v>
      </c>
      <c r="G104" s="1">
        <f>INDEX(param!$K$2:$K$6,MATCH(Table4[[#This Row],[Moda]],param!$A$2:$A$6,0))</f>
        <v>130</v>
      </c>
      <c r="H104" s="1">
        <f>IF(Table4[[#This Row],[Asal]]="A",INDEX(Table3[limit_jakarta],MATCH(Table4[[#This Row],[Moda]],param!$A$2:$A$6,0)),INDEX(Table3[limit_non_jakarta],MATCH(Table4[[#This Row],[Moda]],param!$A$2:$A$6,0)))</f>
        <v>2</v>
      </c>
    </row>
    <row r="105" spans="1:8" x14ac:dyDescent="0.25">
      <c r="A105" t="s">
        <v>13</v>
      </c>
      <c r="B105" t="s">
        <v>28</v>
      </c>
      <c r="C105" t="s">
        <v>66</v>
      </c>
      <c r="D105" s="12">
        <f>INDEX(distances!$B$2:$AF$32,MATCH(A105,distances!$A$2:$A$32,0),MATCH(B105,distances!$B$1:$AF$1,0))</f>
        <v>158</v>
      </c>
      <c r="E105" s="2">
        <f>INDEX(param!$L$2:$L$6,MATCH(Table4[[#This Row],[Moda]],param!$A$2:$A$6,0))</f>
        <v>6000</v>
      </c>
      <c r="F105" s="2">
        <f>INDEX(param!$M$2:$M$6,MATCH(Table4[[#This Row],[Moda]],param!$A$2:$A$6,0))+(INDEX(param!$N$2:$N$6,MATCH(Table4[[#This Row],[Moda]],param!$A$2:$A$6,0))*Table4[[#This Row],[jarak]])</f>
        <v>41110000</v>
      </c>
      <c r="G105" s="1">
        <f>INDEX(param!$K$2:$K$6,MATCH(Table4[[#This Row],[Moda]],param!$A$2:$A$6,0))</f>
        <v>130</v>
      </c>
      <c r="H105" s="1">
        <f>IF(Table4[[#This Row],[Asal]]="A",INDEX(Table3[limit_jakarta],MATCH(Table4[[#This Row],[Moda]],param!$A$2:$A$6,0)),INDEX(Table3[limit_non_jakarta],MATCH(Table4[[#This Row],[Moda]],param!$A$2:$A$6,0)))</f>
        <v>2</v>
      </c>
    </row>
    <row r="106" spans="1:8" x14ac:dyDescent="0.25">
      <c r="A106" t="s">
        <v>13</v>
      </c>
      <c r="B106" t="s">
        <v>29</v>
      </c>
      <c r="C106" t="s">
        <v>66</v>
      </c>
      <c r="D106" s="12">
        <f>INDEX(distances!$B$2:$AF$32,MATCH(A106,distances!$A$2:$A$32,0),MATCH(B106,distances!$B$1:$AF$1,0))</f>
        <v>199</v>
      </c>
      <c r="E106" s="2">
        <f>INDEX(param!$L$2:$L$6,MATCH(Table4[[#This Row],[Moda]],param!$A$2:$A$6,0))</f>
        <v>6000</v>
      </c>
      <c r="F106" s="2">
        <f>INDEX(param!$M$2:$M$6,MATCH(Table4[[#This Row],[Moda]],param!$A$2:$A$6,0))+(INDEX(param!$N$2:$N$6,MATCH(Table4[[#This Row],[Moda]],param!$A$2:$A$6,0))*Table4[[#This Row],[jarak]])</f>
        <v>42955000</v>
      </c>
      <c r="G106" s="1">
        <f>INDEX(param!$K$2:$K$6,MATCH(Table4[[#This Row],[Moda]],param!$A$2:$A$6,0))</f>
        <v>130</v>
      </c>
      <c r="H106" s="1">
        <f>IF(Table4[[#This Row],[Asal]]="A",INDEX(Table3[limit_jakarta],MATCH(Table4[[#This Row],[Moda]],param!$A$2:$A$6,0)),INDEX(Table3[limit_non_jakarta],MATCH(Table4[[#This Row],[Moda]],param!$A$2:$A$6,0)))</f>
        <v>2</v>
      </c>
    </row>
    <row r="107" spans="1:8" x14ac:dyDescent="0.25">
      <c r="A107" t="s">
        <v>13</v>
      </c>
      <c r="B107" t="s">
        <v>9</v>
      </c>
      <c r="C107" t="s">
        <v>66</v>
      </c>
      <c r="D107" s="12">
        <f>INDEX(distances!$B$2:$AF$32,MATCH(A107,distances!$A$2:$A$32,0),MATCH(B107,distances!$B$1:$AF$1,0))</f>
        <v>482</v>
      </c>
      <c r="E107" s="2">
        <f>INDEX(param!$L$2:$L$6,MATCH(Table4[[#This Row],[Moda]],param!$A$2:$A$6,0))</f>
        <v>6000</v>
      </c>
      <c r="F107" s="2">
        <f>INDEX(param!$M$2:$M$6,MATCH(Table4[[#This Row],[Moda]],param!$A$2:$A$6,0))+(INDEX(param!$N$2:$N$6,MATCH(Table4[[#This Row],[Moda]],param!$A$2:$A$6,0))*Table4[[#This Row],[jarak]])</f>
        <v>55690000</v>
      </c>
      <c r="G107" s="1">
        <f>INDEX(param!$K$2:$K$6,MATCH(Table4[[#This Row],[Moda]],param!$A$2:$A$6,0))</f>
        <v>130</v>
      </c>
      <c r="H107" s="1">
        <f>IF(Table4[[#This Row],[Asal]]="A",INDEX(Table3[limit_jakarta],MATCH(Table4[[#This Row],[Moda]],param!$A$2:$A$6,0)),INDEX(Table3[limit_non_jakarta],MATCH(Table4[[#This Row],[Moda]],param!$A$2:$A$6,0)))</f>
        <v>2</v>
      </c>
    </row>
    <row r="108" spans="1:8" x14ac:dyDescent="0.25">
      <c r="A108" t="s">
        <v>13</v>
      </c>
      <c r="B108" t="s">
        <v>30</v>
      </c>
      <c r="C108" t="s">
        <v>66</v>
      </c>
      <c r="D108" s="12">
        <f>INDEX(distances!$B$2:$AF$32,MATCH(A108,distances!$A$2:$A$32,0),MATCH(B108,distances!$B$1:$AF$1,0))</f>
        <v>342</v>
      </c>
      <c r="E108" s="2">
        <f>INDEX(param!$L$2:$L$6,MATCH(Table4[[#This Row],[Moda]],param!$A$2:$A$6,0))</f>
        <v>6000</v>
      </c>
      <c r="F108" s="2">
        <f>INDEX(param!$M$2:$M$6,MATCH(Table4[[#This Row],[Moda]],param!$A$2:$A$6,0))+(INDEX(param!$N$2:$N$6,MATCH(Table4[[#This Row],[Moda]],param!$A$2:$A$6,0))*Table4[[#This Row],[jarak]])</f>
        <v>49390000</v>
      </c>
      <c r="G108" s="1">
        <f>INDEX(param!$K$2:$K$6,MATCH(Table4[[#This Row],[Moda]],param!$A$2:$A$6,0))</f>
        <v>130</v>
      </c>
      <c r="H108" s="1">
        <f>IF(Table4[[#This Row],[Asal]]="A",INDEX(Table3[limit_jakarta],MATCH(Table4[[#This Row],[Moda]],param!$A$2:$A$6,0)),INDEX(Table3[limit_non_jakarta],MATCH(Table4[[#This Row],[Moda]],param!$A$2:$A$6,0)))</f>
        <v>2</v>
      </c>
    </row>
    <row r="109" spans="1:8" x14ac:dyDescent="0.25">
      <c r="A109" t="s">
        <v>13</v>
      </c>
      <c r="B109" t="s">
        <v>31</v>
      </c>
      <c r="C109" t="s">
        <v>66</v>
      </c>
      <c r="D109" s="12">
        <f>INDEX(distances!$B$2:$AF$32,MATCH(A109,distances!$A$2:$A$32,0),MATCH(B109,distances!$B$1:$AF$1,0))</f>
        <v>184</v>
      </c>
      <c r="E109" s="2">
        <f>INDEX(param!$L$2:$L$6,MATCH(Table4[[#This Row],[Moda]],param!$A$2:$A$6,0))</f>
        <v>6000</v>
      </c>
      <c r="F109" s="2">
        <f>INDEX(param!$M$2:$M$6,MATCH(Table4[[#This Row],[Moda]],param!$A$2:$A$6,0))+(INDEX(param!$N$2:$N$6,MATCH(Table4[[#This Row],[Moda]],param!$A$2:$A$6,0))*Table4[[#This Row],[jarak]])</f>
        <v>42280000</v>
      </c>
      <c r="G109" s="1">
        <f>INDEX(param!$K$2:$K$6,MATCH(Table4[[#This Row],[Moda]],param!$A$2:$A$6,0))</f>
        <v>130</v>
      </c>
      <c r="H109" s="1">
        <f>IF(Table4[[#This Row],[Asal]]="A",INDEX(Table3[limit_jakarta],MATCH(Table4[[#This Row],[Moda]],param!$A$2:$A$6,0)),INDEX(Table3[limit_non_jakarta],MATCH(Table4[[#This Row],[Moda]],param!$A$2:$A$6,0)))</f>
        <v>2</v>
      </c>
    </row>
    <row r="110" spans="1:8" x14ac:dyDescent="0.25">
      <c r="A110" t="s">
        <v>13</v>
      </c>
      <c r="B110" t="s">
        <v>10</v>
      </c>
      <c r="C110" t="s">
        <v>66</v>
      </c>
      <c r="D110" s="12">
        <f>INDEX(distances!$B$2:$AF$32,MATCH(A110,distances!$A$2:$A$32,0),MATCH(B110,distances!$B$1:$AF$1,0))</f>
        <v>211</v>
      </c>
      <c r="E110" s="2">
        <f>INDEX(param!$L$2:$L$6,MATCH(Table4[[#This Row],[Moda]],param!$A$2:$A$6,0))</f>
        <v>6000</v>
      </c>
      <c r="F110" s="2">
        <f>INDEX(param!$M$2:$M$6,MATCH(Table4[[#This Row],[Moda]],param!$A$2:$A$6,0))+(INDEX(param!$N$2:$N$6,MATCH(Table4[[#This Row],[Moda]],param!$A$2:$A$6,0))*Table4[[#This Row],[jarak]])</f>
        <v>43495000</v>
      </c>
      <c r="G110" s="1">
        <f>INDEX(param!$K$2:$K$6,MATCH(Table4[[#This Row],[Moda]],param!$A$2:$A$6,0))</f>
        <v>130</v>
      </c>
      <c r="H110" s="1">
        <f>IF(Table4[[#This Row],[Asal]]="A",INDEX(Table3[limit_jakarta],MATCH(Table4[[#This Row],[Moda]],param!$A$2:$A$6,0)),INDEX(Table3[limit_non_jakarta],MATCH(Table4[[#This Row],[Moda]],param!$A$2:$A$6,0)))</f>
        <v>2</v>
      </c>
    </row>
    <row r="111" spans="1:8" x14ac:dyDescent="0.25">
      <c r="A111" t="s">
        <v>13</v>
      </c>
      <c r="B111" t="s">
        <v>32</v>
      </c>
      <c r="C111" t="s">
        <v>66</v>
      </c>
      <c r="D111" s="12">
        <f>INDEX(distances!$B$2:$AF$32,MATCH(A111,distances!$A$2:$A$32,0),MATCH(B111,distances!$B$1:$AF$1,0))</f>
        <v>387</v>
      </c>
      <c r="E111" s="2">
        <f>INDEX(param!$L$2:$L$6,MATCH(Table4[[#This Row],[Moda]],param!$A$2:$A$6,0))</f>
        <v>6000</v>
      </c>
      <c r="F111" s="2">
        <f>INDEX(param!$M$2:$M$6,MATCH(Table4[[#This Row],[Moda]],param!$A$2:$A$6,0))+(INDEX(param!$N$2:$N$6,MATCH(Table4[[#This Row],[Moda]],param!$A$2:$A$6,0))*Table4[[#This Row],[jarak]])</f>
        <v>51415000</v>
      </c>
      <c r="G111" s="1">
        <f>INDEX(param!$K$2:$K$6,MATCH(Table4[[#This Row],[Moda]],param!$A$2:$A$6,0))</f>
        <v>130</v>
      </c>
      <c r="H111" s="1">
        <f>IF(Table4[[#This Row],[Asal]]="A",INDEX(Table3[limit_jakarta],MATCH(Table4[[#This Row],[Moda]],param!$A$2:$A$6,0)),INDEX(Table3[limit_non_jakarta],MATCH(Table4[[#This Row],[Moda]],param!$A$2:$A$6,0)))</f>
        <v>2</v>
      </c>
    </row>
    <row r="112" spans="1:8" x14ac:dyDescent="0.25">
      <c r="A112" t="s">
        <v>13</v>
      </c>
      <c r="B112" t="s">
        <v>33</v>
      </c>
      <c r="C112" t="s">
        <v>66</v>
      </c>
      <c r="D112" s="12">
        <f>INDEX(distances!$B$2:$AF$32,MATCH(A112,distances!$A$2:$A$32,0),MATCH(B112,distances!$B$1:$AF$1,0))</f>
        <v>366</v>
      </c>
      <c r="E112" s="2">
        <f>INDEX(param!$L$2:$L$6,MATCH(Table4[[#This Row],[Moda]],param!$A$2:$A$6,0))</f>
        <v>6000</v>
      </c>
      <c r="F112" s="2">
        <f>INDEX(param!$M$2:$M$6,MATCH(Table4[[#This Row],[Moda]],param!$A$2:$A$6,0))+(INDEX(param!$N$2:$N$6,MATCH(Table4[[#This Row],[Moda]],param!$A$2:$A$6,0))*Table4[[#This Row],[jarak]])</f>
        <v>50470000</v>
      </c>
      <c r="G112" s="1">
        <f>INDEX(param!$K$2:$K$6,MATCH(Table4[[#This Row],[Moda]],param!$A$2:$A$6,0))</f>
        <v>130</v>
      </c>
      <c r="H112" s="1">
        <f>IF(Table4[[#This Row],[Asal]]="A",INDEX(Table3[limit_jakarta],MATCH(Table4[[#This Row],[Moda]],param!$A$2:$A$6,0)),INDEX(Table3[limit_non_jakarta],MATCH(Table4[[#This Row],[Moda]],param!$A$2:$A$6,0)))</f>
        <v>2</v>
      </c>
    </row>
    <row r="113" spans="1:8" x14ac:dyDescent="0.25">
      <c r="A113" t="s">
        <v>13</v>
      </c>
      <c r="B113" t="s">
        <v>34</v>
      </c>
      <c r="C113" t="s">
        <v>66</v>
      </c>
      <c r="D113" s="12">
        <f>INDEX(distances!$B$2:$AF$32,MATCH(A113,distances!$A$2:$A$32,0),MATCH(B113,distances!$B$1:$AF$1,0))</f>
        <v>297</v>
      </c>
      <c r="E113" s="2">
        <f>INDEX(param!$L$2:$L$6,MATCH(Table4[[#This Row],[Moda]],param!$A$2:$A$6,0))</f>
        <v>6000</v>
      </c>
      <c r="F113" s="2">
        <f>INDEX(param!$M$2:$M$6,MATCH(Table4[[#This Row],[Moda]],param!$A$2:$A$6,0))+(INDEX(param!$N$2:$N$6,MATCH(Table4[[#This Row],[Moda]],param!$A$2:$A$6,0))*Table4[[#This Row],[jarak]])</f>
        <v>47365000</v>
      </c>
      <c r="G113" s="1">
        <f>INDEX(param!$K$2:$K$6,MATCH(Table4[[#This Row],[Moda]],param!$A$2:$A$6,0))</f>
        <v>130</v>
      </c>
      <c r="H113" s="1">
        <f>IF(Table4[[#This Row],[Asal]]="A",INDEX(Table3[limit_jakarta],MATCH(Table4[[#This Row],[Moda]],param!$A$2:$A$6,0)),INDEX(Table3[limit_non_jakarta],MATCH(Table4[[#This Row],[Moda]],param!$A$2:$A$6,0)))</f>
        <v>2</v>
      </c>
    </row>
    <row r="114" spans="1:8" x14ac:dyDescent="0.25">
      <c r="A114" t="s">
        <v>13</v>
      </c>
      <c r="B114" t="s">
        <v>35</v>
      </c>
      <c r="C114" t="s">
        <v>66</v>
      </c>
      <c r="D114" s="12">
        <f>INDEX(distances!$B$2:$AF$32,MATCH(A114,distances!$A$2:$A$32,0),MATCH(B114,distances!$B$1:$AF$1,0))</f>
        <v>241</v>
      </c>
      <c r="E114" s="2">
        <f>INDEX(param!$L$2:$L$6,MATCH(Table4[[#This Row],[Moda]],param!$A$2:$A$6,0))</f>
        <v>6000</v>
      </c>
      <c r="F114" s="2">
        <f>INDEX(param!$M$2:$M$6,MATCH(Table4[[#This Row],[Moda]],param!$A$2:$A$6,0))+(INDEX(param!$N$2:$N$6,MATCH(Table4[[#This Row],[Moda]],param!$A$2:$A$6,0))*Table4[[#This Row],[jarak]])</f>
        <v>44845000</v>
      </c>
      <c r="G114" s="1">
        <f>INDEX(param!$K$2:$K$6,MATCH(Table4[[#This Row],[Moda]],param!$A$2:$A$6,0))</f>
        <v>130</v>
      </c>
      <c r="H114" s="1">
        <f>IF(Table4[[#This Row],[Asal]]="A",INDEX(Table3[limit_jakarta],MATCH(Table4[[#This Row],[Moda]],param!$A$2:$A$6,0)),INDEX(Table3[limit_non_jakarta],MATCH(Table4[[#This Row],[Moda]],param!$A$2:$A$6,0)))</f>
        <v>2</v>
      </c>
    </row>
    <row r="115" spans="1:8" x14ac:dyDescent="0.25">
      <c r="A115" t="s">
        <v>13</v>
      </c>
      <c r="B115" t="s">
        <v>36</v>
      </c>
      <c r="C115" t="s">
        <v>66</v>
      </c>
      <c r="D115" s="12">
        <f>INDEX(distances!$B$2:$AF$32,MATCH(A115,distances!$A$2:$A$32,0),MATCH(B115,distances!$B$1:$AF$1,0))</f>
        <v>100</v>
      </c>
      <c r="E115" s="2">
        <f>INDEX(param!$L$2:$L$6,MATCH(Table4[[#This Row],[Moda]],param!$A$2:$A$6,0))</f>
        <v>6000</v>
      </c>
      <c r="F115" s="2">
        <f>INDEX(param!$M$2:$M$6,MATCH(Table4[[#This Row],[Moda]],param!$A$2:$A$6,0))+(INDEX(param!$N$2:$N$6,MATCH(Table4[[#This Row],[Moda]],param!$A$2:$A$6,0))*Table4[[#This Row],[jarak]])</f>
        <v>38500000</v>
      </c>
      <c r="G115" s="1">
        <f>INDEX(param!$K$2:$K$6,MATCH(Table4[[#This Row],[Moda]],param!$A$2:$A$6,0))</f>
        <v>130</v>
      </c>
      <c r="H115" s="1">
        <f>IF(Table4[[#This Row],[Asal]]="A",INDEX(Table3[limit_jakarta],MATCH(Table4[[#This Row],[Moda]],param!$A$2:$A$6,0)),INDEX(Table3[limit_non_jakarta],MATCH(Table4[[#This Row],[Moda]],param!$A$2:$A$6,0)))</f>
        <v>2</v>
      </c>
    </row>
    <row r="116" spans="1:8" x14ac:dyDescent="0.25">
      <c r="A116" t="s">
        <v>13</v>
      </c>
      <c r="B116" t="s">
        <v>37</v>
      </c>
      <c r="C116" t="s">
        <v>66</v>
      </c>
      <c r="D116" s="12">
        <f>INDEX(distances!$B$2:$AF$32,MATCH(A116,distances!$A$2:$A$32,0),MATCH(B116,distances!$B$1:$AF$1,0))</f>
        <v>47</v>
      </c>
      <c r="E116" s="2">
        <f>INDEX(param!$L$2:$L$6,MATCH(Table4[[#This Row],[Moda]],param!$A$2:$A$6,0))</f>
        <v>6000</v>
      </c>
      <c r="F116" s="2">
        <f>INDEX(param!$M$2:$M$6,MATCH(Table4[[#This Row],[Moda]],param!$A$2:$A$6,0))+(INDEX(param!$N$2:$N$6,MATCH(Table4[[#This Row],[Moda]],param!$A$2:$A$6,0))*Table4[[#This Row],[jarak]])</f>
        <v>36115000</v>
      </c>
      <c r="G116" s="1">
        <f>INDEX(param!$K$2:$K$6,MATCH(Table4[[#This Row],[Moda]],param!$A$2:$A$6,0))</f>
        <v>130</v>
      </c>
      <c r="H116" s="1">
        <f>IF(Table4[[#This Row],[Asal]]="A",INDEX(Table3[limit_jakarta],MATCH(Table4[[#This Row],[Moda]],param!$A$2:$A$6,0)),INDEX(Table3[limit_non_jakarta],MATCH(Table4[[#This Row],[Moda]],param!$A$2:$A$6,0)))</f>
        <v>2</v>
      </c>
    </row>
    <row r="117" spans="1:8" x14ac:dyDescent="0.25">
      <c r="A117" t="s">
        <v>13</v>
      </c>
      <c r="B117" t="s">
        <v>38</v>
      </c>
      <c r="C117" t="s">
        <v>66</v>
      </c>
      <c r="D117" s="12">
        <f>INDEX(distances!$B$2:$AF$32,MATCH(A117,distances!$A$2:$A$32,0),MATCH(B117,distances!$B$1:$AF$1,0))</f>
        <v>425</v>
      </c>
      <c r="E117" s="2">
        <f>INDEX(param!$L$2:$L$6,MATCH(Table4[[#This Row],[Moda]],param!$A$2:$A$6,0))</f>
        <v>6000</v>
      </c>
      <c r="F117" s="2">
        <f>INDEX(param!$M$2:$M$6,MATCH(Table4[[#This Row],[Moda]],param!$A$2:$A$6,0))+(INDEX(param!$N$2:$N$6,MATCH(Table4[[#This Row],[Moda]],param!$A$2:$A$6,0))*Table4[[#This Row],[jarak]])</f>
        <v>53125000</v>
      </c>
      <c r="G117" s="1">
        <f>INDEX(param!$K$2:$K$6,MATCH(Table4[[#This Row],[Moda]],param!$A$2:$A$6,0))</f>
        <v>130</v>
      </c>
      <c r="H117" s="1">
        <f>IF(Table4[[#This Row],[Asal]]="A",INDEX(Table3[limit_jakarta],MATCH(Table4[[#This Row],[Moda]],param!$A$2:$A$6,0)),INDEX(Table3[limit_non_jakarta],MATCH(Table4[[#This Row],[Moda]],param!$A$2:$A$6,0)))</f>
        <v>2</v>
      </c>
    </row>
    <row r="118" spans="1:8" x14ac:dyDescent="0.25">
      <c r="A118" t="s">
        <v>13</v>
      </c>
      <c r="B118" t="s">
        <v>39</v>
      </c>
      <c r="C118" t="s">
        <v>66</v>
      </c>
      <c r="D118" s="12">
        <f>INDEX(distances!$B$2:$AF$32,MATCH(A118,distances!$A$2:$A$32,0),MATCH(B118,distances!$B$1:$AF$1,0))</f>
        <v>530</v>
      </c>
      <c r="E118" s="2">
        <f>INDEX(param!$L$2:$L$6,MATCH(Table4[[#This Row],[Moda]],param!$A$2:$A$6,0))</f>
        <v>6000</v>
      </c>
      <c r="F118" s="2">
        <f>INDEX(param!$M$2:$M$6,MATCH(Table4[[#This Row],[Moda]],param!$A$2:$A$6,0))+(INDEX(param!$N$2:$N$6,MATCH(Table4[[#This Row],[Moda]],param!$A$2:$A$6,0))*Table4[[#This Row],[jarak]])</f>
        <v>57850000</v>
      </c>
      <c r="G118" s="1">
        <f>INDEX(param!$K$2:$K$6,MATCH(Table4[[#This Row],[Moda]],param!$A$2:$A$6,0))</f>
        <v>130</v>
      </c>
      <c r="H118" s="1">
        <f>IF(Table4[[#This Row],[Asal]]="A",INDEX(Table3[limit_jakarta],MATCH(Table4[[#This Row],[Moda]],param!$A$2:$A$6,0)),INDEX(Table3[limit_non_jakarta],MATCH(Table4[[#This Row],[Moda]],param!$A$2:$A$6,0)))</f>
        <v>2</v>
      </c>
    </row>
    <row r="119" spans="1:8" x14ac:dyDescent="0.25">
      <c r="A119" t="s">
        <v>13</v>
      </c>
      <c r="B119" t="s">
        <v>40</v>
      </c>
      <c r="C119" t="s">
        <v>66</v>
      </c>
      <c r="D119" s="12">
        <f>INDEX(distances!$B$2:$AF$32,MATCH(A119,distances!$A$2:$A$32,0),MATCH(B119,distances!$B$1:$AF$1,0))</f>
        <v>317</v>
      </c>
      <c r="E119" s="2">
        <f>INDEX(param!$L$2:$L$6,MATCH(Table4[[#This Row],[Moda]],param!$A$2:$A$6,0))</f>
        <v>6000</v>
      </c>
      <c r="F119" s="2">
        <f>INDEX(param!$M$2:$M$6,MATCH(Table4[[#This Row],[Moda]],param!$A$2:$A$6,0))+(INDEX(param!$N$2:$N$6,MATCH(Table4[[#This Row],[Moda]],param!$A$2:$A$6,0))*Table4[[#This Row],[jarak]])</f>
        <v>48265000</v>
      </c>
      <c r="G119" s="1">
        <f>INDEX(param!$K$2:$K$6,MATCH(Table4[[#This Row],[Moda]],param!$A$2:$A$6,0))</f>
        <v>130</v>
      </c>
      <c r="H119" s="1">
        <f>IF(Table4[[#This Row],[Asal]]="A",INDEX(Table3[limit_jakarta],MATCH(Table4[[#This Row],[Moda]],param!$A$2:$A$6,0)),INDEX(Table3[limit_non_jakarta],MATCH(Table4[[#This Row],[Moda]],param!$A$2:$A$6,0)))</f>
        <v>2</v>
      </c>
    </row>
    <row r="120" spans="1:8" x14ac:dyDescent="0.25">
      <c r="A120" t="s">
        <v>13</v>
      </c>
      <c r="B120" t="s">
        <v>41</v>
      </c>
      <c r="C120" t="s">
        <v>66</v>
      </c>
      <c r="D120" s="12">
        <f>INDEX(distances!$B$2:$AF$32,MATCH(A120,distances!$A$2:$A$32,0),MATCH(B120,distances!$B$1:$AF$1,0))</f>
        <v>72</v>
      </c>
      <c r="E120" s="2">
        <f>INDEX(param!$L$2:$L$6,MATCH(Table4[[#This Row],[Moda]],param!$A$2:$A$6,0))</f>
        <v>6000</v>
      </c>
      <c r="F120" s="2">
        <f>INDEX(param!$M$2:$M$6,MATCH(Table4[[#This Row],[Moda]],param!$A$2:$A$6,0))+(INDEX(param!$N$2:$N$6,MATCH(Table4[[#This Row],[Moda]],param!$A$2:$A$6,0))*Table4[[#This Row],[jarak]])</f>
        <v>37240000</v>
      </c>
      <c r="G120" s="1">
        <f>INDEX(param!$K$2:$K$6,MATCH(Table4[[#This Row],[Moda]],param!$A$2:$A$6,0))</f>
        <v>130</v>
      </c>
      <c r="H120" s="1">
        <f>IF(Table4[[#This Row],[Asal]]="A",INDEX(Table3[limit_jakarta],MATCH(Table4[[#This Row],[Moda]],param!$A$2:$A$6,0)),INDEX(Table3[limit_non_jakarta],MATCH(Table4[[#This Row],[Moda]],param!$A$2:$A$6,0)))</f>
        <v>2</v>
      </c>
    </row>
    <row r="121" spans="1:8" x14ac:dyDescent="0.25">
      <c r="A121" s="9" t="s">
        <v>13</v>
      </c>
      <c r="B121" s="9" t="s">
        <v>42</v>
      </c>
      <c r="C121" t="s">
        <v>66</v>
      </c>
      <c r="D121" s="18">
        <f>INDEX(distances!$B$2:$AF$32,MATCH(A121,distances!$A$2:$A$32,0),MATCH(B121,distances!$B$1:$AF$1,0))</f>
        <v>174</v>
      </c>
      <c r="E121" s="10">
        <f>INDEX(param!$L$2:$L$6,MATCH(Table4[[#This Row],[Moda]],param!$A$2:$A$6,0))</f>
        <v>6000</v>
      </c>
      <c r="F121" s="10">
        <f>INDEX(param!$M$2:$M$6,MATCH(Table4[[#This Row],[Moda]],param!$A$2:$A$6,0))+(INDEX(param!$N$2:$N$6,MATCH(Table4[[#This Row],[Moda]],param!$A$2:$A$6,0))*Table4[[#This Row],[jarak]])</f>
        <v>41830000</v>
      </c>
      <c r="G121" s="11">
        <f>INDEX(param!$K$2:$K$6,MATCH(Table4[[#This Row],[Moda]],param!$A$2:$A$6,0))</f>
        <v>130</v>
      </c>
      <c r="H121" s="11">
        <f>IF(Table4[[#This Row],[Asal]]="A",INDEX(Table3[limit_jakarta],MATCH(Table4[[#This Row],[Moda]],param!$A$2:$A$6,0)),INDEX(Table3[limit_non_jakarta],MATCH(Table4[[#This Row],[Moda]],param!$A$2:$A$6,0)))</f>
        <v>2</v>
      </c>
    </row>
    <row r="122" spans="1:8" x14ac:dyDescent="0.25">
      <c r="A122" t="s">
        <v>13</v>
      </c>
      <c r="B122" t="s">
        <v>15</v>
      </c>
      <c r="C122" t="s">
        <v>67</v>
      </c>
      <c r="D122" s="12">
        <f>INDEX(distances!$B$2:$AF$32,MATCH(A122,distances!$A$2:$A$32,0),MATCH(B122,distances!$B$1:$AF$1,0))</f>
        <v>389</v>
      </c>
      <c r="E122" s="2">
        <f>INDEX(param!$L$2:$L$6,MATCH(Table4[[#This Row],[Moda]],param!$A$2:$A$6,0))</f>
        <v>11000</v>
      </c>
      <c r="F122" s="2">
        <f>INDEX(param!$M$2:$M$6,MATCH(Table4[[#This Row],[Moda]],param!$A$2:$A$6,0))+(INDEX(param!$N$2:$N$6,MATCH(Table4[[#This Row],[Moda]],param!$A$2:$A$6,0))*Table4[[#This Row],[jarak]])</f>
        <v>40399000</v>
      </c>
      <c r="G122" s="1">
        <f>INDEX(param!$K$2:$K$6,MATCH(Table4[[#This Row],[Moda]],param!$A$2:$A$6,0))</f>
        <v>90</v>
      </c>
      <c r="H122" s="1">
        <f>IF(Table4[[#This Row],[Asal]]="A",INDEX(Table3[limit_jakarta],MATCH(Table4[[#This Row],[Moda]],param!$A$2:$A$6,0)),INDEX(Table3[limit_non_jakarta],MATCH(Table4[[#This Row],[Moda]],param!$A$2:$A$6,0)))</f>
        <v>2</v>
      </c>
    </row>
    <row r="123" spans="1:8" x14ac:dyDescent="0.25">
      <c r="A123" t="s">
        <v>13</v>
      </c>
      <c r="B123" t="s">
        <v>16</v>
      </c>
      <c r="C123" t="s">
        <v>67</v>
      </c>
      <c r="D123" s="12">
        <f>INDEX(distances!$B$2:$AF$32,MATCH(A123,distances!$A$2:$A$32,0),MATCH(B123,distances!$B$1:$AF$1,0))</f>
        <v>388</v>
      </c>
      <c r="E123" s="2">
        <f>INDEX(param!$L$2:$L$6,MATCH(Table4[[#This Row],[Moda]],param!$A$2:$A$6,0))</f>
        <v>11000</v>
      </c>
      <c r="F123" s="2">
        <f>INDEX(param!$M$2:$M$6,MATCH(Table4[[#This Row],[Moda]],param!$A$2:$A$6,0))+(INDEX(param!$N$2:$N$6,MATCH(Table4[[#This Row],[Moda]],param!$A$2:$A$6,0))*Table4[[#This Row],[jarak]])</f>
        <v>40398000</v>
      </c>
      <c r="G123" s="1">
        <f>INDEX(param!$K$2:$K$6,MATCH(Table4[[#This Row],[Moda]],param!$A$2:$A$6,0))</f>
        <v>90</v>
      </c>
      <c r="H123" s="1">
        <f>IF(Table4[[#This Row],[Asal]]="A",INDEX(Table3[limit_jakarta],MATCH(Table4[[#This Row],[Moda]],param!$A$2:$A$6,0)),INDEX(Table3[limit_non_jakarta],MATCH(Table4[[#This Row],[Moda]],param!$A$2:$A$6,0)))</f>
        <v>2</v>
      </c>
    </row>
    <row r="124" spans="1:8" x14ac:dyDescent="0.25">
      <c r="A124" t="s">
        <v>13</v>
      </c>
      <c r="B124" t="s">
        <v>17</v>
      </c>
      <c r="C124" t="s">
        <v>67</v>
      </c>
      <c r="D124" s="12">
        <f>INDEX(distances!$B$2:$AF$32,MATCH(A124,distances!$A$2:$A$32,0),MATCH(B124,distances!$B$1:$AF$1,0))</f>
        <v>388</v>
      </c>
      <c r="E124" s="2">
        <f>INDEX(param!$L$2:$L$6,MATCH(Table4[[#This Row],[Moda]],param!$A$2:$A$6,0))</f>
        <v>11000</v>
      </c>
      <c r="F124" s="2">
        <f>INDEX(param!$M$2:$M$6,MATCH(Table4[[#This Row],[Moda]],param!$A$2:$A$6,0))+(INDEX(param!$N$2:$N$6,MATCH(Table4[[#This Row],[Moda]],param!$A$2:$A$6,0))*Table4[[#This Row],[jarak]])</f>
        <v>40398000</v>
      </c>
      <c r="G124" s="1">
        <f>INDEX(param!$K$2:$K$6,MATCH(Table4[[#This Row],[Moda]],param!$A$2:$A$6,0))</f>
        <v>90</v>
      </c>
      <c r="H124" s="1">
        <f>IF(Table4[[#This Row],[Asal]]="A",INDEX(Table3[limit_jakarta],MATCH(Table4[[#This Row],[Moda]],param!$A$2:$A$6,0)),INDEX(Table3[limit_non_jakarta],MATCH(Table4[[#This Row],[Moda]],param!$A$2:$A$6,0)))</f>
        <v>2</v>
      </c>
    </row>
    <row r="125" spans="1:8" x14ac:dyDescent="0.25">
      <c r="A125" t="s">
        <v>13</v>
      </c>
      <c r="B125" t="s">
        <v>18</v>
      </c>
      <c r="C125" t="s">
        <v>67</v>
      </c>
      <c r="D125" s="12">
        <f>INDEX(distances!$B$2:$AF$32,MATCH(A125,distances!$A$2:$A$32,0),MATCH(B125,distances!$B$1:$AF$1,0))</f>
        <v>286</v>
      </c>
      <c r="E125" s="2">
        <f>INDEX(param!$L$2:$L$6,MATCH(Table4[[#This Row],[Moda]],param!$A$2:$A$6,0))</f>
        <v>11000</v>
      </c>
      <c r="F125" s="2">
        <f>INDEX(param!$M$2:$M$6,MATCH(Table4[[#This Row],[Moda]],param!$A$2:$A$6,0))+(INDEX(param!$N$2:$N$6,MATCH(Table4[[#This Row],[Moda]],param!$A$2:$A$6,0))*Table4[[#This Row],[jarak]])</f>
        <v>40296000</v>
      </c>
      <c r="G125" s="1">
        <f>INDEX(param!$K$2:$K$6,MATCH(Table4[[#This Row],[Moda]],param!$A$2:$A$6,0))</f>
        <v>90</v>
      </c>
      <c r="H125" s="1">
        <f>IF(Table4[[#This Row],[Asal]]="A",INDEX(Table3[limit_jakarta],MATCH(Table4[[#This Row],[Moda]],param!$A$2:$A$6,0)),INDEX(Table3[limit_non_jakarta],MATCH(Table4[[#This Row],[Moda]],param!$A$2:$A$6,0)))</f>
        <v>2</v>
      </c>
    </row>
    <row r="126" spans="1:8" x14ac:dyDescent="0.25">
      <c r="A126" t="s">
        <v>13</v>
      </c>
      <c r="B126" t="s">
        <v>19</v>
      </c>
      <c r="C126" t="s">
        <v>67</v>
      </c>
      <c r="D126" s="12">
        <f>INDEX(distances!$B$2:$AF$32,MATCH(A126,distances!$A$2:$A$32,0),MATCH(B126,distances!$B$1:$AF$1,0))</f>
        <v>466</v>
      </c>
      <c r="E126" s="2">
        <f>INDEX(param!$L$2:$L$6,MATCH(Table4[[#This Row],[Moda]],param!$A$2:$A$6,0))</f>
        <v>11000</v>
      </c>
      <c r="F126" s="2">
        <f>INDEX(param!$M$2:$M$6,MATCH(Table4[[#This Row],[Moda]],param!$A$2:$A$6,0))+(INDEX(param!$N$2:$N$6,MATCH(Table4[[#This Row],[Moda]],param!$A$2:$A$6,0))*Table4[[#This Row],[jarak]])</f>
        <v>40476000</v>
      </c>
      <c r="G126" s="1">
        <f>INDEX(param!$K$2:$K$6,MATCH(Table4[[#This Row],[Moda]],param!$A$2:$A$6,0))</f>
        <v>90</v>
      </c>
      <c r="H126" s="1">
        <f>IF(Table4[[#This Row],[Asal]]="A",INDEX(Table3[limit_jakarta],MATCH(Table4[[#This Row],[Moda]],param!$A$2:$A$6,0)),INDEX(Table3[limit_non_jakarta],MATCH(Table4[[#This Row],[Moda]],param!$A$2:$A$6,0)))</f>
        <v>2</v>
      </c>
    </row>
    <row r="127" spans="1:8" x14ac:dyDescent="0.25">
      <c r="A127" t="s">
        <v>13</v>
      </c>
      <c r="B127" t="s">
        <v>20</v>
      </c>
      <c r="C127" t="s">
        <v>67</v>
      </c>
      <c r="D127" s="12">
        <f>INDEX(distances!$B$2:$AF$32,MATCH(A127,distances!$A$2:$A$32,0),MATCH(B127,distances!$B$1:$AF$1,0))</f>
        <v>157</v>
      </c>
      <c r="E127" s="2">
        <f>INDEX(param!$L$2:$L$6,MATCH(Table4[[#This Row],[Moda]],param!$A$2:$A$6,0))</f>
        <v>11000</v>
      </c>
      <c r="F127" s="2">
        <f>INDEX(param!$M$2:$M$6,MATCH(Table4[[#This Row],[Moda]],param!$A$2:$A$6,0))+(INDEX(param!$N$2:$N$6,MATCH(Table4[[#This Row],[Moda]],param!$A$2:$A$6,0))*Table4[[#This Row],[jarak]])</f>
        <v>40167000</v>
      </c>
      <c r="G127" s="1">
        <f>INDEX(param!$K$2:$K$6,MATCH(Table4[[#This Row],[Moda]],param!$A$2:$A$6,0))</f>
        <v>90</v>
      </c>
      <c r="H127" s="1">
        <f>IF(Table4[[#This Row],[Asal]]="A",INDEX(Table3[limit_jakarta],MATCH(Table4[[#This Row],[Moda]],param!$A$2:$A$6,0)),INDEX(Table3[limit_non_jakarta],MATCH(Table4[[#This Row],[Moda]],param!$A$2:$A$6,0)))</f>
        <v>2</v>
      </c>
    </row>
    <row r="128" spans="1:8" x14ac:dyDescent="0.25">
      <c r="A128" t="s">
        <v>13</v>
      </c>
      <c r="B128" t="s">
        <v>21</v>
      </c>
      <c r="C128" t="s">
        <v>67</v>
      </c>
      <c r="D128" s="12">
        <f>INDEX(distances!$B$2:$AF$32,MATCH(A128,distances!$A$2:$A$32,0),MATCH(B128,distances!$B$1:$AF$1,0))</f>
        <v>311</v>
      </c>
      <c r="E128" s="2">
        <f>INDEX(param!$L$2:$L$6,MATCH(Table4[[#This Row],[Moda]],param!$A$2:$A$6,0))</f>
        <v>11000</v>
      </c>
      <c r="F128" s="2">
        <f>INDEX(param!$M$2:$M$6,MATCH(Table4[[#This Row],[Moda]],param!$A$2:$A$6,0))+(INDEX(param!$N$2:$N$6,MATCH(Table4[[#This Row],[Moda]],param!$A$2:$A$6,0))*Table4[[#This Row],[jarak]])</f>
        <v>40321000</v>
      </c>
      <c r="G128" s="1">
        <f>INDEX(param!$K$2:$K$6,MATCH(Table4[[#This Row],[Moda]],param!$A$2:$A$6,0))</f>
        <v>90</v>
      </c>
      <c r="H128" s="1">
        <f>IF(Table4[[#This Row],[Asal]]="A",INDEX(Table3[limit_jakarta],MATCH(Table4[[#This Row],[Moda]],param!$A$2:$A$6,0)),INDEX(Table3[limit_non_jakarta],MATCH(Table4[[#This Row],[Moda]],param!$A$2:$A$6,0)))</f>
        <v>2</v>
      </c>
    </row>
    <row r="129" spans="1:8" x14ac:dyDescent="0.25">
      <c r="A129" t="s">
        <v>13</v>
      </c>
      <c r="B129" t="s">
        <v>22</v>
      </c>
      <c r="C129" t="s">
        <v>67</v>
      </c>
      <c r="D129" s="12">
        <f>INDEX(distances!$B$2:$AF$32,MATCH(A129,distances!$A$2:$A$32,0),MATCH(B129,distances!$B$1:$AF$1,0))</f>
        <v>284</v>
      </c>
      <c r="E129" s="2">
        <f>INDEX(param!$L$2:$L$6,MATCH(Table4[[#This Row],[Moda]],param!$A$2:$A$6,0))</f>
        <v>11000</v>
      </c>
      <c r="F129" s="2">
        <f>INDEX(param!$M$2:$M$6,MATCH(Table4[[#This Row],[Moda]],param!$A$2:$A$6,0))+(INDEX(param!$N$2:$N$6,MATCH(Table4[[#This Row],[Moda]],param!$A$2:$A$6,0))*Table4[[#This Row],[jarak]])</f>
        <v>40294000</v>
      </c>
      <c r="G129" s="1">
        <f>INDEX(param!$K$2:$K$6,MATCH(Table4[[#This Row],[Moda]],param!$A$2:$A$6,0))</f>
        <v>90</v>
      </c>
      <c r="H129" s="1">
        <f>IF(Table4[[#This Row],[Asal]]="A",INDEX(Table3[limit_jakarta],MATCH(Table4[[#This Row],[Moda]],param!$A$2:$A$6,0)),INDEX(Table3[limit_non_jakarta],MATCH(Table4[[#This Row],[Moda]],param!$A$2:$A$6,0)))</f>
        <v>2</v>
      </c>
    </row>
    <row r="130" spans="1:8" x14ac:dyDescent="0.25">
      <c r="A130" t="s">
        <v>13</v>
      </c>
      <c r="B130" t="s">
        <v>23</v>
      </c>
      <c r="C130" t="s">
        <v>67</v>
      </c>
      <c r="D130" s="12">
        <f>INDEX(distances!$B$2:$AF$32,MATCH(A130,distances!$A$2:$A$32,0),MATCH(B130,distances!$B$1:$AF$1,0))</f>
        <v>502</v>
      </c>
      <c r="E130" s="2">
        <f>INDEX(param!$L$2:$L$6,MATCH(Table4[[#This Row],[Moda]],param!$A$2:$A$6,0))</f>
        <v>11000</v>
      </c>
      <c r="F130" s="2">
        <f>INDEX(param!$M$2:$M$6,MATCH(Table4[[#This Row],[Moda]],param!$A$2:$A$6,0))+(INDEX(param!$N$2:$N$6,MATCH(Table4[[#This Row],[Moda]],param!$A$2:$A$6,0))*Table4[[#This Row],[jarak]])</f>
        <v>40512000</v>
      </c>
      <c r="G130" s="1">
        <f>INDEX(param!$K$2:$K$6,MATCH(Table4[[#This Row],[Moda]],param!$A$2:$A$6,0))</f>
        <v>90</v>
      </c>
      <c r="H130" s="1">
        <f>IF(Table4[[#This Row],[Asal]]="A",INDEX(Table3[limit_jakarta],MATCH(Table4[[#This Row],[Moda]],param!$A$2:$A$6,0)),INDEX(Table3[limit_non_jakarta],MATCH(Table4[[#This Row],[Moda]],param!$A$2:$A$6,0)))</f>
        <v>2</v>
      </c>
    </row>
    <row r="131" spans="1:8" x14ac:dyDescent="0.25">
      <c r="A131" t="s">
        <v>13</v>
      </c>
      <c r="B131" t="s">
        <v>24</v>
      </c>
      <c r="C131" t="s">
        <v>67</v>
      </c>
      <c r="D131" s="12">
        <f>INDEX(distances!$B$2:$AF$32,MATCH(A131,distances!$A$2:$A$32,0),MATCH(B131,distances!$B$1:$AF$1,0))</f>
        <v>445</v>
      </c>
      <c r="E131" s="2">
        <f>INDEX(param!$L$2:$L$6,MATCH(Table4[[#This Row],[Moda]],param!$A$2:$A$6,0))</f>
        <v>11000</v>
      </c>
      <c r="F131" s="2">
        <f>INDEX(param!$M$2:$M$6,MATCH(Table4[[#This Row],[Moda]],param!$A$2:$A$6,0))+(INDEX(param!$N$2:$N$6,MATCH(Table4[[#This Row],[Moda]],param!$A$2:$A$6,0))*Table4[[#This Row],[jarak]])</f>
        <v>40455000</v>
      </c>
      <c r="G131" s="1">
        <f>INDEX(param!$K$2:$K$6,MATCH(Table4[[#This Row],[Moda]],param!$A$2:$A$6,0))</f>
        <v>90</v>
      </c>
      <c r="H131" s="1">
        <f>IF(Table4[[#This Row],[Asal]]="A",INDEX(Table3[limit_jakarta],MATCH(Table4[[#This Row],[Moda]],param!$A$2:$A$6,0)),INDEX(Table3[limit_non_jakarta],MATCH(Table4[[#This Row],[Moda]],param!$A$2:$A$6,0)))</f>
        <v>2</v>
      </c>
    </row>
    <row r="132" spans="1:8" x14ac:dyDescent="0.25">
      <c r="A132" t="s">
        <v>13</v>
      </c>
      <c r="B132" t="s">
        <v>25</v>
      </c>
      <c r="C132" t="s">
        <v>67</v>
      </c>
      <c r="D132" s="12">
        <f>INDEX(distances!$B$2:$AF$32,MATCH(A132,distances!$A$2:$A$32,0),MATCH(B132,distances!$B$1:$AF$1,0))</f>
        <v>202</v>
      </c>
      <c r="E132" s="2">
        <f>INDEX(param!$L$2:$L$6,MATCH(Table4[[#This Row],[Moda]],param!$A$2:$A$6,0))</f>
        <v>11000</v>
      </c>
      <c r="F132" s="2">
        <f>INDEX(param!$M$2:$M$6,MATCH(Table4[[#This Row],[Moda]],param!$A$2:$A$6,0))+(INDEX(param!$N$2:$N$6,MATCH(Table4[[#This Row],[Moda]],param!$A$2:$A$6,0))*Table4[[#This Row],[jarak]])</f>
        <v>40212000</v>
      </c>
      <c r="G132" s="1">
        <f>INDEX(param!$K$2:$K$6,MATCH(Table4[[#This Row],[Moda]],param!$A$2:$A$6,0))</f>
        <v>90</v>
      </c>
      <c r="H132" s="1">
        <f>IF(Table4[[#This Row],[Asal]]="A",INDEX(Table3[limit_jakarta],MATCH(Table4[[#This Row],[Moda]],param!$A$2:$A$6,0)),INDEX(Table3[limit_non_jakarta],MATCH(Table4[[#This Row],[Moda]],param!$A$2:$A$6,0)))</f>
        <v>2</v>
      </c>
    </row>
    <row r="133" spans="1:8" x14ac:dyDescent="0.25">
      <c r="A133" t="s">
        <v>13</v>
      </c>
      <c r="B133" t="s">
        <v>26</v>
      </c>
      <c r="C133" t="s">
        <v>67</v>
      </c>
      <c r="D133" s="12">
        <f>INDEX(distances!$B$2:$AF$32,MATCH(A133,distances!$A$2:$A$32,0),MATCH(B133,distances!$B$1:$AF$1,0))</f>
        <v>300</v>
      </c>
      <c r="E133" s="2">
        <f>INDEX(param!$L$2:$L$6,MATCH(Table4[[#This Row],[Moda]],param!$A$2:$A$6,0))</f>
        <v>11000</v>
      </c>
      <c r="F133" s="2">
        <f>INDEX(param!$M$2:$M$6,MATCH(Table4[[#This Row],[Moda]],param!$A$2:$A$6,0))+(INDEX(param!$N$2:$N$6,MATCH(Table4[[#This Row],[Moda]],param!$A$2:$A$6,0))*Table4[[#This Row],[jarak]])</f>
        <v>40310000</v>
      </c>
      <c r="G133" s="1">
        <f>INDEX(param!$K$2:$K$6,MATCH(Table4[[#This Row],[Moda]],param!$A$2:$A$6,0))</f>
        <v>90</v>
      </c>
      <c r="H133" s="1">
        <f>IF(Table4[[#This Row],[Asal]]="A",INDEX(Table3[limit_jakarta],MATCH(Table4[[#This Row],[Moda]],param!$A$2:$A$6,0)),INDEX(Table3[limit_non_jakarta],MATCH(Table4[[#This Row],[Moda]],param!$A$2:$A$6,0)))</f>
        <v>2</v>
      </c>
    </row>
    <row r="134" spans="1:8" x14ac:dyDescent="0.25">
      <c r="A134" t="s">
        <v>13</v>
      </c>
      <c r="B134" t="s">
        <v>27</v>
      </c>
      <c r="C134" t="s">
        <v>67</v>
      </c>
      <c r="D134" s="12">
        <f>INDEX(distances!$B$2:$AF$32,MATCH(A134,distances!$A$2:$A$32,0),MATCH(B134,distances!$B$1:$AF$1,0))</f>
        <v>247</v>
      </c>
      <c r="E134" s="2">
        <f>INDEX(param!$L$2:$L$6,MATCH(Table4[[#This Row],[Moda]],param!$A$2:$A$6,0))</f>
        <v>11000</v>
      </c>
      <c r="F134" s="2">
        <f>INDEX(param!$M$2:$M$6,MATCH(Table4[[#This Row],[Moda]],param!$A$2:$A$6,0))+(INDEX(param!$N$2:$N$6,MATCH(Table4[[#This Row],[Moda]],param!$A$2:$A$6,0))*Table4[[#This Row],[jarak]])</f>
        <v>40257000</v>
      </c>
      <c r="G134" s="1">
        <f>INDEX(param!$K$2:$K$6,MATCH(Table4[[#This Row],[Moda]],param!$A$2:$A$6,0))</f>
        <v>90</v>
      </c>
      <c r="H134" s="1">
        <f>IF(Table4[[#This Row],[Asal]]="A",INDEX(Table3[limit_jakarta],MATCH(Table4[[#This Row],[Moda]],param!$A$2:$A$6,0)),INDEX(Table3[limit_non_jakarta],MATCH(Table4[[#This Row],[Moda]],param!$A$2:$A$6,0)))</f>
        <v>2</v>
      </c>
    </row>
    <row r="135" spans="1:8" x14ac:dyDescent="0.25">
      <c r="A135" t="s">
        <v>13</v>
      </c>
      <c r="B135" t="s">
        <v>28</v>
      </c>
      <c r="C135" t="s">
        <v>67</v>
      </c>
      <c r="D135" s="12">
        <f>INDEX(distances!$B$2:$AF$32,MATCH(A135,distances!$A$2:$A$32,0),MATCH(B135,distances!$B$1:$AF$1,0))</f>
        <v>158</v>
      </c>
      <c r="E135" s="2">
        <f>INDEX(param!$L$2:$L$6,MATCH(Table4[[#This Row],[Moda]],param!$A$2:$A$6,0))</f>
        <v>11000</v>
      </c>
      <c r="F135" s="2">
        <f>INDEX(param!$M$2:$M$6,MATCH(Table4[[#This Row],[Moda]],param!$A$2:$A$6,0))+(INDEX(param!$N$2:$N$6,MATCH(Table4[[#This Row],[Moda]],param!$A$2:$A$6,0))*Table4[[#This Row],[jarak]])</f>
        <v>40168000</v>
      </c>
      <c r="G135" s="1">
        <f>INDEX(param!$K$2:$K$6,MATCH(Table4[[#This Row],[Moda]],param!$A$2:$A$6,0))</f>
        <v>90</v>
      </c>
      <c r="H135" s="1">
        <f>IF(Table4[[#This Row],[Asal]]="A",INDEX(Table3[limit_jakarta],MATCH(Table4[[#This Row],[Moda]],param!$A$2:$A$6,0)),INDEX(Table3[limit_non_jakarta],MATCH(Table4[[#This Row],[Moda]],param!$A$2:$A$6,0)))</f>
        <v>2</v>
      </c>
    </row>
    <row r="136" spans="1:8" x14ac:dyDescent="0.25">
      <c r="A136" t="s">
        <v>13</v>
      </c>
      <c r="B136" t="s">
        <v>29</v>
      </c>
      <c r="C136" t="s">
        <v>67</v>
      </c>
      <c r="D136" s="12">
        <f>INDEX(distances!$B$2:$AF$32,MATCH(A136,distances!$A$2:$A$32,0),MATCH(B136,distances!$B$1:$AF$1,0))</f>
        <v>199</v>
      </c>
      <c r="E136" s="2">
        <f>INDEX(param!$L$2:$L$6,MATCH(Table4[[#This Row],[Moda]],param!$A$2:$A$6,0))</f>
        <v>11000</v>
      </c>
      <c r="F136" s="2">
        <f>INDEX(param!$M$2:$M$6,MATCH(Table4[[#This Row],[Moda]],param!$A$2:$A$6,0))+(INDEX(param!$N$2:$N$6,MATCH(Table4[[#This Row],[Moda]],param!$A$2:$A$6,0))*Table4[[#This Row],[jarak]])</f>
        <v>40209000</v>
      </c>
      <c r="G136" s="1">
        <f>INDEX(param!$K$2:$K$6,MATCH(Table4[[#This Row],[Moda]],param!$A$2:$A$6,0))</f>
        <v>90</v>
      </c>
      <c r="H136" s="1">
        <f>IF(Table4[[#This Row],[Asal]]="A",INDEX(Table3[limit_jakarta],MATCH(Table4[[#This Row],[Moda]],param!$A$2:$A$6,0)),INDEX(Table3[limit_non_jakarta],MATCH(Table4[[#This Row],[Moda]],param!$A$2:$A$6,0)))</f>
        <v>2</v>
      </c>
    </row>
    <row r="137" spans="1:8" x14ac:dyDescent="0.25">
      <c r="A137" t="s">
        <v>13</v>
      </c>
      <c r="B137" t="s">
        <v>9</v>
      </c>
      <c r="C137" t="s">
        <v>67</v>
      </c>
      <c r="D137" s="12">
        <f>INDEX(distances!$B$2:$AF$32,MATCH(A137,distances!$A$2:$A$32,0),MATCH(B137,distances!$B$1:$AF$1,0))</f>
        <v>482</v>
      </c>
      <c r="E137" s="2">
        <f>INDEX(param!$L$2:$L$6,MATCH(Table4[[#This Row],[Moda]],param!$A$2:$A$6,0))</f>
        <v>11000</v>
      </c>
      <c r="F137" s="2">
        <f>INDEX(param!$M$2:$M$6,MATCH(Table4[[#This Row],[Moda]],param!$A$2:$A$6,0))+(INDEX(param!$N$2:$N$6,MATCH(Table4[[#This Row],[Moda]],param!$A$2:$A$6,0))*Table4[[#This Row],[jarak]])</f>
        <v>40492000</v>
      </c>
      <c r="G137" s="1">
        <f>INDEX(param!$K$2:$K$6,MATCH(Table4[[#This Row],[Moda]],param!$A$2:$A$6,0))</f>
        <v>90</v>
      </c>
      <c r="H137" s="1">
        <f>IF(Table4[[#This Row],[Asal]]="A",INDEX(Table3[limit_jakarta],MATCH(Table4[[#This Row],[Moda]],param!$A$2:$A$6,0)),INDEX(Table3[limit_non_jakarta],MATCH(Table4[[#This Row],[Moda]],param!$A$2:$A$6,0)))</f>
        <v>2</v>
      </c>
    </row>
    <row r="138" spans="1:8" x14ac:dyDescent="0.25">
      <c r="A138" t="s">
        <v>13</v>
      </c>
      <c r="B138" t="s">
        <v>30</v>
      </c>
      <c r="C138" t="s">
        <v>67</v>
      </c>
      <c r="D138" s="12">
        <f>INDEX(distances!$B$2:$AF$32,MATCH(A138,distances!$A$2:$A$32,0),MATCH(B138,distances!$B$1:$AF$1,0))</f>
        <v>342</v>
      </c>
      <c r="E138" s="2">
        <f>INDEX(param!$L$2:$L$6,MATCH(Table4[[#This Row],[Moda]],param!$A$2:$A$6,0))</f>
        <v>11000</v>
      </c>
      <c r="F138" s="2">
        <f>INDEX(param!$M$2:$M$6,MATCH(Table4[[#This Row],[Moda]],param!$A$2:$A$6,0))+(INDEX(param!$N$2:$N$6,MATCH(Table4[[#This Row],[Moda]],param!$A$2:$A$6,0))*Table4[[#This Row],[jarak]])</f>
        <v>40352000</v>
      </c>
      <c r="G138" s="1">
        <f>INDEX(param!$K$2:$K$6,MATCH(Table4[[#This Row],[Moda]],param!$A$2:$A$6,0))</f>
        <v>90</v>
      </c>
      <c r="H138" s="1">
        <f>IF(Table4[[#This Row],[Asal]]="A",INDEX(Table3[limit_jakarta],MATCH(Table4[[#This Row],[Moda]],param!$A$2:$A$6,0)),INDEX(Table3[limit_non_jakarta],MATCH(Table4[[#This Row],[Moda]],param!$A$2:$A$6,0)))</f>
        <v>2</v>
      </c>
    </row>
    <row r="139" spans="1:8" x14ac:dyDescent="0.25">
      <c r="A139" t="s">
        <v>13</v>
      </c>
      <c r="B139" t="s">
        <v>31</v>
      </c>
      <c r="C139" t="s">
        <v>67</v>
      </c>
      <c r="D139" s="12">
        <f>INDEX(distances!$B$2:$AF$32,MATCH(A139,distances!$A$2:$A$32,0),MATCH(B139,distances!$B$1:$AF$1,0))</f>
        <v>184</v>
      </c>
      <c r="E139" s="2">
        <f>INDEX(param!$L$2:$L$6,MATCH(Table4[[#This Row],[Moda]],param!$A$2:$A$6,0))</f>
        <v>11000</v>
      </c>
      <c r="F139" s="2">
        <f>INDEX(param!$M$2:$M$6,MATCH(Table4[[#This Row],[Moda]],param!$A$2:$A$6,0))+(INDEX(param!$N$2:$N$6,MATCH(Table4[[#This Row],[Moda]],param!$A$2:$A$6,0))*Table4[[#This Row],[jarak]])</f>
        <v>40194000</v>
      </c>
      <c r="G139" s="1">
        <f>INDEX(param!$K$2:$K$6,MATCH(Table4[[#This Row],[Moda]],param!$A$2:$A$6,0))</f>
        <v>90</v>
      </c>
      <c r="H139" s="1">
        <f>IF(Table4[[#This Row],[Asal]]="A",INDEX(Table3[limit_jakarta],MATCH(Table4[[#This Row],[Moda]],param!$A$2:$A$6,0)),INDEX(Table3[limit_non_jakarta],MATCH(Table4[[#This Row],[Moda]],param!$A$2:$A$6,0)))</f>
        <v>2</v>
      </c>
    </row>
    <row r="140" spans="1:8" x14ac:dyDescent="0.25">
      <c r="A140" t="s">
        <v>13</v>
      </c>
      <c r="B140" t="s">
        <v>10</v>
      </c>
      <c r="C140" t="s">
        <v>67</v>
      </c>
      <c r="D140" s="12">
        <f>INDEX(distances!$B$2:$AF$32,MATCH(A140,distances!$A$2:$A$32,0),MATCH(B140,distances!$B$1:$AF$1,0))</f>
        <v>211</v>
      </c>
      <c r="E140" s="2">
        <f>INDEX(param!$L$2:$L$6,MATCH(Table4[[#This Row],[Moda]],param!$A$2:$A$6,0))</f>
        <v>11000</v>
      </c>
      <c r="F140" s="2">
        <f>INDEX(param!$M$2:$M$6,MATCH(Table4[[#This Row],[Moda]],param!$A$2:$A$6,0))+(INDEX(param!$N$2:$N$6,MATCH(Table4[[#This Row],[Moda]],param!$A$2:$A$6,0))*Table4[[#This Row],[jarak]])</f>
        <v>40221000</v>
      </c>
      <c r="G140" s="1">
        <f>INDEX(param!$K$2:$K$6,MATCH(Table4[[#This Row],[Moda]],param!$A$2:$A$6,0))</f>
        <v>90</v>
      </c>
      <c r="H140" s="1">
        <f>IF(Table4[[#This Row],[Asal]]="A",INDEX(Table3[limit_jakarta],MATCH(Table4[[#This Row],[Moda]],param!$A$2:$A$6,0)),INDEX(Table3[limit_non_jakarta],MATCH(Table4[[#This Row],[Moda]],param!$A$2:$A$6,0)))</f>
        <v>2</v>
      </c>
    </row>
    <row r="141" spans="1:8" x14ac:dyDescent="0.25">
      <c r="A141" t="s">
        <v>13</v>
      </c>
      <c r="B141" t="s">
        <v>32</v>
      </c>
      <c r="C141" t="s">
        <v>67</v>
      </c>
      <c r="D141" s="12">
        <f>INDEX(distances!$B$2:$AF$32,MATCH(A141,distances!$A$2:$A$32,0),MATCH(B141,distances!$B$1:$AF$1,0))</f>
        <v>387</v>
      </c>
      <c r="E141" s="2">
        <f>INDEX(param!$L$2:$L$6,MATCH(Table4[[#This Row],[Moda]],param!$A$2:$A$6,0))</f>
        <v>11000</v>
      </c>
      <c r="F141" s="2">
        <f>INDEX(param!$M$2:$M$6,MATCH(Table4[[#This Row],[Moda]],param!$A$2:$A$6,0))+(INDEX(param!$N$2:$N$6,MATCH(Table4[[#This Row],[Moda]],param!$A$2:$A$6,0))*Table4[[#This Row],[jarak]])</f>
        <v>40397000</v>
      </c>
      <c r="G141" s="1">
        <f>INDEX(param!$K$2:$K$6,MATCH(Table4[[#This Row],[Moda]],param!$A$2:$A$6,0))</f>
        <v>90</v>
      </c>
      <c r="H141" s="1">
        <f>IF(Table4[[#This Row],[Asal]]="A",INDEX(Table3[limit_jakarta],MATCH(Table4[[#This Row],[Moda]],param!$A$2:$A$6,0)),INDEX(Table3[limit_non_jakarta],MATCH(Table4[[#This Row],[Moda]],param!$A$2:$A$6,0)))</f>
        <v>2</v>
      </c>
    </row>
    <row r="142" spans="1:8" x14ac:dyDescent="0.25">
      <c r="A142" t="s">
        <v>13</v>
      </c>
      <c r="B142" t="s">
        <v>33</v>
      </c>
      <c r="C142" t="s">
        <v>67</v>
      </c>
      <c r="D142" s="12">
        <f>INDEX(distances!$B$2:$AF$32,MATCH(A142,distances!$A$2:$A$32,0),MATCH(B142,distances!$B$1:$AF$1,0))</f>
        <v>366</v>
      </c>
      <c r="E142" s="2">
        <f>INDEX(param!$L$2:$L$6,MATCH(Table4[[#This Row],[Moda]],param!$A$2:$A$6,0))</f>
        <v>11000</v>
      </c>
      <c r="F142" s="2">
        <f>INDEX(param!$M$2:$M$6,MATCH(Table4[[#This Row],[Moda]],param!$A$2:$A$6,0))+(INDEX(param!$N$2:$N$6,MATCH(Table4[[#This Row],[Moda]],param!$A$2:$A$6,0))*Table4[[#This Row],[jarak]])</f>
        <v>40376000</v>
      </c>
      <c r="G142" s="1">
        <f>INDEX(param!$K$2:$K$6,MATCH(Table4[[#This Row],[Moda]],param!$A$2:$A$6,0))</f>
        <v>90</v>
      </c>
      <c r="H142" s="1">
        <f>IF(Table4[[#This Row],[Asal]]="A",INDEX(Table3[limit_jakarta],MATCH(Table4[[#This Row],[Moda]],param!$A$2:$A$6,0)),INDEX(Table3[limit_non_jakarta],MATCH(Table4[[#This Row],[Moda]],param!$A$2:$A$6,0)))</f>
        <v>2</v>
      </c>
    </row>
    <row r="143" spans="1:8" x14ac:dyDescent="0.25">
      <c r="A143" t="s">
        <v>13</v>
      </c>
      <c r="B143" t="s">
        <v>34</v>
      </c>
      <c r="C143" t="s">
        <v>67</v>
      </c>
      <c r="D143" s="12">
        <f>INDEX(distances!$B$2:$AF$32,MATCH(A143,distances!$A$2:$A$32,0),MATCH(B143,distances!$B$1:$AF$1,0))</f>
        <v>297</v>
      </c>
      <c r="E143" s="2">
        <f>INDEX(param!$L$2:$L$6,MATCH(Table4[[#This Row],[Moda]],param!$A$2:$A$6,0))</f>
        <v>11000</v>
      </c>
      <c r="F143" s="2">
        <f>INDEX(param!$M$2:$M$6,MATCH(Table4[[#This Row],[Moda]],param!$A$2:$A$6,0))+(INDEX(param!$N$2:$N$6,MATCH(Table4[[#This Row],[Moda]],param!$A$2:$A$6,0))*Table4[[#This Row],[jarak]])</f>
        <v>40307000</v>
      </c>
      <c r="G143" s="1">
        <f>INDEX(param!$K$2:$K$6,MATCH(Table4[[#This Row],[Moda]],param!$A$2:$A$6,0))</f>
        <v>90</v>
      </c>
      <c r="H143" s="1">
        <f>IF(Table4[[#This Row],[Asal]]="A",INDEX(Table3[limit_jakarta],MATCH(Table4[[#This Row],[Moda]],param!$A$2:$A$6,0)),INDEX(Table3[limit_non_jakarta],MATCH(Table4[[#This Row],[Moda]],param!$A$2:$A$6,0)))</f>
        <v>2</v>
      </c>
    </row>
    <row r="144" spans="1:8" x14ac:dyDescent="0.25">
      <c r="A144" t="s">
        <v>13</v>
      </c>
      <c r="B144" t="s">
        <v>35</v>
      </c>
      <c r="C144" t="s">
        <v>67</v>
      </c>
      <c r="D144" s="12">
        <f>INDEX(distances!$B$2:$AF$32,MATCH(A144,distances!$A$2:$A$32,0),MATCH(B144,distances!$B$1:$AF$1,0))</f>
        <v>241</v>
      </c>
      <c r="E144" s="2">
        <f>INDEX(param!$L$2:$L$6,MATCH(Table4[[#This Row],[Moda]],param!$A$2:$A$6,0))</f>
        <v>11000</v>
      </c>
      <c r="F144" s="2">
        <f>INDEX(param!$M$2:$M$6,MATCH(Table4[[#This Row],[Moda]],param!$A$2:$A$6,0))+(INDEX(param!$N$2:$N$6,MATCH(Table4[[#This Row],[Moda]],param!$A$2:$A$6,0))*Table4[[#This Row],[jarak]])</f>
        <v>40251000</v>
      </c>
      <c r="G144" s="1">
        <f>INDEX(param!$K$2:$K$6,MATCH(Table4[[#This Row],[Moda]],param!$A$2:$A$6,0))</f>
        <v>90</v>
      </c>
      <c r="H144" s="1">
        <f>IF(Table4[[#This Row],[Asal]]="A",INDEX(Table3[limit_jakarta],MATCH(Table4[[#This Row],[Moda]],param!$A$2:$A$6,0)),INDEX(Table3[limit_non_jakarta],MATCH(Table4[[#This Row],[Moda]],param!$A$2:$A$6,0)))</f>
        <v>2</v>
      </c>
    </row>
    <row r="145" spans="1:8" x14ac:dyDescent="0.25">
      <c r="A145" t="s">
        <v>13</v>
      </c>
      <c r="B145" t="s">
        <v>36</v>
      </c>
      <c r="C145" t="s">
        <v>67</v>
      </c>
      <c r="D145" s="12">
        <f>INDEX(distances!$B$2:$AF$32,MATCH(A145,distances!$A$2:$A$32,0),MATCH(B145,distances!$B$1:$AF$1,0))</f>
        <v>100</v>
      </c>
      <c r="E145" s="2">
        <f>INDEX(param!$L$2:$L$6,MATCH(Table4[[#This Row],[Moda]],param!$A$2:$A$6,0))</f>
        <v>11000</v>
      </c>
      <c r="F145" s="2">
        <f>INDEX(param!$M$2:$M$6,MATCH(Table4[[#This Row],[Moda]],param!$A$2:$A$6,0))+(INDEX(param!$N$2:$N$6,MATCH(Table4[[#This Row],[Moda]],param!$A$2:$A$6,0))*Table4[[#This Row],[jarak]])</f>
        <v>40110000</v>
      </c>
      <c r="G145" s="1">
        <f>INDEX(param!$K$2:$K$6,MATCH(Table4[[#This Row],[Moda]],param!$A$2:$A$6,0))</f>
        <v>90</v>
      </c>
      <c r="H145" s="1">
        <f>IF(Table4[[#This Row],[Asal]]="A",INDEX(Table3[limit_jakarta],MATCH(Table4[[#This Row],[Moda]],param!$A$2:$A$6,0)),INDEX(Table3[limit_non_jakarta],MATCH(Table4[[#This Row],[Moda]],param!$A$2:$A$6,0)))</f>
        <v>2</v>
      </c>
    </row>
    <row r="146" spans="1:8" x14ac:dyDescent="0.25">
      <c r="A146" t="s">
        <v>13</v>
      </c>
      <c r="B146" t="s">
        <v>37</v>
      </c>
      <c r="C146" t="s">
        <v>67</v>
      </c>
      <c r="D146" s="12">
        <f>INDEX(distances!$B$2:$AF$32,MATCH(A146,distances!$A$2:$A$32,0),MATCH(B146,distances!$B$1:$AF$1,0))</f>
        <v>47</v>
      </c>
      <c r="E146" s="2">
        <f>INDEX(param!$L$2:$L$6,MATCH(Table4[[#This Row],[Moda]],param!$A$2:$A$6,0))</f>
        <v>11000</v>
      </c>
      <c r="F146" s="2">
        <f>INDEX(param!$M$2:$M$6,MATCH(Table4[[#This Row],[Moda]],param!$A$2:$A$6,0))+(INDEX(param!$N$2:$N$6,MATCH(Table4[[#This Row],[Moda]],param!$A$2:$A$6,0))*Table4[[#This Row],[jarak]])</f>
        <v>40057000</v>
      </c>
      <c r="G146" s="1">
        <f>INDEX(param!$K$2:$K$6,MATCH(Table4[[#This Row],[Moda]],param!$A$2:$A$6,0))</f>
        <v>90</v>
      </c>
      <c r="H146" s="1">
        <f>IF(Table4[[#This Row],[Asal]]="A",INDEX(Table3[limit_jakarta],MATCH(Table4[[#This Row],[Moda]],param!$A$2:$A$6,0)),INDEX(Table3[limit_non_jakarta],MATCH(Table4[[#This Row],[Moda]],param!$A$2:$A$6,0)))</f>
        <v>2</v>
      </c>
    </row>
    <row r="147" spans="1:8" x14ac:dyDescent="0.25">
      <c r="A147" t="s">
        <v>13</v>
      </c>
      <c r="B147" t="s">
        <v>38</v>
      </c>
      <c r="C147" t="s">
        <v>67</v>
      </c>
      <c r="D147" s="12">
        <f>INDEX(distances!$B$2:$AF$32,MATCH(A147,distances!$A$2:$A$32,0),MATCH(B147,distances!$B$1:$AF$1,0))</f>
        <v>425</v>
      </c>
      <c r="E147" s="2">
        <f>INDEX(param!$L$2:$L$6,MATCH(Table4[[#This Row],[Moda]],param!$A$2:$A$6,0))</f>
        <v>11000</v>
      </c>
      <c r="F147" s="2">
        <f>INDEX(param!$M$2:$M$6,MATCH(Table4[[#This Row],[Moda]],param!$A$2:$A$6,0))+(INDEX(param!$N$2:$N$6,MATCH(Table4[[#This Row],[Moda]],param!$A$2:$A$6,0))*Table4[[#This Row],[jarak]])</f>
        <v>40435000</v>
      </c>
      <c r="G147" s="1">
        <f>INDEX(param!$K$2:$K$6,MATCH(Table4[[#This Row],[Moda]],param!$A$2:$A$6,0))</f>
        <v>90</v>
      </c>
      <c r="H147" s="1">
        <f>IF(Table4[[#This Row],[Asal]]="A",INDEX(Table3[limit_jakarta],MATCH(Table4[[#This Row],[Moda]],param!$A$2:$A$6,0)),INDEX(Table3[limit_non_jakarta],MATCH(Table4[[#This Row],[Moda]],param!$A$2:$A$6,0)))</f>
        <v>2</v>
      </c>
    </row>
    <row r="148" spans="1:8" x14ac:dyDescent="0.25">
      <c r="A148" t="s">
        <v>13</v>
      </c>
      <c r="B148" t="s">
        <v>39</v>
      </c>
      <c r="C148" t="s">
        <v>67</v>
      </c>
      <c r="D148" s="12">
        <f>INDEX(distances!$B$2:$AF$32,MATCH(A148,distances!$A$2:$A$32,0),MATCH(B148,distances!$B$1:$AF$1,0))</f>
        <v>530</v>
      </c>
      <c r="E148" s="2">
        <f>INDEX(param!$L$2:$L$6,MATCH(Table4[[#This Row],[Moda]],param!$A$2:$A$6,0))</f>
        <v>11000</v>
      </c>
      <c r="F148" s="2">
        <f>INDEX(param!$M$2:$M$6,MATCH(Table4[[#This Row],[Moda]],param!$A$2:$A$6,0))+(INDEX(param!$N$2:$N$6,MATCH(Table4[[#This Row],[Moda]],param!$A$2:$A$6,0))*Table4[[#This Row],[jarak]])</f>
        <v>40540000</v>
      </c>
      <c r="G148" s="1">
        <f>INDEX(param!$K$2:$K$6,MATCH(Table4[[#This Row],[Moda]],param!$A$2:$A$6,0))</f>
        <v>90</v>
      </c>
      <c r="H148" s="1">
        <f>IF(Table4[[#This Row],[Asal]]="A",INDEX(Table3[limit_jakarta],MATCH(Table4[[#This Row],[Moda]],param!$A$2:$A$6,0)),INDEX(Table3[limit_non_jakarta],MATCH(Table4[[#This Row],[Moda]],param!$A$2:$A$6,0)))</f>
        <v>2</v>
      </c>
    </row>
    <row r="149" spans="1:8" x14ac:dyDescent="0.25">
      <c r="A149" t="s">
        <v>13</v>
      </c>
      <c r="B149" t="s">
        <v>40</v>
      </c>
      <c r="C149" t="s">
        <v>67</v>
      </c>
      <c r="D149" s="12">
        <f>INDEX(distances!$B$2:$AF$32,MATCH(A149,distances!$A$2:$A$32,0),MATCH(B149,distances!$B$1:$AF$1,0))</f>
        <v>317</v>
      </c>
      <c r="E149" s="2">
        <f>INDEX(param!$L$2:$L$6,MATCH(Table4[[#This Row],[Moda]],param!$A$2:$A$6,0))</f>
        <v>11000</v>
      </c>
      <c r="F149" s="2">
        <f>INDEX(param!$M$2:$M$6,MATCH(Table4[[#This Row],[Moda]],param!$A$2:$A$6,0))+(INDEX(param!$N$2:$N$6,MATCH(Table4[[#This Row],[Moda]],param!$A$2:$A$6,0))*Table4[[#This Row],[jarak]])</f>
        <v>40327000</v>
      </c>
      <c r="G149" s="1">
        <f>INDEX(param!$K$2:$K$6,MATCH(Table4[[#This Row],[Moda]],param!$A$2:$A$6,0))</f>
        <v>90</v>
      </c>
      <c r="H149" s="1">
        <f>IF(Table4[[#This Row],[Asal]]="A",INDEX(Table3[limit_jakarta],MATCH(Table4[[#This Row],[Moda]],param!$A$2:$A$6,0)),INDEX(Table3[limit_non_jakarta],MATCH(Table4[[#This Row],[Moda]],param!$A$2:$A$6,0)))</f>
        <v>2</v>
      </c>
    </row>
    <row r="150" spans="1:8" x14ac:dyDescent="0.25">
      <c r="A150" t="s">
        <v>13</v>
      </c>
      <c r="B150" t="s">
        <v>41</v>
      </c>
      <c r="C150" t="s">
        <v>67</v>
      </c>
      <c r="D150" s="12">
        <f>INDEX(distances!$B$2:$AF$32,MATCH(A150,distances!$A$2:$A$32,0),MATCH(B150,distances!$B$1:$AF$1,0))</f>
        <v>72</v>
      </c>
      <c r="E150" s="2">
        <f>INDEX(param!$L$2:$L$6,MATCH(Table4[[#This Row],[Moda]],param!$A$2:$A$6,0))</f>
        <v>11000</v>
      </c>
      <c r="F150" s="2">
        <f>INDEX(param!$M$2:$M$6,MATCH(Table4[[#This Row],[Moda]],param!$A$2:$A$6,0))+(INDEX(param!$N$2:$N$6,MATCH(Table4[[#This Row],[Moda]],param!$A$2:$A$6,0))*Table4[[#This Row],[jarak]])</f>
        <v>40082000</v>
      </c>
      <c r="G150" s="1">
        <f>INDEX(param!$K$2:$K$6,MATCH(Table4[[#This Row],[Moda]],param!$A$2:$A$6,0))</f>
        <v>90</v>
      </c>
      <c r="H150" s="1">
        <f>IF(Table4[[#This Row],[Asal]]="A",INDEX(Table3[limit_jakarta],MATCH(Table4[[#This Row],[Moda]],param!$A$2:$A$6,0)),INDEX(Table3[limit_non_jakarta],MATCH(Table4[[#This Row],[Moda]],param!$A$2:$A$6,0)))</f>
        <v>2</v>
      </c>
    </row>
    <row r="151" spans="1:8" x14ac:dyDescent="0.25">
      <c r="A151" s="9" t="s">
        <v>13</v>
      </c>
      <c r="B151" s="9" t="s">
        <v>42</v>
      </c>
      <c r="C151" t="s">
        <v>67</v>
      </c>
      <c r="D151" s="18">
        <f>INDEX(distances!$B$2:$AF$32,MATCH(A151,distances!$A$2:$A$32,0),MATCH(B151,distances!$B$1:$AF$1,0))</f>
        <v>174</v>
      </c>
      <c r="E151" s="10">
        <f>INDEX(param!$L$2:$L$6,MATCH(Table4[[#This Row],[Moda]],param!$A$2:$A$6,0))</f>
        <v>11000</v>
      </c>
      <c r="F151" s="10">
        <f>INDEX(param!$M$2:$M$6,MATCH(Table4[[#This Row],[Moda]],param!$A$2:$A$6,0))+(INDEX(param!$N$2:$N$6,MATCH(Table4[[#This Row],[Moda]],param!$A$2:$A$6,0))*Table4[[#This Row],[jarak]])</f>
        <v>40184000</v>
      </c>
      <c r="G151" s="11">
        <f>INDEX(param!$K$2:$K$6,MATCH(Table4[[#This Row],[Moda]],param!$A$2:$A$6,0))</f>
        <v>90</v>
      </c>
      <c r="H151" s="11">
        <f>IF(Table4[[#This Row],[Asal]]="A",INDEX(Table3[limit_jakarta],MATCH(Table4[[#This Row],[Moda]],param!$A$2:$A$6,0)),INDEX(Table3[limit_non_jakarta],MATCH(Table4[[#This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tabSelected="1" workbookViewId="0">
      <selection activeCell="H3" sqref="H3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6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32"/>
  <sheetViews>
    <sheetView workbookViewId="0">
      <selection activeCell="C2" sqref="C2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32">Table1[name]</f>
        <v>A</v>
      </c>
      <c r="B2">
        <v>-1900</v>
      </c>
      <c r="C2">
        <v>-1900</v>
      </c>
      <c r="D2">
        <v>-1900</v>
      </c>
      <c r="E2">
        <v>-1900</v>
      </c>
      <c r="F2">
        <v>-1900</v>
      </c>
      <c r="G2">
        <v>-1900</v>
      </c>
      <c r="H2">
        <v>-1900</v>
      </c>
      <c r="I2">
        <v>-1900</v>
      </c>
      <c r="J2">
        <v>-1900</v>
      </c>
      <c r="K2">
        <v>-1900</v>
      </c>
      <c r="L2">
        <v>-1900</v>
      </c>
      <c r="M2">
        <v>-1900</v>
      </c>
    </row>
    <row r="3" spans="1:13" x14ac:dyDescent="0.25">
      <c r="A3" t="str">
        <v>B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</row>
    <row r="4" spans="1:13" x14ac:dyDescent="0.25">
      <c r="A4" t="str">
        <v>C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53</v>
      </c>
      <c r="K4">
        <v>53</v>
      </c>
      <c r="L4">
        <v>53</v>
      </c>
      <c r="M4">
        <v>53</v>
      </c>
    </row>
    <row r="5" spans="1:13" x14ac:dyDescent="0.25">
      <c r="A5" t="str">
        <v>D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</row>
    <row r="6" spans="1:13" x14ac:dyDescent="0.25">
      <c r="A6" t="str">
        <v>E</v>
      </c>
      <c r="B6">
        <v>82</v>
      </c>
      <c r="C6">
        <v>82</v>
      </c>
      <c r="D6">
        <v>82</v>
      </c>
      <c r="E6">
        <v>82</v>
      </c>
      <c r="F6">
        <v>82</v>
      </c>
      <c r="G6">
        <v>82</v>
      </c>
      <c r="H6">
        <v>82</v>
      </c>
      <c r="I6">
        <v>82</v>
      </c>
      <c r="J6">
        <v>82</v>
      </c>
      <c r="K6">
        <v>82</v>
      </c>
      <c r="L6">
        <v>82</v>
      </c>
      <c r="M6">
        <v>82</v>
      </c>
    </row>
    <row r="7" spans="1:13" x14ac:dyDescent="0.25">
      <c r="A7" t="str">
        <v>F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</row>
    <row r="8" spans="1:13" x14ac:dyDescent="0.25">
      <c r="A8" t="str">
        <v>G</v>
      </c>
      <c r="B8">
        <v>88</v>
      </c>
      <c r="C8">
        <v>88</v>
      </c>
      <c r="D8">
        <v>88</v>
      </c>
      <c r="E8">
        <v>88</v>
      </c>
      <c r="F8">
        <v>88</v>
      </c>
      <c r="G8">
        <v>88</v>
      </c>
      <c r="H8">
        <v>88</v>
      </c>
      <c r="I8">
        <v>88</v>
      </c>
      <c r="J8">
        <v>88</v>
      </c>
      <c r="K8">
        <v>88</v>
      </c>
      <c r="L8">
        <v>88</v>
      </c>
      <c r="M8">
        <v>88</v>
      </c>
    </row>
    <row r="9" spans="1:13" x14ac:dyDescent="0.25">
      <c r="A9" t="str">
        <v>H</v>
      </c>
      <c r="B9">
        <v>56</v>
      </c>
      <c r="C9">
        <v>56</v>
      </c>
      <c r="D9">
        <v>56</v>
      </c>
      <c r="E9">
        <v>56</v>
      </c>
      <c r="F9">
        <v>56</v>
      </c>
      <c r="G9">
        <v>56</v>
      </c>
      <c r="H9">
        <v>56</v>
      </c>
      <c r="I9">
        <v>56</v>
      </c>
      <c r="J9">
        <v>56</v>
      </c>
      <c r="K9">
        <v>56</v>
      </c>
      <c r="L9">
        <v>56</v>
      </c>
      <c r="M9">
        <v>56</v>
      </c>
    </row>
    <row r="10" spans="1:13" x14ac:dyDescent="0.25">
      <c r="A10" t="str"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v>J</v>
      </c>
      <c r="B11">
        <v>83</v>
      </c>
      <c r="C11">
        <v>83</v>
      </c>
      <c r="D11">
        <v>83</v>
      </c>
      <c r="E11">
        <v>83</v>
      </c>
      <c r="F11">
        <v>83</v>
      </c>
      <c r="G11">
        <v>83</v>
      </c>
      <c r="H11">
        <v>83</v>
      </c>
      <c r="I11">
        <v>83</v>
      </c>
      <c r="J11">
        <v>83</v>
      </c>
      <c r="K11">
        <v>83</v>
      </c>
      <c r="L11">
        <v>83</v>
      </c>
      <c r="M11">
        <v>83</v>
      </c>
    </row>
    <row r="12" spans="1:13" x14ac:dyDescent="0.25">
      <c r="A12" t="str">
        <v>K</v>
      </c>
      <c r="B12">
        <v>87</v>
      </c>
      <c r="C12">
        <v>87</v>
      </c>
      <c r="D12">
        <v>87</v>
      </c>
      <c r="E12">
        <v>87</v>
      </c>
      <c r="F12">
        <v>87</v>
      </c>
      <c r="G12">
        <v>87</v>
      </c>
      <c r="H12">
        <v>87</v>
      </c>
      <c r="I12">
        <v>87</v>
      </c>
      <c r="J12">
        <v>87</v>
      </c>
      <c r="K12">
        <v>87</v>
      </c>
      <c r="L12">
        <v>87</v>
      </c>
      <c r="M12">
        <v>87</v>
      </c>
    </row>
    <row r="13" spans="1:13" x14ac:dyDescent="0.25">
      <c r="A13" t="str">
        <v>L</v>
      </c>
      <c r="B13">
        <v>88</v>
      </c>
      <c r="C13">
        <v>88</v>
      </c>
      <c r="D13">
        <v>88</v>
      </c>
      <c r="E13">
        <v>88</v>
      </c>
      <c r="F13">
        <v>88</v>
      </c>
      <c r="G13">
        <v>88</v>
      </c>
      <c r="H13">
        <v>88</v>
      </c>
      <c r="I13">
        <v>88</v>
      </c>
      <c r="J13">
        <v>88</v>
      </c>
      <c r="K13">
        <v>88</v>
      </c>
      <c r="L13">
        <v>88</v>
      </c>
      <c r="M13">
        <v>88</v>
      </c>
    </row>
    <row r="14" spans="1:13" x14ac:dyDescent="0.25">
      <c r="A14" t="str">
        <v>M</v>
      </c>
      <c r="B14">
        <v>99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</row>
    <row r="15" spans="1:13" x14ac:dyDescent="0.25">
      <c r="A15" t="str">
        <v>N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</row>
    <row r="16" spans="1:13" x14ac:dyDescent="0.25">
      <c r="A16" t="str">
        <v>O</v>
      </c>
      <c r="B16">
        <v>88</v>
      </c>
      <c r="C16">
        <v>88</v>
      </c>
      <c r="D16">
        <v>88</v>
      </c>
      <c r="E16">
        <v>88</v>
      </c>
      <c r="F16">
        <v>88</v>
      </c>
      <c r="G16">
        <v>88</v>
      </c>
      <c r="H16">
        <v>88</v>
      </c>
      <c r="I16">
        <v>88</v>
      </c>
      <c r="J16">
        <v>88</v>
      </c>
      <c r="K16">
        <v>88</v>
      </c>
      <c r="L16">
        <v>88</v>
      </c>
      <c r="M16">
        <v>88</v>
      </c>
    </row>
    <row r="17" spans="1:13" x14ac:dyDescent="0.25">
      <c r="A17" t="str">
        <v>P</v>
      </c>
      <c r="B17">
        <v>51</v>
      </c>
      <c r="C17">
        <v>51</v>
      </c>
      <c r="D17">
        <v>51</v>
      </c>
      <c r="E17">
        <v>51</v>
      </c>
      <c r="F17">
        <v>51</v>
      </c>
      <c r="G17">
        <v>51</v>
      </c>
      <c r="H17">
        <v>51</v>
      </c>
      <c r="I17">
        <v>51</v>
      </c>
      <c r="J17">
        <v>51</v>
      </c>
      <c r="K17">
        <v>51</v>
      </c>
      <c r="L17">
        <v>51</v>
      </c>
      <c r="M17">
        <v>51</v>
      </c>
    </row>
    <row r="18" spans="1:13" x14ac:dyDescent="0.25">
      <c r="A18" t="str">
        <v>Q</v>
      </c>
      <c r="B18">
        <v>91</v>
      </c>
      <c r="C18">
        <v>91</v>
      </c>
      <c r="D18">
        <v>91</v>
      </c>
      <c r="E18">
        <v>91</v>
      </c>
      <c r="F18">
        <v>91</v>
      </c>
      <c r="G18">
        <v>91</v>
      </c>
      <c r="H18">
        <v>91</v>
      </c>
      <c r="I18">
        <v>91</v>
      </c>
      <c r="J18">
        <v>91</v>
      </c>
      <c r="K18">
        <v>91</v>
      </c>
      <c r="L18">
        <v>91</v>
      </c>
      <c r="M18">
        <v>91</v>
      </c>
    </row>
    <row r="19" spans="1:13" x14ac:dyDescent="0.25">
      <c r="A19" t="str">
        <v>R</v>
      </c>
      <c r="B19">
        <v>59</v>
      </c>
      <c r="C19">
        <v>59</v>
      </c>
      <c r="D19">
        <v>59</v>
      </c>
      <c r="E19">
        <v>59</v>
      </c>
      <c r="F19">
        <v>59</v>
      </c>
      <c r="G19">
        <v>59</v>
      </c>
      <c r="H19">
        <v>59</v>
      </c>
      <c r="I19">
        <v>59</v>
      </c>
      <c r="J19">
        <v>59</v>
      </c>
      <c r="K19">
        <v>59</v>
      </c>
      <c r="L19">
        <v>59</v>
      </c>
      <c r="M19">
        <v>59</v>
      </c>
    </row>
    <row r="20" spans="1:13" x14ac:dyDescent="0.25">
      <c r="A20" t="str">
        <v>S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</row>
    <row r="21" spans="1:13" x14ac:dyDescent="0.25">
      <c r="A21" t="str">
        <v>T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53</v>
      </c>
      <c r="H21">
        <v>53</v>
      </c>
      <c r="I21">
        <v>53</v>
      </c>
      <c r="J21">
        <v>53</v>
      </c>
      <c r="K21">
        <v>53</v>
      </c>
      <c r="L21">
        <v>53</v>
      </c>
      <c r="M21">
        <v>53</v>
      </c>
    </row>
    <row r="22" spans="1:13" x14ac:dyDescent="0.25">
      <c r="A22" t="str">
        <v>U</v>
      </c>
      <c r="B22">
        <v>84</v>
      </c>
      <c r="C22">
        <v>84</v>
      </c>
      <c r="D22">
        <v>84</v>
      </c>
      <c r="E22">
        <v>84</v>
      </c>
      <c r="F22">
        <v>84</v>
      </c>
      <c r="G22">
        <v>84</v>
      </c>
      <c r="H22">
        <v>84</v>
      </c>
      <c r="I22">
        <v>84</v>
      </c>
      <c r="J22">
        <v>84</v>
      </c>
      <c r="K22">
        <v>84</v>
      </c>
      <c r="L22">
        <v>84</v>
      </c>
      <c r="M22">
        <v>84</v>
      </c>
    </row>
    <row r="23" spans="1:13" x14ac:dyDescent="0.25">
      <c r="A23" t="str">
        <v>V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17</v>
      </c>
    </row>
    <row r="24" spans="1:13" x14ac:dyDescent="0.25">
      <c r="A24" t="str">
        <v>W</v>
      </c>
      <c r="B24">
        <v>47</v>
      </c>
      <c r="C24">
        <v>47</v>
      </c>
      <c r="D24">
        <v>47</v>
      </c>
      <c r="E24">
        <v>47</v>
      </c>
      <c r="F24">
        <v>47</v>
      </c>
      <c r="G24">
        <v>47</v>
      </c>
      <c r="H24">
        <v>47</v>
      </c>
      <c r="I24">
        <v>47</v>
      </c>
      <c r="J24">
        <v>47</v>
      </c>
      <c r="K24">
        <v>47</v>
      </c>
      <c r="L24">
        <v>47</v>
      </c>
      <c r="M24">
        <v>47</v>
      </c>
    </row>
    <row r="25" spans="1:13" x14ac:dyDescent="0.25">
      <c r="A25" t="str">
        <v>X</v>
      </c>
      <c r="B25">
        <v>68</v>
      </c>
      <c r="C25">
        <v>68</v>
      </c>
      <c r="D25">
        <v>68</v>
      </c>
      <c r="E25">
        <v>68</v>
      </c>
      <c r="F25">
        <v>68</v>
      </c>
      <c r="G25">
        <v>68</v>
      </c>
      <c r="H25">
        <v>68</v>
      </c>
      <c r="I25">
        <v>68</v>
      </c>
      <c r="J25">
        <v>68</v>
      </c>
      <c r="K25">
        <v>68</v>
      </c>
      <c r="L25">
        <v>68</v>
      </c>
      <c r="M25">
        <v>68</v>
      </c>
    </row>
    <row r="26" spans="1:13" x14ac:dyDescent="0.25">
      <c r="A26" t="str">
        <v>Y</v>
      </c>
      <c r="B26">
        <v>56</v>
      </c>
      <c r="C26">
        <v>56</v>
      </c>
      <c r="D26">
        <v>56</v>
      </c>
      <c r="E26">
        <v>56</v>
      </c>
      <c r="F26">
        <v>56</v>
      </c>
      <c r="G26">
        <v>56</v>
      </c>
      <c r="H26">
        <v>56</v>
      </c>
      <c r="I26">
        <v>56</v>
      </c>
      <c r="J26">
        <v>56</v>
      </c>
      <c r="K26">
        <v>56</v>
      </c>
      <c r="L26">
        <v>56</v>
      </c>
      <c r="M26">
        <v>56</v>
      </c>
    </row>
    <row r="27" spans="1:13" x14ac:dyDescent="0.25">
      <c r="A27" t="str">
        <v>Z</v>
      </c>
      <c r="B27">
        <v>89</v>
      </c>
      <c r="C27">
        <v>89</v>
      </c>
      <c r="D27">
        <v>89</v>
      </c>
      <c r="E27">
        <v>89</v>
      </c>
      <c r="F27">
        <v>89</v>
      </c>
      <c r="G27">
        <v>89</v>
      </c>
      <c r="H27">
        <v>89</v>
      </c>
      <c r="I27">
        <v>89</v>
      </c>
      <c r="J27">
        <v>89</v>
      </c>
      <c r="K27">
        <v>89</v>
      </c>
      <c r="L27">
        <v>89</v>
      </c>
      <c r="M27">
        <v>89</v>
      </c>
    </row>
    <row r="28" spans="1:13" x14ac:dyDescent="0.25">
      <c r="A28" t="str">
        <v>AA</v>
      </c>
      <c r="B28">
        <v>67</v>
      </c>
      <c r="C28">
        <v>67</v>
      </c>
      <c r="D28">
        <v>67</v>
      </c>
      <c r="E28">
        <v>67</v>
      </c>
      <c r="F28">
        <v>67</v>
      </c>
      <c r="G28">
        <v>67</v>
      </c>
      <c r="H28">
        <v>67</v>
      </c>
      <c r="I28">
        <v>67</v>
      </c>
      <c r="J28">
        <v>67</v>
      </c>
      <c r="K28">
        <v>67</v>
      </c>
      <c r="L28">
        <v>67</v>
      </c>
      <c r="M28">
        <v>67</v>
      </c>
    </row>
    <row r="29" spans="1:13" x14ac:dyDescent="0.25">
      <c r="A29" t="str">
        <v>AB</v>
      </c>
      <c r="B29">
        <v>64</v>
      </c>
      <c r="C29">
        <v>64</v>
      </c>
      <c r="D29">
        <v>64</v>
      </c>
      <c r="E29">
        <v>64</v>
      </c>
      <c r="F29">
        <v>64</v>
      </c>
      <c r="G29">
        <v>64</v>
      </c>
      <c r="H29">
        <v>64</v>
      </c>
      <c r="I29">
        <v>64</v>
      </c>
      <c r="J29">
        <v>64</v>
      </c>
      <c r="K29">
        <v>64</v>
      </c>
      <c r="L29">
        <v>64</v>
      </c>
      <c r="M29">
        <v>64</v>
      </c>
    </row>
    <row r="30" spans="1:13" x14ac:dyDescent="0.25">
      <c r="A30" t="str">
        <v>AC</v>
      </c>
      <c r="B30">
        <v>33</v>
      </c>
      <c r="C30">
        <v>33</v>
      </c>
      <c r="D30">
        <v>33</v>
      </c>
      <c r="E30">
        <v>33</v>
      </c>
      <c r="F30">
        <v>33</v>
      </c>
      <c r="G30">
        <v>33</v>
      </c>
      <c r="H30">
        <v>33</v>
      </c>
      <c r="I30">
        <v>33</v>
      </c>
      <c r="J30">
        <v>33</v>
      </c>
      <c r="K30">
        <v>33</v>
      </c>
      <c r="L30">
        <v>33</v>
      </c>
      <c r="M30">
        <v>33</v>
      </c>
    </row>
    <row r="31" spans="1:13" x14ac:dyDescent="0.25">
      <c r="A31" t="str">
        <v>AD</v>
      </c>
      <c r="B31">
        <v>99</v>
      </c>
      <c r="C31">
        <v>99</v>
      </c>
      <c r="D31">
        <v>99</v>
      </c>
      <c r="E31">
        <v>99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</row>
    <row r="32" spans="1:13" x14ac:dyDescent="0.25">
      <c r="A32" t="str">
        <v>AE</v>
      </c>
      <c r="B32">
        <v>27</v>
      </c>
      <c r="C32">
        <v>27</v>
      </c>
      <c r="D32">
        <v>27</v>
      </c>
      <c r="E32">
        <v>27</v>
      </c>
      <c r="F32">
        <v>27</v>
      </c>
      <c r="G32">
        <v>27</v>
      </c>
      <c r="H32">
        <v>27</v>
      </c>
      <c r="I32">
        <v>27</v>
      </c>
      <c r="J32">
        <v>27</v>
      </c>
      <c r="K32">
        <v>27</v>
      </c>
      <c r="L32">
        <v>27</v>
      </c>
      <c r="M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2021-06-03T12:57:45Z</dcterms:modified>
</cp:coreProperties>
</file>