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SDA 2020\KEG. INTERNAL ESDA\Keg. Background\"/>
    </mc:Choice>
  </mc:AlternateContent>
  <bookViews>
    <workbookView xWindow="0" yWindow="0" windowWidth="20490" windowHeight="6795"/>
  </bookViews>
  <sheets>
    <sheet name="NPD Jan" sheetId="1" r:id="rId1"/>
    <sheet name="NPD Peb" sheetId="3" r:id="rId2"/>
    <sheet name="NPD Mrt" sheetId="4" r:id="rId3"/>
    <sheet name="Sheet2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  <c r="E39" i="4"/>
  <c r="E37" i="4"/>
  <c r="E35" i="4"/>
  <c r="E34" i="4"/>
  <c r="E32" i="4"/>
  <c r="E30" i="4"/>
  <c r="E29" i="4"/>
  <c r="G29" i="4" s="1"/>
  <c r="G28" i="4" s="1"/>
  <c r="E27" i="4"/>
  <c r="E25" i="4"/>
  <c r="G25" i="4" s="1"/>
  <c r="G24" i="4" s="1"/>
  <c r="E22" i="4"/>
  <c r="C45" i="4"/>
  <c r="G39" i="4"/>
  <c r="G38" i="4" s="1"/>
  <c r="F38" i="4"/>
  <c r="D38" i="4"/>
  <c r="G37" i="4"/>
  <c r="G36" i="4" s="1"/>
  <c r="F36" i="4"/>
  <c r="D36" i="4"/>
  <c r="G35" i="4"/>
  <c r="G34" i="4"/>
  <c r="F33" i="4"/>
  <c r="D33" i="4"/>
  <c r="D23" i="4" s="1"/>
  <c r="F31" i="4"/>
  <c r="G32" i="4"/>
  <c r="G31" i="4" s="1"/>
  <c r="E31" i="4"/>
  <c r="D31" i="4"/>
  <c r="G30" i="4"/>
  <c r="F28" i="4"/>
  <c r="D28" i="4"/>
  <c r="G27" i="4"/>
  <c r="G26" i="4" s="1"/>
  <c r="F26" i="4"/>
  <c r="E26" i="4"/>
  <c r="D26" i="4"/>
  <c r="D24" i="4"/>
  <c r="G22" i="4"/>
  <c r="G21" i="4" s="1"/>
  <c r="G20" i="4" s="1"/>
  <c r="F21" i="4"/>
  <c r="E21" i="4"/>
  <c r="D21" i="4"/>
  <c r="F20" i="4"/>
  <c r="E20" i="4"/>
  <c r="D20" i="4"/>
  <c r="F23" i="4" l="1"/>
  <c r="F19" i="4" s="1"/>
  <c r="F18" i="4" s="1"/>
  <c r="E28" i="4"/>
  <c r="E24" i="4"/>
  <c r="D19" i="4"/>
  <c r="D18" i="4" s="1"/>
  <c r="D40" i="4"/>
  <c r="G33" i="4"/>
  <c r="G23" i="4" s="1"/>
  <c r="E33" i="4"/>
  <c r="E36" i="4"/>
  <c r="E38" i="4"/>
  <c r="E39" i="3"/>
  <c r="G39" i="3" s="1"/>
  <c r="G38" i="3" s="1"/>
  <c r="E37" i="3"/>
  <c r="E35" i="3"/>
  <c r="E34" i="3"/>
  <c r="E32" i="3"/>
  <c r="E31" i="3" s="1"/>
  <c r="E30" i="3"/>
  <c r="E28" i="3" s="1"/>
  <c r="E29" i="3"/>
  <c r="E27" i="3"/>
  <c r="E25" i="3"/>
  <c r="E22" i="3"/>
  <c r="C45" i="3"/>
  <c r="F38" i="3"/>
  <c r="E38" i="3"/>
  <c r="D38" i="3"/>
  <c r="G37" i="3"/>
  <c r="G36" i="3" s="1"/>
  <c r="F36" i="3"/>
  <c r="E36" i="3"/>
  <c r="D36" i="3"/>
  <c r="G35" i="3"/>
  <c r="G34" i="3"/>
  <c r="G33" i="3" s="1"/>
  <c r="F33" i="3"/>
  <c r="E33" i="3"/>
  <c r="D33" i="3"/>
  <c r="F32" i="3"/>
  <c r="F31" i="3"/>
  <c r="D31" i="3"/>
  <c r="G29" i="3"/>
  <c r="F28" i="3"/>
  <c r="D28" i="3"/>
  <c r="G27" i="3"/>
  <c r="G26" i="3" s="1"/>
  <c r="F26" i="3"/>
  <c r="E26" i="3"/>
  <c r="D26" i="3"/>
  <c r="G25" i="3"/>
  <c r="G24" i="3" s="1"/>
  <c r="F24" i="3"/>
  <c r="E24" i="3"/>
  <c r="D24" i="3"/>
  <c r="F23" i="3"/>
  <c r="F19" i="3" s="1"/>
  <c r="F18" i="3" s="1"/>
  <c r="D23" i="3"/>
  <c r="D19" i="3" s="1"/>
  <c r="D18" i="3" s="1"/>
  <c r="G22" i="3"/>
  <c r="G21" i="3"/>
  <c r="F21" i="3"/>
  <c r="E21" i="3"/>
  <c r="D21" i="3"/>
  <c r="G20" i="3"/>
  <c r="F20" i="3"/>
  <c r="E20" i="3"/>
  <c r="D20" i="3"/>
  <c r="F40" i="4" l="1"/>
  <c r="E14" i="4" s="1"/>
  <c r="C44" i="4" s="1"/>
  <c r="G40" i="4"/>
  <c r="G19" i="4"/>
  <c r="G18" i="4" s="1"/>
  <c r="E23" i="4"/>
  <c r="G32" i="3"/>
  <c r="G31" i="3" s="1"/>
  <c r="G30" i="3"/>
  <c r="G28" i="3"/>
  <c r="G23" i="3" s="1"/>
  <c r="E23" i="3"/>
  <c r="E40" i="3" s="1"/>
  <c r="D40" i="3"/>
  <c r="F40" i="3"/>
  <c r="E14" i="3" s="1"/>
  <c r="C44" i="3" s="1"/>
  <c r="F32" i="1"/>
  <c r="E23" i="1"/>
  <c r="D23" i="1"/>
  <c r="E38" i="1"/>
  <c r="F38" i="1"/>
  <c r="D38" i="1"/>
  <c r="E36" i="1"/>
  <c r="F36" i="1"/>
  <c r="D36" i="1"/>
  <c r="G37" i="1"/>
  <c r="G36" i="1" s="1"/>
  <c r="E28" i="1"/>
  <c r="F28" i="1"/>
  <c r="D28" i="1"/>
  <c r="G30" i="1"/>
  <c r="E26" i="1"/>
  <c r="F26" i="1"/>
  <c r="D26" i="1"/>
  <c r="E31" i="1"/>
  <c r="F31" i="1"/>
  <c r="E33" i="1"/>
  <c r="F33" i="1"/>
  <c r="E24" i="1"/>
  <c r="F24" i="1"/>
  <c r="E21" i="1"/>
  <c r="E20" i="1" s="1"/>
  <c r="F21" i="1"/>
  <c r="F20" i="1" s="1"/>
  <c r="E40" i="4" l="1"/>
  <c r="E19" i="4"/>
  <c r="E18" i="4" s="1"/>
  <c r="G40" i="3"/>
  <c r="G19" i="3"/>
  <c r="G18" i="3" s="1"/>
  <c r="E19" i="3"/>
  <c r="E18" i="3" s="1"/>
  <c r="F23" i="1"/>
  <c r="F19" i="1" s="1"/>
  <c r="F18" i="1" s="1"/>
  <c r="D33" i="1"/>
  <c r="G34" i="1"/>
  <c r="C45" i="1"/>
  <c r="G39" i="1"/>
  <c r="G38" i="1" s="1"/>
  <c r="E19" i="1"/>
  <c r="E18" i="1" s="1"/>
  <c r="G35" i="1"/>
  <c r="G32" i="1"/>
  <c r="G31" i="1" s="1"/>
  <c r="D31" i="1"/>
  <c r="G29" i="1"/>
  <c r="G28" i="1" s="1"/>
  <c r="G27" i="1"/>
  <c r="G26" i="1" s="1"/>
  <c r="G25" i="1"/>
  <c r="G24" i="1" s="1"/>
  <c r="D24" i="1"/>
  <c r="G22" i="1"/>
  <c r="G21" i="1" s="1"/>
  <c r="G20" i="1" s="1"/>
  <c r="D21" i="1"/>
  <c r="D20" i="1" s="1"/>
  <c r="D40" i="1" l="1"/>
  <c r="G33" i="1"/>
  <c r="G23" i="1" s="1"/>
  <c r="D19" i="1"/>
  <c r="D18" i="1" s="1"/>
  <c r="E40" i="1"/>
  <c r="F40" i="1"/>
  <c r="E14" i="1" s="1"/>
  <c r="C44" i="1" s="1"/>
  <c r="G19" i="1" l="1"/>
  <c r="G18" i="1" s="1"/>
  <c r="G40" i="1"/>
</calcChain>
</file>

<file path=xl/sharedStrings.xml><?xml version="1.0" encoding="utf-8"?>
<sst xmlns="http://schemas.openxmlformats.org/spreadsheetml/2006/main" count="264" uniqueCount="91">
  <si>
    <t>BAPPEDA KABUPATEN SUKABUMI</t>
  </si>
  <si>
    <t>NOTA PENCAIRAN DANA (NPD)</t>
  </si>
  <si>
    <t xml:space="preserve">BENDAHARA PENGELUARAN </t>
  </si>
  <si>
    <t>BAPPEDA</t>
  </si>
  <si>
    <t>Supaya mencairkan dana kepada :</t>
  </si>
  <si>
    <t>Pejabat Pelaksana Teknis Kegiatan                                                                              :</t>
  </si>
  <si>
    <t>Program                                                                                                                                   :</t>
  </si>
  <si>
    <t>Program Perencanaan dan Pengendalian Pembangunan Daerah</t>
  </si>
  <si>
    <t>Kegiatan                                                                                                                                   :</t>
  </si>
  <si>
    <t>Nomor DPA-SKPD                                                                                                                :</t>
  </si>
  <si>
    <t>Tahun Anggaran                                                                                                                   :</t>
  </si>
  <si>
    <t>Jumlah Dana Yang Diminta                                                                                       RP  :</t>
  </si>
  <si>
    <t>Terbilang</t>
  </si>
  <si>
    <t>Pembebanan pada kode rekening</t>
  </si>
  <si>
    <t>No Urut</t>
  </si>
  <si>
    <t>Kode Rek</t>
  </si>
  <si>
    <t>Uraian</t>
  </si>
  <si>
    <t>Anggaran</t>
  </si>
  <si>
    <t>Akumulasi Pencairan Sebelumnya</t>
  </si>
  <si>
    <t>Pencairan saat Ini</t>
  </si>
  <si>
    <t>Sisa</t>
  </si>
  <si>
    <t>5</t>
  </si>
  <si>
    <t>BELANJA</t>
  </si>
  <si>
    <t>5 . 2</t>
  </si>
  <si>
    <t>BELANJA LANGSUNG</t>
  </si>
  <si>
    <t>5.2.1</t>
  </si>
  <si>
    <t>Belanja Pegawai</t>
  </si>
  <si>
    <t>5.2.1.02</t>
  </si>
  <si>
    <t>Honorarium Non PNS</t>
  </si>
  <si>
    <t>5.2.1.02.04</t>
  </si>
  <si>
    <t xml:space="preserve">Uang Saku </t>
  </si>
  <si>
    <t>5.2.2</t>
  </si>
  <si>
    <t>Belanja Barang dan Jasa</t>
  </si>
  <si>
    <t>5.2.2.01</t>
  </si>
  <si>
    <t>Belanja Bahan Pakai Habis</t>
  </si>
  <si>
    <t>5.2.2.01.10</t>
  </si>
  <si>
    <t>Belanja Dekorasi/ Spanduk</t>
  </si>
  <si>
    <t>5.2.2.06</t>
  </si>
  <si>
    <t>Belanja Cetak dan Penggandaan</t>
  </si>
  <si>
    <t>5.2.2.06.02</t>
  </si>
  <si>
    <t>Belanja Penggandaan</t>
  </si>
  <si>
    <t>5.2.2.07</t>
  </si>
  <si>
    <t>Belanja Sewa Rumah/ Gedung/ Gudang/ Parkir</t>
  </si>
  <si>
    <t>5.2.2.07.03</t>
  </si>
  <si>
    <t>Belanja Sewa Ruang Rapat/ Pertemuan</t>
  </si>
  <si>
    <t>5.2.2.11</t>
  </si>
  <si>
    <t xml:space="preserve">Belanja Makanan dan Minuman </t>
  </si>
  <si>
    <t>5.2.2.11.02</t>
  </si>
  <si>
    <t>Belanja Makanan dan Minuman Rapat</t>
  </si>
  <si>
    <t>5.2.2.15</t>
  </si>
  <si>
    <t>Belanja Perjalanan Dinas</t>
  </si>
  <si>
    <t>5.2.2.15.02</t>
  </si>
  <si>
    <t>Belanja Perjalanan Dinas Luar Daerah</t>
  </si>
  <si>
    <t>5.2.2.29</t>
  </si>
  <si>
    <t>Belanja Tenaga Ahli/ Instruktur/ Narasumber</t>
  </si>
  <si>
    <t>5.2.2.29.01</t>
  </si>
  <si>
    <t>Tenaga Ahli/ Instruktur/ Narasumber PNS</t>
  </si>
  <si>
    <t>JUMLAH</t>
  </si>
  <si>
    <t>Potongan-potongan :</t>
  </si>
  <si>
    <t>Ppn</t>
  </si>
  <si>
    <t>RP</t>
  </si>
  <si>
    <t>Pph 21/22/23</t>
  </si>
  <si>
    <t>Jumlah Yang Diminta                  :</t>
  </si>
  <si>
    <t>PA</t>
  </si>
  <si>
    <t>KPA</t>
  </si>
  <si>
    <t>PPTK</t>
  </si>
  <si>
    <t>Dr. MAMAN ABDURAHMAN, M.Pd</t>
  </si>
  <si>
    <t>JALALUDIN MUKTI, ST, M.Si</t>
  </si>
  <si>
    <t>NIP. 196104161994121001</t>
  </si>
  <si>
    <t>NIP. 198008082002121003</t>
  </si>
  <si>
    <t>5.2.2.15.01</t>
  </si>
  <si>
    <t>Belanja Perjalanan Dinas Dalam Daerah</t>
  </si>
  <si>
    <t>Palabuhanratu,           Januari 2020</t>
  </si>
  <si>
    <r>
      <t>Nomor</t>
    </r>
    <r>
      <rPr>
        <b/>
        <sz val="11"/>
        <color theme="0"/>
        <rFont val="Tahoma"/>
        <family val="2"/>
      </rPr>
      <t>....................................</t>
    </r>
    <r>
      <rPr>
        <b/>
        <sz val="11"/>
        <color theme="1"/>
        <rFont val="Tahoma"/>
        <family val="2"/>
      </rPr>
      <t>Tahun 2020</t>
    </r>
  </si>
  <si>
    <t>Raga Perdana Hadi</t>
  </si>
  <si>
    <t>Background Study RPJMD Lingkup Bidang ESDA</t>
  </si>
  <si>
    <t>4.01 . 4.03.01 . 50 . 35</t>
  </si>
  <si>
    <t>5.2.2.07.05</t>
  </si>
  <si>
    <t>Belanja Sewa Penginapan/ Hotel</t>
  </si>
  <si>
    <t>5.2.2.21</t>
  </si>
  <si>
    <t>5.2.2.21.01</t>
  </si>
  <si>
    <t>Belanja Jasa Konsultansi</t>
  </si>
  <si>
    <t>Belanja Jasa Konsultansi Penelitian</t>
  </si>
  <si>
    <t>RAGA PERDANA HADI, ST, MT, P.Hd</t>
  </si>
  <si>
    <t>Empat Puluh Dua Juta Dua Puluh Ribu Rupiah</t>
  </si>
  <si>
    <t>NIP.19820416 200902 1 003</t>
  </si>
  <si>
    <t>Empat Puluh Satu Juta Enam Ratus Dua Puluh Ribu Rupiah</t>
  </si>
  <si>
    <t>Palabuhanratu,           Pebruari 2020</t>
  </si>
  <si>
    <t>Raga Perdana Hadi, ST, MT, P.hD</t>
  </si>
  <si>
    <t>Palabuhanratu,           Maret 2020</t>
  </si>
  <si>
    <t>Delapan Puluh Tiga Juta Dua Ratus Tiga Puluh Lima Ribu Rupiah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</si>
</sst>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0"/>
      <color indexed="8"/>
      <name val="Tahoma"/>
      <family val="2"/>
    </font>
    <font>
      <b/>
      <i/>
      <sz val="10"/>
      <color theme="1"/>
      <name val="Tahoma"/>
      <family val="2"/>
    </font>
    <font>
      <b/>
      <sz val="10"/>
      <color theme="1"/>
      <name val="Tahoma"/>
      <family val="2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b/>
      <sz val="10"/>
      <color indexed="8"/>
      <name val="Tahoma"/>
      <family val="2"/>
    </font>
    <font>
      <b/>
      <i/>
      <sz val="8"/>
      <color indexed="8"/>
      <name val="Tahoma"/>
      <family val="2"/>
    </font>
    <font>
      <b/>
      <sz val="8"/>
      <color theme="1"/>
      <name val="Tahoma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Tahoma"/>
      <family val="2"/>
    </font>
    <font>
      <b/>
      <i/>
      <sz val="8"/>
      <color theme="1"/>
      <name val="Tahoma"/>
      <family val="2"/>
    </font>
    <font>
      <b/>
      <u/>
      <sz val="10"/>
      <color indexed="8"/>
      <name val="Tahoma"/>
      <family val="2"/>
    </font>
    <font>
      <b/>
      <sz val="11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11" fillId="0" borderId="0">
      <alignment vertical="top"/>
    </xf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3" fillId="0" borderId="0" xfId="0" applyFont="1" applyAlignment="1"/>
    <xf numFmtId="0" fontId="3" fillId="0" borderId="1" xfId="0" applyFont="1" applyBorder="1" applyAlignment="1"/>
    <xf numFmtId="0" fontId="3" fillId="0" borderId="4" xfId="0" applyFont="1" applyBorder="1" applyAlignment="1">
      <alignment vertical="top"/>
    </xf>
    <xf numFmtId="0" fontId="3" fillId="0" borderId="4" xfId="0" applyFont="1" applyBorder="1" applyAlignment="1"/>
    <xf numFmtId="0" fontId="3" fillId="0" borderId="6" xfId="0" applyFont="1" applyBorder="1" applyAlignment="1"/>
    <xf numFmtId="41" fontId="4" fillId="0" borderId="7" xfId="0" applyNumberFormat="1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3" fillId="0" borderId="9" xfId="0" applyFont="1" applyBorder="1" applyAlignment="1"/>
    <xf numFmtId="0" fontId="5" fillId="0" borderId="10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4" fillId="0" borderId="10" xfId="0" applyFont="1" applyBorder="1" applyAlignment="1"/>
    <xf numFmtId="0" fontId="4" fillId="0" borderId="11" xfId="0" applyFont="1" applyBorder="1" applyAlignment="1"/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6" fillId="0" borderId="12" xfId="0" applyFont="1" applyBorder="1" applyAlignment="1">
      <alignment vertical="top" wrapText="1"/>
    </xf>
    <xf numFmtId="0" fontId="7" fillId="0" borderId="12" xfId="0" applyFont="1" applyBorder="1" applyAlignment="1">
      <alignment vertical="top" wrapText="1"/>
    </xf>
    <xf numFmtId="0" fontId="9" fillId="2" borderId="9" xfId="0" applyFont="1" applyFill="1" applyBorder="1" applyAlignment="1">
      <alignment vertical="top"/>
    </xf>
    <xf numFmtId="0" fontId="9" fillId="2" borderId="12" xfId="0" applyFont="1" applyFill="1" applyBorder="1" applyAlignment="1">
      <alignment vertical="top" wrapText="1"/>
    </xf>
    <xf numFmtId="0" fontId="7" fillId="0" borderId="9" xfId="0" applyFont="1" applyBorder="1" applyAlignment="1">
      <alignment vertical="top"/>
    </xf>
    <xf numFmtId="0" fontId="6" fillId="0" borderId="9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6" fillId="0" borderId="10" xfId="0" applyFont="1" applyBorder="1" applyAlignment="1">
      <alignment vertical="top"/>
    </xf>
    <xf numFmtId="41" fontId="6" fillId="0" borderId="10" xfId="0" applyNumberFormat="1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14" fillId="0" borderId="10" xfId="0" applyFont="1" applyBorder="1" applyAlignment="1">
      <alignment vertical="top"/>
    </xf>
    <xf numFmtId="41" fontId="3" fillId="0" borderId="0" xfId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/>
    </xf>
    <xf numFmtId="164" fontId="8" fillId="0" borderId="12" xfId="3" applyNumberFormat="1" applyFont="1" applyBorder="1" applyAlignment="1">
      <alignment vertical="top" wrapText="1"/>
    </xf>
    <xf numFmtId="164" fontId="3" fillId="0" borderId="12" xfId="3" applyNumberFormat="1" applyFont="1" applyBorder="1" applyAlignment="1">
      <alignment vertical="top" wrapText="1"/>
    </xf>
    <xf numFmtId="164" fontId="9" fillId="2" borderId="12" xfId="3" applyNumberFormat="1" applyFont="1" applyFill="1" applyBorder="1" applyAlignment="1">
      <alignment vertical="top" wrapText="1"/>
    </xf>
    <xf numFmtId="164" fontId="7" fillId="0" borderId="12" xfId="3" applyNumberFormat="1" applyFont="1" applyBorder="1" applyAlignment="1">
      <alignment vertical="top" wrapText="1"/>
    </xf>
    <xf numFmtId="164" fontId="6" fillId="0" borderId="12" xfId="3" applyNumberFormat="1" applyFont="1" applyBorder="1" applyAlignment="1">
      <alignment vertical="top" wrapText="1"/>
    </xf>
    <xf numFmtId="164" fontId="10" fillId="0" borderId="12" xfId="3" applyNumberFormat="1" applyFont="1" applyBorder="1" applyAlignment="1">
      <alignment vertical="top"/>
    </xf>
    <xf numFmtId="164" fontId="12" fillId="3" borderId="0" xfId="3" applyNumberFormat="1" applyFont="1" applyFill="1" applyAlignment="1">
      <alignment vertical="top"/>
    </xf>
    <xf numFmtId="164" fontId="13" fillId="0" borderId="12" xfId="3" applyNumberFormat="1" applyFont="1" applyBorder="1" applyAlignment="1">
      <alignment vertical="top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10" fillId="0" borderId="9" xfId="0" applyFont="1" applyBorder="1" applyAlignment="1">
      <alignment horizontal="right" vertical="top"/>
    </xf>
    <xf numFmtId="0" fontId="10" fillId="0" borderId="10" xfId="0" applyFont="1" applyBorder="1" applyAlignment="1">
      <alignment horizontal="right" vertical="top"/>
    </xf>
    <xf numFmtId="0" fontId="10" fillId="0" borderId="11" xfId="0" applyFont="1" applyBorder="1" applyAlignment="1">
      <alignment horizontal="right" vertical="top"/>
    </xf>
    <xf numFmtId="0" fontId="6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9" xfId="0" applyFont="1" applyBorder="1" applyAlignment="1">
      <alignment horizontal="left" vertical="top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</cellXfs>
  <cellStyles count="4">
    <cellStyle name="Comma" xfId="3" builtinId="3"/>
    <cellStyle name="Comma [0]" xfId="1" builtinId="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12" zoomScale="98" zoomScaleNormal="98" workbookViewId="0">
      <selection activeCell="E12" sqref="E12:G12"/>
    </sheetView>
  </sheetViews>
  <sheetFormatPr defaultRowHeight="15" x14ac:dyDescent="0.25"/>
  <cols>
    <col min="1" max="1" width="6.28515625" customWidth="1"/>
    <col min="2" max="2" width="13.140625" customWidth="1"/>
    <col min="3" max="3" width="33.42578125" customWidth="1"/>
    <col min="4" max="4" width="19.5703125" customWidth="1"/>
    <col min="5" max="5" width="22.7109375" customWidth="1"/>
    <col min="6" max="6" width="19.5703125" customWidth="1"/>
    <col min="7" max="7" width="19.28515625" customWidth="1"/>
  </cols>
  <sheetData>
    <row r="1" spans="1:7" x14ac:dyDescent="0.25">
      <c r="A1" s="57" t="s">
        <v>0</v>
      </c>
      <c r="B1" s="57"/>
      <c r="C1" s="57"/>
      <c r="D1" s="57"/>
      <c r="E1" s="57"/>
      <c r="F1" s="57"/>
      <c r="G1" s="57"/>
    </row>
    <row r="2" spans="1:7" x14ac:dyDescent="0.25">
      <c r="A2" s="57" t="s">
        <v>1</v>
      </c>
      <c r="B2" s="57"/>
      <c r="C2" s="57"/>
      <c r="D2" s="57"/>
      <c r="E2" s="57"/>
      <c r="F2" s="57"/>
      <c r="G2" s="57"/>
    </row>
    <row r="3" spans="1:7" x14ac:dyDescent="0.25">
      <c r="A3" s="57" t="s">
        <v>73</v>
      </c>
      <c r="B3" s="57"/>
      <c r="C3" s="57"/>
      <c r="D3" s="57"/>
      <c r="E3" s="57"/>
      <c r="F3" s="57"/>
      <c r="G3" s="57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58" t="s">
        <v>2</v>
      </c>
      <c r="B6" s="59"/>
      <c r="C6" s="59"/>
      <c r="D6" s="59"/>
      <c r="E6" s="59"/>
      <c r="F6" s="59"/>
      <c r="G6" s="60"/>
    </row>
    <row r="7" spans="1:7" x14ac:dyDescent="0.25">
      <c r="A7" s="61" t="s">
        <v>3</v>
      </c>
      <c r="B7" s="43"/>
      <c r="C7" s="43"/>
      <c r="D7" s="43"/>
      <c r="E7" s="43"/>
      <c r="F7" s="43"/>
      <c r="G7" s="44"/>
    </row>
    <row r="8" spans="1:7" x14ac:dyDescent="0.25">
      <c r="A8" s="55" t="s">
        <v>4</v>
      </c>
      <c r="B8" s="45"/>
      <c r="C8" s="45"/>
      <c r="D8" s="45"/>
      <c r="E8" s="45"/>
      <c r="F8" s="45"/>
      <c r="G8" s="56"/>
    </row>
    <row r="9" spans="1:7" x14ac:dyDescent="0.25">
      <c r="A9" s="2">
        <v>1</v>
      </c>
      <c r="B9" s="59" t="s">
        <v>5</v>
      </c>
      <c r="C9" s="59"/>
      <c r="D9" s="59"/>
      <c r="E9" s="59" t="s">
        <v>74</v>
      </c>
      <c r="F9" s="59"/>
      <c r="G9" s="60"/>
    </row>
    <row r="10" spans="1:7" x14ac:dyDescent="0.25">
      <c r="A10" s="3">
        <v>2</v>
      </c>
      <c r="B10" s="65" t="s">
        <v>6</v>
      </c>
      <c r="C10" s="65"/>
      <c r="D10" s="65"/>
      <c r="E10" s="66" t="s">
        <v>7</v>
      </c>
      <c r="F10" s="66"/>
      <c r="G10" s="67"/>
    </row>
    <row r="11" spans="1:7" ht="16.5" customHeight="1" x14ac:dyDescent="0.25">
      <c r="A11" s="3">
        <v>3</v>
      </c>
      <c r="B11" s="65" t="s">
        <v>8</v>
      </c>
      <c r="C11" s="65"/>
      <c r="D11" s="65"/>
      <c r="E11" s="66" t="s">
        <v>75</v>
      </c>
      <c r="F11" s="66"/>
      <c r="G11" s="67"/>
    </row>
    <row r="12" spans="1:7" x14ac:dyDescent="0.25">
      <c r="A12" s="4">
        <v>4</v>
      </c>
      <c r="B12" s="43" t="s">
        <v>9</v>
      </c>
      <c r="C12" s="43"/>
      <c r="D12" s="43"/>
      <c r="E12" s="43" t="s">
        <v>76</v>
      </c>
      <c r="F12" s="43"/>
      <c r="G12" s="44"/>
    </row>
    <row r="13" spans="1:7" x14ac:dyDescent="0.25">
      <c r="A13" s="4">
        <v>5</v>
      </c>
      <c r="B13" s="43" t="s">
        <v>10</v>
      </c>
      <c r="C13" s="43"/>
      <c r="D13" s="43"/>
      <c r="E13" s="43">
        <v>2020</v>
      </c>
      <c r="F13" s="43"/>
      <c r="G13" s="44"/>
    </row>
    <row r="14" spans="1:7" x14ac:dyDescent="0.25">
      <c r="A14" s="5">
        <v>6</v>
      </c>
      <c r="B14" s="45" t="s">
        <v>11</v>
      </c>
      <c r="C14" s="45"/>
      <c r="D14" s="45"/>
      <c r="E14" s="6">
        <f>F40</f>
        <v>42020000</v>
      </c>
      <c r="F14" s="7"/>
      <c r="G14" s="8"/>
    </row>
    <row r="15" spans="1:7" x14ac:dyDescent="0.25">
      <c r="A15" s="9"/>
      <c r="B15" s="10" t="s">
        <v>12</v>
      </c>
      <c r="C15" s="11" t="s">
        <v>84</v>
      </c>
      <c r="D15" s="12"/>
      <c r="E15" s="12"/>
      <c r="F15" s="12"/>
      <c r="G15" s="13"/>
    </row>
    <row r="16" spans="1:7" x14ac:dyDescent="0.25">
      <c r="A16" s="62" t="s">
        <v>13</v>
      </c>
      <c r="B16" s="63"/>
      <c r="C16" s="63"/>
      <c r="D16" s="63"/>
      <c r="E16" s="63"/>
      <c r="F16" s="63"/>
      <c r="G16" s="64"/>
    </row>
    <row r="17" spans="1:7" ht="38.25" x14ac:dyDescent="0.25">
      <c r="A17" s="14" t="s">
        <v>14</v>
      </c>
      <c r="B17" s="15" t="s">
        <v>15</v>
      </c>
      <c r="C17" s="15" t="s">
        <v>16</v>
      </c>
      <c r="D17" s="15" t="s">
        <v>17</v>
      </c>
      <c r="E17" s="14" t="s">
        <v>18</v>
      </c>
      <c r="F17" s="14" t="s">
        <v>19</v>
      </c>
      <c r="G17" s="15" t="s">
        <v>20</v>
      </c>
    </row>
    <row r="18" spans="1:7" x14ac:dyDescent="0.25">
      <c r="A18" s="16">
        <v>1</v>
      </c>
      <c r="B18" s="17" t="s">
        <v>21</v>
      </c>
      <c r="C18" s="18" t="s">
        <v>22</v>
      </c>
      <c r="D18" s="31">
        <f>D19</f>
        <v>300000000</v>
      </c>
      <c r="E18" s="31">
        <f t="shared" ref="E18:G18" si="0">E19</f>
        <v>0</v>
      </c>
      <c r="F18" s="31">
        <f t="shared" si="0"/>
        <v>42020000</v>
      </c>
      <c r="G18" s="31">
        <f t="shared" si="0"/>
        <v>257980000</v>
      </c>
    </row>
    <row r="19" spans="1:7" x14ac:dyDescent="0.25">
      <c r="A19" s="9"/>
      <c r="B19" s="17" t="s">
        <v>23</v>
      </c>
      <c r="C19" s="18" t="s">
        <v>24</v>
      </c>
      <c r="D19" s="32">
        <f>D20+D23</f>
        <v>300000000</v>
      </c>
      <c r="E19" s="32">
        <f t="shared" ref="E19:G19" si="1">E20+E23</f>
        <v>0</v>
      </c>
      <c r="F19" s="32">
        <f t="shared" si="1"/>
        <v>42020000</v>
      </c>
      <c r="G19" s="32">
        <f t="shared" si="1"/>
        <v>257980000</v>
      </c>
    </row>
    <row r="20" spans="1:7" x14ac:dyDescent="0.25">
      <c r="A20" s="19">
        <v>1</v>
      </c>
      <c r="B20" s="20" t="s">
        <v>25</v>
      </c>
      <c r="C20" s="20" t="s">
        <v>26</v>
      </c>
      <c r="D20" s="33">
        <f>D21</f>
        <v>15000000</v>
      </c>
      <c r="E20" s="33">
        <f t="shared" ref="E20:G21" si="2">E21</f>
        <v>0</v>
      </c>
      <c r="F20" s="33">
        <f t="shared" si="2"/>
        <v>3000000</v>
      </c>
      <c r="G20" s="33">
        <f t="shared" si="2"/>
        <v>12000000</v>
      </c>
    </row>
    <row r="21" spans="1:7" x14ac:dyDescent="0.25">
      <c r="A21" s="21"/>
      <c r="B21" s="18" t="s">
        <v>27</v>
      </c>
      <c r="C21" s="18" t="s">
        <v>28</v>
      </c>
      <c r="D21" s="34">
        <f>D22</f>
        <v>15000000</v>
      </c>
      <c r="E21" s="34">
        <f t="shared" si="2"/>
        <v>0</v>
      </c>
      <c r="F21" s="34">
        <f t="shared" si="2"/>
        <v>3000000</v>
      </c>
      <c r="G21" s="34">
        <f t="shared" si="2"/>
        <v>12000000</v>
      </c>
    </row>
    <row r="22" spans="1:7" x14ac:dyDescent="0.25">
      <c r="A22" s="22"/>
      <c r="B22" s="17" t="s">
        <v>29</v>
      </c>
      <c r="C22" s="17" t="s">
        <v>30</v>
      </c>
      <c r="D22" s="35">
        <v>15000000</v>
      </c>
      <c r="E22" s="36"/>
      <c r="F22" s="38">
        <v>3000000</v>
      </c>
      <c r="G22" s="35">
        <f>D22-E22-F22</f>
        <v>12000000</v>
      </c>
    </row>
    <row r="23" spans="1:7" x14ac:dyDescent="0.25">
      <c r="A23" s="19">
        <v>2</v>
      </c>
      <c r="B23" s="20" t="s">
        <v>31</v>
      </c>
      <c r="C23" s="20" t="s">
        <v>32</v>
      </c>
      <c r="D23" s="33">
        <f>D24+D26+D28+D31+D33+D38+D36</f>
        <v>285000000</v>
      </c>
      <c r="E23" s="33">
        <f t="shared" ref="E23:G23" si="3">E24+E26+E28+E31+E33+E38+E36</f>
        <v>0</v>
      </c>
      <c r="F23" s="33">
        <f t="shared" si="3"/>
        <v>39020000</v>
      </c>
      <c r="G23" s="33">
        <f t="shared" si="3"/>
        <v>245980000</v>
      </c>
    </row>
    <row r="24" spans="1:7" x14ac:dyDescent="0.25">
      <c r="A24" s="21"/>
      <c r="B24" s="18" t="s">
        <v>33</v>
      </c>
      <c r="C24" s="18" t="s">
        <v>34</v>
      </c>
      <c r="D24" s="34">
        <f>D25</f>
        <v>1200000</v>
      </c>
      <c r="E24" s="34">
        <f t="shared" ref="E24:G24" si="4">E25</f>
        <v>0</v>
      </c>
      <c r="F24" s="34">
        <f t="shared" si="4"/>
        <v>400000</v>
      </c>
      <c r="G24" s="34">
        <f t="shared" si="4"/>
        <v>800000</v>
      </c>
    </row>
    <row r="25" spans="1:7" x14ac:dyDescent="0.25">
      <c r="A25" s="22"/>
      <c r="B25" s="17" t="s">
        <v>35</v>
      </c>
      <c r="C25" s="17" t="s">
        <v>36</v>
      </c>
      <c r="D25" s="35">
        <v>1200000</v>
      </c>
      <c r="E25" s="36"/>
      <c r="F25" s="38">
        <v>400000</v>
      </c>
      <c r="G25" s="35">
        <f>D25-E25-F25</f>
        <v>800000</v>
      </c>
    </row>
    <row r="26" spans="1:7" x14ac:dyDescent="0.25">
      <c r="A26" s="21"/>
      <c r="B26" s="18" t="s">
        <v>37</v>
      </c>
      <c r="C26" s="18" t="s">
        <v>38</v>
      </c>
      <c r="D26" s="34">
        <f>D27</f>
        <v>4365000</v>
      </c>
      <c r="E26" s="34">
        <f t="shared" ref="E26:G26" si="5">E27</f>
        <v>0</v>
      </c>
      <c r="F26" s="34">
        <f t="shared" si="5"/>
        <v>1000000</v>
      </c>
      <c r="G26" s="34">
        <f t="shared" si="5"/>
        <v>3365000</v>
      </c>
    </row>
    <row r="27" spans="1:7" x14ac:dyDescent="0.25">
      <c r="A27" s="22"/>
      <c r="B27" s="17" t="s">
        <v>39</v>
      </c>
      <c r="C27" s="17" t="s">
        <v>40</v>
      </c>
      <c r="D27" s="35">
        <v>4365000</v>
      </c>
      <c r="E27" s="36"/>
      <c r="F27" s="37">
        <v>1000000</v>
      </c>
      <c r="G27" s="35">
        <f>D27-E27-F27</f>
        <v>3365000</v>
      </c>
    </row>
    <row r="28" spans="1:7" ht="21" x14ac:dyDescent="0.25">
      <c r="A28" s="23"/>
      <c r="B28" s="18" t="s">
        <v>41</v>
      </c>
      <c r="C28" s="18" t="s">
        <v>42</v>
      </c>
      <c r="D28" s="34">
        <f>D29+D30</f>
        <v>34750000</v>
      </c>
      <c r="E28" s="34">
        <f t="shared" ref="E28:G28" si="6">E29+E30</f>
        <v>0</v>
      </c>
      <c r="F28" s="34">
        <f t="shared" si="6"/>
        <v>4000000</v>
      </c>
      <c r="G28" s="34">
        <f t="shared" si="6"/>
        <v>30750000</v>
      </c>
    </row>
    <row r="29" spans="1:7" x14ac:dyDescent="0.25">
      <c r="A29" s="23"/>
      <c r="B29" s="17" t="s">
        <v>43</v>
      </c>
      <c r="C29" s="17" t="s">
        <v>44</v>
      </c>
      <c r="D29" s="35">
        <v>16000000</v>
      </c>
      <c r="E29" s="36"/>
      <c r="F29" s="38">
        <v>4000000</v>
      </c>
      <c r="G29" s="35">
        <f>D29-E29-F29</f>
        <v>12000000</v>
      </c>
    </row>
    <row r="30" spans="1:7" x14ac:dyDescent="0.25">
      <c r="A30" s="23"/>
      <c r="B30" s="17" t="s">
        <v>77</v>
      </c>
      <c r="C30" s="17" t="s">
        <v>78</v>
      </c>
      <c r="D30" s="35">
        <v>18750000</v>
      </c>
      <c r="E30" s="36"/>
      <c r="F30" s="36">
        <v>0</v>
      </c>
      <c r="G30" s="35">
        <f>D30-E30-F30</f>
        <v>18750000</v>
      </c>
    </row>
    <row r="31" spans="1:7" x14ac:dyDescent="0.25">
      <c r="A31" s="23"/>
      <c r="B31" s="18" t="s">
        <v>45</v>
      </c>
      <c r="C31" s="18" t="s">
        <v>46</v>
      </c>
      <c r="D31" s="34">
        <f>D32</f>
        <v>49385000</v>
      </c>
      <c r="E31" s="34">
        <f t="shared" ref="E31:G31" si="7">E32</f>
        <v>0</v>
      </c>
      <c r="F31" s="34">
        <f t="shared" si="7"/>
        <v>9820000</v>
      </c>
      <c r="G31" s="34">
        <f t="shared" si="7"/>
        <v>39565000</v>
      </c>
    </row>
    <row r="32" spans="1:7" x14ac:dyDescent="0.25">
      <c r="A32" s="23"/>
      <c r="B32" s="17" t="s">
        <v>47</v>
      </c>
      <c r="C32" s="17" t="s">
        <v>48</v>
      </c>
      <c r="D32" s="35">
        <v>49385000</v>
      </c>
      <c r="E32" s="36"/>
      <c r="F32" s="38">
        <f>7000000+1410000+1410000</f>
        <v>9820000</v>
      </c>
      <c r="G32" s="35">
        <f>D32-E32-F32</f>
        <v>39565000</v>
      </c>
    </row>
    <row r="33" spans="1:7" x14ac:dyDescent="0.25">
      <c r="A33" s="23"/>
      <c r="B33" s="18" t="s">
        <v>49</v>
      </c>
      <c r="C33" s="18" t="s">
        <v>50</v>
      </c>
      <c r="D33" s="34">
        <f>D35+D34</f>
        <v>77300000</v>
      </c>
      <c r="E33" s="34">
        <f t="shared" ref="E33:G33" si="8">E35+E34</f>
        <v>0</v>
      </c>
      <c r="F33" s="34">
        <f t="shared" si="8"/>
        <v>20200000</v>
      </c>
      <c r="G33" s="34">
        <f t="shared" si="8"/>
        <v>57100000</v>
      </c>
    </row>
    <row r="34" spans="1:7" x14ac:dyDescent="0.25">
      <c r="A34" s="23"/>
      <c r="B34" s="17" t="s">
        <v>70</v>
      </c>
      <c r="C34" s="17" t="s">
        <v>71</v>
      </c>
      <c r="D34" s="35">
        <v>18000000</v>
      </c>
      <c r="E34" s="36"/>
      <c r="F34" s="38">
        <v>4500000</v>
      </c>
      <c r="G34" s="35">
        <f>D34-E34-F34</f>
        <v>13500000</v>
      </c>
    </row>
    <row r="35" spans="1:7" x14ac:dyDescent="0.25">
      <c r="A35" s="23"/>
      <c r="B35" s="17" t="s">
        <v>51</v>
      </c>
      <c r="C35" s="17" t="s">
        <v>52</v>
      </c>
      <c r="D35" s="35">
        <v>59300000</v>
      </c>
      <c r="E35" s="36"/>
      <c r="F35" s="38">
        <v>15700000</v>
      </c>
      <c r="G35" s="35">
        <f>D35-E35-F35</f>
        <v>43600000</v>
      </c>
    </row>
    <row r="36" spans="1:7" x14ac:dyDescent="0.25">
      <c r="A36" s="23"/>
      <c r="B36" s="18" t="s">
        <v>79</v>
      </c>
      <c r="C36" s="18" t="s">
        <v>81</v>
      </c>
      <c r="D36" s="34">
        <f>D37</f>
        <v>100000000</v>
      </c>
      <c r="E36" s="34">
        <f t="shared" ref="E36:G36" si="9">E37</f>
        <v>0</v>
      </c>
      <c r="F36" s="34">
        <f t="shared" si="9"/>
        <v>0</v>
      </c>
      <c r="G36" s="34">
        <f t="shared" si="9"/>
        <v>100000000</v>
      </c>
    </row>
    <row r="37" spans="1:7" x14ac:dyDescent="0.25">
      <c r="A37" s="23"/>
      <c r="B37" s="17" t="s">
        <v>80</v>
      </c>
      <c r="C37" s="17" t="s">
        <v>82</v>
      </c>
      <c r="D37" s="35">
        <v>100000000</v>
      </c>
      <c r="E37" s="36"/>
      <c r="F37" s="38">
        <v>0</v>
      </c>
      <c r="G37" s="35">
        <f>D37-E37-F37</f>
        <v>100000000</v>
      </c>
    </row>
    <row r="38" spans="1:7" ht="21" x14ac:dyDescent="0.25">
      <c r="A38" s="23"/>
      <c r="B38" s="18" t="s">
        <v>53</v>
      </c>
      <c r="C38" s="18" t="s">
        <v>54</v>
      </c>
      <c r="D38" s="34">
        <f>D39</f>
        <v>18000000</v>
      </c>
      <c r="E38" s="34">
        <f t="shared" ref="E38:G38" si="10">E39</f>
        <v>0</v>
      </c>
      <c r="F38" s="34">
        <f t="shared" si="10"/>
        <v>3600000</v>
      </c>
      <c r="G38" s="34">
        <f t="shared" si="10"/>
        <v>14400000</v>
      </c>
    </row>
    <row r="39" spans="1:7" x14ac:dyDescent="0.25">
      <c r="A39" s="23"/>
      <c r="B39" s="17" t="s">
        <v>55</v>
      </c>
      <c r="C39" s="17" t="s">
        <v>56</v>
      </c>
      <c r="D39" s="35">
        <v>18000000</v>
      </c>
      <c r="E39" s="36"/>
      <c r="F39" s="38">
        <v>3600000</v>
      </c>
      <c r="G39" s="35">
        <f>D39-E39-F39</f>
        <v>14400000</v>
      </c>
    </row>
    <row r="40" spans="1:7" x14ac:dyDescent="0.25">
      <c r="A40" s="46" t="s">
        <v>57</v>
      </c>
      <c r="B40" s="47"/>
      <c r="C40" s="48"/>
      <c r="D40" s="36">
        <f>D23+D20</f>
        <v>300000000</v>
      </c>
      <c r="E40" s="36">
        <f>E23+E20</f>
        <v>0</v>
      </c>
      <c r="F40" s="36">
        <f>F23+F20</f>
        <v>42020000</v>
      </c>
      <c r="G40" s="36">
        <f>G23+G20</f>
        <v>257980000</v>
      </c>
    </row>
    <row r="41" spans="1:7" x14ac:dyDescent="0.25">
      <c r="A41" s="49" t="s">
        <v>58</v>
      </c>
      <c r="B41" s="50"/>
      <c r="C41" s="50"/>
      <c r="D41" s="50"/>
      <c r="E41" s="50"/>
      <c r="F41" s="50"/>
      <c r="G41" s="51"/>
    </row>
    <row r="42" spans="1:7" x14ac:dyDescent="0.25">
      <c r="A42" s="52" t="s">
        <v>59</v>
      </c>
      <c r="B42" s="53"/>
      <c r="C42" s="53"/>
      <c r="D42" s="53"/>
      <c r="E42" s="54"/>
      <c r="F42" s="52" t="s">
        <v>60</v>
      </c>
      <c r="G42" s="54"/>
    </row>
    <row r="43" spans="1:7" x14ac:dyDescent="0.25">
      <c r="A43" s="52" t="s">
        <v>61</v>
      </c>
      <c r="B43" s="53"/>
      <c r="C43" s="53"/>
      <c r="D43" s="53"/>
      <c r="E43" s="54"/>
      <c r="F43" s="52" t="s">
        <v>60</v>
      </c>
      <c r="G43" s="54"/>
    </row>
    <row r="44" spans="1:7" x14ac:dyDescent="0.25">
      <c r="A44" s="22" t="s">
        <v>62</v>
      </c>
      <c r="B44" s="24"/>
      <c r="C44" s="25">
        <f>E14</f>
        <v>42020000</v>
      </c>
      <c r="D44" s="24"/>
      <c r="E44" s="24"/>
      <c r="F44" s="24"/>
      <c r="G44" s="26"/>
    </row>
    <row r="45" spans="1:7" x14ac:dyDescent="0.25">
      <c r="A45" s="52" t="s">
        <v>12</v>
      </c>
      <c r="B45" s="53"/>
      <c r="C45" s="27" t="str">
        <f>C15</f>
        <v>Empat Puluh Dua Juta Dua Puluh Ribu Rupiah</v>
      </c>
      <c r="D45" s="24"/>
      <c r="E45" s="24"/>
      <c r="F45" s="24"/>
      <c r="G45" s="26"/>
    </row>
    <row r="46" spans="1:7" x14ac:dyDescent="0.25">
      <c r="A46" s="1"/>
      <c r="B46" s="1"/>
      <c r="C46" s="1"/>
      <c r="D46" s="28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42" t="s">
        <v>72</v>
      </c>
      <c r="G47" s="42"/>
    </row>
    <row r="48" spans="1:7" x14ac:dyDescent="0.25">
      <c r="A48" s="42"/>
      <c r="B48" s="42"/>
      <c r="C48" s="42"/>
      <c r="D48" s="42"/>
      <c r="E48" s="42"/>
      <c r="F48" s="1"/>
      <c r="G48" s="1"/>
    </row>
    <row r="49" spans="1:7" x14ac:dyDescent="0.25">
      <c r="A49" s="42" t="s">
        <v>63</v>
      </c>
      <c r="B49" s="42"/>
      <c r="C49" s="42"/>
      <c r="D49" s="42" t="s">
        <v>64</v>
      </c>
      <c r="E49" s="42"/>
      <c r="F49" s="42" t="s">
        <v>65</v>
      </c>
      <c r="G49" s="42"/>
    </row>
    <row r="50" spans="1:7" x14ac:dyDescent="0.25">
      <c r="A50" s="1"/>
      <c r="B50" s="1"/>
      <c r="C50" s="29"/>
      <c r="D50" s="1"/>
      <c r="E50" s="1"/>
      <c r="F50" s="29"/>
      <c r="G50" s="29"/>
    </row>
    <row r="51" spans="1:7" x14ac:dyDescent="0.25">
      <c r="A51" s="1"/>
      <c r="B51" s="1"/>
      <c r="C51" s="29"/>
      <c r="D51" s="1"/>
      <c r="E51" s="1"/>
      <c r="F51" s="29"/>
      <c r="G51" s="29"/>
    </row>
    <row r="52" spans="1:7" x14ac:dyDescent="0.25">
      <c r="A52" s="1"/>
      <c r="B52" s="1"/>
      <c r="C52" s="29"/>
      <c r="D52" s="1"/>
      <c r="E52" s="1"/>
      <c r="F52" s="1"/>
      <c r="G52" s="1"/>
    </row>
    <row r="53" spans="1:7" x14ac:dyDescent="0.25">
      <c r="A53" s="1"/>
      <c r="B53" s="1"/>
      <c r="C53" s="29"/>
      <c r="D53" s="1"/>
      <c r="E53" s="1"/>
      <c r="F53" s="1"/>
      <c r="G53" s="1"/>
    </row>
    <row r="54" spans="1:7" x14ac:dyDescent="0.25">
      <c r="A54" s="41" t="s">
        <v>66</v>
      </c>
      <c r="B54" s="41"/>
      <c r="C54" s="41"/>
      <c r="D54" s="41" t="s">
        <v>67</v>
      </c>
      <c r="E54" s="41"/>
      <c r="F54" s="41" t="s">
        <v>83</v>
      </c>
      <c r="G54" s="41"/>
    </row>
    <row r="55" spans="1:7" x14ac:dyDescent="0.25">
      <c r="A55" s="42" t="s">
        <v>68</v>
      </c>
      <c r="B55" s="42"/>
      <c r="C55" s="42"/>
      <c r="D55" s="42" t="s">
        <v>69</v>
      </c>
      <c r="E55" s="42"/>
      <c r="F55" s="42" t="s">
        <v>85</v>
      </c>
      <c r="G55" s="42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30"/>
      <c r="B57" s="30"/>
      <c r="C57" s="30"/>
      <c r="D57" s="30"/>
      <c r="E57" s="30"/>
      <c r="F57" s="30"/>
      <c r="G57" s="30"/>
    </row>
    <row r="58" spans="1:7" x14ac:dyDescent="0.25">
      <c r="A58" s="30"/>
      <c r="B58" s="30"/>
      <c r="C58" s="30"/>
      <c r="D58" s="30"/>
      <c r="E58" s="30"/>
      <c r="F58" s="30"/>
      <c r="G58" s="30"/>
    </row>
    <row r="59" spans="1:7" x14ac:dyDescent="0.25">
      <c r="A59" s="30"/>
      <c r="B59" s="30"/>
      <c r="C59" s="30"/>
      <c r="D59" s="30"/>
      <c r="E59" s="30"/>
      <c r="F59" s="30"/>
      <c r="G59" s="30"/>
    </row>
    <row r="60" spans="1:7" x14ac:dyDescent="0.25">
      <c r="A60" s="30"/>
      <c r="B60" s="30"/>
      <c r="C60" s="30"/>
      <c r="D60" s="30"/>
      <c r="E60" s="30"/>
      <c r="F60" s="30"/>
      <c r="G60" s="30"/>
    </row>
    <row r="61" spans="1:7" x14ac:dyDescent="0.25">
      <c r="A61" s="30"/>
      <c r="B61" s="30"/>
      <c r="C61" s="30"/>
      <c r="D61" s="30"/>
      <c r="E61" s="30"/>
      <c r="F61" s="30"/>
      <c r="G61" s="30"/>
    </row>
    <row r="62" spans="1:7" x14ac:dyDescent="0.25">
      <c r="A62" s="30"/>
      <c r="B62" s="30"/>
      <c r="C62" s="30"/>
      <c r="D62" s="30"/>
      <c r="E62" s="30"/>
      <c r="F62" s="30"/>
      <c r="G62" s="30"/>
    </row>
    <row r="63" spans="1:7" x14ac:dyDescent="0.25">
      <c r="A63" s="30"/>
      <c r="B63" s="30"/>
      <c r="C63" s="30"/>
      <c r="D63" s="30"/>
      <c r="E63" s="30"/>
      <c r="F63" s="30"/>
      <c r="G63" s="30"/>
    </row>
    <row r="64" spans="1:7" x14ac:dyDescent="0.25">
      <c r="A64" s="30"/>
      <c r="B64" s="30"/>
      <c r="C64" s="30"/>
      <c r="D64" s="30"/>
      <c r="E64" s="30"/>
      <c r="F64" s="30"/>
      <c r="G64" s="30"/>
    </row>
    <row r="65" spans="1:7" x14ac:dyDescent="0.25">
      <c r="A65" s="30"/>
      <c r="B65" s="30"/>
      <c r="C65" s="30"/>
      <c r="D65" s="30"/>
      <c r="E65" s="30"/>
      <c r="F65" s="30"/>
      <c r="G65" s="30"/>
    </row>
    <row r="66" spans="1:7" x14ac:dyDescent="0.25">
      <c r="A66" s="30"/>
      <c r="B66" s="30"/>
      <c r="C66" s="30"/>
      <c r="D66" s="30"/>
      <c r="E66" s="30"/>
      <c r="F66" s="30"/>
      <c r="G66" s="30"/>
    </row>
    <row r="67" spans="1:7" x14ac:dyDescent="0.25">
      <c r="A67" s="30"/>
      <c r="B67" s="30"/>
      <c r="C67" s="30"/>
      <c r="D67" s="30"/>
      <c r="E67" s="30"/>
      <c r="F67" s="30"/>
      <c r="G67" s="30"/>
    </row>
    <row r="68" spans="1:7" x14ac:dyDescent="0.25">
      <c r="A68" s="30"/>
      <c r="B68" s="30"/>
      <c r="C68" s="30"/>
      <c r="D68" s="30"/>
      <c r="E68" s="30"/>
      <c r="F68" s="30"/>
      <c r="G68" s="30"/>
    </row>
    <row r="69" spans="1:7" x14ac:dyDescent="0.25">
      <c r="A69" s="30"/>
      <c r="B69" s="30"/>
      <c r="C69" s="30"/>
      <c r="D69" s="30"/>
      <c r="E69" s="30"/>
      <c r="F69" s="30"/>
      <c r="G69" s="30"/>
    </row>
    <row r="70" spans="1:7" x14ac:dyDescent="0.25">
      <c r="A70" s="30"/>
      <c r="B70" s="30"/>
      <c r="C70" s="30"/>
      <c r="D70" s="30"/>
      <c r="E70" s="30"/>
      <c r="F70" s="30"/>
      <c r="G70" s="30"/>
    </row>
    <row r="71" spans="1:7" x14ac:dyDescent="0.25">
      <c r="A71" s="30"/>
      <c r="B71" s="30"/>
      <c r="C71" s="30"/>
      <c r="D71" s="30"/>
      <c r="E71" s="30"/>
      <c r="F71" s="30"/>
      <c r="G71" s="30"/>
    </row>
    <row r="72" spans="1:7" x14ac:dyDescent="0.25">
      <c r="A72" s="30"/>
      <c r="B72" s="30"/>
      <c r="C72" s="30"/>
      <c r="D72" s="30"/>
      <c r="E72" s="30"/>
      <c r="F72" s="30"/>
      <c r="G72" s="30"/>
    </row>
    <row r="73" spans="1:7" x14ac:dyDescent="0.25">
      <c r="A73" s="30"/>
      <c r="B73" s="30"/>
      <c r="C73" s="30"/>
      <c r="D73" s="30"/>
      <c r="E73" s="30"/>
      <c r="F73" s="30"/>
      <c r="G73" s="30"/>
    </row>
    <row r="74" spans="1:7" x14ac:dyDescent="0.25">
      <c r="A74" s="30"/>
      <c r="B74" s="30"/>
      <c r="C74" s="30"/>
      <c r="D74" s="30"/>
      <c r="E74" s="30"/>
      <c r="F74" s="30"/>
      <c r="G74" s="30"/>
    </row>
    <row r="75" spans="1:7" x14ac:dyDescent="0.25">
      <c r="A75" s="30"/>
      <c r="B75" s="30"/>
      <c r="C75" s="30"/>
      <c r="D75" s="30"/>
      <c r="E75" s="30"/>
      <c r="F75" s="30"/>
      <c r="G75" s="30"/>
    </row>
    <row r="76" spans="1:7" x14ac:dyDescent="0.25">
      <c r="A76" s="30"/>
      <c r="B76" s="30"/>
      <c r="C76" s="30"/>
      <c r="D76" s="30"/>
      <c r="E76" s="30"/>
      <c r="F76" s="30"/>
      <c r="G76" s="30"/>
    </row>
    <row r="77" spans="1:7" x14ac:dyDescent="0.25">
      <c r="A77" s="30"/>
      <c r="B77" s="30"/>
      <c r="C77" s="30"/>
      <c r="D77" s="30"/>
      <c r="E77" s="30"/>
      <c r="F77" s="30"/>
      <c r="G77" s="30"/>
    </row>
    <row r="78" spans="1:7" x14ac:dyDescent="0.25">
      <c r="A78" s="30"/>
      <c r="B78" s="30"/>
      <c r="C78" s="30"/>
      <c r="D78" s="30"/>
      <c r="E78" s="30"/>
      <c r="F78" s="30"/>
      <c r="G78" s="30"/>
    </row>
    <row r="79" spans="1:7" x14ac:dyDescent="0.25">
      <c r="A79" s="30"/>
      <c r="B79" s="30"/>
      <c r="C79" s="30"/>
      <c r="D79" s="30"/>
      <c r="E79" s="30"/>
      <c r="F79" s="30"/>
      <c r="G79" s="30"/>
    </row>
    <row r="80" spans="1:7" x14ac:dyDescent="0.25">
      <c r="A80" s="30"/>
      <c r="B80" s="30"/>
      <c r="C80" s="30"/>
      <c r="D80" s="30"/>
      <c r="E80" s="30"/>
      <c r="F80" s="30"/>
      <c r="G80" s="30"/>
    </row>
  </sheetData>
  <mergeCells count="37">
    <mergeCell ref="A8:G8"/>
    <mergeCell ref="F47:G47"/>
    <mergeCell ref="A1:G1"/>
    <mergeCell ref="A2:G2"/>
    <mergeCell ref="A3:G3"/>
    <mergeCell ref="A6:G6"/>
    <mergeCell ref="A7:G7"/>
    <mergeCell ref="A16:G16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E13:G13"/>
    <mergeCell ref="B14:D14"/>
    <mergeCell ref="F49:G49"/>
    <mergeCell ref="A40:C40"/>
    <mergeCell ref="A41:G41"/>
    <mergeCell ref="A42:E42"/>
    <mergeCell ref="F42:G42"/>
    <mergeCell ref="A43:E43"/>
    <mergeCell ref="F43:G43"/>
    <mergeCell ref="A45:B45"/>
    <mergeCell ref="A48:C48"/>
    <mergeCell ref="D48:E48"/>
    <mergeCell ref="A49:C49"/>
    <mergeCell ref="D49:E49"/>
    <mergeCell ref="A54:C54"/>
    <mergeCell ref="D54:E54"/>
    <mergeCell ref="F54:G54"/>
    <mergeCell ref="A55:C55"/>
    <mergeCell ref="D55:E55"/>
    <mergeCell ref="F55:G55"/>
  </mergeCells>
  <pageMargins left="0.56999999999999995" right="0.36" top="0.75" bottom="0.75" header="0.3" footer="0.3"/>
  <pageSetup paperSize="5" scale="7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31" zoomScale="98" zoomScaleNormal="98" workbookViewId="0">
      <selection activeCell="F50" sqref="F50"/>
    </sheetView>
  </sheetViews>
  <sheetFormatPr defaultRowHeight="15" x14ac:dyDescent="0.25"/>
  <cols>
    <col min="1" max="1" width="6.28515625" customWidth="1"/>
    <col min="2" max="2" width="13.140625" customWidth="1"/>
    <col min="3" max="3" width="33.42578125" customWidth="1"/>
    <col min="4" max="4" width="19.5703125" customWidth="1"/>
    <col min="5" max="5" width="22.7109375" customWidth="1"/>
    <col min="6" max="6" width="19.5703125" customWidth="1"/>
    <col min="7" max="7" width="19.28515625" customWidth="1"/>
  </cols>
  <sheetData>
    <row r="1" spans="1:7" x14ac:dyDescent="0.25">
      <c r="A1" s="57" t="s">
        <v>0</v>
      </c>
      <c r="B1" s="57"/>
      <c r="C1" s="57"/>
      <c r="D1" s="57"/>
      <c r="E1" s="57"/>
      <c r="F1" s="57"/>
      <c r="G1" s="57"/>
    </row>
    <row r="2" spans="1:7" x14ac:dyDescent="0.25">
      <c r="A2" s="57" t="s">
        <v>1</v>
      </c>
      <c r="B2" s="57"/>
      <c r="C2" s="57"/>
      <c r="D2" s="57"/>
      <c r="E2" s="57"/>
      <c r="F2" s="57"/>
      <c r="G2" s="57"/>
    </row>
    <row r="3" spans="1:7" x14ac:dyDescent="0.25">
      <c r="A3" s="57" t="s">
        <v>73</v>
      </c>
      <c r="B3" s="57"/>
      <c r="C3" s="57"/>
      <c r="D3" s="57"/>
      <c r="E3" s="57"/>
      <c r="F3" s="57"/>
      <c r="G3" s="57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58" t="s">
        <v>2</v>
      </c>
      <c r="B6" s="59"/>
      <c r="C6" s="59"/>
      <c r="D6" s="59"/>
      <c r="E6" s="59"/>
      <c r="F6" s="59"/>
      <c r="G6" s="60"/>
    </row>
    <row r="7" spans="1:7" x14ac:dyDescent="0.25">
      <c r="A7" s="61" t="s">
        <v>3</v>
      </c>
      <c r="B7" s="43"/>
      <c r="C7" s="43"/>
      <c r="D7" s="43"/>
      <c r="E7" s="43"/>
      <c r="F7" s="43"/>
      <c r="G7" s="44"/>
    </row>
    <row r="8" spans="1:7" x14ac:dyDescent="0.25">
      <c r="A8" s="55" t="s">
        <v>4</v>
      </c>
      <c r="B8" s="45"/>
      <c r="C8" s="45"/>
      <c r="D8" s="45"/>
      <c r="E8" s="45"/>
      <c r="F8" s="45"/>
      <c r="G8" s="56"/>
    </row>
    <row r="9" spans="1:7" x14ac:dyDescent="0.25">
      <c r="A9" s="2">
        <v>1</v>
      </c>
      <c r="B9" s="59" t="s">
        <v>5</v>
      </c>
      <c r="C9" s="59"/>
      <c r="D9" s="59"/>
      <c r="E9" s="59" t="s">
        <v>74</v>
      </c>
      <c r="F9" s="59"/>
      <c r="G9" s="60"/>
    </row>
    <row r="10" spans="1:7" x14ac:dyDescent="0.25">
      <c r="A10" s="3">
        <v>2</v>
      </c>
      <c r="B10" s="65" t="s">
        <v>6</v>
      </c>
      <c r="C10" s="65"/>
      <c r="D10" s="65"/>
      <c r="E10" s="66" t="s">
        <v>7</v>
      </c>
      <c r="F10" s="66"/>
      <c r="G10" s="67"/>
    </row>
    <row r="11" spans="1:7" ht="16.5" customHeight="1" x14ac:dyDescent="0.25">
      <c r="A11" s="3">
        <v>3</v>
      </c>
      <c r="B11" s="65" t="s">
        <v>8</v>
      </c>
      <c r="C11" s="65"/>
      <c r="D11" s="65"/>
      <c r="E11" s="66" t="s">
        <v>75</v>
      </c>
      <c r="F11" s="66"/>
      <c r="G11" s="67"/>
    </row>
    <row r="12" spans="1:7" x14ac:dyDescent="0.25">
      <c r="A12" s="4">
        <v>4</v>
      </c>
      <c r="B12" s="43" t="s">
        <v>9</v>
      </c>
      <c r="C12" s="43"/>
      <c r="D12" s="43"/>
      <c r="E12" s="43" t="s">
        <v>76</v>
      </c>
      <c r="F12" s="43"/>
      <c r="G12" s="44"/>
    </row>
    <row r="13" spans="1:7" x14ac:dyDescent="0.25">
      <c r="A13" s="4">
        <v>5</v>
      </c>
      <c r="B13" s="43" t="s">
        <v>10</v>
      </c>
      <c r="C13" s="43"/>
      <c r="D13" s="43"/>
      <c r="E13" s="43">
        <v>2020</v>
      </c>
      <c r="F13" s="43"/>
      <c r="G13" s="44"/>
    </row>
    <row r="14" spans="1:7" x14ac:dyDescent="0.25">
      <c r="A14" s="5">
        <v>6</v>
      </c>
      <c r="B14" s="45" t="s">
        <v>11</v>
      </c>
      <c r="C14" s="45"/>
      <c r="D14" s="45"/>
      <c r="E14" s="6">
        <f>F40</f>
        <v>41620000</v>
      </c>
      <c r="F14" s="7"/>
      <c r="G14" s="8"/>
    </row>
    <row r="15" spans="1:7" x14ac:dyDescent="0.25">
      <c r="A15" s="9"/>
      <c r="B15" s="10" t="s">
        <v>12</v>
      </c>
      <c r="C15" s="11" t="s">
        <v>86</v>
      </c>
      <c r="D15" s="12"/>
      <c r="E15" s="12"/>
      <c r="F15" s="12"/>
      <c r="G15" s="13"/>
    </row>
    <row r="16" spans="1:7" x14ac:dyDescent="0.25">
      <c r="A16" s="62" t="s">
        <v>13</v>
      </c>
      <c r="B16" s="63"/>
      <c r="C16" s="63"/>
      <c r="D16" s="63"/>
      <c r="E16" s="63"/>
      <c r="F16" s="63"/>
      <c r="G16" s="64"/>
    </row>
    <row r="17" spans="1:7" ht="38.25" x14ac:dyDescent="0.25">
      <c r="A17" s="14" t="s">
        <v>14</v>
      </c>
      <c r="B17" s="15" t="s">
        <v>15</v>
      </c>
      <c r="C17" s="15" t="s">
        <v>16</v>
      </c>
      <c r="D17" s="15" t="s">
        <v>17</v>
      </c>
      <c r="E17" s="14" t="s">
        <v>18</v>
      </c>
      <c r="F17" s="14" t="s">
        <v>19</v>
      </c>
      <c r="G17" s="15" t="s">
        <v>20</v>
      </c>
    </row>
    <row r="18" spans="1:7" x14ac:dyDescent="0.25">
      <c r="A18" s="16">
        <v>1</v>
      </c>
      <c r="B18" s="17" t="s">
        <v>21</v>
      </c>
      <c r="C18" s="18" t="s">
        <v>22</v>
      </c>
      <c r="D18" s="31">
        <f>D19</f>
        <v>300000000</v>
      </c>
      <c r="E18" s="31">
        <f t="shared" ref="E18:G18" si="0">E19</f>
        <v>42020000</v>
      </c>
      <c r="F18" s="31">
        <f t="shared" si="0"/>
        <v>41620000</v>
      </c>
      <c r="G18" s="31">
        <f t="shared" si="0"/>
        <v>216360000</v>
      </c>
    </row>
    <row r="19" spans="1:7" x14ac:dyDescent="0.25">
      <c r="A19" s="9"/>
      <c r="B19" s="17" t="s">
        <v>23</v>
      </c>
      <c r="C19" s="18" t="s">
        <v>24</v>
      </c>
      <c r="D19" s="32">
        <f>D20+D23</f>
        <v>300000000</v>
      </c>
      <c r="E19" s="32">
        <f t="shared" ref="E19:G19" si="1">E20+E23</f>
        <v>42020000</v>
      </c>
      <c r="F19" s="32">
        <f t="shared" si="1"/>
        <v>41620000</v>
      </c>
      <c r="G19" s="32">
        <f t="shared" si="1"/>
        <v>216360000</v>
      </c>
    </row>
    <row r="20" spans="1:7" x14ac:dyDescent="0.25">
      <c r="A20" s="19">
        <v>1</v>
      </c>
      <c r="B20" s="20" t="s">
        <v>25</v>
      </c>
      <c r="C20" s="20" t="s">
        <v>26</v>
      </c>
      <c r="D20" s="33">
        <f>D21</f>
        <v>15000000</v>
      </c>
      <c r="E20" s="33">
        <f t="shared" ref="E20:G21" si="2">E21</f>
        <v>3000000</v>
      </c>
      <c r="F20" s="33">
        <f t="shared" si="2"/>
        <v>3000000</v>
      </c>
      <c r="G20" s="33">
        <f t="shared" si="2"/>
        <v>9000000</v>
      </c>
    </row>
    <row r="21" spans="1:7" x14ac:dyDescent="0.25">
      <c r="A21" s="21"/>
      <c r="B21" s="18" t="s">
        <v>27</v>
      </c>
      <c r="C21" s="18" t="s">
        <v>28</v>
      </c>
      <c r="D21" s="34">
        <f>D22</f>
        <v>15000000</v>
      </c>
      <c r="E21" s="34">
        <f t="shared" si="2"/>
        <v>3000000</v>
      </c>
      <c r="F21" s="34">
        <f t="shared" si="2"/>
        <v>3000000</v>
      </c>
      <c r="G21" s="34">
        <f t="shared" si="2"/>
        <v>9000000</v>
      </c>
    </row>
    <row r="22" spans="1:7" x14ac:dyDescent="0.25">
      <c r="A22" s="22"/>
      <c r="B22" s="17" t="s">
        <v>29</v>
      </c>
      <c r="C22" s="17" t="s">
        <v>30</v>
      </c>
      <c r="D22" s="35">
        <v>15000000</v>
      </c>
      <c r="E22" s="38">
        <f>'NPD Jan'!F22</f>
        <v>3000000</v>
      </c>
      <c r="F22" s="38">
        <v>3000000</v>
      </c>
      <c r="G22" s="35">
        <f>D22-E22-F22</f>
        <v>9000000</v>
      </c>
    </row>
    <row r="23" spans="1:7" x14ac:dyDescent="0.25">
      <c r="A23" s="19">
        <v>2</v>
      </c>
      <c r="B23" s="20" t="s">
        <v>31</v>
      </c>
      <c r="C23" s="20" t="s">
        <v>32</v>
      </c>
      <c r="D23" s="33">
        <f>D24+D26+D28+D31+D33+D38+D36</f>
        <v>285000000</v>
      </c>
      <c r="E23" s="33">
        <f t="shared" ref="E23:G23" si="3">E24+E26+E28+E31+E33+E38+E36</f>
        <v>39020000</v>
      </c>
      <c r="F23" s="33">
        <f t="shared" si="3"/>
        <v>38620000</v>
      </c>
      <c r="G23" s="33">
        <f t="shared" si="3"/>
        <v>207360000</v>
      </c>
    </row>
    <row r="24" spans="1:7" x14ac:dyDescent="0.25">
      <c r="A24" s="21"/>
      <c r="B24" s="18" t="s">
        <v>33</v>
      </c>
      <c r="C24" s="18" t="s">
        <v>34</v>
      </c>
      <c r="D24" s="34">
        <f>D25</f>
        <v>1200000</v>
      </c>
      <c r="E24" s="34">
        <f t="shared" ref="E24:G24" si="4">E25</f>
        <v>400000</v>
      </c>
      <c r="F24" s="34">
        <f t="shared" si="4"/>
        <v>0</v>
      </c>
      <c r="G24" s="34">
        <f t="shared" si="4"/>
        <v>800000</v>
      </c>
    </row>
    <row r="25" spans="1:7" x14ac:dyDescent="0.25">
      <c r="A25" s="22"/>
      <c r="B25" s="17" t="s">
        <v>35</v>
      </c>
      <c r="C25" s="17" t="s">
        <v>36</v>
      </c>
      <c r="D25" s="35">
        <v>1200000</v>
      </c>
      <c r="E25" s="38">
        <f>'NPD Jan'!F25</f>
        <v>400000</v>
      </c>
      <c r="F25" s="38">
        <v>0</v>
      </c>
      <c r="G25" s="35">
        <f>D25-E25-F25</f>
        <v>800000</v>
      </c>
    </row>
    <row r="26" spans="1:7" x14ac:dyDescent="0.25">
      <c r="A26" s="21"/>
      <c r="B26" s="18" t="s">
        <v>37</v>
      </c>
      <c r="C26" s="18" t="s">
        <v>38</v>
      </c>
      <c r="D26" s="34">
        <f>D27</f>
        <v>4365000</v>
      </c>
      <c r="E26" s="34">
        <f t="shared" ref="E26:G26" si="5">E27</f>
        <v>1000000</v>
      </c>
      <c r="F26" s="34">
        <f t="shared" si="5"/>
        <v>1000000</v>
      </c>
      <c r="G26" s="34">
        <f t="shared" si="5"/>
        <v>2365000</v>
      </c>
    </row>
    <row r="27" spans="1:7" x14ac:dyDescent="0.25">
      <c r="A27" s="22"/>
      <c r="B27" s="17" t="s">
        <v>39</v>
      </c>
      <c r="C27" s="17" t="s">
        <v>40</v>
      </c>
      <c r="D27" s="35">
        <v>4365000</v>
      </c>
      <c r="E27" s="38">
        <f>'NPD Jan'!F27</f>
        <v>1000000</v>
      </c>
      <c r="F27" s="37">
        <v>1000000</v>
      </c>
      <c r="G27" s="35">
        <f>D27-E27-F27</f>
        <v>2365000</v>
      </c>
    </row>
    <row r="28" spans="1:7" ht="21" x14ac:dyDescent="0.25">
      <c r="A28" s="23"/>
      <c r="B28" s="18" t="s">
        <v>41</v>
      </c>
      <c r="C28" s="18" t="s">
        <v>42</v>
      </c>
      <c r="D28" s="34">
        <f>D29+D30</f>
        <v>34750000</v>
      </c>
      <c r="E28" s="34">
        <f t="shared" ref="E28:G28" si="6">E29+E30</f>
        <v>4000000</v>
      </c>
      <c r="F28" s="34">
        <f t="shared" si="6"/>
        <v>4000000</v>
      </c>
      <c r="G28" s="34">
        <f t="shared" si="6"/>
        <v>26750000</v>
      </c>
    </row>
    <row r="29" spans="1:7" x14ac:dyDescent="0.25">
      <c r="A29" s="23"/>
      <c r="B29" s="17" t="s">
        <v>43</v>
      </c>
      <c r="C29" s="17" t="s">
        <v>44</v>
      </c>
      <c r="D29" s="35">
        <v>16000000</v>
      </c>
      <c r="E29" s="38">
        <f>'NPD Jan'!F29</f>
        <v>4000000</v>
      </c>
      <c r="F29" s="38">
        <v>4000000</v>
      </c>
      <c r="G29" s="35">
        <f>D29-E29-F29</f>
        <v>8000000</v>
      </c>
    </row>
    <row r="30" spans="1:7" x14ac:dyDescent="0.25">
      <c r="A30" s="23"/>
      <c r="B30" s="17" t="s">
        <v>77</v>
      </c>
      <c r="C30" s="17" t="s">
        <v>78</v>
      </c>
      <c r="D30" s="35">
        <v>18750000</v>
      </c>
      <c r="E30" s="38">
        <f>'NPD Jan'!F30</f>
        <v>0</v>
      </c>
      <c r="F30" s="36">
        <v>0</v>
      </c>
      <c r="G30" s="35">
        <f>D30-E30-F30</f>
        <v>18750000</v>
      </c>
    </row>
    <row r="31" spans="1:7" x14ac:dyDescent="0.25">
      <c r="A31" s="23"/>
      <c r="B31" s="18" t="s">
        <v>45</v>
      </c>
      <c r="C31" s="18" t="s">
        <v>46</v>
      </c>
      <c r="D31" s="34">
        <f>D32</f>
        <v>49385000</v>
      </c>
      <c r="E31" s="34">
        <f t="shared" ref="E31:G31" si="7">E32</f>
        <v>9820000</v>
      </c>
      <c r="F31" s="34">
        <f t="shared" si="7"/>
        <v>9820000</v>
      </c>
      <c r="G31" s="34">
        <f t="shared" si="7"/>
        <v>29745000</v>
      </c>
    </row>
    <row r="32" spans="1:7" x14ac:dyDescent="0.25">
      <c r="A32" s="23"/>
      <c r="B32" s="17" t="s">
        <v>47</v>
      </c>
      <c r="C32" s="17" t="s">
        <v>48</v>
      </c>
      <c r="D32" s="35">
        <v>49385000</v>
      </c>
      <c r="E32" s="38">
        <f>'NPD Jan'!F32</f>
        <v>9820000</v>
      </c>
      <c r="F32" s="38">
        <f>7000000+1410000+1410000</f>
        <v>9820000</v>
      </c>
      <c r="G32" s="35">
        <f>D32-E32-F32</f>
        <v>29745000</v>
      </c>
    </row>
    <row r="33" spans="1:7" x14ac:dyDescent="0.25">
      <c r="A33" s="23"/>
      <c r="B33" s="18" t="s">
        <v>49</v>
      </c>
      <c r="C33" s="18" t="s">
        <v>50</v>
      </c>
      <c r="D33" s="34">
        <f>D35+D34</f>
        <v>77300000</v>
      </c>
      <c r="E33" s="34">
        <f t="shared" ref="E33:G33" si="8">E35+E34</f>
        <v>20200000</v>
      </c>
      <c r="F33" s="34">
        <f t="shared" si="8"/>
        <v>20200000</v>
      </c>
      <c r="G33" s="34">
        <f t="shared" si="8"/>
        <v>36900000</v>
      </c>
    </row>
    <row r="34" spans="1:7" x14ac:dyDescent="0.25">
      <c r="A34" s="23"/>
      <c r="B34" s="17" t="s">
        <v>70</v>
      </c>
      <c r="C34" s="17" t="s">
        <v>71</v>
      </c>
      <c r="D34" s="35">
        <v>18000000</v>
      </c>
      <c r="E34" s="38">
        <f>'NPD Jan'!F34</f>
        <v>4500000</v>
      </c>
      <c r="F34" s="38">
        <v>4500000</v>
      </c>
      <c r="G34" s="35">
        <f>D34-E34-F34</f>
        <v>9000000</v>
      </c>
    </row>
    <row r="35" spans="1:7" x14ac:dyDescent="0.25">
      <c r="A35" s="23"/>
      <c r="B35" s="17" t="s">
        <v>51</v>
      </c>
      <c r="C35" s="17" t="s">
        <v>52</v>
      </c>
      <c r="D35" s="35">
        <v>59300000</v>
      </c>
      <c r="E35" s="38">
        <f>'NPD Jan'!F35</f>
        <v>15700000</v>
      </c>
      <c r="F35" s="38">
        <v>15700000</v>
      </c>
      <c r="G35" s="35">
        <f>D35-E35-F35</f>
        <v>27900000</v>
      </c>
    </row>
    <row r="36" spans="1:7" x14ac:dyDescent="0.25">
      <c r="A36" s="23"/>
      <c r="B36" s="18" t="s">
        <v>79</v>
      </c>
      <c r="C36" s="18" t="s">
        <v>81</v>
      </c>
      <c r="D36" s="34">
        <f>D37</f>
        <v>100000000</v>
      </c>
      <c r="E36" s="34">
        <f t="shared" ref="E36:G36" si="9">E37</f>
        <v>0</v>
      </c>
      <c r="F36" s="34">
        <f t="shared" si="9"/>
        <v>0</v>
      </c>
      <c r="G36" s="34">
        <f t="shared" si="9"/>
        <v>100000000</v>
      </c>
    </row>
    <row r="37" spans="1:7" x14ac:dyDescent="0.25">
      <c r="A37" s="23"/>
      <c r="B37" s="17" t="s">
        <v>80</v>
      </c>
      <c r="C37" s="17" t="s">
        <v>82</v>
      </c>
      <c r="D37" s="35">
        <v>100000000</v>
      </c>
      <c r="E37" s="38">
        <f>'NPD Jan'!F37</f>
        <v>0</v>
      </c>
      <c r="F37" s="38">
        <v>0</v>
      </c>
      <c r="G37" s="35">
        <f>D37-E37-F37</f>
        <v>100000000</v>
      </c>
    </row>
    <row r="38" spans="1:7" ht="21" x14ac:dyDescent="0.25">
      <c r="A38" s="23"/>
      <c r="B38" s="18" t="s">
        <v>53</v>
      </c>
      <c r="C38" s="18" t="s">
        <v>54</v>
      </c>
      <c r="D38" s="34">
        <f>D39</f>
        <v>18000000</v>
      </c>
      <c r="E38" s="34">
        <f t="shared" ref="E38:G38" si="10">E39</f>
        <v>3600000</v>
      </c>
      <c r="F38" s="34">
        <f t="shared" si="10"/>
        <v>3600000</v>
      </c>
      <c r="G38" s="34">
        <f t="shared" si="10"/>
        <v>10800000</v>
      </c>
    </row>
    <row r="39" spans="1:7" x14ac:dyDescent="0.25">
      <c r="A39" s="23"/>
      <c r="B39" s="17" t="s">
        <v>55</v>
      </c>
      <c r="C39" s="17" t="s">
        <v>56</v>
      </c>
      <c r="D39" s="35">
        <v>18000000</v>
      </c>
      <c r="E39" s="38">
        <f>'NPD Jan'!F39</f>
        <v>3600000</v>
      </c>
      <c r="F39" s="38">
        <v>3600000</v>
      </c>
      <c r="G39" s="35">
        <f>D39-E39-F39</f>
        <v>10800000</v>
      </c>
    </row>
    <row r="40" spans="1:7" x14ac:dyDescent="0.25">
      <c r="A40" s="46" t="s">
        <v>57</v>
      </c>
      <c r="B40" s="47"/>
      <c r="C40" s="48"/>
      <c r="D40" s="36">
        <f>D23+D20</f>
        <v>300000000</v>
      </c>
      <c r="E40" s="36">
        <f>E23+E20</f>
        <v>42020000</v>
      </c>
      <c r="F40" s="36">
        <f>F23+F20</f>
        <v>41620000</v>
      </c>
      <c r="G40" s="36">
        <f>G23+G20</f>
        <v>216360000</v>
      </c>
    </row>
    <row r="41" spans="1:7" x14ac:dyDescent="0.25">
      <c r="A41" s="49" t="s">
        <v>58</v>
      </c>
      <c r="B41" s="50"/>
      <c r="C41" s="50"/>
      <c r="D41" s="50"/>
      <c r="E41" s="50"/>
      <c r="F41" s="50"/>
      <c r="G41" s="51"/>
    </row>
    <row r="42" spans="1:7" x14ac:dyDescent="0.25">
      <c r="A42" s="52" t="s">
        <v>59</v>
      </c>
      <c r="B42" s="53"/>
      <c r="C42" s="53"/>
      <c r="D42" s="53"/>
      <c r="E42" s="54"/>
      <c r="F42" s="52" t="s">
        <v>60</v>
      </c>
      <c r="G42" s="54"/>
    </row>
    <row r="43" spans="1:7" x14ac:dyDescent="0.25">
      <c r="A43" s="52" t="s">
        <v>61</v>
      </c>
      <c r="B43" s="53"/>
      <c r="C43" s="53"/>
      <c r="D43" s="53"/>
      <c r="E43" s="54"/>
      <c r="F43" s="52" t="s">
        <v>60</v>
      </c>
      <c r="G43" s="54"/>
    </row>
    <row r="44" spans="1:7" x14ac:dyDescent="0.25">
      <c r="A44" s="22" t="s">
        <v>62</v>
      </c>
      <c r="B44" s="24"/>
      <c r="C44" s="25">
        <f>E14</f>
        <v>41620000</v>
      </c>
      <c r="D44" s="24"/>
      <c r="E44" s="24"/>
      <c r="F44" s="24"/>
      <c r="G44" s="26"/>
    </row>
    <row r="45" spans="1:7" x14ac:dyDescent="0.25">
      <c r="A45" s="52" t="s">
        <v>12</v>
      </c>
      <c r="B45" s="53"/>
      <c r="C45" s="27" t="str">
        <f>C15</f>
        <v>Empat Puluh Satu Juta Enam Ratus Dua Puluh Ribu Rupiah</v>
      </c>
      <c r="D45" s="24"/>
      <c r="E45" s="24"/>
      <c r="F45" s="24"/>
      <c r="G45" s="26"/>
    </row>
    <row r="46" spans="1:7" x14ac:dyDescent="0.25">
      <c r="A46" s="1"/>
      <c r="B46" s="1"/>
      <c r="C46" s="1"/>
      <c r="D46" s="28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42" t="s">
        <v>87</v>
      </c>
      <c r="G47" s="42"/>
    </row>
    <row r="48" spans="1:7" x14ac:dyDescent="0.25">
      <c r="A48" s="42"/>
      <c r="B48" s="42"/>
      <c r="C48" s="42"/>
      <c r="D48" s="42"/>
      <c r="E48" s="42"/>
      <c r="F48" s="1"/>
      <c r="G48" s="1"/>
    </row>
    <row r="49" spans="1:7" x14ac:dyDescent="0.25">
      <c r="A49" s="42" t="s">
        <v>63</v>
      </c>
      <c r="B49" s="42"/>
      <c r="C49" s="42"/>
      <c r="D49" s="42" t="s">
        <v>64</v>
      </c>
      <c r="E49" s="42"/>
      <c r="F49" s="42" t="s">
        <v>65</v>
      </c>
      <c r="G49" s="42"/>
    </row>
    <row r="50" spans="1:7" x14ac:dyDescent="0.25">
      <c r="A50" s="1"/>
      <c r="B50" s="1"/>
      <c r="C50" s="39"/>
      <c r="D50" s="1"/>
      <c r="E50" s="1"/>
      <c r="F50" s="39"/>
      <c r="G50" s="39"/>
    </row>
    <row r="51" spans="1:7" x14ac:dyDescent="0.25">
      <c r="A51" s="1"/>
      <c r="B51" s="1"/>
      <c r="C51" s="39"/>
      <c r="D51" s="1"/>
      <c r="E51" s="1"/>
      <c r="F51" s="39"/>
      <c r="G51" s="39"/>
    </row>
    <row r="52" spans="1:7" x14ac:dyDescent="0.25">
      <c r="A52" s="1"/>
      <c r="B52" s="1"/>
      <c r="C52" s="39"/>
      <c r="D52" s="1"/>
      <c r="E52" s="1"/>
      <c r="F52" s="1"/>
      <c r="G52" s="1"/>
    </row>
    <row r="53" spans="1:7" x14ac:dyDescent="0.25">
      <c r="A53" s="1"/>
      <c r="B53" s="1"/>
      <c r="C53" s="39"/>
      <c r="D53" s="1"/>
      <c r="E53" s="1"/>
      <c r="F53" s="1"/>
      <c r="G53" s="1"/>
    </row>
    <row r="54" spans="1:7" x14ac:dyDescent="0.25">
      <c r="A54" s="41" t="s">
        <v>66</v>
      </c>
      <c r="B54" s="41"/>
      <c r="C54" s="41"/>
      <c r="D54" s="41" t="s">
        <v>67</v>
      </c>
      <c r="E54" s="41"/>
      <c r="F54" s="41" t="s">
        <v>83</v>
      </c>
      <c r="G54" s="41"/>
    </row>
    <row r="55" spans="1:7" x14ac:dyDescent="0.25">
      <c r="A55" s="42" t="s">
        <v>68</v>
      </c>
      <c r="B55" s="42"/>
      <c r="C55" s="42"/>
      <c r="D55" s="42" t="s">
        <v>69</v>
      </c>
      <c r="E55" s="42"/>
      <c r="F55" s="42" t="s">
        <v>85</v>
      </c>
      <c r="G55" s="42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30"/>
      <c r="B57" s="30"/>
      <c r="C57" s="30"/>
      <c r="D57" s="30"/>
      <c r="E57" s="30"/>
      <c r="F57" s="30"/>
      <c r="G57" s="30"/>
    </row>
    <row r="58" spans="1:7" x14ac:dyDescent="0.25">
      <c r="A58" s="30"/>
      <c r="B58" s="30"/>
      <c r="C58" s="30"/>
      <c r="D58" s="30"/>
      <c r="E58" s="30"/>
      <c r="F58" s="30"/>
      <c r="G58" s="30"/>
    </row>
    <row r="59" spans="1:7" x14ac:dyDescent="0.25">
      <c r="A59" s="30"/>
      <c r="B59" s="30"/>
      <c r="C59" s="30"/>
      <c r="D59" s="30"/>
      <c r="E59" s="30"/>
      <c r="F59" s="30"/>
      <c r="G59" s="30"/>
    </row>
    <row r="60" spans="1:7" x14ac:dyDescent="0.25">
      <c r="A60" s="30"/>
      <c r="B60" s="30"/>
      <c r="C60" s="30"/>
      <c r="D60" s="30"/>
      <c r="E60" s="30"/>
      <c r="F60" s="30"/>
      <c r="G60" s="30"/>
    </row>
    <row r="61" spans="1:7" x14ac:dyDescent="0.25">
      <c r="A61" s="30"/>
      <c r="B61" s="30"/>
      <c r="C61" s="30"/>
      <c r="D61" s="30"/>
      <c r="E61" s="30"/>
      <c r="F61" s="30"/>
      <c r="G61" s="30"/>
    </row>
    <row r="62" spans="1:7" x14ac:dyDescent="0.25">
      <c r="A62" s="30"/>
      <c r="B62" s="30"/>
      <c r="C62" s="30"/>
      <c r="D62" s="30"/>
      <c r="E62" s="30"/>
      <c r="F62" s="30"/>
      <c r="G62" s="30"/>
    </row>
    <row r="63" spans="1:7" x14ac:dyDescent="0.25">
      <c r="A63" s="30"/>
      <c r="B63" s="30"/>
      <c r="C63" s="30"/>
      <c r="D63" s="30"/>
      <c r="E63" s="30"/>
      <c r="F63" s="30"/>
      <c r="G63" s="30"/>
    </row>
    <row r="64" spans="1:7" x14ac:dyDescent="0.25">
      <c r="A64" s="30"/>
      <c r="B64" s="30"/>
      <c r="C64" s="30"/>
      <c r="D64" s="30"/>
      <c r="E64" s="30"/>
      <c r="F64" s="30"/>
      <c r="G64" s="30"/>
    </row>
    <row r="65" spans="1:7" x14ac:dyDescent="0.25">
      <c r="A65" s="30"/>
      <c r="B65" s="30"/>
      <c r="C65" s="30"/>
      <c r="D65" s="30"/>
      <c r="E65" s="30"/>
      <c r="F65" s="30"/>
      <c r="G65" s="30"/>
    </row>
    <row r="66" spans="1:7" x14ac:dyDescent="0.25">
      <c r="A66" s="30"/>
      <c r="B66" s="30"/>
      <c r="C66" s="30"/>
      <c r="D66" s="30"/>
      <c r="E66" s="30"/>
      <c r="F66" s="30"/>
      <c r="G66" s="30"/>
    </row>
    <row r="67" spans="1:7" x14ac:dyDescent="0.25">
      <c r="A67" s="30"/>
      <c r="B67" s="30"/>
      <c r="C67" s="30"/>
      <c r="D67" s="30"/>
      <c r="E67" s="30"/>
      <c r="F67" s="30"/>
      <c r="G67" s="30"/>
    </row>
    <row r="68" spans="1:7" x14ac:dyDescent="0.25">
      <c r="A68" s="30"/>
      <c r="B68" s="30"/>
      <c r="C68" s="30"/>
      <c r="D68" s="30"/>
      <c r="E68" s="30"/>
      <c r="F68" s="30"/>
      <c r="G68" s="30"/>
    </row>
    <row r="69" spans="1:7" x14ac:dyDescent="0.25">
      <c r="A69" s="30"/>
      <c r="B69" s="30"/>
      <c r="C69" s="30"/>
      <c r="D69" s="30"/>
      <c r="E69" s="30"/>
      <c r="F69" s="30"/>
      <c r="G69" s="30"/>
    </row>
    <row r="70" spans="1:7" x14ac:dyDescent="0.25">
      <c r="A70" s="30"/>
      <c r="B70" s="30"/>
      <c r="C70" s="30"/>
      <c r="D70" s="30"/>
      <c r="E70" s="30"/>
      <c r="F70" s="30"/>
      <c r="G70" s="30"/>
    </row>
    <row r="71" spans="1:7" x14ac:dyDescent="0.25">
      <c r="A71" s="30"/>
      <c r="B71" s="30"/>
      <c r="C71" s="30"/>
      <c r="D71" s="30"/>
      <c r="E71" s="30"/>
      <c r="F71" s="30"/>
      <c r="G71" s="30"/>
    </row>
    <row r="72" spans="1:7" x14ac:dyDescent="0.25">
      <c r="A72" s="30"/>
      <c r="B72" s="30"/>
      <c r="C72" s="30"/>
      <c r="D72" s="30"/>
      <c r="E72" s="30"/>
      <c r="F72" s="30"/>
      <c r="G72" s="30"/>
    </row>
    <row r="73" spans="1:7" x14ac:dyDescent="0.25">
      <c r="A73" s="30"/>
      <c r="B73" s="30"/>
      <c r="C73" s="30"/>
      <c r="D73" s="30"/>
      <c r="E73" s="30"/>
      <c r="F73" s="30"/>
      <c r="G73" s="30"/>
    </row>
    <row r="74" spans="1:7" x14ac:dyDescent="0.25">
      <c r="A74" s="30"/>
      <c r="B74" s="30"/>
      <c r="C74" s="30"/>
      <c r="D74" s="30"/>
      <c r="E74" s="30"/>
      <c r="F74" s="30"/>
      <c r="G74" s="30"/>
    </row>
    <row r="75" spans="1:7" x14ac:dyDescent="0.25">
      <c r="A75" s="30"/>
      <c r="B75" s="30"/>
      <c r="C75" s="30"/>
      <c r="D75" s="30"/>
      <c r="E75" s="30"/>
      <c r="F75" s="30"/>
      <c r="G75" s="30"/>
    </row>
    <row r="76" spans="1:7" x14ac:dyDescent="0.25">
      <c r="A76" s="30"/>
      <c r="B76" s="30"/>
      <c r="C76" s="30"/>
      <c r="D76" s="30"/>
      <c r="E76" s="30"/>
      <c r="F76" s="30"/>
      <c r="G76" s="30"/>
    </row>
    <row r="77" spans="1:7" x14ac:dyDescent="0.25">
      <c r="A77" s="30"/>
      <c r="B77" s="30"/>
      <c r="C77" s="30"/>
      <c r="D77" s="30"/>
      <c r="E77" s="30"/>
      <c r="F77" s="30"/>
      <c r="G77" s="30"/>
    </row>
    <row r="78" spans="1:7" x14ac:dyDescent="0.25">
      <c r="A78" s="30"/>
      <c r="B78" s="30"/>
      <c r="C78" s="30"/>
      <c r="D78" s="30"/>
      <c r="E78" s="30"/>
      <c r="F78" s="30"/>
      <c r="G78" s="30"/>
    </row>
    <row r="79" spans="1:7" x14ac:dyDescent="0.25">
      <c r="A79" s="30"/>
      <c r="B79" s="30"/>
      <c r="C79" s="30"/>
      <c r="D79" s="30"/>
      <c r="E79" s="30"/>
      <c r="F79" s="30"/>
      <c r="G79" s="30"/>
    </row>
    <row r="80" spans="1:7" x14ac:dyDescent="0.25">
      <c r="A80" s="30"/>
      <c r="B80" s="30"/>
      <c r="C80" s="30"/>
      <c r="D80" s="30"/>
      <c r="E80" s="30"/>
      <c r="F80" s="30"/>
      <c r="G80" s="30"/>
    </row>
  </sheetData>
  <mergeCells count="37">
    <mergeCell ref="A54:C54"/>
    <mergeCell ref="D54:E54"/>
    <mergeCell ref="F54:G54"/>
    <mergeCell ref="A55:C55"/>
    <mergeCell ref="D55:E55"/>
    <mergeCell ref="F55:G55"/>
    <mergeCell ref="A45:B45"/>
    <mergeCell ref="F47:G47"/>
    <mergeCell ref="A48:C48"/>
    <mergeCell ref="D48:E48"/>
    <mergeCell ref="A49:C49"/>
    <mergeCell ref="D49:E49"/>
    <mergeCell ref="F49:G49"/>
    <mergeCell ref="A40:C40"/>
    <mergeCell ref="A41:G41"/>
    <mergeCell ref="A42:E42"/>
    <mergeCell ref="F42:G42"/>
    <mergeCell ref="A43:E43"/>
    <mergeCell ref="F43:G43"/>
    <mergeCell ref="A16:G16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E13:G13"/>
    <mergeCell ref="B14:D14"/>
    <mergeCell ref="A8:G8"/>
    <mergeCell ref="A1:G1"/>
    <mergeCell ref="A2:G2"/>
    <mergeCell ref="A3:G3"/>
    <mergeCell ref="A6:G6"/>
    <mergeCell ref="A7:G7"/>
  </mergeCells>
  <pageMargins left="0.56999999999999995" right="0.36" top="0.75" bottom="0.75" header="0.3" footer="0.3"/>
  <pageSetup paperSize="5" scale="7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18" zoomScale="98" zoomScaleNormal="98" workbookViewId="0">
      <selection activeCell="D36" sqref="D36"/>
    </sheetView>
  </sheetViews>
  <sheetFormatPr defaultRowHeight="15" x14ac:dyDescent="0.25"/>
  <cols>
    <col min="1" max="1" width="6.28515625" customWidth="1"/>
    <col min="2" max="2" width="13.140625" customWidth="1"/>
    <col min="3" max="3" width="33.42578125" customWidth="1"/>
    <col min="4" max="4" width="19.5703125" customWidth="1"/>
    <col min="5" max="5" width="22.7109375" customWidth="1"/>
    <col min="6" max="6" width="19.5703125" customWidth="1"/>
    <col min="7" max="7" width="19.28515625" customWidth="1"/>
  </cols>
  <sheetData>
    <row r="1" spans="1:7" x14ac:dyDescent="0.25">
      <c r="A1" s="57" t="s">
        <v>0</v>
      </c>
      <c r="B1" s="57"/>
      <c r="C1" s="57"/>
      <c r="D1" s="57"/>
      <c r="E1" s="57"/>
      <c r="F1" s="57"/>
      <c r="G1" s="57"/>
    </row>
    <row r="2" spans="1:7" x14ac:dyDescent="0.25">
      <c r="A2" s="57" t="s">
        <v>1</v>
      </c>
      <c r="B2" s="57"/>
      <c r="C2" s="57"/>
      <c r="D2" s="57"/>
      <c r="E2" s="57"/>
      <c r="F2" s="57"/>
      <c r="G2" s="57"/>
    </row>
    <row r="3" spans="1:7" x14ac:dyDescent="0.25">
      <c r="A3" s="57" t="s">
        <v>73</v>
      </c>
      <c r="B3" s="57"/>
      <c r="C3" s="57"/>
      <c r="D3" s="57"/>
      <c r="E3" s="57"/>
      <c r="F3" s="57"/>
      <c r="G3" s="57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58" t="s">
        <v>2</v>
      </c>
      <c r="B6" s="59"/>
      <c r="C6" s="59"/>
      <c r="D6" s="59"/>
      <c r="E6" s="59"/>
      <c r="F6" s="59"/>
      <c r="G6" s="60"/>
    </row>
    <row r="7" spans="1:7" x14ac:dyDescent="0.25">
      <c r="A7" s="61" t="s">
        <v>3</v>
      </c>
      <c r="B7" s="43"/>
      <c r="C7" s="43"/>
      <c r="D7" s="43"/>
      <c r="E7" s="43"/>
      <c r="F7" s="43"/>
      <c r="G7" s="44"/>
    </row>
    <row r="8" spans="1:7" x14ac:dyDescent="0.25">
      <c r="A8" s="55" t="s">
        <v>4</v>
      </c>
      <c r="B8" s="45"/>
      <c r="C8" s="45"/>
      <c r="D8" s="45"/>
      <c r="E8" s="45"/>
      <c r="F8" s="45"/>
      <c r="G8" s="56"/>
    </row>
    <row r="9" spans="1:7" x14ac:dyDescent="0.25">
      <c r="A9" s="2">
        <v>1</v>
      </c>
      <c r="B9" s="59" t="s">
        <v>5</v>
      </c>
      <c r="C9" s="59"/>
      <c r="D9" s="59"/>
      <c r="E9" s="59" t="s">
        <v>88</v>
      </c>
      <c r="F9" s="59"/>
      <c r="G9" s="60"/>
    </row>
    <row r="10" spans="1:7" x14ac:dyDescent="0.25">
      <c r="A10" s="3">
        <v>2</v>
      </c>
      <c r="B10" s="65" t="s">
        <v>6</v>
      </c>
      <c r="C10" s="65"/>
      <c r="D10" s="65"/>
      <c r="E10" s="66" t="s">
        <v>7</v>
      </c>
      <c r="F10" s="66"/>
      <c r="G10" s="67"/>
    </row>
    <row r="11" spans="1:7" ht="16.5" customHeight="1" x14ac:dyDescent="0.25">
      <c r="A11" s="3">
        <v>3</v>
      </c>
      <c r="B11" s="65" t="s">
        <v>8</v>
      </c>
      <c r="C11" s="65"/>
      <c r="D11" s="65"/>
      <c r="E11" s="66" t="s">
        <v>75</v>
      </c>
      <c r="F11" s="66"/>
      <c r="G11" s="67"/>
    </row>
    <row r="12" spans="1:7" x14ac:dyDescent="0.25">
      <c r="A12" s="4">
        <v>4</v>
      </c>
      <c r="B12" s="43" t="s">
        <v>9</v>
      </c>
      <c r="C12" s="43"/>
      <c r="D12" s="43"/>
      <c r="E12" s="43" t="s">
        <v>76</v>
      </c>
      <c r="F12" s="43"/>
      <c r="G12" s="44"/>
    </row>
    <row r="13" spans="1:7" x14ac:dyDescent="0.25">
      <c r="A13" s="4">
        <v>5</v>
      </c>
      <c r="B13" s="43" t="s">
        <v>10</v>
      </c>
      <c r="C13" s="43"/>
      <c r="D13" s="43"/>
      <c r="E13" s="43">
        <v>2020</v>
      </c>
      <c r="F13" s="43"/>
      <c r="G13" s="44"/>
    </row>
    <row r="14" spans="1:7" x14ac:dyDescent="0.25">
      <c r="A14" s="5">
        <v>6</v>
      </c>
      <c r="B14" s="45" t="s">
        <v>11</v>
      </c>
      <c r="C14" s="45"/>
      <c r="D14" s="45"/>
      <c r="E14" s="6">
        <f>F40</f>
        <v>83235000</v>
      </c>
      <c r="F14" s="7"/>
      <c r="G14" s="8"/>
    </row>
    <row r="15" spans="1:7" x14ac:dyDescent="0.25">
      <c r="A15" s="9"/>
      <c r="B15" s="10" t="s">
        <v>12</v>
      </c>
      <c r="C15" s="11" t="s">
        <v>90</v>
      </c>
      <c r="D15" s="12"/>
      <c r="E15" s="12"/>
      <c r="F15" s="12"/>
      <c r="G15" s="13"/>
    </row>
    <row r="16" spans="1:7" x14ac:dyDescent="0.25">
      <c r="A16" s="62" t="s">
        <v>13</v>
      </c>
      <c r="B16" s="63"/>
      <c r="C16" s="63"/>
      <c r="D16" s="63"/>
      <c r="E16" s="63"/>
      <c r="F16" s="63"/>
      <c r="G16" s="64"/>
    </row>
    <row r="17" spans="1:7" ht="38.25" x14ac:dyDescent="0.25">
      <c r="A17" s="14" t="s">
        <v>14</v>
      </c>
      <c r="B17" s="15" t="s">
        <v>15</v>
      </c>
      <c r="C17" s="15" t="s">
        <v>16</v>
      </c>
      <c r="D17" s="15" t="s">
        <v>17</v>
      </c>
      <c r="E17" s="14" t="s">
        <v>18</v>
      </c>
      <c r="F17" s="14" t="s">
        <v>19</v>
      </c>
      <c r="G17" s="15" t="s">
        <v>20</v>
      </c>
    </row>
    <row r="18" spans="1:7" x14ac:dyDescent="0.25">
      <c r="A18" s="16">
        <v>1</v>
      </c>
      <c r="B18" s="17" t="s">
        <v>21</v>
      </c>
      <c r="C18" s="18" t="s">
        <v>22</v>
      </c>
      <c r="D18" s="31">
        <f>D19</f>
        <v>300000000</v>
      </c>
      <c r="E18" s="31">
        <f t="shared" ref="E18:G18" si="0">E19</f>
        <v>83640000</v>
      </c>
      <c r="F18" s="31">
        <f t="shared" si="0"/>
        <v>83235000</v>
      </c>
      <c r="G18" s="31">
        <f t="shared" si="0"/>
        <v>133125000</v>
      </c>
    </row>
    <row r="19" spans="1:7" x14ac:dyDescent="0.25">
      <c r="A19" s="9"/>
      <c r="B19" s="17" t="s">
        <v>23</v>
      </c>
      <c r="C19" s="18" t="s">
        <v>24</v>
      </c>
      <c r="D19" s="32">
        <f>D20+D23</f>
        <v>300000000</v>
      </c>
      <c r="E19" s="32">
        <f t="shared" ref="E19:G19" si="1">E20+E23</f>
        <v>83640000</v>
      </c>
      <c r="F19" s="32">
        <f t="shared" si="1"/>
        <v>83235000</v>
      </c>
      <c r="G19" s="32">
        <f t="shared" si="1"/>
        <v>133125000</v>
      </c>
    </row>
    <row r="20" spans="1:7" x14ac:dyDescent="0.25">
      <c r="A20" s="19">
        <v>1</v>
      </c>
      <c r="B20" s="20" t="s">
        <v>25</v>
      </c>
      <c r="C20" s="20" t="s">
        <v>26</v>
      </c>
      <c r="D20" s="33">
        <f>D21</f>
        <v>15000000</v>
      </c>
      <c r="E20" s="33">
        <f t="shared" ref="E20:G21" si="2">E21</f>
        <v>6000000</v>
      </c>
      <c r="F20" s="33">
        <f t="shared" si="2"/>
        <v>4500000</v>
      </c>
      <c r="G20" s="33">
        <f t="shared" si="2"/>
        <v>4500000</v>
      </c>
    </row>
    <row r="21" spans="1:7" x14ac:dyDescent="0.25">
      <c r="A21" s="21"/>
      <c r="B21" s="18" t="s">
        <v>27</v>
      </c>
      <c r="C21" s="18" t="s">
        <v>28</v>
      </c>
      <c r="D21" s="34">
        <f>D22</f>
        <v>15000000</v>
      </c>
      <c r="E21" s="34">
        <f t="shared" si="2"/>
        <v>6000000</v>
      </c>
      <c r="F21" s="34">
        <f t="shared" si="2"/>
        <v>4500000</v>
      </c>
      <c r="G21" s="34">
        <f t="shared" si="2"/>
        <v>4500000</v>
      </c>
    </row>
    <row r="22" spans="1:7" x14ac:dyDescent="0.25">
      <c r="A22" s="22"/>
      <c r="B22" s="17" t="s">
        <v>29</v>
      </c>
      <c r="C22" s="17" t="s">
        <v>30</v>
      </c>
      <c r="D22" s="35">
        <v>15000000</v>
      </c>
      <c r="E22" s="38">
        <f>'NPD Jan'!F22+'NPD Peb'!F22</f>
        <v>6000000</v>
      </c>
      <c r="F22" s="38">
        <v>4500000</v>
      </c>
      <c r="G22" s="35">
        <f>D22-E22-F22</f>
        <v>4500000</v>
      </c>
    </row>
    <row r="23" spans="1:7" x14ac:dyDescent="0.25">
      <c r="A23" s="19">
        <v>2</v>
      </c>
      <c r="B23" s="20" t="s">
        <v>31</v>
      </c>
      <c r="C23" s="20" t="s">
        <v>32</v>
      </c>
      <c r="D23" s="33">
        <f>D24+D26+D28+D31+D33+D38+D36</f>
        <v>285000000</v>
      </c>
      <c r="E23" s="33">
        <f t="shared" ref="E23:G23" si="3">E24+E26+E28+E31+E33+E38+E36</f>
        <v>77640000</v>
      </c>
      <c r="F23" s="33">
        <f t="shared" si="3"/>
        <v>78735000</v>
      </c>
      <c r="G23" s="33">
        <f t="shared" si="3"/>
        <v>128625000</v>
      </c>
    </row>
    <row r="24" spans="1:7" x14ac:dyDescent="0.25">
      <c r="A24" s="21"/>
      <c r="B24" s="18" t="s">
        <v>33</v>
      </c>
      <c r="C24" s="18" t="s">
        <v>34</v>
      </c>
      <c r="D24" s="34">
        <f>D25</f>
        <v>1200000</v>
      </c>
      <c r="E24" s="34">
        <f t="shared" ref="E24:G24" si="4">E25</f>
        <v>400000</v>
      </c>
      <c r="F24" s="34">
        <f t="shared" si="4"/>
        <v>400000</v>
      </c>
      <c r="G24" s="34">
        <f t="shared" si="4"/>
        <v>400000</v>
      </c>
    </row>
    <row r="25" spans="1:7" x14ac:dyDescent="0.25">
      <c r="A25" s="22"/>
      <c r="B25" s="17" t="s">
        <v>35</v>
      </c>
      <c r="C25" s="17" t="s">
        <v>36</v>
      </c>
      <c r="D25" s="35">
        <v>1200000</v>
      </c>
      <c r="E25" s="38">
        <f>'NPD Jan'!F25+'NPD Peb'!F25</f>
        <v>400000</v>
      </c>
      <c r="F25" s="38">
        <v>400000</v>
      </c>
      <c r="G25" s="35">
        <f>D25-E25-F25</f>
        <v>400000</v>
      </c>
    </row>
    <row r="26" spans="1:7" x14ac:dyDescent="0.25">
      <c r="A26" s="21"/>
      <c r="B26" s="18" t="s">
        <v>37</v>
      </c>
      <c r="C26" s="18" t="s">
        <v>38</v>
      </c>
      <c r="D26" s="34">
        <f>D27</f>
        <v>4365000</v>
      </c>
      <c r="E26" s="34">
        <f t="shared" ref="E26:G26" si="5">E27</f>
        <v>2000000</v>
      </c>
      <c r="F26" s="34">
        <f t="shared" si="5"/>
        <v>1165000</v>
      </c>
      <c r="G26" s="34">
        <f t="shared" si="5"/>
        <v>1200000</v>
      </c>
    </row>
    <row r="27" spans="1:7" x14ac:dyDescent="0.25">
      <c r="A27" s="22"/>
      <c r="B27" s="17" t="s">
        <v>39</v>
      </c>
      <c r="C27" s="17" t="s">
        <v>40</v>
      </c>
      <c r="D27" s="35">
        <v>4365000</v>
      </c>
      <c r="E27" s="38">
        <f>'NPD Jan'!F27+'NPD Peb'!F27</f>
        <v>2000000</v>
      </c>
      <c r="F27" s="37">
        <v>1165000</v>
      </c>
      <c r="G27" s="35">
        <f>D27-E27-F27</f>
        <v>1200000</v>
      </c>
    </row>
    <row r="28" spans="1:7" ht="21" x14ac:dyDescent="0.25">
      <c r="A28" s="23"/>
      <c r="B28" s="18" t="s">
        <v>41</v>
      </c>
      <c r="C28" s="18" t="s">
        <v>42</v>
      </c>
      <c r="D28" s="34">
        <f>D29+D30</f>
        <v>34750000</v>
      </c>
      <c r="E28" s="34">
        <f t="shared" ref="E28:G28" si="6">E29+E30</f>
        <v>8000000</v>
      </c>
      <c r="F28" s="34">
        <f t="shared" si="6"/>
        <v>26750000</v>
      </c>
      <c r="G28" s="34">
        <f t="shared" si="6"/>
        <v>0</v>
      </c>
    </row>
    <row r="29" spans="1:7" x14ac:dyDescent="0.25">
      <c r="A29" s="23"/>
      <c r="B29" s="17" t="s">
        <v>43</v>
      </c>
      <c r="C29" s="17" t="s">
        <v>44</v>
      </c>
      <c r="D29" s="35">
        <v>16000000</v>
      </c>
      <c r="E29" s="38">
        <f>'NPD Jan'!F29+'NPD Peb'!F29</f>
        <v>8000000</v>
      </c>
      <c r="F29" s="38">
        <v>8000000</v>
      </c>
      <c r="G29" s="35">
        <f>D29-E29-F29</f>
        <v>0</v>
      </c>
    </row>
    <row r="30" spans="1:7" x14ac:dyDescent="0.25">
      <c r="A30" s="23"/>
      <c r="B30" s="17" t="s">
        <v>77</v>
      </c>
      <c r="C30" s="17" t="s">
        <v>78</v>
      </c>
      <c r="D30" s="35">
        <v>18750000</v>
      </c>
      <c r="E30" s="38">
        <f>'NPD Jan'!F30+'NPD Peb'!F30</f>
        <v>0</v>
      </c>
      <c r="F30" s="38">
        <v>18750000</v>
      </c>
      <c r="G30" s="35">
        <f>D30-E30-F30</f>
        <v>0</v>
      </c>
    </row>
    <row r="31" spans="1:7" x14ac:dyDescent="0.25">
      <c r="A31" s="23"/>
      <c r="B31" s="18" t="s">
        <v>45</v>
      </c>
      <c r="C31" s="18" t="s">
        <v>46</v>
      </c>
      <c r="D31" s="34">
        <f>D32</f>
        <v>49385000</v>
      </c>
      <c r="E31" s="34">
        <f t="shared" ref="E31:G31" si="7">E32</f>
        <v>19640000</v>
      </c>
      <c r="F31" s="34">
        <f t="shared" si="7"/>
        <v>25320000</v>
      </c>
      <c r="G31" s="34">
        <f t="shared" si="7"/>
        <v>4425000</v>
      </c>
    </row>
    <row r="32" spans="1:7" x14ac:dyDescent="0.25">
      <c r="A32" s="23"/>
      <c r="B32" s="17" t="s">
        <v>47</v>
      </c>
      <c r="C32" s="17" t="s">
        <v>48</v>
      </c>
      <c r="D32" s="35">
        <v>49385000</v>
      </c>
      <c r="E32" s="38">
        <f>'NPD Jan'!F32+'NPD Peb'!F32</f>
        <v>19640000</v>
      </c>
      <c r="F32" s="38">
        <v>25320000</v>
      </c>
      <c r="G32" s="35">
        <f>D32-E32-F32</f>
        <v>4425000</v>
      </c>
    </row>
    <row r="33" spans="1:7" x14ac:dyDescent="0.25">
      <c r="A33" s="23"/>
      <c r="B33" s="18" t="s">
        <v>49</v>
      </c>
      <c r="C33" s="18" t="s">
        <v>50</v>
      </c>
      <c r="D33" s="34">
        <f>D35+D34</f>
        <v>77300000</v>
      </c>
      <c r="E33" s="34">
        <f t="shared" ref="E33:G33" si="8">E35+E34</f>
        <v>40400000</v>
      </c>
      <c r="F33" s="34">
        <f t="shared" si="8"/>
        <v>17900000</v>
      </c>
      <c r="G33" s="34">
        <f t="shared" si="8"/>
        <v>19000000</v>
      </c>
    </row>
    <row r="34" spans="1:7" x14ac:dyDescent="0.25">
      <c r="A34" s="23"/>
      <c r="B34" s="17" t="s">
        <v>70</v>
      </c>
      <c r="C34" s="17" t="s">
        <v>71</v>
      </c>
      <c r="D34" s="35">
        <v>18000000</v>
      </c>
      <c r="E34" s="38">
        <f>'NPD Jan'!F34+'NPD Peb'!F34</f>
        <v>9000000</v>
      </c>
      <c r="F34" s="38">
        <v>4500000</v>
      </c>
      <c r="G34" s="35">
        <f>D34-E34-F34</f>
        <v>4500000</v>
      </c>
    </row>
    <row r="35" spans="1:7" x14ac:dyDescent="0.25">
      <c r="A35" s="23"/>
      <c r="B35" s="17" t="s">
        <v>51</v>
      </c>
      <c r="C35" s="17" t="s">
        <v>52</v>
      </c>
      <c r="D35" s="35">
        <v>59300000</v>
      </c>
      <c r="E35" s="38">
        <f>'NPD Jan'!F35+'NPD Peb'!F35</f>
        <v>31400000</v>
      </c>
      <c r="F35" s="38">
        <v>13400000</v>
      </c>
      <c r="G35" s="35">
        <f>D35-E35-F35</f>
        <v>14500000</v>
      </c>
    </row>
    <row r="36" spans="1:7" x14ac:dyDescent="0.25">
      <c r="A36" s="23"/>
      <c r="B36" s="18" t="s">
        <v>79</v>
      </c>
      <c r="C36" s="18" t="s">
        <v>81</v>
      </c>
      <c r="D36" s="34">
        <f>D37</f>
        <v>100000000</v>
      </c>
      <c r="E36" s="34">
        <f t="shared" ref="E36:G36" si="9">E37</f>
        <v>0</v>
      </c>
      <c r="F36" s="34">
        <f t="shared" si="9"/>
        <v>0</v>
      </c>
      <c r="G36" s="34">
        <f t="shared" si="9"/>
        <v>100000000</v>
      </c>
    </row>
    <row r="37" spans="1:7" x14ac:dyDescent="0.25">
      <c r="A37" s="23"/>
      <c r="B37" s="17" t="s">
        <v>80</v>
      </c>
      <c r="C37" s="17" t="s">
        <v>82</v>
      </c>
      <c r="D37" s="35">
        <v>100000000</v>
      </c>
      <c r="E37" s="38">
        <f>'NPD Jan'!F37+'NPD Peb'!F37</f>
        <v>0</v>
      </c>
      <c r="F37" s="38">
        <v>0</v>
      </c>
      <c r="G37" s="35">
        <f>D37-E37-F37</f>
        <v>100000000</v>
      </c>
    </row>
    <row r="38" spans="1:7" ht="21" x14ac:dyDescent="0.25">
      <c r="A38" s="23"/>
      <c r="B38" s="18" t="s">
        <v>53</v>
      </c>
      <c r="C38" s="18" t="s">
        <v>54</v>
      </c>
      <c r="D38" s="34">
        <f>D39</f>
        <v>18000000</v>
      </c>
      <c r="E38" s="34">
        <f t="shared" ref="E38:G38" si="10">E39</f>
        <v>7200000</v>
      </c>
      <c r="F38" s="34">
        <f t="shared" si="10"/>
        <v>7200000</v>
      </c>
      <c r="G38" s="34">
        <f t="shared" si="10"/>
        <v>3600000</v>
      </c>
    </row>
    <row r="39" spans="1:7" x14ac:dyDescent="0.25">
      <c r="A39" s="23"/>
      <c r="B39" s="17" t="s">
        <v>55</v>
      </c>
      <c r="C39" s="17" t="s">
        <v>56</v>
      </c>
      <c r="D39" s="35">
        <v>18000000</v>
      </c>
      <c r="E39" s="38">
        <f>'NPD Jan'!F39+'NPD Peb'!F39</f>
        <v>7200000</v>
      </c>
      <c r="F39" s="38">
        <v>7200000</v>
      </c>
      <c r="G39" s="35">
        <f>D39-E39-F39</f>
        <v>3600000</v>
      </c>
    </row>
    <row r="40" spans="1:7" x14ac:dyDescent="0.25">
      <c r="A40" s="46" t="s">
        <v>57</v>
      </c>
      <c r="B40" s="47"/>
      <c r="C40" s="48"/>
      <c r="D40" s="36">
        <f>D23+D20</f>
        <v>300000000</v>
      </c>
      <c r="E40" s="36">
        <f>E23+E20</f>
        <v>83640000</v>
      </c>
      <c r="F40" s="36">
        <f>F23+F20</f>
        <v>83235000</v>
      </c>
      <c r="G40" s="36">
        <f>G23+G20</f>
        <v>133125000</v>
      </c>
    </row>
    <row r="41" spans="1:7" x14ac:dyDescent="0.25">
      <c r="A41" s="49" t="s">
        <v>58</v>
      </c>
      <c r="B41" s="50"/>
      <c r="C41" s="50"/>
      <c r="D41" s="50"/>
      <c r="E41" s="50"/>
      <c r="F41" s="50"/>
      <c r="G41" s="51"/>
    </row>
    <row r="42" spans="1:7" x14ac:dyDescent="0.25">
      <c r="A42" s="52" t="s">
        <v>59</v>
      </c>
      <c r="B42" s="53"/>
      <c r="C42" s="53"/>
      <c r="D42" s="53"/>
      <c r="E42" s="54"/>
      <c r="F42" s="52" t="s">
        <v>60</v>
      </c>
      <c r="G42" s="54"/>
    </row>
    <row r="43" spans="1:7" x14ac:dyDescent="0.25">
      <c r="A43" s="52" t="s">
        <v>61</v>
      </c>
      <c r="B43" s="53"/>
      <c r="C43" s="53"/>
      <c r="D43" s="53"/>
      <c r="E43" s="54"/>
      <c r="F43" s="52" t="s">
        <v>60</v>
      </c>
      <c r="G43" s="54"/>
    </row>
    <row r="44" spans="1:7" x14ac:dyDescent="0.25">
      <c r="A44" s="22" t="s">
        <v>62</v>
      </c>
      <c r="B44" s="24"/>
      <c r="C44" s="25">
        <f>E14</f>
        <v>83235000</v>
      </c>
      <c r="D44" s="24"/>
      <c r="E44" s="24"/>
      <c r="F44" s="24"/>
      <c r="G44" s="26"/>
    </row>
    <row r="45" spans="1:7" x14ac:dyDescent="0.25">
      <c r="A45" s="52" t="s">
        <v>12</v>
      </c>
      <c r="B45" s="53"/>
      <c r="C45" s="27" t="str">
        <f>C15</f>
        <v>Delapan Puluh Tiga Juta Dua Ratus Tiga Puluh Lima Ribu Rupiah</v>
      </c>
      <c r="D45" s="24"/>
      <c r="E45" s="24"/>
      <c r="F45" s="24"/>
      <c r="G45" s="26"/>
    </row>
    <row r="46" spans="1:7" x14ac:dyDescent="0.25">
      <c r="A46" s="1"/>
      <c r="B46" s="1"/>
      <c r="C46" s="1"/>
      <c r="D46" s="28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42" t="s">
        <v>89</v>
      </c>
      <c r="G47" s="42"/>
    </row>
    <row r="48" spans="1:7" x14ac:dyDescent="0.25">
      <c r="A48" s="42"/>
      <c r="B48" s="42"/>
      <c r="C48" s="42"/>
      <c r="D48" s="42"/>
      <c r="E48" s="42"/>
      <c r="F48" s="1"/>
      <c r="G48" s="1"/>
    </row>
    <row r="49" spans="1:7" x14ac:dyDescent="0.25">
      <c r="A49" s="42" t="s">
        <v>63</v>
      </c>
      <c r="B49" s="42"/>
      <c r="C49" s="42"/>
      <c r="D49" s="42" t="s">
        <v>64</v>
      </c>
      <c r="E49" s="42"/>
      <c r="F49" s="42" t="s">
        <v>65</v>
      </c>
      <c r="G49" s="42"/>
    </row>
    <row r="50" spans="1:7" x14ac:dyDescent="0.25">
      <c r="A50" s="1"/>
      <c r="B50" s="1"/>
      <c r="C50" s="40"/>
      <c r="D50" s="1"/>
      <c r="E50" s="1"/>
      <c r="F50" s="40"/>
      <c r="G50" s="40"/>
    </row>
    <row r="51" spans="1:7" x14ac:dyDescent="0.25">
      <c r="A51" s="1"/>
      <c r="B51" s="1"/>
      <c r="C51" s="40"/>
      <c r="D51" s="1"/>
      <c r="E51" s="1"/>
      <c r="F51" s="40"/>
      <c r="G51" s="40"/>
    </row>
    <row r="52" spans="1:7" x14ac:dyDescent="0.25">
      <c r="A52" s="1"/>
      <c r="B52" s="1"/>
      <c r="C52" s="40"/>
      <c r="D52" s="1"/>
      <c r="E52" s="1"/>
      <c r="F52" s="1"/>
      <c r="G52" s="1"/>
    </row>
    <row r="53" spans="1:7" x14ac:dyDescent="0.25">
      <c r="A53" s="1"/>
      <c r="B53" s="1"/>
      <c r="C53" s="40"/>
      <c r="D53" s="1"/>
      <c r="E53" s="1"/>
      <c r="F53" s="1"/>
      <c r="G53" s="1"/>
    </row>
    <row r="54" spans="1:7" x14ac:dyDescent="0.25">
      <c r="A54" s="41" t="s">
        <v>66</v>
      </c>
      <c r="B54" s="41"/>
      <c r="C54" s="41"/>
      <c r="D54" s="41" t="s">
        <v>67</v>
      </c>
      <c r="E54" s="41"/>
      <c r="F54" s="41" t="s">
        <v>83</v>
      </c>
      <c r="G54" s="41"/>
    </row>
    <row r="55" spans="1:7" x14ac:dyDescent="0.25">
      <c r="A55" s="42" t="s">
        <v>68</v>
      </c>
      <c r="B55" s="42"/>
      <c r="C55" s="42"/>
      <c r="D55" s="42" t="s">
        <v>69</v>
      </c>
      <c r="E55" s="42"/>
      <c r="F55" s="42" t="s">
        <v>85</v>
      </c>
      <c r="G55" s="42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30"/>
      <c r="B57" s="30"/>
      <c r="C57" s="30"/>
      <c r="D57" s="30"/>
      <c r="E57" s="30"/>
      <c r="F57" s="30"/>
      <c r="G57" s="30"/>
    </row>
    <row r="58" spans="1:7" x14ac:dyDescent="0.25">
      <c r="A58" s="30"/>
      <c r="B58" s="30"/>
      <c r="C58" s="30"/>
      <c r="D58" s="30"/>
      <c r="E58" s="30"/>
      <c r="F58" s="30"/>
      <c r="G58" s="30"/>
    </row>
    <row r="59" spans="1:7" x14ac:dyDescent="0.25">
      <c r="A59" s="30"/>
      <c r="B59" s="30"/>
      <c r="C59" s="30"/>
      <c r="D59" s="30"/>
      <c r="E59" s="30"/>
      <c r="F59" s="30"/>
      <c r="G59" s="30"/>
    </row>
    <row r="60" spans="1:7" x14ac:dyDescent="0.25">
      <c r="A60" s="30"/>
      <c r="B60" s="30"/>
      <c r="C60" s="30"/>
      <c r="D60" s="30"/>
      <c r="E60" s="30"/>
      <c r="F60" s="30"/>
      <c r="G60" s="30"/>
    </row>
    <row r="61" spans="1:7" x14ac:dyDescent="0.25">
      <c r="A61" s="30"/>
      <c r="B61" s="30"/>
      <c r="C61" s="30"/>
      <c r="D61" s="30"/>
      <c r="E61" s="30"/>
      <c r="F61" s="30"/>
      <c r="G61" s="30"/>
    </row>
    <row r="62" spans="1:7" x14ac:dyDescent="0.25">
      <c r="A62" s="30"/>
      <c r="B62" s="30"/>
      <c r="C62" s="30"/>
      <c r="D62" s="30"/>
      <c r="E62" s="30"/>
      <c r="F62" s="30"/>
      <c r="G62" s="30"/>
    </row>
    <row r="63" spans="1:7" x14ac:dyDescent="0.25">
      <c r="A63" s="30"/>
      <c r="B63" s="30"/>
      <c r="C63" s="30"/>
      <c r="D63" s="30"/>
      <c r="E63" s="30"/>
      <c r="F63" s="30"/>
      <c r="G63" s="30"/>
    </row>
    <row r="64" spans="1:7" x14ac:dyDescent="0.25">
      <c r="A64" s="30"/>
      <c r="B64" s="30"/>
      <c r="C64" s="30"/>
      <c r="D64" s="30"/>
      <c r="E64" s="30"/>
      <c r="F64" s="30"/>
      <c r="G64" s="30"/>
    </row>
    <row r="65" spans="1:7" x14ac:dyDescent="0.25">
      <c r="A65" s="30"/>
      <c r="B65" s="30"/>
      <c r="C65" s="30"/>
      <c r="D65" s="30"/>
      <c r="E65" s="30"/>
      <c r="F65" s="30"/>
      <c r="G65" s="30"/>
    </row>
    <row r="66" spans="1:7" x14ac:dyDescent="0.25">
      <c r="A66" s="30"/>
      <c r="B66" s="30"/>
      <c r="C66" s="30"/>
      <c r="D66" s="30"/>
      <c r="E66" s="30"/>
      <c r="F66" s="30"/>
      <c r="G66" s="30"/>
    </row>
    <row r="67" spans="1:7" x14ac:dyDescent="0.25">
      <c r="A67" s="30"/>
      <c r="B67" s="30"/>
      <c r="C67" s="30"/>
      <c r="D67" s="30"/>
      <c r="E67" s="30"/>
      <c r="F67" s="30"/>
      <c r="G67" s="30"/>
    </row>
    <row r="68" spans="1:7" x14ac:dyDescent="0.25">
      <c r="A68" s="30"/>
      <c r="B68" s="30"/>
      <c r="C68" s="30"/>
      <c r="D68" s="30"/>
      <c r="E68" s="30"/>
      <c r="F68" s="30"/>
      <c r="G68" s="30"/>
    </row>
    <row r="69" spans="1:7" x14ac:dyDescent="0.25">
      <c r="A69" s="30"/>
      <c r="B69" s="30"/>
      <c r="C69" s="30"/>
      <c r="D69" s="30"/>
      <c r="E69" s="30"/>
      <c r="F69" s="30"/>
      <c r="G69" s="30"/>
    </row>
    <row r="70" spans="1:7" x14ac:dyDescent="0.25">
      <c r="A70" s="30"/>
      <c r="B70" s="30"/>
      <c r="C70" s="30"/>
      <c r="D70" s="30"/>
      <c r="E70" s="30"/>
      <c r="F70" s="30"/>
      <c r="G70" s="30"/>
    </row>
    <row r="71" spans="1:7" x14ac:dyDescent="0.25">
      <c r="A71" s="30"/>
      <c r="B71" s="30"/>
      <c r="C71" s="30"/>
      <c r="D71" s="30"/>
      <c r="E71" s="30"/>
      <c r="F71" s="30"/>
      <c r="G71" s="30"/>
    </row>
    <row r="72" spans="1:7" x14ac:dyDescent="0.25">
      <c r="A72" s="30"/>
      <c r="B72" s="30"/>
      <c r="C72" s="30"/>
      <c r="D72" s="30"/>
      <c r="E72" s="30"/>
      <c r="F72" s="30"/>
      <c r="G72" s="30"/>
    </row>
    <row r="73" spans="1:7" x14ac:dyDescent="0.25">
      <c r="A73" s="30"/>
      <c r="B73" s="30"/>
      <c r="C73" s="30"/>
      <c r="D73" s="30"/>
      <c r="E73" s="30"/>
      <c r="F73" s="30"/>
      <c r="G73" s="30"/>
    </row>
    <row r="74" spans="1:7" x14ac:dyDescent="0.25">
      <c r="A74" s="30"/>
      <c r="B74" s="30"/>
      <c r="C74" s="30"/>
      <c r="D74" s="30"/>
      <c r="E74" s="30"/>
      <c r="F74" s="30"/>
      <c r="G74" s="30"/>
    </row>
    <row r="75" spans="1:7" x14ac:dyDescent="0.25">
      <c r="A75" s="30"/>
      <c r="B75" s="30"/>
      <c r="C75" s="30"/>
      <c r="D75" s="30"/>
      <c r="E75" s="30"/>
      <c r="F75" s="30"/>
      <c r="G75" s="30"/>
    </row>
    <row r="76" spans="1:7" x14ac:dyDescent="0.25">
      <c r="A76" s="30"/>
      <c r="B76" s="30"/>
      <c r="C76" s="30"/>
      <c r="D76" s="30"/>
      <c r="E76" s="30"/>
      <c r="F76" s="30"/>
      <c r="G76" s="30"/>
    </row>
    <row r="77" spans="1:7" x14ac:dyDescent="0.25">
      <c r="A77" s="30"/>
      <c r="B77" s="30"/>
      <c r="C77" s="30"/>
      <c r="D77" s="30"/>
      <c r="E77" s="30"/>
      <c r="F77" s="30"/>
      <c r="G77" s="30"/>
    </row>
    <row r="78" spans="1:7" x14ac:dyDescent="0.25">
      <c r="A78" s="30"/>
      <c r="B78" s="30"/>
      <c r="C78" s="30"/>
      <c r="D78" s="30"/>
      <c r="E78" s="30"/>
      <c r="F78" s="30"/>
      <c r="G78" s="30"/>
    </row>
    <row r="79" spans="1:7" x14ac:dyDescent="0.25">
      <c r="A79" s="30"/>
      <c r="B79" s="30"/>
      <c r="C79" s="30"/>
      <c r="D79" s="30"/>
      <c r="E79" s="30"/>
      <c r="F79" s="30"/>
      <c r="G79" s="30"/>
    </row>
    <row r="80" spans="1:7" x14ac:dyDescent="0.25">
      <c r="A80" s="30"/>
      <c r="B80" s="30"/>
      <c r="C80" s="30"/>
      <c r="D80" s="30"/>
      <c r="E80" s="30"/>
      <c r="F80" s="30"/>
      <c r="G80" s="30"/>
    </row>
  </sheetData>
  <mergeCells count="37">
    <mergeCell ref="A8:G8"/>
    <mergeCell ref="A1:G1"/>
    <mergeCell ref="A2:G2"/>
    <mergeCell ref="A3:G3"/>
    <mergeCell ref="A6:G6"/>
    <mergeCell ref="A7:G7"/>
    <mergeCell ref="A16:G16"/>
    <mergeCell ref="B9:D9"/>
    <mergeCell ref="E9:G9"/>
    <mergeCell ref="B10:D10"/>
    <mergeCell ref="E10:G10"/>
    <mergeCell ref="B11:D11"/>
    <mergeCell ref="E11:G11"/>
    <mergeCell ref="B12:D12"/>
    <mergeCell ref="E12:G12"/>
    <mergeCell ref="B13:D13"/>
    <mergeCell ref="E13:G13"/>
    <mergeCell ref="B14:D14"/>
    <mergeCell ref="A40:C40"/>
    <mergeCell ref="A41:G41"/>
    <mergeCell ref="A42:E42"/>
    <mergeCell ref="F42:G42"/>
    <mergeCell ref="A43:E43"/>
    <mergeCell ref="F43:G43"/>
    <mergeCell ref="A45:B45"/>
    <mergeCell ref="F47:G47"/>
    <mergeCell ref="A48:C48"/>
    <mergeCell ref="D48:E48"/>
    <mergeCell ref="A49:C49"/>
    <mergeCell ref="D49:E49"/>
    <mergeCell ref="F49:G49"/>
    <mergeCell ref="A54:C54"/>
    <mergeCell ref="D54:E54"/>
    <mergeCell ref="F54:G54"/>
    <mergeCell ref="A55:C55"/>
    <mergeCell ref="D55:E55"/>
    <mergeCell ref="F55:G55"/>
  </mergeCells>
  <pageMargins left="0.56999999999999995" right="0.36" top="0.75" bottom="0.75" header="0.3" footer="0.3"/>
  <pageSetup paperSize="5" scale="7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NPD Jan</vt:lpstr>
      <vt:lpstr>NPD Peb</vt:lpstr>
      <vt:lpstr>NPD Mrt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2020-02-05T02:13:54Z</cp:lastPrinted>
  <dcterms:created xsi:type="dcterms:W3CDTF">2020-01-13T04:41:07Z</dcterms:created>
  <dcterms:modified xsi:type="dcterms:W3CDTF">2020-03-27T03:14:16Z</dcterms:modified>
</cp:coreProperties>
</file>