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8795" windowHeight="7830"/>
  </bookViews>
  <sheets>
    <sheet name="Info" sheetId="1" r:id="rId1"/>
    <sheet name="F" sheetId="9" r:id="rId2"/>
    <sheet name="ABTS" sheetId="2" r:id="rId3"/>
    <sheet name="BTM" sheetId="3" r:id="rId4"/>
    <sheet name="EA" sheetId="6" r:id="rId5"/>
    <sheet name="EPS" sheetId="4" r:id="rId6"/>
    <sheet name="HPLC" sheetId="8" r:id="rId7"/>
    <sheet name="P" sheetId="10" r:id="rId8"/>
    <sheet name="R" sheetId="7" r:id="rId9"/>
    <sheet name="SEC-MALLS" sheetId="5" r:id="rId10"/>
  </sheets>
  <calcPr calcId="145621"/>
</workbook>
</file>

<file path=xl/calcChain.xml><?xml version="1.0" encoding="utf-8"?>
<calcChain xmlns="http://schemas.openxmlformats.org/spreadsheetml/2006/main">
  <c r="B14" i="4" l="1"/>
  <c r="C14" i="4" s="1"/>
  <c r="D5" i="4" l="1"/>
  <c r="D6" i="4"/>
  <c r="D7" i="4"/>
  <c r="D8" i="4"/>
  <c r="D9" i="4"/>
  <c r="D10" i="4"/>
  <c r="D11" i="4"/>
  <c r="D4" i="4" l="1"/>
  <c r="E7" i="3" l="1"/>
  <c r="E5" i="3"/>
  <c r="E8" i="3"/>
  <c r="E6" i="3"/>
  <c r="E9" i="3"/>
  <c r="E10" i="3"/>
  <c r="E11" i="3"/>
  <c r="E4" i="3"/>
  <c r="B34" i="9" l="1"/>
  <c r="B33" i="9"/>
  <c r="B32" i="9"/>
</calcChain>
</file>

<file path=xl/comments1.xml><?xml version="1.0" encoding="utf-8"?>
<comments xmlns="http://schemas.openxmlformats.org/spreadsheetml/2006/main">
  <authors>
    <author>Steven Koenig</author>
  </authors>
  <commentList>
    <comment ref="A14" authorId="0">
      <text>
        <r>
          <rPr>
            <b/>
            <sz val="9"/>
            <color indexed="81"/>
            <rFont val="Tahoma"/>
            <family val="2"/>
          </rPr>
          <t>Steven Koenig:</t>
        </r>
        <r>
          <rPr>
            <sz val="9"/>
            <color indexed="81"/>
            <rFont val="Tahoma"/>
            <family val="2"/>
          </rPr>
          <t xml:space="preserve">
Biomassewaschwasser = Anteil an nicht gefälltem, aber produziertem EPS, das sich noch in der Biomasse befand und durch eine Wäsche der Biomasse gewonnen werden konnte
Die Biomasse wurde nach der Zentrifugation vom Überstand getrennt. Rund 1 l Wasser wurde auf die Biomasse gegeben und die Pellets so gut es geht resuspendiert. Der Überstand nach der anschließenden Zentrifugation betrug 970 ml, wovon 300 ml (30/97) in 600 ml Isopropanol gefällt wurden.
</t>
        </r>
      </text>
    </comment>
  </commentList>
</comments>
</file>

<file path=xl/comments2.xml><?xml version="1.0" encoding="utf-8"?>
<comments xmlns="http://schemas.openxmlformats.org/spreadsheetml/2006/main">
  <authors>
    <author>Steven Koenig</author>
  </authors>
  <commentList>
    <comment ref="A13" authorId="0">
      <text>
        <r>
          <rPr>
            <b/>
            <sz val="9"/>
            <color indexed="81"/>
            <rFont val="Tahoma"/>
            <charset val="1"/>
          </rPr>
          <t>Steven Koenig:</t>
        </r>
        <r>
          <rPr>
            <sz val="9"/>
            <color indexed="81"/>
            <rFont val="Tahoma"/>
            <charset val="1"/>
          </rPr>
          <t xml:space="preserve">
Scleroglucan von Maria Knopf: "Fermentation v.22.5. S. rolfsii unreguliert aufgereinigt EPS MK"</t>
        </r>
      </text>
    </comment>
    <comment ref="A14" authorId="0">
      <text>
        <r>
          <rPr>
            <b/>
            <sz val="9"/>
            <color indexed="81"/>
            <rFont val="Tahoma"/>
            <charset val="1"/>
          </rPr>
          <t>Steven Koenig:</t>
        </r>
        <r>
          <rPr>
            <sz val="9"/>
            <color indexed="81"/>
            <rFont val="Tahoma"/>
            <charset val="1"/>
          </rPr>
          <t xml:space="preserve">
Schizophyllan von Maria Knopf: "5.7.12 MK R7 commune unreguliert 1 aufgereinigt"</t>
        </r>
      </text>
    </comment>
  </commentList>
</comments>
</file>

<file path=xl/sharedStrings.xml><?xml version="1.0" encoding="utf-8"?>
<sst xmlns="http://schemas.openxmlformats.org/spreadsheetml/2006/main" count="351" uniqueCount="127">
  <si>
    <t>Übersicht über tatsächlich genommene/vorhandene Proben</t>
  </si>
  <si>
    <t>ABTS</t>
  </si>
  <si>
    <t>BTM</t>
  </si>
  <si>
    <t>EPS</t>
  </si>
  <si>
    <t>SEC-MALLS</t>
  </si>
  <si>
    <t>EA</t>
  </si>
  <si>
    <t>R</t>
  </si>
  <si>
    <t>HPLC</t>
  </si>
  <si>
    <t>F</t>
  </si>
  <si>
    <r>
      <t xml:space="preserve">Liste aller in den </t>
    </r>
    <r>
      <rPr>
        <b/>
        <sz val="11"/>
        <rFont val="Calibri"/>
        <family val="2"/>
        <scheme val="minor"/>
      </rPr>
      <t>F</t>
    </r>
    <r>
      <rPr>
        <sz val="11"/>
        <rFont val="Calibri"/>
        <family val="2"/>
        <scheme val="minor"/>
      </rPr>
      <t>ermentationen angefallenen Proben</t>
    </r>
  </si>
  <si>
    <t>Liste der aus den Fermentationen angefallenen Proben</t>
  </si>
  <si>
    <t>Zeitpunkt nach Animpfen in h</t>
  </si>
  <si>
    <t>Probenarten</t>
  </si>
  <si>
    <t>k + g</t>
  </si>
  <si>
    <t>Anzahl Fermenter</t>
  </si>
  <si>
    <t>k + gR</t>
  </si>
  <si>
    <t>k</t>
  </si>
  <si>
    <t>Summe k</t>
  </si>
  <si>
    <t>Summe g</t>
  </si>
  <si>
    <t>Summe R</t>
  </si>
  <si>
    <t>Summe Ernte</t>
  </si>
  <si>
    <r>
      <t xml:space="preserve">Liste der Proben und Analyseergebnisse für </t>
    </r>
    <r>
      <rPr>
        <b/>
        <sz val="11"/>
        <rFont val="Calibri"/>
        <family val="2"/>
        <scheme val="minor"/>
      </rPr>
      <t>SEC-MALLS</t>
    </r>
  </si>
  <si>
    <r>
      <t xml:space="preserve">Liste der Proben und Analyseergebnisse für </t>
    </r>
    <r>
      <rPr>
        <b/>
        <sz val="11"/>
        <rFont val="Calibri"/>
        <family val="2"/>
        <scheme val="minor"/>
      </rPr>
      <t>r</t>
    </r>
    <r>
      <rPr>
        <sz val="11"/>
        <rFont val="Calibri"/>
        <family val="2"/>
        <scheme val="minor"/>
      </rPr>
      <t>heologische Charakterisierung</t>
    </r>
  </si>
  <si>
    <r>
      <t xml:space="preserve">Liste der Proben und Analyseergebnisse für Säure/Glucose/Ethanol-Analytik mit </t>
    </r>
    <r>
      <rPr>
        <b/>
        <sz val="11"/>
        <rFont val="Calibri"/>
        <family val="2"/>
        <scheme val="minor"/>
      </rPr>
      <t>HPLC</t>
    </r>
    <r>
      <rPr>
        <sz val="11"/>
        <rFont val="Calibri"/>
        <family val="2"/>
        <scheme val="minor"/>
      </rPr>
      <t xml:space="preserve"> </t>
    </r>
  </si>
  <si>
    <r>
      <t xml:space="preserve">Liste der Proben und Analyseergebnisse für die </t>
    </r>
    <r>
      <rPr>
        <b/>
        <sz val="11"/>
        <rFont val="Calibri"/>
        <family val="2"/>
        <scheme val="minor"/>
      </rPr>
      <t>EPS</t>
    </r>
    <r>
      <rPr>
        <sz val="11"/>
        <rFont val="Calibri"/>
        <family val="2"/>
        <scheme val="minor"/>
      </rPr>
      <t>-Massebestimmung</t>
    </r>
  </si>
  <si>
    <r>
      <t xml:space="preserve">Liste der Proben und Analyseergebnisse für </t>
    </r>
    <r>
      <rPr>
        <b/>
        <sz val="11"/>
        <rFont val="Calibri"/>
        <family val="2"/>
        <scheme val="minor"/>
      </rPr>
      <t>E</t>
    </r>
    <r>
      <rPr>
        <sz val="11"/>
        <rFont val="Calibri"/>
        <family val="2"/>
        <scheme val="minor"/>
      </rPr>
      <t>lementar</t>
    </r>
    <r>
      <rPr>
        <b/>
        <sz val="11"/>
        <rFont val="Calibri"/>
        <family val="2"/>
        <scheme val="minor"/>
      </rPr>
      <t>a</t>
    </r>
    <r>
      <rPr>
        <sz val="11"/>
        <rFont val="Calibri"/>
        <family val="2"/>
        <scheme val="minor"/>
      </rPr>
      <t>nalyse</t>
    </r>
  </si>
  <si>
    <r>
      <t xml:space="preserve">Liste der Proben und Analyseergebnisse für die </t>
    </r>
    <r>
      <rPr>
        <b/>
        <sz val="11"/>
        <rFont val="Calibri"/>
        <family val="2"/>
        <scheme val="minor"/>
      </rPr>
      <t>B</t>
    </r>
    <r>
      <rPr>
        <sz val="11"/>
        <rFont val="Calibri"/>
        <family val="2"/>
        <scheme val="minor"/>
      </rPr>
      <t>io</t>
    </r>
    <r>
      <rPr>
        <b/>
        <sz val="11"/>
        <rFont val="Calibri"/>
        <family val="2"/>
        <scheme val="minor"/>
      </rPr>
      <t>t</t>
    </r>
    <r>
      <rPr>
        <sz val="11"/>
        <rFont val="Calibri"/>
        <family val="2"/>
        <scheme val="minor"/>
      </rPr>
      <t>rocken</t>
    </r>
    <r>
      <rPr>
        <b/>
        <sz val="11"/>
        <rFont val="Calibri"/>
        <family val="2"/>
        <scheme val="minor"/>
      </rPr>
      <t>m</t>
    </r>
    <r>
      <rPr>
        <sz val="11"/>
        <rFont val="Calibri"/>
        <family val="2"/>
        <scheme val="minor"/>
      </rPr>
      <t>assebestimmung</t>
    </r>
  </si>
  <si>
    <r>
      <t xml:space="preserve">Liste der Proben und Analyseergebnisse für den </t>
    </r>
    <r>
      <rPr>
        <b/>
        <sz val="11"/>
        <color theme="1"/>
        <rFont val="Calibri"/>
        <family val="2"/>
        <scheme val="minor"/>
      </rPr>
      <t>ABTS</t>
    </r>
    <r>
      <rPr>
        <sz val="11"/>
        <color theme="1"/>
        <rFont val="Calibri"/>
        <family val="2"/>
        <scheme val="minor"/>
      </rPr>
      <t>-Assay</t>
    </r>
  </si>
  <si>
    <t>ABTS-Proben</t>
  </si>
  <si>
    <t>BTM-Proben</t>
  </si>
  <si>
    <t>Elementaranalyse-Proben</t>
  </si>
  <si>
    <t>EPS-Proben</t>
  </si>
  <si>
    <t>HPLC-Proben</t>
  </si>
  <si>
    <t>Rheologieproben</t>
  </si>
  <si>
    <t>SEC-MALLS-Proben</t>
  </si>
  <si>
    <t>Probe</t>
  </si>
  <si>
    <t>F1</t>
  </si>
  <si>
    <t>F2</t>
  </si>
  <si>
    <t>F3</t>
  </si>
  <si>
    <t>F4</t>
  </si>
  <si>
    <t>F5</t>
  </si>
  <si>
    <t>F6</t>
  </si>
  <si>
    <t>F7</t>
  </si>
  <si>
    <t>F8</t>
  </si>
  <si>
    <t>Endvolumen in ml</t>
  </si>
  <si>
    <t>Biotrockenmasse bei Ernte in g</t>
  </si>
  <si>
    <t>BTM F1</t>
  </si>
  <si>
    <t>BTM F2</t>
  </si>
  <si>
    <t>BTM F3</t>
  </si>
  <si>
    <t>BTM F4</t>
  </si>
  <si>
    <t>BTM F5</t>
  </si>
  <si>
    <t>BTM F6</t>
  </si>
  <si>
    <t>BTM F7</t>
  </si>
  <si>
    <t>BTM F8</t>
  </si>
  <si>
    <t>EPS F1</t>
  </si>
  <si>
    <t>EPS F2</t>
  </si>
  <si>
    <t>EPS F3</t>
  </si>
  <si>
    <t>EPS F4</t>
  </si>
  <si>
    <t>EPS F5</t>
  </si>
  <si>
    <t>EPS F6</t>
  </si>
  <si>
    <t>EPS F7</t>
  </si>
  <si>
    <t>EPS F8</t>
  </si>
  <si>
    <t>Anteil an C</t>
  </si>
  <si>
    <t>Anteil an N</t>
  </si>
  <si>
    <t>Anteil an H</t>
  </si>
  <si>
    <t>Anteil an O</t>
  </si>
  <si>
    <t>Anteil an P</t>
  </si>
  <si>
    <t>Anteil an S</t>
  </si>
  <si>
    <t>S. rolfsii</t>
  </si>
  <si>
    <t>Oxalsäure</t>
  </si>
  <si>
    <t>Äpfelsäure</t>
  </si>
  <si>
    <t>Glyoxalsäure</t>
  </si>
  <si>
    <t>Bernsteinsäure</t>
  </si>
  <si>
    <t>Fumarsäure</t>
  </si>
  <si>
    <t>Citronensäure</t>
  </si>
  <si>
    <t>Itaconsäure</t>
  </si>
  <si>
    <t>Ethanol</t>
  </si>
  <si>
    <t>Glucose</t>
  </si>
  <si>
    <t>Analytkonzentration in mg/l</t>
  </si>
  <si>
    <t>S. commune</t>
  </si>
  <si>
    <t>Glucan</t>
  </si>
  <si>
    <t>Analytkonzentration in g/l</t>
  </si>
  <si>
    <t>P</t>
  </si>
  <si>
    <t>Masse in g</t>
  </si>
  <si>
    <t>Periodattest-Proben</t>
  </si>
  <si>
    <t>Cs 6</t>
  </si>
  <si>
    <t>Cs 11</t>
  </si>
  <si>
    <t>Fermentationsverlauf</t>
  </si>
  <si>
    <t>EPS-Lösungen</t>
  </si>
  <si>
    <t>Zahlenmittel der Molmasse Mn in g/mol</t>
  </si>
  <si>
    <t>Massenmittel der Molmasse Mw in g/mol</t>
  </si>
  <si>
    <t>Polydispersität P (dimensionslos)</t>
  </si>
  <si>
    <t>EPS-Konzentration in g/l</t>
  </si>
  <si>
    <t>EPS F8 BMWW</t>
  </si>
  <si>
    <t>Volumen in ml</t>
  </si>
  <si>
    <t>Biotrockenmassekonzentration in g/l</t>
  </si>
  <si>
    <t>Fermentationsdauer</t>
  </si>
  <si>
    <t>Masse (unverdünnt) in g</t>
  </si>
  <si>
    <t>Anteil an Gesamtmasse in %</t>
  </si>
  <si>
    <t>Zeit nach Animpfen in h</t>
  </si>
  <si>
    <t>dynamische Viskosität η bei 100 s-1 in mPa*s</t>
  </si>
  <si>
    <t>1/s</t>
  </si>
  <si>
    <t>1000/s</t>
  </si>
  <si>
    <t>Zeit für Erholung nach mittlerer Scherbeanspruchung in s</t>
  </si>
  <si>
    <t>dynamische Viskosität η in mPa ∙ s bei</t>
  </si>
  <si>
    <t>SD</t>
  </si>
  <si>
    <t>0,80 ± 0,00</t>
  </si>
  <si>
    <t>1,52 ± 0,18</t>
  </si>
  <si>
    <t>2,00 ± 0,00</t>
  </si>
  <si>
    <t>0,40 ± 0,14</t>
  </si>
  <si>
    <t>0,45 ± 0,07</t>
  </si>
  <si>
    <t>0,95 ± 0,07</t>
  </si>
  <si>
    <t>1,55 ± 0,07</t>
  </si>
  <si>
    <t>0,50 ± 0,00</t>
  </si>
  <si>
    <t>1,00 ± 0,00</t>
  </si>
  <si>
    <t>1,50 ± 0,00</t>
  </si>
  <si>
    <t>3,50 ± 0,00</t>
  </si>
  <si>
    <t>2,50 ± 0,00</t>
  </si>
  <si>
    <t>7,17 ± 0,29</t>
  </si>
  <si>
    <t>1,67 ± 0,29</t>
  </si>
  <si>
    <t>3,00 ± 0,00</t>
  </si>
  <si>
    <r>
      <t xml:space="preserve">Liste der Proben und Analyseergebnisse für den </t>
    </r>
    <r>
      <rPr>
        <b/>
        <sz val="11"/>
        <rFont val="Calibri"/>
        <family val="2"/>
        <scheme val="minor"/>
      </rPr>
      <t>P</t>
    </r>
    <r>
      <rPr>
        <sz val="11"/>
        <rFont val="Calibri"/>
        <family val="2"/>
        <scheme val="minor"/>
      </rPr>
      <t>eriodattest</t>
    </r>
  </si>
  <si>
    <t>Periodatverbrauch in mmol Periodat pro g EPS</t>
  </si>
  <si>
    <t>MK Scl</t>
  </si>
  <si>
    <t>MK Sch</t>
  </si>
  <si>
    <t>Dextran</t>
  </si>
  <si>
    <t>Ameisensäurebildung in mmol Ameisensäure pro g EPS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</si>
</sst>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 &quot;h&quot;"/>
    <numFmt numFmtId="166" formatCode="0.0%"/>
  </numFmts>
  <fonts count="12" x14ac:knownFonts="1">
    <font>
      <sz val="11"/>
      <color theme="1"/>
      <name val="Calibri"/>
      <family val="2"/>
      <scheme val="minor"/>
    </font>
    <font>
      <b/>
      <sz val="18"/>
      <color theme="3"/>
      <name val="Cambria"/>
      <family val="2"/>
      <scheme val="major"/>
    </font>
    <font>
      <b/>
      <sz val="15"/>
      <color theme="3"/>
      <name val="Calibri"/>
      <family val="2"/>
      <scheme val="minor"/>
    </font>
    <font>
      <b/>
      <sz val="11"/>
      <color theme="1"/>
      <name val="Calibri"/>
      <family val="2"/>
      <scheme val="minor"/>
    </font>
    <font>
      <sz val="11"/>
      <name val="Calibri"/>
      <family val="2"/>
      <scheme val="minor"/>
    </font>
    <font>
      <b/>
      <sz val="11"/>
      <name val="Calibri"/>
      <family val="2"/>
      <scheme val="minor"/>
    </font>
    <font>
      <b/>
      <i/>
      <sz val="15"/>
      <color theme="3"/>
      <name val="Calibri"/>
      <family val="2"/>
      <scheme val="minor"/>
    </font>
    <font>
      <sz val="9"/>
      <color indexed="81"/>
      <name val="Tahoma"/>
      <family val="2"/>
    </font>
    <font>
      <b/>
      <sz val="9"/>
      <color indexed="81"/>
      <name val="Tahoma"/>
      <family val="2"/>
    </font>
    <font>
      <sz val="11"/>
      <color theme="1"/>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rgb="FFEAEAEA"/>
        <bgColor indexed="64"/>
      </patternFill>
    </fill>
    <fill>
      <patternFill patternType="solid">
        <fgColor rgb="FFFFFF80"/>
        <bgColor indexed="64"/>
      </patternFill>
    </fill>
    <fill>
      <patternFill patternType="solid">
        <fgColor rgb="FFFFE181"/>
        <bgColor indexed="64"/>
      </patternFill>
    </fill>
    <fill>
      <patternFill patternType="solid">
        <fgColor rgb="FFFF8080"/>
        <bgColor indexed="64"/>
      </patternFill>
    </fill>
    <fill>
      <patternFill patternType="solid">
        <fgColor rgb="FFC098E0"/>
        <bgColor indexed="64"/>
      </patternFill>
    </fill>
    <fill>
      <patternFill patternType="solid">
        <fgColor rgb="FF80C8FF"/>
        <bgColor indexed="64"/>
      </patternFill>
    </fill>
    <fill>
      <patternFill patternType="solid">
        <fgColor rgb="FFC0F0FF"/>
        <bgColor indexed="64"/>
      </patternFill>
    </fill>
    <fill>
      <patternFill patternType="solid">
        <fgColor rgb="FFC8E6A4"/>
        <bgColor indexed="64"/>
      </patternFill>
    </fill>
    <fill>
      <patternFill patternType="solid">
        <fgColor rgb="FF86C737"/>
        <bgColor indexed="64"/>
      </patternFill>
    </fill>
  </fills>
  <borders count="5">
    <border>
      <left/>
      <right/>
      <top/>
      <bottom/>
      <diagonal/>
    </border>
    <border>
      <left/>
      <right/>
      <top/>
      <bottom style="thick">
        <color theme="4"/>
      </bottom>
      <diagonal/>
    </border>
    <border>
      <left/>
      <right/>
      <top/>
      <bottom style="thin">
        <color auto="1"/>
      </bottom>
      <diagonal/>
    </border>
    <border>
      <left/>
      <right/>
      <top style="medium">
        <color auto="1"/>
      </top>
      <bottom style="thin">
        <color auto="1"/>
      </bottom>
      <diagonal/>
    </border>
    <border>
      <left/>
      <right/>
      <top/>
      <bottom style="medium">
        <color auto="1"/>
      </bottom>
      <diagonal/>
    </border>
  </borders>
  <cellStyleXfs count="4">
    <xf numFmtId="0" fontId="0" fillId="0" borderId="0"/>
    <xf numFmtId="0" fontId="1" fillId="0" borderId="0" applyNumberFormat="0" applyFill="0" applyBorder="0" applyAlignment="0" applyProtection="0"/>
    <xf numFmtId="0" fontId="2" fillId="0" borderId="1" applyNumberFormat="0" applyFill="0" applyAlignment="0" applyProtection="0"/>
    <xf numFmtId="9" fontId="9" fillId="0" borderId="0" applyFont="0" applyFill="0" applyBorder="0" applyAlignment="0" applyProtection="0"/>
  </cellStyleXfs>
  <cellXfs count="30">
    <xf numFmtId="0" fontId="0" fillId="0" borderId="0" xfId="0"/>
    <xf numFmtId="0" fontId="1" fillId="0" borderId="0" xfId="1"/>
    <xf numFmtId="0" fontId="4" fillId="2" borderId="0" xfId="0" applyFont="1" applyFill="1"/>
    <xf numFmtId="0" fontId="0" fillId="3" borderId="0" xfId="0" applyFill="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8" borderId="0" xfId="0" applyFont="1" applyFill="1"/>
    <xf numFmtId="0" fontId="4" fillId="9" borderId="0" xfId="0" applyFont="1" applyFill="1"/>
    <xf numFmtId="0" fontId="0" fillId="0" borderId="0" xfId="0" applyAlignment="1">
      <alignment horizontal="center"/>
    </xf>
    <xf numFmtId="0" fontId="0" fillId="0" borderId="0" xfId="0" applyAlignment="1"/>
    <xf numFmtId="0" fontId="0" fillId="0" borderId="0" xfId="0" applyAlignment="1">
      <alignment wrapText="1"/>
    </xf>
    <xf numFmtId="0" fontId="2" fillId="0" borderId="1" xfId="2"/>
    <xf numFmtId="0" fontId="6" fillId="0" borderId="1" xfId="2" applyFont="1"/>
    <xf numFmtId="0" fontId="4" fillId="10" borderId="0" xfId="0" applyFont="1" applyFill="1"/>
    <xf numFmtId="0" fontId="0" fillId="0" borderId="0" xfId="0" applyAlignment="1">
      <alignment horizontal="center"/>
    </xf>
    <xf numFmtId="164" fontId="0" fillId="0" borderId="0" xfId="0" applyNumberFormat="1"/>
    <xf numFmtId="2" fontId="0" fillId="0" borderId="0" xfId="0" applyNumberFormat="1"/>
    <xf numFmtId="165" fontId="0" fillId="0" borderId="0" xfId="0" applyNumberFormat="1"/>
    <xf numFmtId="166" fontId="0" fillId="0" borderId="0" xfId="3" applyNumberFormat="1" applyFont="1"/>
    <xf numFmtId="0" fontId="0" fillId="0" borderId="0" xfId="0" applyAlignment="1">
      <alignment horizontal="center"/>
    </xf>
    <xf numFmtId="9" fontId="0" fillId="0" borderId="0" xfId="0" applyNumberFormat="1" applyAlignment="1">
      <alignment horizontal="center"/>
    </xf>
    <xf numFmtId="0" fontId="0" fillId="0" borderId="0" xfId="0" applyAlignment="1">
      <alignment horizontal="right"/>
    </xf>
    <xf numFmtId="0" fontId="0" fillId="0" borderId="3" xfId="0" applyBorder="1" applyAlignment="1">
      <alignment horizontal="center"/>
    </xf>
    <xf numFmtId="9" fontId="0" fillId="0" borderId="3" xfId="3" applyFont="1"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Border="1" applyAlignment="1">
      <alignment horizontal="center"/>
    </xf>
  </cellXfs>
  <cellStyles count="4">
    <cellStyle name="Prozent" xfId="3" builtinId="5"/>
    <cellStyle name="Standard" xfId="0" builtinId="0"/>
    <cellStyle name="Überschrift" xfId="1" builtinId="15"/>
    <cellStyle name="Überschrift 1" xfId="2" builtinId="16"/>
  </cellStyles>
  <dxfs count="0"/>
  <tableStyles count="0" defaultTableStyle="TableStyleMedium2" defaultPivotStyle="PivotStyleLight16"/>
  <colors>
    <mruColors>
      <color rgb="FF86C737"/>
      <color rgb="FFC8EAA4"/>
      <color rgb="FFC0F0FF"/>
      <color rgb="FF7DFFB8"/>
      <color rgb="FFC8E6A4"/>
      <color rgb="FFC0F2FF"/>
      <color rgb="FF80C8FF"/>
      <color rgb="FFC098E0"/>
      <color rgb="FFFF8080"/>
      <color rgb="FFFFE1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Biotrockenmasseverlauf</a:t>
            </a:r>
          </a:p>
        </c:rich>
      </c:tx>
      <c:layout/>
      <c:overlay val="0"/>
    </c:title>
    <c:autoTitleDeleted val="0"/>
    <c:plotArea>
      <c:layout/>
      <c:scatterChart>
        <c:scatterStyle val="lineMarker"/>
        <c:varyColors val="0"/>
        <c:ser>
          <c:idx val="0"/>
          <c:order val="0"/>
          <c:tx>
            <c:v>S. rolfsii</c:v>
          </c:tx>
          <c:spPr>
            <a:ln w="28575">
              <a:noFill/>
            </a:ln>
          </c:spPr>
          <c:xVal>
            <c:numRef>
              <c:f>BTM!$B$4:$B$6</c:f>
              <c:numCache>
                <c:formatCode>0\ "h"</c:formatCode>
                <c:ptCount val="3"/>
                <c:pt idx="0">
                  <c:v>48</c:v>
                </c:pt>
                <c:pt idx="1">
                  <c:v>72</c:v>
                </c:pt>
                <c:pt idx="2">
                  <c:v>96</c:v>
                </c:pt>
              </c:numCache>
            </c:numRef>
          </c:xVal>
          <c:yVal>
            <c:numRef>
              <c:f>BTM!$E$4:$E$6</c:f>
              <c:numCache>
                <c:formatCode>0.00</c:formatCode>
                <c:ptCount val="3"/>
                <c:pt idx="0">
                  <c:v>2.4988290398126467</c:v>
                </c:pt>
                <c:pt idx="1">
                  <c:v>5.7417475728155356</c:v>
                </c:pt>
                <c:pt idx="2">
                  <c:v>7.803517587939699</c:v>
                </c:pt>
              </c:numCache>
            </c:numRef>
          </c:yVal>
          <c:smooth val="0"/>
        </c:ser>
        <c:ser>
          <c:idx val="1"/>
          <c:order val="1"/>
          <c:tx>
            <c:v>S. commune</c:v>
          </c:tx>
          <c:spPr>
            <a:ln w="28575">
              <a:noFill/>
            </a:ln>
          </c:spPr>
          <c:xVal>
            <c:numRef>
              <c:f>BTM!$B$7:$B$11</c:f>
              <c:numCache>
                <c:formatCode>0\ "h"</c:formatCode>
                <c:ptCount val="5"/>
                <c:pt idx="0">
                  <c:v>48</c:v>
                </c:pt>
                <c:pt idx="1">
                  <c:v>72</c:v>
                </c:pt>
                <c:pt idx="2">
                  <c:v>96</c:v>
                </c:pt>
                <c:pt idx="3">
                  <c:v>120</c:v>
                </c:pt>
                <c:pt idx="4">
                  <c:v>144</c:v>
                </c:pt>
              </c:numCache>
            </c:numRef>
          </c:xVal>
          <c:yVal>
            <c:numRef>
              <c:f>BTM!$E$7:$E$11</c:f>
              <c:numCache>
                <c:formatCode>0.00</c:formatCode>
                <c:ptCount val="5"/>
                <c:pt idx="0" formatCode="0.000">
                  <c:v>0.61291079812206339</c:v>
                </c:pt>
                <c:pt idx="1">
                  <c:v>3.1447432762836209</c:v>
                </c:pt>
                <c:pt idx="2">
                  <c:v>3.6343358395989949</c:v>
                </c:pt>
                <c:pt idx="3">
                  <c:v>6.5417302798982186</c:v>
                </c:pt>
                <c:pt idx="4">
                  <c:v>8.2813648293963222</c:v>
                </c:pt>
              </c:numCache>
            </c:numRef>
          </c:yVal>
          <c:smooth val="0"/>
        </c:ser>
        <c:dLbls>
          <c:showLegendKey val="0"/>
          <c:showVal val="0"/>
          <c:showCatName val="0"/>
          <c:showSerName val="0"/>
          <c:showPercent val="0"/>
          <c:showBubbleSize val="0"/>
        </c:dLbls>
        <c:axId val="97339264"/>
        <c:axId val="97361920"/>
      </c:scatterChart>
      <c:valAx>
        <c:axId val="97339264"/>
        <c:scaling>
          <c:orientation val="minMax"/>
          <c:max val="144"/>
          <c:min val="48"/>
        </c:scaling>
        <c:delete val="0"/>
        <c:axPos val="b"/>
        <c:title>
          <c:tx>
            <c:rich>
              <a:bodyPr/>
              <a:lstStyle/>
              <a:p>
                <a:pPr>
                  <a:defRPr/>
                </a:pPr>
                <a:r>
                  <a:rPr lang="de-DE"/>
                  <a:t>Fermentationsdauer</a:t>
                </a:r>
              </a:p>
            </c:rich>
          </c:tx>
          <c:layout/>
          <c:overlay val="0"/>
        </c:title>
        <c:numFmt formatCode="0\ &quot;h&quot;" sourceLinked="1"/>
        <c:majorTickMark val="out"/>
        <c:minorTickMark val="none"/>
        <c:tickLblPos val="nextTo"/>
        <c:crossAx val="97361920"/>
        <c:crosses val="autoZero"/>
        <c:crossBetween val="midCat"/>
        <c:majorUnit val="24"/>
      </c:valAx>
      <c:valAx>
        <c:axId val="97361920"/>
        <c:scaling>
          <c:orientation val="minMax"/>
        </c:scaling>
        <c:delete val="0"/>
        <c:axPos val="l"/>
        <c:title>
          <c:tx>
            <c:rich>
              <a:bodyPr rot="-5400000" vert="horz"/>
              <a:lstStyle/>
              <a:p>
                <a:pPr>
                  <a:defRPr/>
                </a:pPr>
                <a:r>
                  <a:rPr lang="de-DE"/>
                  <a:t>BTM-Konzentration</a:t>
                </a:r>
                <a:r>
                  <a:rPr lang="de-DE" baseline="0"/>
                  <a:t> in g/l</a:t>
                </a:r>
                <a:endParaRPr lang="de-DE"/>
              </a:p>
            </c:rich>
          </c:tx>
          <c:layout/>
          <c:overlay val="0"/>
        </c:title>
        <c:numFmt formatCode="0.00" sourceLinked="1"/>
        <c:majorTickMark val="out"/>
        <c:minorTickMark val="none"/>
        <c:tickLblPos val="nextTo"/>
        <c:crossAx val="97339264"/>
        <c:crosses val="autoZero"/>
        <c:crossBetween val="midCat"/>
      </c:valAx>
      <c:spPr>
        <a:solidFill>
          <a:schemeClr val="bg1"/>
        </a:solidFill>
      </c:spPr>
    </c:plotArea>
    <c:legend>
      <c:legendPos val="r"/>
      <c:layout/>
      <c:overlay val="0"/>
    </c:legend>
    <c:plotVisOnly val="1"/>
    <c:dispBlanksAs val="gap"/>
    <c:showDLblsOverMax val="0"/>
  </c:chart>
  <c:spPr>
    <a:solidFill>
      <a:schemeClr val="bg1"/>
    </a:solidFill>
    <a:ln>
      <a:noFill/>
    </a:ln>
  </c:sp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Verlauf</a:t>
            </a:r>
            <a:r>
              <a:rPr lang="de-DE" baseline="0"/>
              <a:t> der EPS-Produktion</a:t>
            </a:r>
            <a:endParaRPr lang="de-DE"/>
          </a:p>
        </c:rich>
      </c:tx>
      <c:layout/>
      <c:overlay val="0"/>
    </c:title>
    <c:autoTitleDeleted val="0"/>
    <c:plotArea>
      <c:layout/>
      <c:scatterChart>
        <c:scatterStyle val="lineMarker"/>
        <c:varyColors val="0"/>
        <c:ser>
          <c:idx val="0"/>
          <c:order val="0"/>
          <c:tx>
            <c:strRef>
              <c:f>EPS!$B$17</c:f>
              <c:strCache>
                <c:ptCount val="1"/>
                <c:pt idx="0">
                  <c:v>F1</c:v>
                </c:pt>
              </c:strCache>
            </c:strRef>
          </c:tx>
          <c:spPr>
            <a:ln w="28575">
              <a:noFill/>
            </a:ln>
          </c:spPr>
          <c:marker>
            <c:symbol val="diamond"/>
            <c:size val="5"/>
            <c:spPr>
              <a:solidFill>
                <a:srgbClr val="C00000"/>
              </a:solidFill>
              <a:ln>
                <a:noFill/>
              </a:ln>
            </c:spPr>
          </c:marker>
          <c:xVal>
            <c:numRef>
              <c:f>EPS!$A$18:$A$32</c:f>
              <c:numCache>
                <c:formatCode>0\ "h"</c:formatCode>
                <c:ptCount val="15"/>
                <c:pt idx="0">
                  <c:v>0</c:v>
                </c:pt>
                <c:pt idx="1">
                  <c:v>6</c:v>
                </c:pt>
                <c:pt idx="2">
                  <c:v>12</c:v>
                </c:pt>
                <c:pt idx="3">
                  <c:v>18</c:v>
                </c:pt>
                <c:pt idx="4">
                  <c:v>24</c:v>
                </c:pt>
                <c:pt idx="5">
                  <c:v>30</c:v>
                </c:pt>
                <c:pt idx="6">
                  <c:v>36</c:v>
                </c:pt>
                <c:pt idx="7">
                  <c:v>42</c:v>
                </c:pt>
                <c:pt idx="8">
                  <c:v>48</c:v>
                </c:pt>
                <c:pt idx="9">
                  <c:v>66</c:v>
                </c:pt>
                <c:pt idx="10">
                  <c:v>72</c:v>
                </c:pt>
                <c:pt idx="11">
                  <c:v>84</c:v>
                </c:pt>
                <c:pt idx="12">
                  <c:v>96</c:v>
                </c:pt>
                <c:pt idx="13">
                  <c:v>120</c:v>
                </c:pt>
                <c:pt idx="14">
                  <c:v>144</c:v>
                </c:pt>
              </c:numCache>
            </c:numRef>
          </c:xVal>
          <c:yVal>
            <c:numRef>
              <c:f>EPS!$B$18:$B$32</c:f>
              <c:numCache>
                <c:formatCode>0.000</c:formatCode>
                <c:ptCount val="15"/>
                <c:pt idx="0">
                  <c:v>0.12466666666667416</c:v>
                </c:pt>
                <c:pt idx="1">
                  <c:v>0.42266666666668229</c:v>
                </c:pt>
                <c:pt idx="2">
                  <c:v>0.44688888888888556</c:v>
                </c:pt>
                <c:pt idx="3">
                  <c:v>0.44666666666668164</c:v>
                </c:pt>
                <c:pt idx="4">
                  <c:v>1.0111111111108273</c:v>
                </c:pt>
                <c:pt idx="5">
                  <c:v>0.10266666666665832</c:v>
                </c:pt>
                <c:pt idx="6">
                  <c:v>0.24488888888887475</c:v>
                </c:pt>
                <c:pt idx="7">
                  <c:v>0.68022222222221795</c:v>
                </c:pt>
                <c:pt idx="8">
                  <c:v>0.87433333333334728</c:v>
                </c:pt>
              </c:numCache>
            </c:numRef>
          </c:yVal>
          <c:smooth val="0"/>
        </c:ser>
        <c:ser>
          <c:idx val="1"/>
          <c:order val="1"/>
          <c:tx>
            <c:strRef>
              <c:f>EPS!$C$17</c:f>
              <c:strCache>
                <c:ptCount val="1"/>
                <c:pt idx="0">
                  <c:v>F2</c:v>
                </c:pt>
              </c:strCache>
            </c:strRef>
          </c:tx>
          <c:spPr>
            <a:ln w="28575">
              <a:noFill/>
            </a:ln>
          </c:spPr>
          <c:marker>
            <c:symbol val="plus"/>
            <c:size val="5"/>
            <c:spPr>
              <a:ln w="9525">
                <a:solidFill>
                  <a:schemeClr val="tx1"/>
                </a:solidFill>
              </a:ln>
            </c:spPr>
          </c:marker>
          <c:xVal>
            <c:numRef>
              <c:f>EPS!$A$18:$A$32</c:f>
              <c:numCache>
                <c:formatCode>0\ "h"</c:formatCode>
                <c:ptCount val="15"/>
                <c:pt idx="0">
                  <c:v>0</c:v>
                </c:pt>
                <c:pt idx="1">
                  <c:v>6</c:v>
                </c:pt>
                <c:pt idx="2">
                  <c:v>12</c:v>
                </c:pt>
                <c:pt idx="3">
                  <c:v>18</c:v>
                </c:pt>
                <c:pt idx="4">
                  <c:v>24</c:v>
                </c:pt>
                <c:pt idx="5">
                  <c:v>30</c:v>
                </c:pt>
                <c:pt idx="6">
                  <c:v>36</c:v>
                </c:pt>
                <c:pt idx="7">
                  <c:v>42</c:v>
                </c:pt>
                <c:pt idx="8">
                  <c:v>48</c:v>
                </c:pt>
                <c:pt idx="9">
                  <c:v>66</c:v>
                </c:pt>
                <c:pt idx="10">
                  <c:v>72</c:v>
                </c:pt>
                <c:pt idx="11">
                  <c:v>84</c:v>
                </c:pt>
                <c:pt idx="12">
                  <c:v>96</c:v>
                </c:pt>
                <c:pt idx="13">
                  <c:v>120</c:v>
                </c:pt>
                <c:pt idx="14">
                  <c:v>144</c:v>
                </c:pt>
              </c:numCache>
            </c:numRef>
          </c:xVal>
          <c:yVal>
            <c:numRef>
              <c:f>EPS!$C$18:$C$32</c:f>
              <c:numCache>
                <c:formatCode>0.000</c:formatCode>
                <c:ptCount val="15"/>
                <c:pt idx="0">
                  <c:v>0.16133333333333433</c:v>
                </c:pt>
                <c:pt idx="1">
                  <c:v>0.37066666666666731</c:v>
                </c:pt>
                <c:pt idx="2">
                  <c:v>0.45088888888885253</c:v>
                </c:pt>
                <c:pt idx="3">
                  <c:v>0.61666666666670977</c:v>
                </c:pt>
                <c:pt idx="4">
                  <c:v>1.2822222222223327</c:v>
                </c:pt>
                <c:pt idx="5">
                  <c:v>0.15955555555555476</c:v>
                </c:pt>
                <c:pt idx="6">
                  <c:v>0.19911111111111288</c:v>
                </c:pt>
                <c:pt idx="7">
                  <c:v>0.16000000000001199</c:v>
                </c:pt>
                <c:pt idx="8">
                  <c:v>0.22733333333328312</c:v>
                </c:pt>
              </c:numCache>
            </c:numRef>
          </c:yVal>
          <c:smooth val="0"/>
        </c:ser>
        <c:ser>
          <c:idx val="2"/>
          <c:order val="2"/>
          <c:tx>
            <c:strRef>
              <c:f>EPS!$D$17</c:f>
              <c:strCache>
                <c:ptCount val="1"/>
                <c:pt idx="0">
                  <c:v>F3</c:v>
                </c:pt>
              </c:strCache>
            </c:strRef>
          </c:tx>
          <c:spPr>
            <a:ln w="28575">
              <a:noFill/>
            </a:ln>
          </c:spPr>
          <c:marker>
            <c:symbol val="triangle"/>
            <c:size val="5"/>
            <c:spPr>
              <a:solidFill>
                <a:srgbClr val="C00000"/>
              </a:solidFill>
              <a:ln>
                <a:noFill/>
              </a:ln>
            </c:spPr>
          </c:marker>
          <c:xVal>
            <c:numRef>
              <c:f>EPS!$A$18:$A$32</c:f>
              <c:numCache>
                <c:formatCode>0\ "h"</c:formatCode>
                <c:ptCount val="15"/>
                <c:pt idx="0">
                  <c:v>0</c:v>
                </c:pt>
                <c:pt idx="1">
                  <c:v>6</c:v>
                </c:pt>
                <c:pt idx="2">
                  <c:v>12</c:v>
                </c:pt>
                <c:pt idx="3">
                  <c:v>18</c:v>
                </c:pt>
                <c:pt idx="4">
                  <c:v>24</c:v>
                </c:pt>
                <c:pt idx="5">
                  <c:v>30</c:v>
                </c:pt>
                <c:pt idx="6">
                  <c:v>36</c:v>
                </c:pt>
                <c:pt idx="7">
                  <c:v>42</c:v>
                </c:pt>
                <c:pt idx="8">
                  <c:v>48</c:v>
                </c:pt>
                <c:pt idx="9">
                  <c:v>66</c:v>
                </c:pt>
                <c:pt idx="10">
                  <c:v>72</c:v>
                </c:pt>
                <c:pt idx="11">
                  <c:v>84</c:v>
                </c:pt>
                <c:pt idx="12">
                  <c:v>96</c:v>
                </c:pt>
                <c:pt idx="13">
                  <c:v>120</c:v>
                </c:pt>
                <c:pt idx="14">
                  <c:v>144</c:v>
                </c:pt>
              </c:numCache>
            </c:numRef>
          </c:xVal>
          <c:yVal>
            <c:numRef>
              <c:f>EPS!$D$18:$D$32</c:f>
              <c:numCache>
                <c:formatCode>0.000</c:formatCode>
                <c:ptCount val="15"/>
                <c:pt idx="0">
                  <c:v>9.0888888888862596E-2</c:v>
                </c:pt>
                <c:pt idx="1">
                  <c:v>0.42155555555551455</c:v>
                </c:pt>
                <c:pt idx="2">
                  <c:v>0.42066666666664942</c:v>
                </c:pt>
                <c:pt idx="3">
                  <c:v>0.59511111111110182</c:v>
                </c:pt>
                <c:pt idx="4">
                  <c:v>0.76444444444422222</c:v>
                </c:pt>
                <c:pt idx="5">
                  <c:v>0.11888888888887826</c:v>
                </c:pt>
                <c:pt idx="6">
                  <c:v>0.23044444444443435</c:v>
                </c:pt>
                <c:pt idx="7">
                  <c:v>0.51422222222220604</c:v>
                </c:pt>
                <c:pt idx="8">
                  <c:v>0.7123333333333518</c:v>
                </c:pt>
                <c:pt idx="9">
                  <c:v>1.707777777777765</c:v>
                </c:pt>
                <c:pt idx="10">
                  <c:v>1.911333333333302</c:v>
                </c:pt>
              </c:numCache>
            </c:numRef>
          </c:yVal>
          <c:smooth val="0"/>
        </c:ser>
        <c:ser>
          <c:idx val="3"/>
          <c:order val="3"/>
          <c:tx>
            <c:strRef>
              <c:f>EPS!$E$17</c:f>
              <c:strCache>
                <c:ptCount val="1"/>
                <c:pt idx="0">
                  <c:v>F4</c:v>
                </c:pt>
              </c:strCache>
            </c:strRef>
          </c:tx>
          <c:spPr>
            <a:ln w="28575">
              <a:noFill/>
            </a:ln>
          </c:spPr>
          <c:marker>
            <c:symbol val="x"/>
            <c:size val="5"/>
            <c:spPr>
              <a:ln w="9525">
                <a:solidFill>
                  <a:schemeClr val="tx1"/>
                </a:solidFill>
              </a:ln>
            </c:spPr>
          </c:marker>
          <c:xVal>
            <c:numRef>
              <c:f>EPS!$A$18:$A$32</c:f>
              <c:numCache>
                <c:formatCode>0\ "h"</c:formatCode>
                <c:ptCount val="15"/>
                <c:pt idx="0">
                  <c:v>0</c:v>
                </c:pt>
                <c:pt idx="1">
                  <c:v>6</c:v>
                </c:pt>
                <c:pt idx="2">
                  <c:v>12</c:v>
                </c:pt>
                <c:pt idx="3">
                  <c:v>18</c:v>
                </c:pt>
                <c:pt idx="4">
                  <c:v>24</c:v>
                </c:pt>
                <c:pt idx="5">
                  <c:v>30</c:v>
                </c:pt>
                <c:pt idx="6">
                  <c:v>36</c:v>
                </c:pt>
                <c:pt idx="7">
                  <c:v>42</c:v>
                </c:pt>
                <c:pt idx="8">
                  <c:v>48</c:v>
                </c:pt>
                <c:pt idx="9">
                  <c:v>66</c:v>
                </c:pt>
                <c:pt idx="10">
                  <c:v>72</c:v>
                </c:pt>
                <c:pt idx="11">
                  <c:v>84</c:v>
                </c:pt>
                <c:pt idx="12">
                  <c:v>96</c:v>
                </c:pt>
                <c:pt idx="13">
                  <c:v>120</c:v>
                </c:pt>
                <c:pt idx="14">
                  <c:v>144</c:v>
                </c:pt>
              </c:numCache>
            </c:numRef>
          </c:xVal>
          <c:yVal>
            <c:numRef>
              <c:f>EPS!$E$18:$E$32</c:f>
              <c:numCache>
                <c:formatCode>0.000</c:formatCode>
                <c:ptCount val="15"/>
                <c:pt idx="0">
                  <c:v>0.13844444444445336</c:v>
                </c:pt>
                <c:pt idx="1">
                  <c:v>0.46000000000000357</c:v>
                </c:pt>
                <c:pt idx="2">
                  <c:v>0.41999999999998833</c:v>
                </c:pt>
                <c:pt idx="3">
                  <c:v>0.51755555555551191</c:v>
                </c:pt>
                <c:pt idx="4">
                  <c:v>1.3155555555558844</c:v>
                </c:pt>
                <c:pt idx="5">
                  <c:v>0.16488888888884409</c:v>
                </c:pt>
                <c:pt idx="6">
                  <c:v>0.16733333333333414</c:v>
                </c:pt>
                <c:pt idx="7">
                  <c:v>0.21244444444443486</c:v>
                </c:pt>
                <c:pt idx="8">
                  <c:v>0.24900000000001771</c:v>
                </c:pt>
                <c:pt idx="9">
                  <c:v>0.50066666666668003</c:v>
                </c:pt>
                <c:pt idx="10">
                  <c:v>0.69500000000003814</c:v>
                </c:pt>
              </c:numCache>
            </c:numRef>
          </c:yVal>
          <c:smooth val="0"/>
        </c:ser>
        <c:ser>
          <c:idx val="4"/>
          <c:order val="4"/>
          <c:tx>
            <c:strRef>
              <c:f>EPS!$F$17</c:f>
              <c:strCache>
                <c:ptCount val="1"/>
                <c:pt idx="0">
                  <c:v>F5</c:v>
                </c:pt>
              </c:strCache>
            </c:strRef>
          </c:tx>
          <c:spPr>
            <a:ln w="28575">
              <a:noFill/>
            </a:ln>
          </c:spPr>
          <c:marker>
            <c:symbol val="square"/>
            <c:size val="5"/>
            <c:spPr>
              <a:solidFill>
                <a:srgbClr val="C00000"/>
              </a:solidFill>
              <a:ln>
                <a:noFill/>
              </a:ln>
            </c:spPr>
          </c:marker>
          <c:xVal>
            <c:numRef>
              <c:f>EPS!$A$18:$A$32</c:f>
              <c:numCache>
                <c:formatCode>0\ "h"</c:formatCode>
                <c:ptCount val="15"/>
                <c:pt idx="0">
                  <c:v>0</c:v>
                </c:pt>
                <c:pt idx="1">
                  <c:v>6</c:v>
                </c:pt>
                <c:pt idx="2">
                  <c:v>12</c:v>
                </c:pt>
                <c:pt idx="3">
                  <c:v>18</c:v>
                </c:pt>
                <c:pt idx="4">
                  <c:v>24</c:v>
                </c:pt>
                <c:pt idx="5">
                  <c:v>30</c:v>
                </c:pt>
                <c:pt idx="6">
                  <c:v>36</c:v>
                </c:pt>
                <c:pt idx="7">
                  <c:v>42</c:v>
                </c:pt>
                <c:pt idx="8">
                  <c:v>48</c:v>
                </c:pt>
                <c:pt idx="9">
                  <c:v>66</c:v>
                </c:pt>
                <c:pt idx="10">
                  <c:v>72</c:v>
                </c:pt>
                <c:pt idx="11">
                  <c:v>84</c:v>
                </c:pt>
                <c:pt idx="12">
                  <c:v>96</c:v>
                </c:pt>
                <c:pt idx="13">
                  <c:v>120</c:v>
                </c:pt>
                <c:pt idx="14">
                  <c:v>144</c:v>
                </c:pt>
              </c:numCache>
            </c:numRef>
          </c:xVal>
          <c:yVal>
            <c:numRef>
              <c:f>EPS!$F$18:$F$32</c:f>
              <c:numCache>
                <c:formatCode>0.000</c:formatCode>
                <c:ptCount val="15"/>
                <c:pt idx="0">
                  <c:v>0.11111111111109888</c:v>
                </c:pt>
                <c:pt idx="1">
                  <c:v>0.51555555555557764</c:v>
                </c:pt>
                <c:pt idx="2">
                  <c:v>0.35044444444443101</c:v>
                </c:pt>
                <c:pt idx="3">
                  <c:v>0.33666666666665179</c:v>
                </c:pt>
                <c:pt idx="4">
                  <c:v>0.9155555555557312</c:v>
                </c:pt>
                <c:pt idx="5">
                  <c:v>9.9333333333352494E-2</c:v>
                </c:pt>
                <c:pt idx="6">
                  <c:v>0.18088888888886009</c:v>
                </c:pt>
                <c:pt idx="7">
                  <c:v>0.34911111111110871</c:v>
                </c:pt>
                <c:pt idx="8">
                  <c:v>0.6593333333333451</c:v>
                </c:pt>
                <c:pt idx="9">
                  <c:v>2.2142222222222405</c:v>
                </c:pt>
                <c:pt idx="10">
                  <c:v>2.7600000000000215</c:v>
                </c:pt>
                <c:pt idx="11">
                  <c:v>4.5531111111111064</c:v>
                </c:pt>
                <c:pt idx="12">
                  <c:v>3.4400000000000355</c:v>
                </c:pt>
              </c:numCache>
            </c:numRef>
          </c:yVal>
          <c:smooth val="0"/>
        </c:ser>
        <c:ser>
          <c:idx val="5"/>
          <c:order val="5"/>
          <c:tx>
            <c:strRef>
              <c:f>EPS!$G$17</c:f>
              <c:strCache>
                <c:ptCount val="1"/>
                <c:pt idx="0">
                  <c:v>F6</c:v>
                </c:pt>
              </c:strCache>
            </c:strRef>
          </c:tx>
          <c:spPr>
            <a:ln w="28575">
              <a:noFill/>
            </a:ln>
          </c:spPr>
          <c:marker>
            <c:symbol val="star"/>
            <c:size val="5"/>
            <c:spPr>
              <a:ln w="9525">
                <a:solidFill>
                  <a:schemeClr val="tx1"/>
                </a:solidFill>
              </a:ln>
            </c:spPr>
          </c:marker>
          <c:xVal>
            <c:numRef>
              <c:f>EPS!$A$18:$A$32</c:f>
              <c:numCache>
                <c:formatCode>0\ "h"</c:formatCode>
                <c:ptCount val="15"/>
                <c:pt idx="0">
                  <c:v>0</c:v>
                </c:pt>
                <c:pt idx="1">
                  <c:v>6</c:v>
                </c:pt>
                <c:pt idx="2">
                  <c:v>12</c:v>
                </c:pt>
                <c:pt idx="3">
                  <c:v>18</c:v>
                </c:pt>
                <c:pt idx="4">
                  <c:v>24</c:v>
                </c:pt>
                <c:pt idx="5">
                  <c:v>30</c:v>
                </c:pt>
                <c:pt idx="6">
                  <c:v>36</c:v>
                </c:pt>
                <c:pt idx="7">
                  <c:v>42</c:v>
                </c:pt>
                <c:pt idx="8">
                  <c:v>48</c:v>
                </c:pt>
                <c:pt idx="9">
                  <c:v>66</c:v>
                </c:pt>
                <c:pt idx="10">
                  <c:v>72</c:v>
                </c:pt>
                <c:pt idx="11">
                  <c:v>84</c:v>
                </c:pt>
                <c:pt idx="12">
                  <c:v>96</c:v>
                </c:pt>
                <c:pt idx="13">
                  <c:v>120</c:v>
                </c:pt>
                <c:pt idx="14">
                  <c:v>144</c:v>
                </c:pt>
              </c:numCache>
            </c:numRef>
          </c:xVal>
          <c:yVal>
            <c:numRef>
              <c:f>EPS!$G$18:$G$32</c:f>
              <c:numCache>
                <c:formatCode>0.000</c:formatCode>
                <c:ptCount val="15"/>
                <c:pt idx="0">
                  <c:v>0.14599999999997948</c:v>
                </c:pt>
                <c:pt idx="1">
                  <c:v>0.40644444444446237</c:v>
                </c:pt>
                <c:pt idx="2">
                  <c:v>0.33333333333334597</c:v>
                </c:pt>
                <c:pt idx="3">
                  <c:v>0.5775555555555596</c:v>
                </c:pt>
                <c:pt idx="4">
                  <c:v>1.4911111111113073</c:v>
                </c:pt>
                <c:pt idx="5">
                  <c:v>0.14822222222221626</c:v>
                </c:pt>
                <c:pt idx="6">
                  <c:v>0.21333333333334933</c:v>
                </c:pt>
                <c:pt idx="7">
                  <c:v>0.24488888888887475</c:v>
                </c:pt>
                <c:pt idx="8">
                  <c:v>0.33533333333335413</c:v>
                </c:pt>
                <c:pt idx="9">
                  <c:v>0.40644444444441302</c:v>
                </c:pt>
                <c:pt idx="10">
                  <c:v>0.47433333333331734</c:v>
                </c:pt>
                <c:pt idx="11">
                  <c:v>0.57622222222223718</c:v>
                </c:pt>
                <c:pt idx="12">
                  <c:v>0.77766666666663953</c:v>
                </c:pt>
              </c:numCache>
            </c:numRef>
          </c:yVal>
          <c:smooth val="0"/>
        </c:ser>
        <c:ser>
          <c:idx val="6"/>
          <c:order val="6"/>
          <c:tx>
            <c:strRef>
              <c:f>EPS!$H$17</c:f>
              <c:strCache>
                <c:ptCount val="1"/>
                <c:pt idx="0">
                  <c:v>F7</c:v>
                </c:pt>
              </c:strCache>
            </c:strRef>
          </c:tx>
          <c:spPr>
            <a:ln w="28575">
              <a:noFill/>
            </a:ln>
          </c:spPr>
          <c:marker>
            <c:symbol val="plus"/>
            <c:size val="7"/>
            <c:spPr>
              <a:ln>
                <a:solidFill>
                  <a:schemeClr val="bg1">
                    <a:lumMod val="50000"/>
                  </a:schemeClr>
                </a:solidFill>
              </a:ln>
            </c:spPr>
          </c:marker>
          <c:xVal>
            <c:numRef>
              <c:f>EPS!$A$18:$A$32</c:f>
              <c:numCache>
                <c:formatCode>0\ "h"</c:formatCode>
                <c:ptCount val="15"/>
                <c:pt idx="0">
                  <c:v>0</c:v>
                </c:pt>
                <c:pt idx="1">
                  <c:v>6</c:v>
                </c:pt>
                <c:pt idx="2">
                  <c:v>12</c:v>
                </c:pt>
                <c:pt idx="3">
                  <c:v>18</c:v>
                </c:pt>
                <c:pt idx="4">
                  <c:v>24</c:v>
                </c:pt>
                <c:pt idx="5">
                  <c:v>30</c:v>
                </c:pt>
                <c:pt idx="6">
                  <c:v>36</c:v>
                </c:pt>
                <c:pt idx="7">
                  <c:v>42</c:v>
                </c:pt>
                <c:pt idx="8">
                  <c:v>48</c:v>
                </c:pt>
                <c:pt idx="9">
                  <c:v>66</c:v>
                </c:pt>
                <c:pt idx="10">
                  <c:v>72</c:v>
                </c:pt>
                <c:pt idx="11">
                  <c:v>84</c:v>
                </c:pt>
                <c:pt idx="12">
                  <c:v>96</c:v>
                </c:pt>
                <c:pt idx="13">
                  <c:v>120</c:v>
                </c:pt>
                <c:pt idx="14">
                  <c:v>144</c:v>
                </c:pt>
              </c:numCache>
            </c:numRef>
          </c:xVal>
          <c:yVal>
            <c:numRef>
              <c:f>EPS!$H$18:$H$32</c:f>
              <c:numCache>
                <c:formatCode>0.000</c:formatCode>
                <c:ptCount val="15"/>
                <c:pt idx="0">
                  <c:v>0.16888888888886042</c:v>
                </c:pt>
                <c:pt idx="1">
                  <c:v>0.47933333333332545</c:v>
                </c:pt>
                <c:pt idx="2">
                  <c:v>0.4086666666666498</c:v>
                </c:pt>
                <c:pt idx="3">
                  <c:v>0.60266666666667723</c:v>
                </c:pt>
                <c:pt idx="4">
                  <c:v>1.6133333333333433</c:v>
                </c:pt>
                <c:pt idx="5">
                  <c:v>0.19733333333333333</c:v>
                </c:pt>
                <c:pt idx="6">
                  <c:v>0.22333333333331615</c:v>
                </c:pt>
                <c:pt idx="7">
                  <c:v>0.21400000000001049</c:v>
                </c:pt>
                <c:pt idx="8">
                  <c:v>0.27133333333336412</c:v>
                </c:pt>
                <c:pt idx="9">
                  <c:v>0.74777777777779164</c:v>
                </c:pt>
                <c:pt idx="10">
                  <c:v>0.9886666666666748</c:v>
                </c:pt>
                <c:pt idx="11">
                  <c:v>1.6879999999999857</c:v>
                </c:pt>
                <c:pt idx="12">
                  <c:v>1.8683333333332868</c:v>
                </c:pt>
                <c:pt idx="13">
                  <c:v>2.5630000000000188</c:v>
                </c:pt>
              </c:numCache>
            </c:numRef>
          </c:yVal>
          <c:smooth val="0"/>
        </c:ser>
        <c:ser>
          <c:idx val="7"/>
          <c:order val="7"/>
          <c:tx>
            <c:strRef>
              <c:f>EPS!$I$17</c:f>
              <c:strCache>
                <c:ptCount val="1"/>
                <c:pt idx="0">
                  <c:v>F8</c:v>
                </c:pt>
              </c:strCache>
            </c:strRef>
          </c:tx>
          <c:spPr>
            <a:ln w="28575">
              <a:noFill/>
            </a:ln>
          </c:spPr>
          <c:marker>
            <c:symbol val="x"/>
            <c:size val="5"/>
            <c:spPr>
              <a:ln>
                <a:solidFill>
                  <a:schemeClr val="bg1">
                    <a:lumMod val="50000"/>
                  </a:schemeClr>
                </a:solidFill>
              </a:ln>
            </c:spPr>
          </c:marker>
          <c:xVal>
            <c:numRef>
              <c:f>EPS!$A$18:$A$32</c:f>
              <c:numCache>
                <c:formatCode>0\ "h"</c:formatCode>
                <c:ptCount val="15"/>
                <c:pt idx="0">
                  <c:v>0</c:v>
                </c:pt>
                <c:pt idx="1">
                  <c:v>6</c:v>
                </c:pt>
                <c:pt idx="2">
                  <c:v>12</c:v>
                </c:pt>
                <c:pt idx="3">
                  <c:v>18</c:v>
                </c:pt>
                <c:pt idx="4">
                  <c:v>24</c:v>
                </c:pt>
                <c:pt idx="5">
                  <c:v>30</c:v>
                </c:pt>
                <c:pt idx="6">
                  <c:v>36</c:v>
                </c:pt>
                <c:pt idx="7">
                  <c:v>42</c:v>
                </c:pt>
                <c:pt idx="8">
                  <c:v>48</c:v>
                </c:pt>
                <c:pt idx="9">
                  <c:v>66</c:v>
                </c:pt>
                <c:pt idx="10">
                  <c:v>72</c:v>
                </c:pt>
                <c:pt idx="11">
                  <c:v>84</c:v>
                </c:pt>
                <c:pt idx="12">
                  <c:v>96</c:v>
                </c:pt>
                <c:pt idx="13">
                  <c:v>120</c:v>
                </c:pt>
                <c:pt idx="14">
                  <c:v>144</c:v>
                </c:pt>
              </c:numCache>
            </c:numRef>
          </c:xVal>
          <c:yVal>
            <c:numRef>
              <c:f>EPS!$I$18:$I$32</c:f>
              <c:numCache>
                <c:formatCode>0.000</c:formatCode>
                <c:ptCount val="15"/>
                <c:pt idx="0">
                  <c:v>0.16577777777775851</c:v>
                </c:pt>
                <c:pt idx="1">
                  <c:v>0.47911111111107219</c:v>
                </c:pt>
                <c:pt idx="2">
                  <c:v>0.51333333333334086</c:v>
                </c:pt>
                <c:pt idx="3">
                  <c:v>0.61977777777776233</c:v>
                </c:pt>
                <c:pt idx="4">
                  <c:v>1.2888888888889445</c:v>
                </c:pt>
                <c:pt idx="5">
                  <c:v>0.17911111111112987</c:v>
                </c:pt>
                <c:pt idx="6">
                  <c:v>0.19644444444446821</c:v>
                </c:pt>
                <c:pt idx="7">
                  <c:v>0.21133333333336582</c:v>
                </c:pt>
                <c:pt idx="8">
                  <c:v>0.27999999999998398</c:v>
                </c:pt>
                <c:pt idx="9">
                  <c:v>0.47800000000000309</c:v>
                </c:pt>
                <c:pt idx="10">
                  <c:v>0.61600000000002397</c:v>
                </c:pt>
                <c:pt idx="11">
                  <c:v>0.93688888888888833</c:v>
                </c:pt>
                <c:pt idx="12">
                  <c:v>1.011333333333327</c:v>
                </c:pt>
                <c:pt idx="13">
                  <c:v>1.3683333333333418</c:v>
                </c:pt>
                <c:pt idx="14">
                  <c:v>1.5996666666666659</c:v>
                </c:pt>
              </c:numCache>
            </c:numRef>
          </c:yVal>
          <c:smooth val="0"/>
        </c:ser>
        <c:dLbls>
          <c:showLegendKey val="0"/>
          <c:showVal val="0"/>
          <c:showCatName val="0"/>
          <c:showSerName val="0"/>
          <c:showPercent val="0"/>
          <c:showBubbleSize val="0"/>
        </c:dLbls>
        <c:axId val="97597312"/>
        <c:axId val="97603968"/>
      </c:scatterChart>
      <c:valAx>
        <c:axId val="97597312"/>
        <c:scaling>
          <c:orientation val="minMax"/>
          <c:max val="144"/>
          <c:min val="0"/>
        </c:scaling>
        <c:delete val="0"/>
        <c:axPos val="b"/>
        <c:title>
          <c:tx>
            <c:rich>
              <a:bodyPr/>
              <a:lstStyle/>
              <a:p>
                <a:pPr>
                  <a:defRPr/>
                </a:pPr>
                <a:r>
                  <a:rPr lang="de-DE"/>
                  <a:t>Zeit</a:t>
                </a:r>
                <a:r>
                  <a:rPr lang="de-DE" baseline="0"/>
                  <a:t> nach Animpfen</a:t>
                </a:r>
                <a:endParaRPr lang="de-DE"/>
              </a:p>
            </c:rich>
          </c:tx>
          <c:layout/>
          <c:overlay val="0"/>
        </c:title>
        <c:numFmt formatCode="0\ &quot;h&quot;" sourceLinked="1"/>
        <c:majorTickMark val="out"/>
        <c:minorTickMark val="in"/>
        <c:tickLblPos val="nextTo"/>
        <c:spPr>
          <a:solidFill>
            <a:schemeClr val="bg1"/>
          </a:solidFill>
        </c:spPr>
        <c:crossAx val="97603968"/>
        <c:crosses val="autoZero"/>
        <c:crossBetween val="midCat"/>
        <c:majorUnit val="24"/>
        <c:minorUnit val="6"/>
      </c:valAx>
      <c:valAx>
        <c:axId val="97603968"/>
        <c:scaling>
          <c:orientation val="minMax"/>
        </c:scaling>
        <c:delete val="0"/>
        <c:axPos val="l"/>
        <c:title>
          <c:tx>
            <c:rich>
              <a:bodyPr/>
              <a:lstStyle/>
              <a:p>
                <a:pPr>
                  <a:defRPr/>
                </a:pPr>
                <a:r>
                  <a:rPr lang="de-DE"/>
                  <a:t>EPS-Konzentration in g/l</a:t>
                </a:r>
              </a:p>
            </c:rich>
          </c:tx>
          <c:layout/>
          <c:overlay val="0"/>
        </c:title>
        <c:numFmt formatCode="0.0" sourceLinked="0"/>
        <c:majorTickMark val="out"/>
        <c:minorTickMark val="none"/>
        <c:tickLblPos val="nextTo"/>
        <c:crossAx val="97597312"/>
        <c:crosses val="autoZero"/>
        <c:crossBetween val="midCat"/>
      </c:valAx>
    </c:plotArea>
    <c:legend>
      <c:legendPos val="r"/>
      <c:layout/>
      <c:overlay val="0"/>
    </c:legend>
    <c:plotVisOnly val="1"/>
    <c:dispBlanksAs val="gap"/>
    <c:showDLblsOverMax val="0"/>
  </c:chart>
  <c:spPr>
    <a:ln>
      <a:noFill/>
    </a:ln>
  </c:sp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EPS-Ausbeuten</a:t>
            </a:r>
          </a:p>
        </c:rich>
      </c:tx>
      <c:layout/>
      <c:overlay val="0"/>
    </c:title>
    <c:autoTitleDeleted val="0"/>
    <c:plotArea>
      <c:layout/>
      <c:barChart>
        <c:barDir val="col"/>
        <c:grouping val="clustered"/>
        <c:varyColors val="0"/>
        <c:ser>
          <c:idx val="0"/>
          <c:order val="0"/>
          <c:tx>
            <c:strRef>
              <c:f>EPS!$C$3</c:f>
              <c:strCache>
                <c:ptCount val="1"/>
                <c:pt idx="0">
                  <c:v>Masse in g</c:v>
                </c:pt>
              </c:strCache>
            </c:strRef>
          </c:tx>
          <c:invertIfNegative val="0"/>
          <c:cat>
            <c:strRef>
              <c:f>(EPS!$E$4,EPS!$E$6,EPS!$E$8,EPS!$E$5,EPS!$E$7,EPS!$E$9:$E$11)</c:f>
              <c:strCache>
                <c:ptCount val="8"/>
                <c:pt idx="0">
                  <c:v>F1</c:v>
                </c:pt>
                <c:pt idx="1">
                  <c:v>F3</c:v>
                </c:pt>
                <c:pt idx="2">
                  <c:v>F5</c:v>
                </c:pt>
                <c:pt idx="3">
                  <c:v>F2</c:v>
                </c:pt>
                <c:pt idx="4">
                  <c:v>F4</c:v>
                </c:pt>
                <c:pt idx="5">
                  <c:v>F6</c:v>
                </c:pt>
                <c:pt idx="6">
                  <c:v>F7</c:v>
                </c:pt>
                <c:pt idx="7">
                  <c:v>F8</c:v>
                </c:pt>
              </c:strCache>
            </c:strRef>
          </c:cat>
          <c:val>
            <c:numRef>
              <c:f>(EPS!$C$4,EPS!$C$6,EPS!$C$8,EPS!$C$5,EPS!$C$7,EPS!$C$9:$C$11)</c:f>
              <c:numCache>
                <c:formatCode>General</c:formatCode>
                <c:ptCount val="8"/>
                <c:pt idx="0">
                  <c:v>0.35959999999999998</c:v>
                </c:pt>
                <c:pt idx="1">
                  <c:v>0.62490000000000001</c:v>
                </c:pt>
                <c:pt idx="2">
                  <c:v>1.2932999999999999</c:v>
                </c:pt>
                <c:pt idx="3">
                  <c:v>6.1899999999999997E-2</c:v>
                </c:pt>
                <c:pt idx="4">
                  <c:v>0.30649999999999999</c:v>
                </c:pt>
                <c:pt idx="5">
                  <c:v>0.42109999999999997</c:v>
                </c:pt>
                <c:pt idx="6">
                  <c:v>0.86739999999999995</c:v>
                </c:pt>
                <c:pt idx="7">
                  <c:v>0.52559999999999996</c:v>
                </c:pt>
              </c:numCache>
            </c:numRef>
          </c:val>
        </c:ser>
        <c:ser>
          <c:idx val="1"/>
          <c:order val="1"/>
          <c:tx>
            <c:strRef>
              <c:f>EPS!$D$3</c:f>
              <c:strCache>
                <c:ptCount val="1"/>
                <c:pt idx="0">
                  <c:v>EPS-Konzentration in g/l</c:v>
                </c:pt>
              </c:strCache>
            </c:strRef>
          </c:tx>
          <c:invertIfNegative val="0"/>
          <c:cat>
            <c:strRef>
              <c:f>(EPS!$E$4,EPS!$E$6,EPS!$E$8,EPS!$E$5,EPS!$E$7,EPS!$E$9:$E$11)</c:f>
              <c:strCache>
                <c:ptCount val="8"/>
                <c:pt idx="0">
                  <c:v>F1</c:v>
                </c:pt>
                <c:pt idx="1">
                  <c:v>F3</c:v>
                </c:pt>
                <c:pt idx="2">
                  <c:v>F5</c:v>
                </c:pt>
                <c:pt idx="3">
                  <c:v>F2</c:v>
                </c:pt>
                <c:pt idx="4">
                  <c:v>F4</c:v>
                </c:pt>
                <c:pt idx="5">
                  <c:v>F6</c:v>
                </c:pt>
                <c:pt idx="6">
                  <c:v>F7</c:v>
                </c:pt>
                <c:pt idx="7">
                  <c:v>F8</c:v>
                </c:pt>
              </c:strCache>
            </c:strRef>
          </c:cat>
          <c:val>
            <c:numRef>
              <c:f>(EPS!$D$4,EPS!$D$6,EPS!$D$8,EPS!$D$5,EPS!$D$7,EPS!$D$9:$D$11)</c:f>
              <c:numCache>
                <c:formatCode>0.00</c:formatCode>
                <c:ptCount val="8"/>
                <c:pt idx="0">
                  <c:v>0.84215456674473066</c:v>
                </c:pt>
                <c:pt idx="1">
                  <c:v>1.5167475728155342</c:v>
                </c:pt>
                <c:pt idx="2">
                  <c:v>3.2494974874371856</c:v>
                </c:pt>
                <c:pt idx="3">
                  <c:v>0.14530516431924881</c:v>
                </c:pt>
                <c:pt idx="4">
                  <c:v>0.74938875305623476</c:v>
                </c:pt>
                <c:pt idx="5">
                  <c:v>1.0553884711779447</c:v>
                </c:pt>
                <c:pt idx="6">
                  <c:v>2.2071246819338421</c:v>
                </c:pt>
                <c:pt idx="7">
                  <c:v>1.3795275590551179</c:v>
                </c:pt>
              </c:numCache>
            </c:numRef>
          </c:val>
        </c:ser>
        <c:dLbls>
          <c:showLegendKey val="0"/>
          <c:showVal val="0"/>
          <c:showCatName val="0"/>
          <c:showSerName val="0"/>
          <c:showPercent val="0"/>
          <c:showBubbleSize val="0"/>
        </c:dLbls>
        <c:gapWidth val="175"/>
        <c:axId val="97637888"/>
        <c:axId val="97639424"/>
      </c:barChart>
      <c:catAx>
        <c:axId val="97637888"/>
        <c:scaling>
          <c:orientation val="minMax"/>
        </c:scaling>
        <c:delete val="0"/>
        <c:axPos val="b"/>
        <c:majorTickMark val="out"/>
        <c:minorTickMark val="none"/>
        <c:tickLblPos val="nextTo"/>
        <c:crossAx val="97639424"/>
        <c:crosses val="autoZero"/>
        <c:auto val="1"/>
        <c:lblAlgn val="ctr"/>
        <c:lblOffset val="100"/>
        <c:noMultiLvlLbl val="0"/>
      </c:catAx>
      <c:valAx>
        <c:axId val="97639424"/>
        <c:scaling>
          <c:orientation val="minMax"/>
        </c:scaling>
        <c:delete val="0"/>
        <c:axPos val="l"/>
        <c:title>
          <c:tx>
            <c:rich>
              <a:bodyPr rot="-5400000" vert="horz"/>
              <a:lstStyle/>
              <a:p>
                <a:pPr>
                  <a:defRPr/>
                </a:pPr>
                <a:r>
                  <a:rPr lang="de-DE"/>
                  <a:t>Masse in g</a:t>
                </a:r>
              </a:p>
              <a:p>
                <a:pPr>
                  <a:defRPr/>
                </a:pPr>
                <a:r>
                  <a:rPr lang="de-DE"/>
                  <a:t>EPS-Konzentration in g/l</a:t>
                </a:r>
              </a:p>
            </c:rich>
          </c:tx>
          <c:layout>
            <c:manualLayout>
              <c:xMode val="edge"/>
              <c:yMode val="edge"/>
              <c:x val="2.4423076923076922E-2"/>
              <c:y val="0.18019131944444444"/>
            </c:manualLayout>
          </c:layout>
          <c:overlay val="0"/>
        </c:title>
        <c:numFmt formatCode="#,##0.0" sourceLinked="0"/>
        <c:majorTickMark val="out"/>
        <c:minorTickMark val="none"/>
        <c:tickLblPos val="nextTo"/>
        <c:crossAx val="97637888"/>
        <c:crosses val="autoZero"/>
        <c:crossBetween val="between"/>
      </c:valAx>
      <c:spPr>
        <a:ln w="0">
          <a:noFill/>
        </a:ln>
      </c:spPr>
    </c:plotArea>
    <c:legend>
      <c:legendPos val="b"/>
      <c:layout/>
      <c:overlay val="0"/>
    </c:legend>
    <c:plotVisOnly val="1"/>
    <c:dispBlanksAs val="gap"/>
    <c:showDLblsOverMax val="0"/>
  </c:chart>
  <c:spPr>
    <a:ln>
      <a:noFill/>
    </a:ln>
  </c:sp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Dynamische</a:t>
            </a:r>
            <a:r>
              <a:rPr lang="de-DE" baseline="0"/>
              <a:t> Viskosität bei 1/s</a:t>
            </a:r>
            <a:endParaRPr lang="de-DE"/>
          </a:p>
        </c:rich>
      </c:tx>
      <c:layout/>
      <c:overlay val="0"/>
    </c:title>
    <c:autoTitleDeleted val="0"/>
    <c:plotArea>
      <c:layout/>
      <c:barChart>
        <c:barDir val="col"/>
        <c:grouping val="clustered"/>
        <c:varyColors val="0"/>
        <c:ser>
          <c:idx val="0"/>
          <c:order val="0"/>
          <c:invertIfNegative val="0"/>
          <c:dPt>
            <c:idx val="1"/>
            <c:invertIfNegative val="0"/>
            <c:bubble3D val="0"/>
            <c:spPr>
              <a:solidFill>
                <a:schemeClr val="accent3">
                  <a:lumMod val="50000"/>
                </a:schemeClr>
              </a:solidFill>
            </c:spPr>
          </c:dPt>
          <c:dPt>
            <c:idx val="3"/>
            <c:invertIfNegative val="0"/>
            <c:bubble3D val="0"/>
            <c:spPr>
              <a:solidFill>
                <a:schemeClr val="accent3"/>
              </a:solidFill>
            </c:spPr>
          </c:dPt>
          <c:dPt>
            <c:idx val="4"/>
            <c:invertIfNegative val="0"/>
            <c:bubble3D val="0"/>
            <c:spPr>
              <a:solidFill>
                <a:schemeClr val="accent3"/>
              </a:solidFill>
            </c:spPr>
          </c:dPt>
          <c:dPt>
            <c:idx val="5"/>
            <c:invertIfNegative val="0"/>
            <c:bubble3D val="0"/>
            <c:spPr>
              <a:solidFill>
                <a:schemeClr val="accent3"/>
              </a:solidFill>
            </c:spPr>
          </c:dPt>
          <c:errBars>
            <c:errBarType val="both"/>
            <c:errValType val="cust"/>
            <c:noEndCap val="0"/>
            <c:plus>
              <c:numRef>
                <c:f>'R'!$C$20:$C$25</c:f>
                <c:numCache>
                  <c:formatCode>General</c:formatCode>
                  <c:ptCount val="6"/>
                  <c:pt idx="0">
                    <c:v>47</c:v>
                  </c:pt>
                  <c:pt idx="1">
                    <c:v>44</c:v>
                  </c:pt>
                  <c:pt idx="2">
                    <c:v>103</c:v>
                  </c:pt>
                  <c:pt idx="3">
                    <c:v>5</c:v>
                  </c:pt>
                  <c:pt idx="4">
                    <c:v>73</c:v>
                  </c:pt>
                  <c:pt idx="5">
                    <c:v>8</c:v>
                  </c:pt>
                </c:numCache>
              </c:numRef>
            </c:plus>
            <c:minus>
              <c:numRef>
                <c:f>'R'!$C$20:$C$25</c:f>
                <c:numCache>
                  <c:formatCode>General</c:formatCode>
                  <c:ptCount val="6"/>
                  <c:pt idx="0">
                    <c:v>47</c:v>
                  </c:pt>
                  <c:pt idx="1">
                    <c:v>44</c:v>
                  </c:pt>
                  <c:pt idx="2">
                    <c:v>103</c:v>
                  </c:pt>
                  <c:pt idx="3">
                    <c:v>5</c:v>
                  </c:pt>
                  <c:pt idx="4">
                    <c:v>73</c:v>
                  </c:pt>
                  <c:pt idx="5">
                    <c:v>8</c:v>
                  </c:pt>
                </c:numCache>
              </c:numRef>
            </c:minus>
          </c:errBars>
          <c:cat>
            <c:strRef>
              <c:f>'R'!$A$20:$A$25</c:f>
              <c:strCache>
                <c:ptCount val="6"/>
                <c:pt idx="0">
                  <c:v>F3</c:v>
                </c:pt>
                <c:pt idx="1">
                  <c:v>F4</c:v>
                </c:pt>
                <c:pt idx="2">
                  <c:v>F5</c:v>
                </c:pt>
                <c:pt idx="3">
                  <c:v>F6</c:v>
                </c:pt>
                <c:pt idx="4">
                  <c:v>F7</c:v>
                </c:pt>
                <c:pt idx="5">
                  <c:v>F8</c:v>
                </c:pt>
              </c:strCache>
            </c:strRef>
          </c:cat>
          <c:val>
            <c:numRef>
              <c:f>'R'!$B$20:$B$25</c:f>
              <c:numCache>
                <c:formatCode>General</c:formatCode>
                <c:ptCount val="6"/>
                <c:pt idx="0">
                  <c:v>3733</c:v>
                </c:pt>
                <c:pt idx="1">
                  <c:v>5295</c:v>
                </c:pt>
                <c:pt idx="2">
                  <c:v>3580</c:v>
                </c:pt>
                <c:pt idx="3">
                  <c:v>1187</c:v>
                </c:pt>
                <c:pt idx="4">
                  <c:v>2501</c:v>
                </c:pt>
                <c:pt idx="5">
                  <c:v>2549</c:v>
                </c:pt>
              </c:numCache>
            </c:numRef>
          </c:val>
        </c:ser>
        <c:dLbls>
          <c:showLegendKey val="0"/>
          <c:showVal val="0"/>
          <c:showCatName val="0"/>
          <c:showSerName val="0"/>
          <c:showPercent val="0"/>
          <c:showBubbleSize val="0"/>
        </c:dLbls>
        <c:gapWidth val="150"/>
        <c:axId val="97954048"/>
        <c:axId val="97976320"/>
      </c:barChart>
      <c:catAx>
        <c:axId val="97954048"/>
        <c:scaling>
          <c:orientation val="minMax"/>
        </c:scaling>
        <c:delete val="0"/>
        <c:axPos val="b"/>
        <c:majorTickMark val="out"/>
        <c:minorTickMark val="none"/>
        <c:tickLblPos val="nextTo"/>
        <c:crossAx val="97976320"/>
        <c:crosses val="autoZero"/>
        <c:auto val="1"/>
        <c:lblAlgn val="ctr"/>
        <c:lblOffset val="100"/>
        <c:noMultiLvlLbl val="0"/>
      </c:catAx>
      <c:valAx>
        <c:axId val="97976320"/>
        <c:scaling>
          <c:orientation val="minMax"/>
        </c:scaling>
        <c:delete val="0"/>
        <c:axPos val="l"/>
        <c:title>
          <c:tx>
            <c:rich>
              <a:bodyPr rot="-5400000" vert="horz"/>
              <a:lstStyle/>
              <a:p>
                <a:pPr>
                  <a:defRPr/>
                </a:pPr>
                <a:r>
                  <a:rPr lang="de-DE"/>
                  <a:t>dyn. Viskosität bei 1/s in mPa ∙ s</a:t>
                </a:r>
              </a:p>
            </c:rich>
          </c:tx>
          <c:layout/>
          <c:overlay val="0"/>
        </c:title>
        <c:numFmt formatCode="General" sourceLinked="1"/>
        <c:majorTickMark val="out"/>
        <c:minorTickMark val="none"/>
        <c:tickLblPos val="nextTo"/>
        <c:crossAx val="97954048"/>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Dynamische</a:t>
            </a:r>
            <a:r>
              <a:rPr lang="de-DE" baseline="0"/>
              <a:t> Viskosität bei 1000/s</a:t>
            </a:r>
            <a:endParaRPr lang="de-DE"/>
          </a:p>
        </c:rich>
      </c:tx>
      <c:layout/>
      <c:overlay val="0"/>
    </c:title>
    <c:autoTitleDeleted val="0"/>
    <c:plotArea>
      <c:layout/>
      <c:barChart>
        <c:barDir val="col"/>
        <c:grouping val="clustered"/>
        <c:varyColors val="0"/>
        <c:ser>
          <c:idx val="0"/>
          <c:order val="0"/>
          <c:invertIfNegative val="0"/>
          <c:dPt>
            <c:idx val="1"/>
            <c:invertIfNegative val="0"/>
            <c:bubble3D val="0"/>
            <c:spPr>
              <a:solidFill>
                <a:schemeClr val="accent3">
                  <a:lumMod val="50000"/>
                </a:schemeClr>
              </a:solidFill>
            </c:spPr>
          </c:dPt>
          <c:dPt>
            <c:idx val="3"/>
            <c:invertIfNegative val="0"/>
            <c:bubble3D val="0"/>
            <c:spPr>
              <a:solidFill>
                <a:schemeClr val="accent3"/>
              </a:solidFill>
            </c:spPr>
          </c:dPt>
          <c:dPt>
            <c:idx val="4"/>
            <c:invertIfNegative val="0"/>
            <c:bubble3D val="0"/>
            <c:spPr>
              <a:solidFill>
                <a:schemeClr val="accent3"/>
              </a:solidFill>
            </c:spPr>
          </c:dPt>
          <c:dPt>
            <c:idx val="5"/>
            <c:invertIfNegative val="0"/>
            <c:bubble3D val="0"/>
            <c:spPr>
              <a:solidFill>
                <a:schemeClr val="accent3"/>
              </a:solidFill>
            </c:spPr>
          </c:dPt>
          <c:errBars>
            <c:errBarType val="both"/>
            <c:errValType val="cust"/>
            <c:noEndCap val="0"/>
            <c:plus>
              <c:numRef>
                <c:f>'R'!$E$20:$E$25</c:f>
                <c:numCache>
                  <c:formatCode>General</c:formatCode>
                  <c:ptCount val="6"/>
                  <c:pt idx="0">
                    <c:v>0.05</c:v>
                  </c:pt>
                  <c:pt idx="1">
                    <c:v>0.08</c:v>
                  </c:pt>
                  <c:pt idx="2">
                    <c:v>0.05</c:v>
                  </c:pt>
                  <c:pt idx="3">
                    <c:v>0.02</c:v>
                  </c:pt>
                  <c:pt idx="4">
                    <c:v>0.06</c:v>
                  </c:pt>
                  <c:pt idx="5">
                    <c:v>3.0000000000000001E-3</c:v>
                  </c:pt>
                </c:numCache>
              </c:numRef>
            </c:plus>
            <c:minus>
              <c:numRef>
                <c:f>'R'!$E$20:$E$25</c:f>
                <c:numCache>
                  <c:formatCode>General</c:formatCode>
                  <c:ptCount val="6"/>
                  <c:pt idx="0">
                    <c:v>0.05</c:v>
                  </c:pt>
                  <c:pt idx="1">
                    <c:v>0.08</c:v>
                  </c:pt>
                  <c:pt idx="2">
                    <c:v>0.05</c:v>
                  </c:pt>
                  <c:pt idx="3">
                    <c:v>0.02</c:v>
                  </c:pt>
                  <c:pt idx="4">
                    <c:v>0.06</c:v>
                  </c:pt>
                  <c:pt idx="5">
                    <c:v>3.0000000000000001E-3</c:v>
                  </c:pt>
                </c:numCache>
              </c:numRef>
            </c:minus>
          </c:errBars>
          <c:cat>
            <c:strRef>
              <c:f>'R'!$A$20:$A$25</c:f>
              <c:strCache>
                <c:ptCount val="6"/>
                <c:pt idx="0">
                  <c:v>F3</c:v>
                </c:pt>
                <c:pt idx="1">
                  <c:v>F4</c:v>
                </c:pt>
                <c:pt idx="2">
                  <c:v>F5</c:v>
                </c:pt>
                <c:pt idx="3">
                  <c:v>F6</c:v>
                </c:pt>
                <c:pt idx="4">
                  <c:v>F7</c:v>
                </c:pt>
                <c:pt idx="5">
                  <c:v>F8</c:v>
                </c:pt>
              </c:strCache>
            </c:strRef>
          </c:cat>
          <c:val>
            <c:numRef>
              <c:f>'R'!$D$20:$D$25</c:f>
              <c:numCache>
                <c:formatCode>General</c:formatCode>
                <c:ptCount val="6"/>
                <c:pt idx="0">
                  <c:v>13.77</c:v>
                </c:pt>
                <c:pt idx="1">
                  <c:v>16.2</c:v>
                </c:pt>
                <c:pt idx="2">
                  <c:v>14.65</c:v>
                </c:pt>
                <c:pt idx="3">
                  <c:v>6.59</c:v>
                </c:pt>
                <c:pt idx="4">
                  <c:v>11.12</c:v>
                </c:pt>
                <c:pt idx="5">
                  <c:v>11.191000000000001</c:v>
                </c:pt>
              </c:numCache>
            </c:numRef>
          </c:val>
        </c:ser>
        <c:dLbls>
          <c:showLegendKey val="0"/>
          <c:showVal val="0"/>
          <c:showCatName val="0"/>
          <c:showSerName val="0"/>
          <c:showPercent val="0"/>
          <c:showBubbleSize val="0"/>
        </c:dLbls>
        <c:gapWidth val="150"/>
        <c:axId val="98002816"/>
        <c:axId val="98004352"/>
      </c:barChart>
      <c:catAx>
        <c:axId val="98002816"/>
        <c:scaling>
          <c:orientation val="minMax"/>
        </c:scaling>
        <c:delete val="0"/>
        <c:axPos val="b"/>
        <c:majorTickMark val="out"/>
        <c:minorTickMark val="none"/>
        <c:tickLblPos val="nextTo"/>
        <c:crossAx val="98004352"/>
        <c:crosses val="autoZero"/>
        <c:auto val="1"/>
        <c:lblAlgn val="ctr"/>
        <c:lblOffset val="100"/>
        <c:noMultiLvlLbl val="0"/>
      </c:catAx>
      <c:valAx>
        <c:axId val="98004352"/>
        <c:scaling>
          <c:orientation val="minMax"/>
        </c:scaling>
        <c:delete val="0"/>
        <c:axPos val="l"/>
        <c:title>
          <c:tx>
            <c:rich>
              <a:bodyPr rot="-5400000" vert="horz"/>
              <a:lstStyle/>
              <a:p>
                <a:pPr>
                  <a:defRPr/>
                </a:pPr>
                <a:r>
                  <a:rPr lang="de-DE"/>
                  <a:t>dyn. Viskosität bei 1000/s in mPa ∙ s</a:t>
                </a:r>
              </a:p>
            </c:rich>
          </c:tx>
          <c:layout/>
          <c:overlay val="0"/>
        </c:title>
        <c:numFmt formatCode="General" sourceLinked="1"/>
        <c:majorTickMark val="out"/>
        <c:minorTickMark val="none"/>
        <c:tickLblPos val="nextTo"/>
        <c:crossAx val="98002816"/>
        <c:crosses val="autoZero"/>
        <c:crossBetween val="between"/>
      </c:valAx>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Thixotropie</a:t>
            </a:r>
          </a:p>
        </c:rich>
      </c:tx>
      <c:layout/>
      <c:overlay val="0"/>
    </c:title>
    <c:autoTitleDeleted val="0"/>
    <c:plotArea>
      <c:layout/>
      <c:barChart>
        <c:barDir val="col"/>
        <c:grouping val="clustered"/>
        <c:varyColors val="0"/>
        <c:ser>
          <c:idx val="1"/>
          <c:order val="0"/>
          <c:tx>
            <c:v>F3</c:v>
          </c:tx>
          <c:spPr>
            <a:solidFill>
              <a:schemeClr val="accent1"/>
            </a:solidFill>
          </c:spPr>
          <c:invertIfNegative val="0"/>
          <c:dPt>
            <c:idx val="0"/>
            <c:invertIfNegative val="0"/>
            <c:bubble3D val="0"/>
            <c:spPr>
              <a:solidFill>
                <a:schemeClr val="accent1"/>
              </a:solidFill>
            </c:spPr>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errBars>
            <c:errBarType val="both"/>
            <c:errValType val="cust"/>
            <c:noEndCap val="0"/>
            <c:plus>
              <c:numRef>
                <c:f>'R'!$G$20:$G$25</c:f>
                <c:numCache>
                  <c:formatCode>General</c:formatCode>
                  <c:ptCount val="6"/>
                  <c:pt idx="0">
                    <c:v>0</c:v>
                  </c:pt>
                  <c:pt idx="1">
                    <c:v>0.14099999999999999</c:v>
                  </c:pt>
                  <c:pt idx="2">
                    <c:v>0</c:v>
                  </c:pt>
                  <c:pt idx="3">
                    <c:v>0</c:v>
                  </c:pt>
                  <c:pt idx="4">
                    <c:v>0</c:v>
                  </c:pt>
                  <c:pt idx="5">
                    <c:v>0</c:v>
                  </c:pt>
                </c:numCache>
              </c:numRef>
            </c:plus>
            <c:minus>
              <c:numRef>
                <c:f>'R'!$G$20:$G$25</c:f>
                <c:numCache>
                  <c:formatCode>General</c:formatCode>
                  <c:ptCount val="6"/>
                  <c:pt idx="0">
                    <c:v>0</c:v>
                  </c:pt>
                  <c:pt idx="1">
                    <c:v>0.14099999999999999</c:v>
                  </c:pt>
                  <c:pt idx="2">
                    <c:v>0</c:v>
                  </c:pt>
                  <c:pt idx="3">
                    <c:v>0</c:v>
                  </c:pt>
                  <c:pt idx="4">
                    <c:v>0</c:v>
                  </c:pt>
                  <c:pt idx="5">
                    <c:v>0</c:v>
                  </c:pt>
                </c:numCache>
              </c:numRef>
            </c:minus>
          </c:errBars>
          <c:cat>
            <c:numRef>
              <c:f>('R'!$F$17,'R'!$H$17,'R'!$J$17,'R'!$L$17,'R'!$N$17)</c:f>
              <c:numCache>
                <c:formatCode>0%</c:formatCode>
                <c:ptCount val="5"/>
                <c:pt idx="0">
                  <c:v>0.1</c:v>
                </c:pt>
                <c:pt idx="1">
                  <c:v>0.25</c:v>
                </c:pt>
                <c:pt idx="2">
                  <c:v>0.5</c:v>
                </c:pt>
                <c:pt idx="3">
                  <c:v>0.75</c:v>
                </c:pt>
                <c:pt idx="4">
                  <c:v>0.9</c:v>
                </c:pt>
              </c:numCache>
            </c:numRef>
          </c:cat>
          <c:val>
            <c:numRef>
              <c:f>('R'!$F$20,'R'!$H$20,'R'!$J$20,'R'!$L$20,'R'!$N$20)</c:f>
              <c:numCache>
                <c:formatCode>General</c:formatCode>
                <c:ptCount val="5"/>
                <c:pt idx="0">
                  <c:v>0.8</c:v>
                </c:pt>
                <c:pt idx="1">
                  <c:v>0.8</c:v>
                </c:pt>
                <c:pt idx="2">
                  <c:v>0.8</c:v>
                </c:pt>
                <c:pt idx="3">
                  <c:v>1.52</c:v>
                </c:pt>
                <c:pt idx="4">
                  <c:v>2</c:v>
                </c:pt>
              </c:numCache>
            </c:numRef>
          </c:val>
        </c:ser>
        <c:ser>
          <c:idx val="4"/>
          <c:order val="1"/>
          <c:tx>
            <c:v>F4</c:v>
          </c:tx>
          <c:spPr>
            <a:solidFill>
              <a:schemeClr val="accent3">
                <a:lumMod val="50000"/>
              </a:schemeClr>
            </a:solidFill>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errBars>
            <c:errBarType val="both"/>
            <c:errValType val="cust"/>
            <c:noEndCap val="0"/>
            <c:plus>
              <c:numRef>
                <c:f>'R'!$I$20:$I$25</c:f>
                <c:numCache>
                  <c:formatCode>General</c:formatCode>
                  <c:ptCount val="6"/>
                  <c:pt idx="0">
                    <c:v>0</c:v>
                  </c:pt>
                  <c:pt idx="1">
                    <c:v>0.14099999999999999</c:v>
                  </c:pt>
                  <c:pt idx="2">
                    <c:v>0</c:v>
                  </c:pt>
                  <c:pt idx="3">
                    <c:v>0</c:v>
                  </c:pt>
                  <c:pt idx="4">
                    <c:v>0</c:v>
                  </c:pt>
                  <c:pt idx="5">
                    <c:v>0</c:v>
                  </c:pt>
                </c:numCache>
              </c:numRef>
            </c:plus>
            <c:minus>
              <c:numRef>
                <c:f>'R'!$I$20:$I$25</c:f>
                <c:numCache>
                  <c:formatCode>General</c:formatCode>
                  <c:ptCount val="6"/>
                  <c:pt idx="0">
                    <c:v>0</c:v>
                  </c:pt>
                  <c:pt idx="1">
                    <c:v>0.14099999999999999</c:v>
                  </c:pt>
                  <c:pt idx="2">
                    <c:v>0</c:v>
                  </c:pt>
                  <c:pt idx="3">
                    <c:v>0</c:v>
                  </c:pt>
                  <c:pt idx="4">
                    <c:v>0</c:v>
                  </c:pt>
                  <c:pt idx="5">
                    <c:v>0</c:v>
                  </c:pt>
                </c:numCache>
              </c:numRef>
            </c:minus>
          </c:errBars>
          <c:cat>
            <c:numRef>
              <c:f>('R'!$F$17,'R'!$H$17,'R'!$J$17,'R'!$L$17,'R'!$N$17)</c:f>
              <c:numCache>
                <c:formatCode>0%</c:formatCode>
                <c:ptCount val="5"/>
                <c:pt idx="0">
                  <c:v>0.1</c:v>
                </c:pt>
                <c:pt idx="1">
                  <c:v>0.25</c:v>
                </c:pt>
                <c:pt idx="2">
                  <c:v>0.5</c:v>
                </c:pt>
                <c:pt idx="3">
                  <c:v>0.75</c:v>
                </c:pt>
                <c:pt idx="4">
                  <c:v>0.9</c:v>
                </c:pt>
              </c:numCache>
            </c:numRef>
          </c:cat>
          <c:val>
            <c:numRef>
              <c:f>('R'!$F$21,'R'!$H$21,'R'!$J$21,'R'!$L$21,'R'!$N$21)</c:f>
              <c:numCache>
                <c:formatCode>General</c:formatCode>
                <c:ptCount val="5"/>
                <c:pt idx="0">
                  <c:v>0.4</c:v>
                </c:pt>
                <c:pt idx="1">
                  <c:v>0.4</c:v>
                </c:pt>
                <c:pt idx="2">
                  <c:v>0.45</c:v>
                </c:pt>
                <c:pt idx="3">
                  <c:v>0.95</c:v>
                </c:pt>
                <c:pt idx="4">
                  <c:v>1.55</c:v>
                </c:pt>
              </c:numCache>
            </c:numRef>
          </c:val>
        </c:ser>
        <c:ser>
          <c:idx val="6"/>
          <c:order val="2"/>
          <c:tx>
            <c:v>F5</c:v>
          </c:tx>
          <c:spPr>
            <a:solidFill>
              <a:schemeClr val="accent1"/>
            </a:solidFill>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errBars>
            <c:errBarType val="both"/>
            <c:errValType val="cust"/>
            <c:noEndCap val="0"/>
            <c:plus>
              <c:numRef>
                <c:f>'R'!$K$20:$K$25</c:f>
                <c:numCache>
                  <c:formatCode>General</c:formatCode>
                  <c:ptCount val="6"/>
                  <c:pt idx="0">
                    <c:v>0</c:v>
                  </c:pt>
                  <c:pt idx="1">
                    <c:v>7.0999999999999994E-2</c:v>
                  </c:pt>
                  <c:pt idx="2">
                    <c:v>0</c:v>
                  </c:pt>
                  <c:pt idx="3">
                    <c:v>0</c:v>
                  </c:pt>
                  <c:pt idx="4">
                    <c:v>0</c:v>
                  </c:pt>
                  <c:pt idx="5">
                    <c:v>0</c:v>
                  </c:pt>
                </c:numCache>
              </c:numRef>
            </c:plus>
            <c:minus>
              <c:numRef>
                <c:f>'R'!$K$20:$K$25</c:f>
                <c:numCache>
                  <c:formatCode>General</c:formatCode>
                  <c:ptCount val="6"/>
                  <c:pt idx="0">
                    <c:v>0</c:v>
                  </c:pt>
                  <c:pt idx="1">
                    <c:v>7.0999999999999994E-2</c:v>
                  </c:pt>
                  <c:pt idx="2">
                    <c:v>0</c:v>
                  </c:pt>
                  <c:pt idx="3">
                    <c:v>0</c:v>
                  </c:pt>
                  <c:pt idx="4">
                    <c:v>0</c:v>
                  </c:pt>
                  <c:pt idx="5">
                    <c:v>0</c:v>
                  </c:pt>
                </c:numCache>
              </c:numRef>
            </c:minus>
          </c:errBars>
          <c:cat>
            <c:numRef>
              <c:f>('R'!$F$17,'R'!$H$17,'R'!$J$17,'R'!$L$17,'R'!$N$17)</c:f>
              <c:numCache>
                <c:formatCode>0%</c:formatCode>
                <c:ptCount val="5"/>
                <c:pt idx="0">
                  <c:v>0.1</c:v>
                </c:pt>
                <c:pt idx="1">
                  <c:v>0.25</c:v>
                </c:pt>
                <c:pt idx="2">
                  <c:v>0.5</c:v>
                </c:pt>
                <c:pt idx="3">
                  <c:v>0.75</c:v>
                </c:pt>
                <c:pt idx="4">
                  <c:v>0.9</c:v>
                </c:pt>
              </c:numCache>
            </c:numRef>
          </c:cat>
          <c:val>
            <c:numRef>
              <c:f>('R'!$F$22,'R'!$H$22,'R'!$J$22,'R'!$L$22,'R'!$N$22)</c:f>
              <c:numCache>
                <c:formatCode>General</c:formatCode>
                <c:ptCount val="5"/>
                <c:pt idx="0">
                  <c:v>0.5</c:v>
                </c:pt>
                <c:pt idx="1">
                  <c:v>0.5</c:v>
                </c:pt>
                <c:pt idx="2">
                  <c:v>1</c:v>
                </c:pt>
                <c:pt idx="3">
                  <c:v>1.5</c:v>
                </c:pt>
                <c:pt idx="4">
                  <c:v>3.5</c:v>
                </c:pt>
              </c:numCache>
            </c:numRef>
          </c:val>
        </c:ser>
        <c:ser>
          <c:idx val="0"/>
          <c:order val="3"/>
          <c:tx>
            <c:v>F6</c:v>
          </c:tx>
          <c:spPr>
            <a:solidFill>
              <a:schemeClr val="accent3"/>
            </a:solidFill>
          </c:spPr>
          <c:invertIfNegative val="0"/>
          <c:val>
            <c:numRef>
              <c:f>('R'!$F$23,'R'!$H$23,'R'!$J$23,'R'!$L$23,'R'!$N$23)</c:f>
              <c:numCache>
                <c:formatCode>General</c:formatCode>
                <c:ptCount val="5"/>
                <c:pt idx="0">
                  <c:v>0.5</c:v>
                </c:pt>
                <c:pt idx="1">
                  <c:v>0.5</c:v>
                </c:pt>
                <c:pt idx="2">
                  <c:v>1.5</c:v>
                </c:pt>
                <c:pt idx="3">
                  <c:v>2.5</c:v>
                </c:pt>
                <c:pt idx="4">
                  <c:v>7.17</c:v>
                </c:pt>
              </c:numCache>
            </c:numRef>
          </c:val>
        </c:ser>
        <c:ser>
          <c:idx val="8"/>
          <c:order val="4"/>
          <c:tx>
            <c:v>F7</c:v>
          </c:tx>
          <c:spPr>
            <a:solidFill>
              <a:schemeClr val="accent3"/>
            </a:solidFill>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errBars>
            <c:errBarType val="both"/>
            <c:errValType val="cust"/>
            <c:noEndCap val="0"/>
            <c:plus>
              <c:numRef>
                <c:f>'R'!$M$20:$M$25</c:f>
                <c:numCache>
                  <c:formatCode>General</c:formatCode>
                  <c:ptCount val="6"/>
                  <c:pt idx="0">
                    <c:v>0.18</c:v>
                  </c:pt>
                  <c:pt idx="1">
                    <c:v>7.0999999999999994E-2</c:v>
                  </c:pt>
                  <c:pt idx="2">
                    <c:v>0</c:v>
                  </c:pt>
                  <c:pt idx="3">
                    <c:v>0</c:v>
                  </c:pt>
                  <c:pt idx="4">
                    <c:v>0</c:v>
                  </c:pt>
                  <c:pt idx="5">
                    <c:v>0.28999999999999998</c:v>
                  </c:pt>
                </c:numCache>
              </c:numRef>
            </c:plus>
            <c:minus>
              <c:numRef>
                <c:f>'R'!$M$20:$M$25</c:f>
                <c:numCache>
                  <c:formatCode>General</c:formatCode>
                  <c:ptCount val="6"/>
                  <c:pt idx="0">
                    <c:v>0.18</c:v>
                  </c:pt>
                  <c:pt idx="1">
                    <c:v>7.0999999999999994E-2</c:v>
                  </c:pt>
                  <c:pt idx="2">
                    <c:v>0</c:v>
                  </c:pt>
                  <c:pt idx="3">
                    <c:v>0</c:v>
                  </c:pt>
                  <c:pt idx="4">
                    <c:v>0</c:v>
                  </c:pt>
                  <c:pt idx="5">
                    <c:v>0.28999999999999998</c:v>
                  </c:pt>
                </c:numCache>
              </c:numRef>
            </c:minus>
          </c:errBars>
          <c:cat>
            <c:numRef>
              <c:f>('R'!$F$17,'R'!$H$17,'R'!$J$17,'R'!$L$17,'R'!$N$17)</c:f>
              <c:numCache>
                <c:formatCode>0%</c:formatCode>
                <c:ptCount val="5"/>
                <c:pt idx="0">
                  <c:v>0.1</c:v>
                </c:pt>
                <c:pt idx="1">
                  <c:v>0.25</c:v>
                </c:pt>
                <c:pt idx="2">
                  <c:v>0.5</c:v>
                </c:pt>
                <c:pt idx="3">
                  <c:v>0.75</c:v>
                </c:pt>
                <c:pt idx="4">
                  <c:v>0.9</c:v>
                </c:pt>
              </c:numCache>
            </c:numRef>
          </c:cat>
          <c:val>
            <c:numRef>
              <c:f>('R'!$F$24,'R'!$H$24,'R'!$J$24,'R'!$L$24,'R'!$N$24)</c:f>
              <c:numCache>
                <c:formatCode>General</c:formatCode>
                <c:ptCount val="5"/>
                <c:pt idx="0">
                  <c:v>0.5</c:v>
                </c:pt>
                <c:pt idx="1">
                  <c:v>0.5</c:v>
                </c:pt>
                <c:pt idx="2">
                  <c:v>1</c:v>
                </c:pt>
                <c:pt idx="3">
                  <c:v>1.5</c:v>
                </c:pt>
                <c:pt idx="4">
                  <c:v>2.5</c:v>
                </c:pt>
              </c:numCache>
            </c:numRef>
          </c:val>
        </c:ser>
        <c:ser>
          <c:idx val="10"/>
          <c:order val="5"/>
          <c:tx>
            <c:v>F8</c:v>
          </c:tx>
          <c:spPr>
            <a:solidFill>
              <a:schemeClr val="accent3"/>
            </a:solidFill>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errBars>
            <c:errBarType val="both"/>
            <c:errValType val="cust"/>
            <c:noEndCap val="0"/>
            <c:plus>
              <c:numRef>
                <c:f>'R'!$O$20:$O$25</c:f>
                <c:numCache>
                  <c:formatCode>General</c:formatCode>
                  <c:ptCount val="6"/>
                  <c:pt idx="0">
                    <c:v>0</c:v>
                  </c:pt>
                  <c:pt idx="1">
                    <c:v>7.0000000000000007E-2</c:v>
                  </c:pt>
                  <c:pt idx="2">
                    <c:v>0</c:v>
                  </c:pt>
                  <c:pt idx="3">
                    <c:v>0.28999999999999998</c:v>
                  </c:pt>
                  <c:pt idx="4">
                    <c:v>0</c:v>
                  </c:pt>
                  <c:pt idx="5">
                    <c:v>0</c:v>
                  </c:pt>
                </c:numCache>
              </c:numRef>
            </c:plus>
            <c:minus>
              <c:numRef>
                <c:f>'R'!$O$20:$O$25</c:f>
                <c:numCache>
                  <c:formatCode>General</c:formatCode>
                  <c:ptCount val="6"/>
                  <c:pt idx="0">
                    <c:v>0</c:v>
                  </c:pt>
                  <c:pt idx="1">
                    <c:v>7.0000000000000007E-2</c:v>
                  </c:pt>
                  <c:pt idx="2">
                    <c:v>0</c:v>
                  </c:pt>
                  <c:pt idx="3">
                    <c:v>0.28999999999999998</c:v>
                  </c:pt>
                  <c:pt idx="4">
                    <c:v>0</c:v>
                  </c:pt>
                  <c:pt idx="5">
                    <c:v>0</c:v>
                  </c:pt>
                </c:numCache>
              </c:numRef>
            </c:minus>
          </c:errBars>
          <c:cat>
            <c:numRef>
              <c:f>('R'!$F$17,'R'!$H$17,'R'!$J$17,'R'!$L$17,'R'!$N$17)</c:f>
              <c:numCache>
                <c:formatCode>0%</c:formatCode>
                <c:ptCount val="5"/>
                <c:pt idx="0">
                  <c:v>0.1</c:v>
                </c:pt>
                <c:pt idx="1">
                  <c:v>0.25</c:v>
                </c:pt>
                <c:pt idx="2">
                  <c:v>0.5</c:v>
                </c:pt>
                <c:pt idx="3">
                  <c:v>0.75</c:v>
                </c:pt>
                <c:pt idx="4">
                  <c:v>0.9</c:v>
                </c:pt>
              </c:numCache>
            </c:numRef>
          </c:cat>
          <c:val>
            <c:numRef>
              <c:f>('R'!$F$25,'R'!$H$25,'R'!$J$25,'R'!$L$25,'R'!$N$25)</c:f>
              <c:numCache>
                <c:formatCode>General</c:formatCode>
                <c:ptCount val="5"/>
                <c:pt idx="0">
                  <c:v>0.5</c:v>
                </c:pt>
                <c:pt idx="1">
                  <c:v>0.5</c:v>
                </c:pt>
                <c:pt idx="2">
                  <c:v>1</c:v>
                </c:pt>
                <c:pt idx="3">
                  <c:v>1.67</c:v>
                </c:pt>
                <c:pt idx="4">
                  <c:v>3</c:v>
                </c:pt>
              </c:numCache>
            </c:numRef>
          </c:val>
        </c:ser>
        <c:dLbls>
          <c:showLegendKey val="0"/>
          <c:showVal val="0"/>
          <c:showCatName val="0"/>
          <c:showSerName val="0"/>
          <c:showPercent val="0"/>
          <c:showBubbleSize val="0"/>
        </c:dLbls>
        <c:gapWidth val="175"/>
        <c:overlap val="-20"/>
        <c:axId val="29980928"/>
        <c:axId val="29987200"/>
      </c:barChart>
      <c:catAx>
        <c:axId val="29980928"/>
        <c:scaling>
          <c:orientation val="minMax"/>
        </c:scaling>
        <c:delete val="0"/>
        <c:axPos val="b"/>
        <c:title>
          <c:tx>
            <c:rich>
              <a:bodyPr/>
              <a:lstStyle/>
              <a:p>
                <a:pPr>
                  <a:defRPr/>
                </a:pPr>
                <a:r>
                  <a:rPr lang="de-DE"/>
                  <a:t>Erholung nach mittlerer Scherbeanspruchung</a:t>
                </a:r>
              </a:p>
            </c:rich>
          </c:tx>
          <c:layout/>
          <c:overlay val="0"/>
        </c:title>
        <c:numFmt formatCode="0%" sourceLinked="1"/>
        <c:majorTickMark val="out"/>
        <c:minorTickMark val="none"/>
        <c:tickLblPos val="nextTo"/>
        <c:crossAx val="29987200"/>
        <c:crosses val="autoZero"/>
        <c:auto val="1"/>
        <c:lblAlgn val="ctr"/>
        <c:lblOffset val="100"/>
        <c:noMultiLvlLbl val="0"/>
      </c:catAx>
      <c:valAx>
        <c:axId val="29987200"/>
        <c:scaling>
          <c:orientation val="minMax"/>
        </c:scaling>
        <c:delete val="0"/>
        <c:axPos val="l"/>
        <c:title>
          <c:tx>
            <c:rich>
              <a:bodyPr rot="-5400000" vert="horz"/>
              <a:lstStyle/>
              <a:p>
                <a:pPr>
                  <a:defRPr/>
                </a:pPr>
                <a:r>
                  <a:rPr lang="de-DE"/>
                  <a:t>Zeit in s</a:t>
                </a:r>
              </a:p>
            </c:rich>
          </c:tx>
          <c:layout/>
          <c:overlay val="0"/>
        </c:title>
        <c:numFmt formatCode="General" sourceLinked="1"/>
        <c:majorTickMark val="out"/>
        <c:minorTickMark val="none"/>
        <c:tickLblPos val="nextTo"/>
        <c:crossAx val="29980928"/>
        <c:crosses val="autoZero"/>
        <c:crossBetween val="between"/>
      </c:valAx>
    </c:plotArea>
    <c:legend>
      <c:legendPos val="r"/>
      <c:layout/>
      <c:overlay val="0"/>
    </c:legend>
    <c:plotVisOnly val="1"/>
    <c:dispBlanksAs val="gap"/>
    <c:showDLblsOverMax val="0"/>
  </c:chart>
  <c:spPr>
    <a:ln>
      <a:noFill/>
    </a:ln>
  </c:sp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0</xdr:rowOff>
    </xdr:from>
    <xdr:to>
      <xdr:col>13</xdr:col>
      <xdr:colOff>108000</xdr:colOff>
      <xdr:row>17</xdr:row>
      <xdr:rowOff>22500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749250</xdr:colOff>
      <xdr:row>16</xdr:row>
      <xdr:rowOff>0</xdr:rowOff>
    </xdr:from>
    <xdr:to>
      <xdr:col>17</xdr:col>
      <xdr:colOff>0</xdr:colOff>
      <xdr:row>32</xdr:row>
      <xdr:rowOff>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0</xdr:row>
      <xdr:rowOff>0</xdr:rowOff>
    </xdr:from>
    <xdr:to>
      <xdr:col>12</xdr:col>
      <xdr:colOff>108000</xdr:colOff>
      <xdr:row>14</xdr:row>
      <xdr:rowOff>117750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26</xdr:row>
      <xdr:rowOff>0</xdr:rowOff>
    </xdr:from>
    <xdr:to>
      <xdr:col>10</xdr:col>
      <xdr:colOff>50850</xdr:colOff>
      <xdr:row>41</xdr:row>
      <xdr:rowOff>22500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42</xdr:row>
      <xdr:rowOff>0</xdr:rowOff>
    </xdr:from>
    <xdr:to>
      <xdr:col>10</xdr:col>
      <xdr:colOff>50850</xdr:colOff>
      <xdr:row>57</xdr:row>
      <xdr:rowOff>22500</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25</xdr:row>
      <xdr:rowOff>168000</xdr:rowOff>
    </xdr:from>
    <xdr:to>
      <xdr:col>18</xdr:col>
      <xdr:colOff>336600</xdr:colOff>
      <xdr:row>41</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11"/>
  <sheetViews>
    <sheetView tabSelected="1" workbookViewId="0">
      <selection activeCell="B12" sqref="B12"/>
    </sheetView>
  </sheetViews>
  <sheetFormatPr baseColWidth="10" defaultRowHeight="15" x14ac:dyDescent="0.25"/>
  <cols>
    <col min="2" max="2" width="78.85546875" bestFit="1" customWidth="1"/>
  </cols>
  <sheetData>
    <row r="1" spans="1:2" ht="22.5" x14ac:dyDescent="0.3">
      <c r="A1" s="1" t="s">
        <v>0</v>
      </c>
    </row>
    <row r="3" spans="1:2" x14ac:dyDescent="0.25">
      <c r="A3" s="2" t="s">
        <v>8</v>
      </c>
      <c r="B3" s="2" t="s">
        <v>9</v>
      </c>
    </row>
    <row r="4" spans="1:2" x14ac:dyDescent="0.25">
      <c r="A4" s="3" t="s">
        <v>1</v>
      </c>
      <c r="B4" s="3" t="s">
        <v>27</v>
      </c>
    </row>
    <row r="5" spans="1:2" x14ac:dyDescent="0.25">
      <c r="A5" s="4" t="s">
        <v>2</v>
      </c>
      <c r="B5" s="4" t="s">
        <v>26</v>
      </c>
    </row>
    <row r="6" spans="1:2" x14ac:dyDescent="0.25">
      <c r="A6" s="5" t="s">
        <v>5</v>
      </c>
      <c r="B6" s="5" t="s">
        <v>25</v>
      </c>
    </row>
    <row r="7" spans="1:2" x14ac:dyDescent="0.25">
      <c r="A7" s="6" t="s">
        <v>3</v>
      </c>
      <c r="B7" s="6" t="s">
        <v>24</v>
      </c>
    </row>
    <row r="8" spans="1:2" x14ac:dyDescent="0.25">
      <c r="A8" s="7" t="s">
        <v>7</v>
      </c>
      <c r="B8" s="7" t="s">
        <v>23</v>
      </c>
    </row>
    <row r="9" spans="1:2" x14ac:dyDescent="0.25">
      <c r="A9" s="8" t="s">
        <v>82</v>
      </c>
      <c r="B9" s="8" t="s">
        <v>121</v>
      </c>
    </row>
    <row r="10" spans="1:2" x14ac:dyDescent="0.25">
      <c r="A10" s="9" t="s">
        <v>6</v>
      </c>
      <c r="B10" s="9" t="s">
        <v>22</v>
      </c>
    </row>
    <row r="11" spans="1:2" x14ac:dyDescent="0.25">
      <c r="A11" s="15" t="s">
        <v>4</v>
      </c>
      <c r="B11" s="15" t="s">
        <v>21</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6C737"/>
  </sheetPr>
  <dimension ref="A1:D13"/>
  <sheetViews>
    <sheetView workbookViewId="0">
      <selection activeCell="D3" sqref="D3"/>
    </sheetView>
  </sheetViews>
  <sheetFormatPr baseColWidth="10" defaultRowHeight="15" x14ac:dyDescent="0.25"/>
  <sheetData>
    <row r="1" spans="1:4" ht="22.5" x14ac:dyDescent="0.3">
      <c r="A1" s="1" t="s">
        <v>34</v>
      </c>
    </row>
    <row r="3" spans="1:4" x14ac:dyDescent="0.25">
      <c r="A3" t="s">
        <v>35</v>
      </c>
      <c r="B3" t="s">
        <v>89</v>
      </c>
      <c r="C3" t="s">
        <v>90</v>
      </c>
      <c r="D3" t="s">
        <v>91</v>
      </c>
    </row>
    <row r="4" spans="1:4" x14ac:dyDescent="0.25">
      <c r="A4" t="s">
        <v>54</v>
      </c>
    </row>
    <row r="5" spans="1:4" x14ac:dyDescent="0.25">
      <c r="A5" t="s">
        <v>55</v>
      </c>
    </row>
    <row r="6" spans="1:4" x14ac:dyDescent="0.25">
      <c r="A6" t="s">
        <v>56</v>
      </c>
    </row>
    <row r="7" spans="1:4" x14ac:dyDescent="0.25">
      <c r="A7" t="s">
        <v>57</v>
      </c>
    </row>
    <row r="8" spans="1:4" x14ac:dyDescent="0.25">
      <c r="A8" t="s">
        <v>58</v>
      </c>
    </row>
    <row r="9" spans="1:4" x14ac:dyDescent="0.25">
      <c r="A9" t="s">
        <v>59</v>
      </c>
    </row>
    <row r="10" spans="1:4" x14ac:dyDescent="0.25">
      <c r="A10" t="s">
        <v>60</v>
      </c>
    </row>
    <row r="11" spans="1:4" x14ac:dyDescent="0.25">
      <c r="A11" t="s">
        <v>61</v>
      </c>
    </row>
    <row r="12" spans="1:4" x14ac:dyDescent="0.25">
      <c r="A12" t="s">
        <v>85</v>
      </c>
    </row>
    <row r="13" spans="1:4" x14ac:dyDescent="0.25">
      <c r="A13" t="s">
        <v>86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AEAEA"/>
  </sheetPr>
  <dimension ref="A1:C35"/>
  <sheetViews>
    <sheetView workbookViewId="0">
      <selection activeCell="E10" sqref="E10"/>
    </sheetView>
  </sheetViews>
  <sheetFormatPr baseColWidth="10" defaultRowHeight="15" x14ac:dyDescent="0.25"/>
  <cols>
    <col min="1" max="1" width="27.140625" customWidth="1"/>
    <col min="2" max="2" width="12.140625" bestFit="1" customWidth="1"/>
  </cols>
  <sheetData>
    <row r="1" spans="1:3" ht="22.5" x14ac:dyDescent="0.3">
      <c r="A1" s="1" t="s">
        <v>10</v>
      </c>
    </row>
    <row r="3" spans="1:3" ht="15" customHeight="1" x14ac:dyDescent="0.25">
      <c r="A3" s="12" t="s">
        <v>11</v>
      </c>
      <c r="B3" s="11" t="s">
        <v>12</v>
      </c>
      <c r="C3" t="s">
        <v>14</v>
      </c>
    </row>
    <row r="4" spans="1:3" x14ac:dyDescent="0.25">
      <c r="A4">
        <v>0</v>
      </c>
      <c r="B4" t="s">
        <v>15</v>
      </c>
      <c r="C4">
        <v>8</v>
      </c>
    </row>
    <row r="5" spans="1:3" x14ac:dyDescent="0.25">
      <c r="A5">
        <v>3</v>
      </c>
      <c r="B5" t="s">
        <v>16</v>
      </c>
      <c r="C5">
        <v>8</v>
      </c>
    </row>
    <row r="6" spans="1:3" x14ac:dyDescent="0.25">
      <c r="A6">
        <v>6</v>
      </c>
      <c r="B6" t="s">
        <v>13</v>
      </c>
      <c r="C6">
        <v>8</v>
      </c>
    </row>
    <row r="7" spans="1:3" x14ac:dyDescent="0.25">
      <c r="A7">
        <v>9</v>
      </c>
      <c r="B7" t="s">
        <v>16</v>
      </c>
      <c r="C7">
        <v>8</v>
      </c>
    </row>
    <row r="8" spans="1:3" x14ac:dyDescent="0.25">
      <c r="A8">
        <v>12</v>
      </c>
      <c r="B8" t="s">
        <v>13</v>
      </c>
      <c r="C8">
        <v>8</v>
      </c>
    </row>
    <row r="9" spans="1:3" x14ac:dyDescent="0.25">
      <c r="A9">
        <v>15</v>
      </c>
      <c r="B9" t="s">
        <v>16</v>
      </c>
      <c r="C9">
        <v>8</v>
      </c>
    </row>
    <row r="10" spans="1:3" x14ac:dyDescent="0.25">
      <c r="A10">
        <v>18</v>
      </c>
      <c r="B10" t="s">
        <v>13</v>
      </c>
      <c r="C10">
        <v>8</v>
      </c>
    </row>
    <row r="11" spans="1:3" x14ac:dyDescent="0.25">
      <c r="A11">
        <v>21</v>
      </c>
      <c r="B11" t="s">
        <v>16</v>
      </c>
      <c r="C11">
        <v>8</v>
      </c>
    </row>
    <row r="12" spans="1:3" x14ac:dyDescent="0.25">
      <c r="A12">
        <v>24</v>
      </c>
      <c r="B12" t="s">
        <v>15</v>
      </c>
      <c r="C12">
        <v>8</v>
      </c>
    </row>
    <row r="13" spans="1:3" x14ac:dyDescent="0.25">
      <c r="A13">
        <v>27</v>
      </c>
      <c r="B13" t="s">
        <v>16</v>
      </c>
      <c r="C13">
        <v>8</v>
      </c>
    </row>
    <row r="14" spans="1:3" x14ac:dyDescent="0.25">
      <c r="A14">
        <v>30</v>
      </c>
      <c r="B14" t="s">
        <v>13</v>
      </c>
      <c r="C14">
        <v>8</v>
      </c>
    </row>
    <row r="15" spans="1:3" x14ac:dyDescent="0.25">
      <c r="A15">
        <v>33</v>
      </c>
      <c r="B15" t="s">
        <v>16</v>
      </c>
      <c r="C15">
        <v>8</v>
      </c>
    </row>
    <row r="16" spans="1:3" x14ac:dyDescent="0.25">
      <c r="A16">
        <v>36</v>
      </c>
      <c r="B16" t="s">
        <v>13</v>
      </c>
      <c r="C16">
        <v>8</v>
      </c>
    </row>
    <row r="17" spans="1:3" x14ac:dyDescent="0.25">
      <c r="A17">
        <v>39</v>
      </c>
      <c r="B17" t="s">
        <v>16</v>
      </c>
      <c r="C17">
        <v>8</v>
      </c>
    </row>
    <row r="18" spans="1:3" x14ac:dyDescent="0.25">
      <c r="A18">
        <v>42</v>
      </c>
      <c r="B18" t="s">
        <v>13</v>
      </c>
      <c r="C18">
        <v>8</v>
      </c>
    </row>
    <row r="19" spans="1:3" x14ac:dyDescent="0.25">
      <c r="A19">
        <v>45</v>
      </c>
      <c r="B19" t="s">
        <v>16</v>
      </c>
      <c r="C19">
        <v>8</v>
      </c>
    </row>
    <row r="20" spans="1:3" x14ac:dyDescent="0.25">
      <c r="A20">
        <v>48</v>
      </c>
      <c r="B20" t="s">
        <v>15</v>
      </c>
      <c r="C20">
        <v>8</v>
      </c>
    </row>
    <row r="21" spans="1:3" x14ac:dyDescent="0.25">
      <c r="A21">
        <v>54</v>
      </c>
      <c r="B21" t="s">
        <v>16</v>
      </c>
      <c r="C21">
        <v>6</v>
      </c>
    </row>
    <row r="22" spans="1:3" x14ac:dyDescent="0.25">
      <c r="A22">
        <v>66</v>
      </c>
      <c r="B22" t="s">
        <v>13</v>
      </c>
      <c r="C22">
        <v>6</v>
      </c>
    </row>
    <row r="23" spans="1:3" x14ac:dyDescent="0.25">
      <c r="A23">
        <v>72</v>
      </c>
      <c r="B23" t="s">
        <v>15</v>
      </c>
      <c r="C23">
        <v>6</v>
      </c>
    </row>
    <row r="24" spans="1:3" x14ac:dyDescent="0.25">
      <c r="A24">
        <v>78</v>
      </c>
      <c r="B24" t="s">
        <v>16</v>
      </c>
      <c r="C24">
        <v>4</v>
      </c>
    </row>
    <row r="25" spans="1:3" x14ac:dyDescent="0.25">
      <c r="A25">
        <v>84</v>
      </c>
      <c r="B25" t="s">
        <v>13</v>
      </c>
      <c r="C25">
        <v>4</v>
      </c>
    </row>
    <row r="26" spans="1:3" x14ac:dyDescent="0.25">
      <c r="A26">
        <v>96</v>
      </c>
      <c r="B26" t="s">
        <v>15</v>
      </c>
      <c r="C26">
        <v>4</v>
      </c>
    </row>
    <row r="27" spans="1:3" x14ac:dyDescent="0.25">
      <c r="A27">
        <v>104</v>
      </c>
      <c r="B27" t="s">
        <v>16</v>
      </c>
      <c r="C27">
        <v>2</v>
      </c>
    </row>
    <row r="28" spans="1:3" x14ac:dyDescent="0.25">
      <c r="A28">
        <v>120</v>
      </c>
      <c r="B28" t="s">
        <v>15</v>
      </c>
      <c r="C28">
        <v>2</v>
      </c>
    </row>
    <row r="29" spans="1:3" x14ac:dyDescent="0.25">
      <c r="A29">
        <v>128</v>
      </c>
      <c r="B29" t="s">
        <v>16</v>
      </c>
      <c r="C29">
        <v>1</v>
      </c>
    </row>
    <row r="30" spans="1:3" x14ac:dyDescent="0.25">
      <c r="A30">
        <v>144</v>
      </c>
      <c r="B30" t="s">
        <v>15</v>
      </c>
      <c r="C30">
        <v>1</v>
      </c>
    </row>
    <row r="32" spans="1:3" x14ac:dyDescent="0.25">
      <c r="A32" t="s">
        <v>17</v>
      </c>
      <c r="B32">
        <f>SUM(C4:C30)</f>
        <v>172</v>
      </c>
    </row>
    <row r="33" spans="1:2" x14ac:dyDescent="0.25">
      <c r="A33" t="s">
        <v>18</v>
      </c>
      <c r="B33">
        <f>SUMIF(B4:B30,"*g*",C4:C30)</f>
        <v>95</v>
      </c>
    </row>
    <row r="34" spans="1:2" x14ac:dyDescent="0.25">
      <c r="A34" t="s">
        <v>19</v>
      </c>
      <c r="B34">
        <f>SUMIF(B4:B30,"*R*",C4:C30)</f>
        <v>37</v>
      </c>
    </row>
    <row r="35" spans="1:2" x14ac:dyDescent="0.25">
      <c r="A35" t="s">
        <v>20</v>
      </c>
      <c r="B35">
        <v>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80"/>
  </sheetPr>
  <dimension ref="A1:K58"/>
  <sheetViews>
    <sheetView workbookViewId="0">
      <selection activeCell="B5" sqref="B5:D5"/>
    </sheetView>
  </sheetViews>
  <sheetFormatPr baseColWidth="10" defaultRowHeight="15" x14ac:dyDescent="0.25"/>
  <cols>
    <col min="1" max="1" width="27.140625" customWidth="1"/>
    <col min="2" max="11" width="5.7109375" customWidth="1"/>
  </cols>
  <sheetData>
    <row r="1" spans="1:7" ht="22.5" x14ac:dyDescent="0.3">
      <c r="A1" s="1" t="s">
        <v>28</v>
      </c>
    </row>
    <row r="3" spans="1:7" ht="15" customHeight="1" thickBot="1" x14ac:dyDescent="0.35">
      <c r="A3" s="14" t="s">
        <v>68</v>
      </c>
    </row>
    <row r="4" spans="1:7" ht="15.75" thickTop="1" x14ac:dyDescent="0.25">
      <c r="B4" s="28" t="s">
        <v>78</v>
      </c>
      <c r="C4" s="28"/>
      <c r="D4" s="28"/>
      <c r="E4" s="28"/>
      <c r="F4" s="28"/>
      <c r="G4" s="28"/>
    </row>
    <row r="5" spans="1:7" x14ac:dyDescent="0.25">
      <c r="B5" s="27" t="s">
        <v>77</v>
      </c>
      <c r="C5" s="27"/>
      <c r="D5" s="27"/>
      <c r="E5" s="27" t="s">
        <v>80</v>
      </c>
      <c r="F5" s="27"/>
      <c r="G5" s="27"/>
    </row>
    <row r="6" spans="1:7" ht="15" customHeight="1" x14ac:dyDescent="0.25">
      <c r="A6" s="12" t="s">
        <v>11</v>
      </c>
      <c r="B6" s="10" t="s">
        <v>36</v>
      </c>
      <c r="C6" s="10" t="s">
        <v>38</v>
      </c>
      <c r="D6" s="10" t="s">
        <v>40</v>
      </c>
      <c r="E6" s="10" t="s">
        <v>36</v>
      </c>
      <c r="F6" s="10" t="s">
        <v>38</v>
      </c>
      <c r="G6" s="10" t="s">
        <v>40</v>
      </c>
    </row>
    <row r="7" spans="1:7" x14ac:dyDescent="0.25">
      <c r="A7">
        <v>0</v>
      </c>
    </row>
    <row r="8" spans="1:7" x14ac:dyDescent="0.25">
      <c r="A8">
        <v>3</v>
      </c>
    </row>
    <row r="9" spans="1:7" x14ac:dyDescent="0.25">
      <c r="A9">
        <v>6</v>
      </c>
    </row>
    <row r="10" spans="1:7" x14ac:dyDescent="0.25">
      <c r="A10">
        <v>9</v>
      </c>
    </row>
    <row r="11" spans="1:7" x14ac:dyDescent="0.25">
      <c r="A11">
        <v>12</v>
      </c>
    </row>
    <row r="12" spans="1:7" x14ac:dyDescent="0.25">
      <c r="A12">
        <v>15</v>
      </c>
    </row>
    <row r="13" spans="1:7" x14ac:dyDescent="0.25">
      <c r="A13">
        <v>18</v>
      </c>
    </row>
    <row r="14" spans="1:7" x14ac:dyDescent="0.25">
      <c r="A14">
        <v>21</v>
      </c>
    </row>
    <row r="15" spans="1:7" x14ac:dyDescent="0.25">
      <c r="A15">
        <v>24</v>
      </c>
    </row>
    <row r="16" spans="1:7" x14ac:dyDescent="0.25">
      <c r="A16">
        <v>27</v>
      </c>
    </row>
    <row r="17" spans="1:11" x14ac:dyDescent="0.25">
      <c r="A17">
        <v>30</v>
      </c>
    </row>
    <row r="18" spans="1:11" x14ac:dyDescent="0.25">
      <c r="A18">
        <v>33</v>
      </c>
    </row>
    <row r="19" spans="1:11" x14ac:dyDescent="0.25">
      <c r="A19">
        <v>36</v>
      </c>
    </row>
    <row r="20" spans="1:11" x14ac:dyDescent="0.25">
      <c r="A20">
        <v>39</v>
      </c>
    </row>
    <row r="21" spans="1:11" x14ac:dyDescent="0.25">
      <c r="A21">
        <v>42</v>
      </c>
    </row>
    <row r="22" spans="1:11" x14ac:dyDescent="0.25">
      <c r="A22">
        <v>45</v>
      </c>
    </row>
    <row r="23" spans="1:11" x14ac:dyDescent="0.25">
      <c r="A23">
        <v>48</v>
      </c>
    </row>
    <row r="24" spans="1:11" x14ac:dyDescent="0.25">
      <c r="A24">
        <v>54</v>
      </c>
    </row>
    <row r="25" spans="1:11" x14ac:dyDescent="0.25">
      <c r="A25">
        <v>66</v>
      </c>
    </row>
    <row r="26" spans="1:11" x14ac:dyDescent="0.25">
      <c r="A26">
        <v>72</v>
      </c>
    </row>
    <row r="28" spans="1:11" ht="20.25" thickBot="1" x14ac:dyDescent="0.35">
      <c r="A28" s="14" t="s">
        <v>79</v>
      </c>
    </row>
    <row r="29" spans="1:11" ht="15.75" thickTop="1" x14ac:dyDescent="0.25">
      <c r="B29" s="28" t="s">
        <v>81</v>
      </c>
      <c r="C29" s="28"/>
      <c r="D29" s="28"/>
      <c r="E29" s="28"/>
      <c r="F29" s="28"/>
      <c r="G29" s="28"/>
      <c r="H29" s="28"/>
      <c r="I29" s="28"/>
      <c r="J29" s="28"/>
      <c r="K29" s="28"/>
    </row>
    <row r="30" spans="1:11" x14ac:dyDescent="0.25">
      <c r="B30" s="29" t="s">
        <v>77</v>
      </c>
      <c r="C30" s="29"/>
      <c r="D30" s="29"/>
      <c r="E30" s="29"/>
      <c r="F30" s="29"/>
      <c r="G30" s="27" t="s">
        <v>80</v>
      </c>
      <c r="H30" s="27"/>
      <c r="I30" s="27"/>
      <c r="J30" s="27"/>
      <c r="K30" s="27"/>
    </row>
    <row r="31" spans="1:11" x14ac:dyDescent="0.25">
      <c r="A31" s="11" t="s">
        <v>11</v>
      </c>
      <c r="B31" s="10" t="s">
        <v>37</v>
      </c>
      <c r="C31" s="10" t="s">
        <v>39</v>
      </c>
      <c r="D31" s="10" t="s">
        <v>41</v>
      </c>
      <c r="E31" s="10" t="s">
        <v>42</v>
      </c>
      <c r="F31" s="10" t="s">
        <v>43</v>
      </c>
      <c r="G31" s="10" t="s">
        <v>37</v>
      </c>
      <c r="H31" s="10" t="s">
        <v>39</v>
      </c>
      <c r="I31" s="10" t="s">
        <v>41</v>
      </c>
      <c r="J31" s="10" t="s">
        <v>42</v>
      </c>
      <c r="K31" s="10" t="s">
        <v>43</v>
      </c>
    </row>
    <row r="32" spans="1:11" x14ac:dyDescent="0.25">
      <c r="A32">
        <v>0</v>
      </c>
    </row>
    <row r="33" spans="1:1" x14ac:dyDescent="0.25">
      <c r="A33">
        <v>3</v>
      </c>
    </row>
    <row r="34" spans="1:1" x14ac:dyDescent="0.25">
      <c r="A34">
        <v>6</v>
      </c>
    </row>
    <row r="35" spans="1:1" x14ac:dyDescent="0.25">
      <c r="A35">
        <v>9</v>
      </c>
    </row>
    <row r="36" spans="1:1" x14ac:dyDescent="0.25">
      <c r="A36">
        <v>12</v>
      </c>
    </row>
    <row r="37" spans="1:1" x14ac:dyDescent="0.25">
      <c r="A37">
        <v>15</v>
      </c>
    </row>
    <row r="38" spans="1:1" x14ac:dyDescent="0.25">
      <c r="A38">
        <v>18</v>
      </c>
    </row>
    <row r="39" spans="1:1" x14ac:dyDescent="0.25">
      <c r="A39">
        <v>21</v>
      </c>
    </row>
    <row r="40" spans="1:1" x14ac:dyDescent="0.25">
      <c r="A40">
        <v>24</v>
      </c>
    </row>
    <row r="41" spans="1:1" x14ac:dyDescent="0.25">
      <c r="A41">
        <v>27</v>
      </c>
    </row>
    <row r="42" spans="1:1" x14ac:dyDescent="0.25">
      <c r="A42">
        <v>30</v>
      </c>
    </row>
    <row r="43" spans="1:1" x14ac:dyDescent="0.25">
      <c r="A43">
        <v>33</v>
      </c>
    </row>
    <row r="44" spans="1:1" x14ac:dyDescent="0.25">
      <c r="A44">
        <v>36</v>
      </c>
    </row>
    <row r="45" spans="1:1" x14ac:dyDescent="0.25">
      <c r="A45">
        <v>39</v>
      </c>
    </row>
    <row r="46" spans="1:1" x14ac:dyDescent="0.25">
      <c r="A46">
        <v>42</v>
      </c>
    </row>
    <row r="47" spans="1:1" x14ac:dyDescent="0.25">
      <c r="A47">
        <v>45</v>
      </c>
    </row>
    <row r="48" spans="1:1" x14ac:dyDescent="0.25">
      <c r="A48">
        <v>48</v>
      </c>
    </row>
    <row r="49" spans="1:1" x14ac:dyDescent="0.25">
      <c r="A49">
        <v>54</v>
      </c>
    </row>
    <row r="50" spans="1:1" x14ac:dyDescent="0.25">
      <c r="A50">
        <v>66</v>
      </c>
    </row>
    <row r="51" spans="1:1" x14ac:dyDescent="0.25">
      <c r="A51">
        <v>72</v>
      </c>
    </row>
    <row r="52" spans="1:1" x14ac:dyDescent="0.25">
      <c r="A52">
        <v>78</v>
      </c>
    </row>
    <row r="53" spans="1:1" x14ac:dyDescent="0.25">
      <c r="A53">
        <v>84</v>
      </c>
    </row>
    <row r="54" spans="1:1" x14ac:dyDescent="0.25">
      <c r="A54">
        <v>96</v>
      </c>
    </row>
    <row r="55" spans="1:1" x14ac:dyDescent="0.25">
      <c r="A55">
        <v>104</v>
      </c>
    </row>
    <row r="56" spans="1:1" x14ac:dyDescent="0.25">
      <c r="A56">
        <v>120</v>
      </c>
    </row>
    <row r="57" spans="1:1" x14ac:dyDescent="0.25">
      <c r="A57">
        <v>128</v>
      </c>
    </row>
    <row r="58" spans="1:1" x14ac:dyDescent="0.25">
      <c r="A58">
        <v>144</v>
      </c>
    </row>
  </sheetData>
  <mergeCells count="6">
    <mergeCell ref="B5:D5"/>
    <mergeCell ref="E5:G5"/>
    <mergeCell ref="B4:G4"/>
    <mergeCell ref="B30:F30"/>
    <mergeCell ref="G30:K30"/>
    <mergeCell ref="B29:K29"/>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181"/>
  </sheetPr>
  <dimension ref="A1:E11"/>
  <sheetViews>
    <sheetView zoomScaleNormal="100" workbookViewId="0">
      <selection activeCell="B8" sqref="B8"/>
    </sheetView>
  </sheetViews>
  <sheetFormatPr baseColWidth="10" defaultRowHeight="15" x14ac:dyDescent="0.25"/>
  <cols>
    <col min="2" max="2" width="17.140625" bestFit="1" customWidth="1"/>
  </cols>
  <sheetData>
    <row r="1" spans="1:5" ht="22.5" x14ac:dyDescent="0.3">
      <c r="A1" s="1" t="s">
        <v>29</v>
      </c>
    </row>
    <row r="3" spans="1:5" x14ac:dyDescent="0.25">
      <c r="A3" t="s">
        <v>35</v>
      </c>
      <c r="B3" t="s">
        <v>96</v>
      </c>
      <c r="C3" t="s">
        <v>44</v>
      </c>
      <c r="D3" t="s">
        <v>45</v>
      </c>
      <c r="E3" t="s">
        <v>95</v>
      </c>
    </row>
    <row r="4" spans="1:5" x14ac:dyDescent="0.25">
      <c r="A4" t="s">
        <v>36</v>
      </c>
      <c r="B4" s="19">
        <v>48</v>
      </c>
      <c r="C4">
        <v>427</v>
      </c>
      <c r="D4" s="18">
        <v>1.0670000000000002</v>
      </c>
      <c r="E4" s="18">
        <f t="shared" ref="E4:E11" si="0">IF(AND(NOT(ISBLANK(C4)),NOT(ISBLANK(D4))),D4/(C4/1000),"")</f>
        <v>2.4988290398126467</v>
      </c>
    </row>
    <row r="5" spans="1:5" x14ac:dyDescent="0.25">
      <c r="A5" t="s">
        <v>38</v>
      </c>
      <c r="B5" s="19">
        <v>72</v>
      </c>
      <c r="C5">
        <v>412</v>
      </c>
      <c r="D5" s="18">
        <v>2.3656000000000006</v>
      </c>
      <c r="E5" s="18">
        <f t="shared" si="0"/>
        <v>5.7417475728155356</v>
      </c>
    </row>
    <row r="6" spans="1:5" x14ac:dyDescent="0.25">
      <c r="A6" t="s">
        <v>40</v>
      </c>
      <c r="B6" s="19">
        <v>96</v>
      </c>
      <c r="C6">
        <v>398</v>
      </c>
      <c r="D6" s="18">
        <v>3.1058000000000003</v>
      </c>
      <c r="E6" s="18">
        <f t="shared" si="0"/>
        <v>7.803517587939699</v>
      </c>
    </row>
    <row r="7" spans="1:5" x14ac:dyDescent="0.25">
      <c r="A7" t="s">
        <v>37</v>
      </c>
      <c r="B7" s="19">
        <v>48</v>
      </c>
      <c r="C7">
        <v>426</v>
      </c>
      <c r="D7" s="17">
        <v>0.261099999999999</v>
      </c>
      <c r="E7" s="17">
        <f t="shared" si="0"/>
        <v>0.61291079812206339</v>
      </c>
    </row>
    <row r="8" spans="1:5" x14ac:dyDescent="0.25">
      <c r="A8" t="s">
        <v>39</v>
      </c>
      <c r="B8" s="19">
        <v>72</v>
      </c>
      <c r="C8">
        <v>409</v>
      </c>
      <c r="D8" s="18">
        <v>1.2862000000000009</v>
      </c>
      <c r="E8" s="18">
        <f t="shared" si="0"/>
        <v>3.1447432762836209</v>
      </c>
    </row>
    <row r="9" spans="1:5" x14ac:dyDescent="0.25">
      <c r="A9" t="s">
        <v>41</v>
      </c>
      <c r="B9" s="19">
        <v>96</v>
      </c>
      <c r="C9">
        <v>399</v>
      </c>
      <c r="D9" s="18">
        <v>1.4500999999999991</v>
      </c>
      <c r="E9" s="18">
        <f t="shared" si="0"/>
        <v>3.6343358395989949</v>
      </c>
    </row>
    <row r="10" spans="1:5" x14ac:dyDescent="0.25">
      <c r="A10" t="s">
        <v>42</v>
      </c>
      <c r="B10" s="19">
        <v>120</v>
      </c>
      <c r="C10">
        <v>393</v>
      </c>
      <c r="D10" s="18">
        <v>2.5709</v>
      </c>
      <c r="E10" s="18">
        <f t="shared" si="0"/>
        <v>6.5417302798982186</v>
      </c>
    </row>
    <row r="11" spans="1:5" x14ac:dyDescent="0.25">
      <c r="A11" t="s">
        <v>43</v>
      </c>
      <c r="B11" s="19">
        <v>144</v>
      </c>
      <c r="C11">
        <v>381</v>
      </c>
      <c r="D11" s="18">
        <v>3.1551999999999989</v>
      </c>
      <c r="E11" s="18">
        <f t="shared" si="0"/>
        <v>8.2813648293963222</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8080"/>
  </sheetPr>
  <dimension ref="A1:G19"/>
  <sheetViews>
    <sheetView workbookViewId="0">
      <selection activeCell="H3" sqref="H3"/>
    </sheetView>
  </sheetViews>
  <sheetFormatPr baseColWidth="10" defaultRowHeight="15" x14ac:dyDescent="0.25"/>
  <sheetData>
    <row r="1" spans="1:7" ht="22.5" x14ac:dyDescent="0.3">
      <c r="A1" s="1" t="s">
        <v>30</v>
      </c>
    </row>
    <row r="3" spans="1:7" x14ac:dyDescent="0.25">
      <c r="A3" t="s">
        <v>35</v>
      </c>
      <c r="B3" t="s">
        <v>62</v>
      </c>
      <c r="C3" t="s">
        <v>63</v>
      </c>
      <c r="D3" t="s">
        <v>64</v>
      </c>
      <c r="E3" t="s">
        <v>65</v>
      </c>
      <c r="F3" t="s">
        <v>66</v>
      </c>
      <c r="G3" t="s">
        <v>67</v>
      </c>
    </row>
    <row r="4" spans="1:7" x14ac:dyDescent="0.25">
      <c r="A4" t="s">
        <v>46</v>
      </c>
    </row>
    <row r="5" spans="1:7" x14ac:dyDescent="0.25">
      <c r="A5" t="s">
        <v>47</v>
      </c>
    </row>
    <row r="6" spans="1:7" x14ac:dyDescent="0.25">
      <c r="A6" t="s">
        <v>48</v>
      </c>
    </row>
    <row r="7" spans="1:7" x14ac:dyDescent="0.25">
      <c r="A7" t="s">
        <v>49</v>
      </c>
    </row>
    <row r="8" spans="1:7" x14ac:dyDescent="0.25">
      <c r="A8" t="s">
        <v>50</v>
      </c>
    </row>
    <row r="9" spans="1:7" x14ac:dyDescent="0.25">
      <c r="A9" t="s">
        <v>51</v>
      </c>
    </row>
    <row r="10" spans="1:7" x14ac:dyDescent="0.25">
      <c r="A10" t="s">
        <v>52</v>
      </c>
    </row>
    <row r="11" spans="1:7" x14ac:dyDescent="0.25">
      <c r="A11" t="s">
        <v>53</v>
      </c>
    </row>
    <row r="12" spans="1:7" x14ac:dyDescent="0.25">
      <c r="A12" t="s">
        <v>54</v>
      </c>
    </row>
    <row r="13" spans="1:7" x14ac:dyDescent="0.25">
      <c r="A13" t="s">
        <v>55</v>
      </c>
    </row>
    <row r="14" spans="1:7" x14ac:dyDescent="0.25">
      <c r="A14" t="s">
        <v>56</v>
      </c>
    </row>
    <row r="15" spans="1:7" x14ac:dyDescent="0.25">
      <c r="A15" t="s">
        <v>57</v>
      </c>
    </row>
    <row r="16" spans="1:7" x14ac:dyDescent="0.25">
      <c r="A16" t="s">
        <v>58</v>
      </c>
    </row>
    <row r="17" spans="1:1" x14ac:dyDescent="0.25">
      <c r="A17" t="s">
        <v>59</v>
      </c>
    </row>
    <row r="18" spans="1:1" x14ac:dyDescent="0.25">
      <c r="A18" t="s">
        <v>60</v>
      </c>
    </row>
    <row r="19" spans="1:1" x14ac:dyDescent="0.25">
      <c r="A19" t="s">
        <v>61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98E0"/>
  </sheetPr>
  <dimension ref="A1:I32"/>
  <sheetViews>
    <sheetView topLeftCell="A6" zoomScaleNormal="100" workbookViewId="0">
      <selection activeCell="K34" sqref="K34"/>
    </sheetView>
  </sheetViews>
  <sheetFormatPr baseColWidth="10" defaultRowHeight="15" x14ac:dyDescent="0.25"/>
  <sheetData>
    <row r="1" spans="1:9" ht="22.5" x14ac:dyDescent="0.3">
      <c r="A1" s="1" t="s">
        <v>31</v>
      </c>
    </row>
    <row r="3" spans="1:9" x14ac:dyDescent="0.25">
      <c r="A3" t="s">
        <v>35</v>
      </c>
      <c r="B3" t="s">
        <v>94</v>
      </c>
      <c r="C3" t="s">
        <v>83</v>
      </c>
      <c r="D3" t="s">
        <v>92</v>
      </c>
    </row>
    <row r="4" spans="1:9" x14ac:dyDescent="0.25">
      <c r="A4" t="s">
        <v>54</v>
      </c>
      <c r="B4">
        <v>427</v>
      </c>
      <c r="C4">
        <v>0.35959999999999998</v>
      </c>
      <c r="D4" s="18">
        <f>IF(AND(NOT(ISBLANK(B4)),NOT(ISBLANK(C4))),C4/(B4/1000),"")</f>
        <v>0.84215456674473066</v>
      </c>
      <c r="E4" t="s">
        <v>36</v>
      </c>
    </row>
    <row r="5" spans="1:9" x14ac:dyDescent="0.25">
      <c r="A5" t="s">
        <v>55</v>
      </c>
      <c r="B5">
        <v>426</v>
      </c>
      <c r="C5">
        <v>6.1899999999999997E-2</v>
      </c>
      <c r="D5" s="18">
        <f t="shared" ref="D5:D11" si="0">IF(AND(NOT(ISBLANK(B5)),NOT(ISBLANK(C5))),C5/(B5/1000),"")</f>
        <v>0.14530516431924881</v>
      </c>
      <c r="E5" t="s">
        <v>37</v>
      </c>
    </row>
    <row r="6" spans="1:9" x14ac:dyDescent="0.25">
      <c r="A6" t="s">
        <v>56</v>
      </c>
      <c r="B6">
        <v>412</v>
      </c>
      <c r="C6">
        <v>0.62490000000000001</v>
      </c>
      <c r="D6" s="18">
        <f t="shared" si="0"/>
        <v>1.5167475728155342</v>
      </c>
      <c r="E6" t="s">
        <v>38</v>
      </c>
    </row>
    <row r="7" spans="1:9" x14ac:dyDescent="0.25">
      <c r="A7" t="s">
        <v>57</v>
      </c>
      <c r="B7">
        <v>409</v>
      </c>
      <c r="C7">
        <v>0.30649999999999999</v>
      </c>
      <c r="D7" s="18">
        <f t="shared" si="0"/>
        <v>0.74938875305623476</v>
      </c>
      <c r="E7" t="s">
        <v>39</v>
      </c>
    </row>
    <row r="8" spans="1:9" x14ac:dyDescent="0.25">
      <c r="A8" t="s">
        <v>58</v>
      </c>
      <c r="B8">
        <v>398</v>
      </c>
      <c r="C8">
        <v>1.2932999999999999</v>
      </c>
      <c r="D8" s="18">
        <f t="shared" si="0"/>
        <v>3.2494974874371856</v>
      </c>
      <c r="E8" t="s">
        <v>40</v>
      </c>
    </row>
    <row r="9" spans="1:9" x14ac:dyDescent="0.25">
      <c r="A9" t="s">
        <v>59</v>
      </c>
      <c r="B9">
        <v>399</v>
      </c>
      <c r="C9">
        <v>0.42109999999999997</v>
      </c>
      <c r="D9" s="18">
        <f t="shared" si="0"/>
        <v>1.0553884711779447</v>
      </c>
      <c r="E9" t="s">
        <v>41</v>
      </c>
    </row>
    <row r="10" spans="1:9" x14ac:dyDescent="0.25">
      <c r="A10" t="s">
        <v>60</v>
      </c>
      <c r="B10">
        <v>393</v>
      </c>
      <c r="C10">
        <v>0.86739999999999995</v>
      </c>
      <c r="D10" s="18">
        <f t="shared" si="0"/>
        <v>2.2071246819338421</v>
      </c>
      <c r="E10" t="s">
        <v>42</v>
      </c>
    </row>
    <row r="11" spans="1:9" x14ac:dyDescent="0.25">
      <c r="A11" t="s">
        <v>61</v>
      </c>
      <c r="B11">
        <v>381</v>
      </c>
      <c r="C11">
        <v>0.52559999999999996</v>
      </c>
      <c r="D11" s="18">
        <f t="shared" si="0"/>
        <v>1.3795275590551179</v>
      </c>
      <c r="E11" t="s">
        <v>43</v>
      </c>
    </row>
    <row r="13" spans="1:9" x14ac:dyDescent="0.25">
      <c r="B13" t="s">
        <v>97</v>
      </c>
      <c r="C13" t="s">
        <v>98</v>
      </c>
    </row>
    <row r="14" spans="1:9" x14ac:dyDescent="0.25">
      <c r="A14" t="s">
        <v>93</v>
      </c>
      <c r="B14">
        <f>0.0104*90/37</f>
        <v>2.5297297297297294E-2</v>
      </c>
      <c r="C14" s="20">
        <f>B14/C11</f>
        <v>4.8130322102924838E-2</v>
      </c>
    </row>
    <row r="16" spans="1:9" x14ac:dyDescent="0.25">
      <c r="B16" s="27" t="s">
        <v>92</v>
      </c>
      <c r="C16" s="27"/>
      <c r="D16" s="27"/>
      <c r="E16" s="27"/>
      <c r="F16" s="27"/>
      <c r="G16" s="27"/>
      <c r="H16" s="27"/>
      <c r="I16" s="27"/>
    </row>
    <row r="17" spans="1:9" x14ac:dyDescent="0.25">
      <c r="A17" t="s">
        <v>99</v>
      </c>
      <c r="B17" t="s">
        <v>36</v>
      </c>
      <c r="C17" t="s">
        <v>37</v>
      </c>
      <c r="D17" t="s">
        <v>38</v>
      </c>
      <c r="E17" t="s">
        <v>39</v>
      </c>
      <c r="F17" t="s">
        <v>40</v>
      </c>
      <c r="G17" t="s">
        <v>41</v>
      </c>
      <c r="H17" t="s">
        <v>42</v>
      </c>
      <c r="I17" t="s">
        <v>43</v>
      </c>
    </row>
    <row r="18" spans="1:9" x14ac:dyDescent="0.25">
      <c r="A18" s="19">
        <v>0</v>
      </c>
      <c r="B18" s="17">
        <v>0.12466666666667416</v>
      </c>
      <c r="C18" s="17">
        <v>0.16133333333333433</v>
      </c>
      <c r="D18" s="17">
        <v>9.0888888888862596E-2</v>
      </c>
      <c r="E18" s="17">
        <v>0.13844444444445336</v>
      </c>
      <c r="F18" s="17">
        <v>0.11111111111109888</v>
      </c>
      <c r="G18" s="17">
        <v>0.14599999999997948</v>
      </c>
      <c r="H18" s="17">
        <v>0.16888888888886042</v>
      </c>
      <c r="I18" s="17">
        <v>0.16577777777775851</v>
      </c>
    </row>
    <row r="19" spans="1:9" x14ac:dyDescent="0.25">
      <c r="A19" s="19">
        <v>6</v>
      </c>
      <c r="B19" s="17">
        <v>0.42266666666668229</v>
      </c>
      <c r="C19" s="17">
        <v>0.37066666666666731</v>
      </c>
      <c r="D19" s="17">
        <v>0.42155555555551455</v>
      </c>
      <c r="E19" s="17">
        <v>0.46000000000000357</v>
      </c>
      <c r="F19" s="17">
        <v>0.51555555555557764</v>
      </c>
      <c r="G19" s="17">
        <v>0.40644444444446237</v>
      </c>
      <c r="H19" s="17">
        <v>0.47933333333332545</v>
      </c>
      <c r="I19" s="17">
        <v>0.47911111111107219</v>
      </c>
    </row>
    <row r="20" spans="1:9" x14ac:dyDescent="0.25">
      <c r="A20" s="19">
        <v>12</v>
      </c>
      <c r="B20" s="17">
        <v>0.44688888888888556</v>
      </c>
      <c r="C20" s="17">
        <v>0.45088888888885253</v>
      </c>
      <c r="D20" s="17">
        <v>0.42066666666664942</v>
      </c>
      <c r="E20" s="17">
        <v>0.41999999999998833</v>
      </c>
      <c r="F20" s="17">
        <v>0.35044444444443101</v>
      </c>
      <c r="G20" s="17">
        <v>0.33333333333334597</v>
      </c>
      <c r="H20" s="17">
        <v>0.4086666666666498</v>
      </c>
      <c r="I20" s="17">
        <v>0.51333333333334086</v>
      </c>
    </row>
    <row r="21" spans="1:9" x14ac:dyDescent="0.25">
      <c r="A21" s="19">
        <v>18</v>
      </c>
      <c r="B21" s="17">
        <v>0.44666666666668164</v>
      </c>
      <c r="C21" s="17">
        <v>0.61666666666670977</v>
      </c>
      <c r="D21" s="17">
        <v>0.59511111111110182</v>
      </c>
      <c r="E21" s="17">
        <v>0.51755555555551191</v>
      </c>
      <c r="F21" s="17">
        <v>0.33666666666665179</v>
      </c>
      <c r="G21" s="17">
        <v>0.5775555555555596</v>
      </c>
      <c r="H21" s="17">
        <v>0.60266666666667723</v>
      </c>
      <c r="I21" s="17">
        <v>0.61977777777776233</v>
      </c>
    </row>
    <row r="22" spans="1:9" x14ac:dyDescent="0.25">
      <c r="A22" s="19">
        <v>24</v>
      </c>
      <c r="B22" s="17">
        <v>1.0111111111108273</v>
      </c>
      <c r="C22" s="17">
        <v>1.2822222222223327</v>
      </c>
      <c r="D22" s="17">
        <v>0.76444444444422222</v>
      </c>
      <c r="E22" s="17">
        <v>1.3155555555558844</v>
      </c>
      <c r="F22" s="17">
        <v>0.9155555555557312</v>
      </c>
      <c r="G22" s="17">
        <v>1.4911111111113073</v>
      </c>
      <c r="H22" s="17">
        <v>1.6133333333333433</v>
      </c>
      <c r="I22" s="17">
        <v>1.2888888888889445</v>
      </c>
    </row>
    <row r="23" spans="1:9" x14ac:dyDescent="0.25">
      <c r="A23" s="19">
        <v>30</v>
      </c>
      <c r="B23" s="17">
        <v>0.10266666666665832</v>
      </c>
      <c r="C23" s="17">
        <v>0.15955555555555476</v>
      </c>
      <c r="D23" s="17">
        <v>0.11888888888887826</v>
      </c>
      <c r="E23" s="17">
        <v>0.16488888888884409</v>
      </c>
      <c r="F23" s="17">
        <v>9.9333333333352494E-2</v>
      </c>
      <c r="G23" s="17">
        <v>0.14822222222221626</v>
      </c>
      <c r="H23" s="17">
        <v>0.19733333333333333</v>
      </c>
      <c r="I23" s="17">
        <v>0.17911111111112987</v>
      </c>
    </row>
    <row r="24" spans="1:9" x14ac:dyDescent="0.25">
      <c r="A24" s="19">
        <v>36</v>
      </c>
      <c r="B24" s="17">
        <v>0.24488888888887475</v>
      </c>
      <c r="C24" s="17">
        <v>0.19911111111111288</v>
      </c>
      <c r="D24" s="17">
        <v>0.23044444444443435</v>
      </c>
      <c r="E24" s="17">
        <v>0.16733333333333414</v>
      </c>
      <c r="F24" s="17">
        <v>0.18088888888886009</v>
      </c>
      <c r="G24" s="17">
        <v>0.21333333333334933</v>
      </c>
      <c r="H24" s="17">
        <v>0.22333333333331615</v>
      </c>
      <c r="I24" s="17">
        <v>0.19644444444446821</v>
      </c>
    </row>
    <row r="25" spans="1:9" x14ac:dyDescent="0.25">
      <c r="A25" s="19">
        <v>42</v>
      </c>
      <c r="B25" s="17">
        <v>0.68022222222221795</v>
      </c>
      <c r="C25" s="17">
        <v>0.16000000000001199</v>
      </c>
      <c r="D25" s="17">
        <v>0.51422222222220604</v>
      </c>
      <c r="E25" s="17">
        <v>0.21244444444443486</v>
      </c>
      <c r="F25" s="17">
        <v>0.34911111111110871</v>
      </c>
      <c r="G25" s="17">
        <v>0.24488888888887475</v>
      </c>
      <c r="H25" s="17">
        <v>0.21400000000001049</v>
      </c>
      <c r="I25" s="17">
        <v>0.21133333333336582</v>
      </c>
    </row>
    <row r="26" spans="1:9" x14ac:dyDescent="0.25">
      <c r="A26" s="19">
        <v>48</v>
      </c>
      <c r="B26" s="17">
        <v>0.87433333333334728</v>
      </c>
      <c r="C26" s="17">
        <v>0.22733333333328312</v>
      </c>
      <c r="D26" s="17">
        <v>0.7123333333333518</v>
      </c>
      <c r="E26" s="17">
        <v>0.24900000000001771</v>
      </c>
      <c r="F26" s="17">
        <v>0.6593333333333451</v>
      </c>
      <c r="G26" s="17">
        <v>0.33533333333335413</v>
      </c>
      <c r="H26" s="17">
        <v>0.27133333333336412</v>
      </c>
      <c r="I26" s="17">
        <v>0.27999999999998398</v>
      </c>
    </row>
    <row r="27" spans="1:9" x14ac:dyDescent="0.25">
      <c r="A27" s="19">
        <v>66</v>
      </c>
      <c r="B27" s="17"/>
      <c r="C27" s="17"/>
      <c r="D27" s="17">
        <v>1.707777777777765</v>
      </c>
      <c r="E27" s="17">
        <v>0.50066666666668003</v>
      </c>
      <c r="F27" s="17">
        <v>2.2142222222222405</v>
      </c>
      <c r="G27" s="17">
        <v>0.40644444444441302</v>
      </c>
      <c r="H27" s="17">
        <v>0.74777777777779164</v>
      </c>
      <c r="I27" s="17">
        <v>0.47800000000000309</v>
      </c>
    </row>
    <row r="28" spans="1:9" x14ac:dyDescent="0.25">
      <c r="A28" s="19">
        <v>72</v>
      </c>
      <c r="B28" s="17"/>
      <c r="C28" s="17"/>
      <c r="D28" s="17">
        <v>1.911333333333302</v>
      </c>
      <c r="E28" s="17">
        <v>0.69500000000003814</v>
      </c>
      <c r="F28" s="17">
        <v>2.7600000000000215</v>
      </c>
      <c r="G28" s="17">
        <v>0.47433333333331734</v>
      </c>
      <c r="H28" s="17">
        <v>0.9886666666666748</v>
      </c>
      <c r="I28" s="17">
        <v>0.61600000000002397</v>
      </c>
    </row>
    <row r="29" spans="1:9" x14ac:dyDescent="0.25">
      <c r="A29" s="19">
        <v>84</v>
      </c>
      <c r="B29" s="17"/>
      <c r="C29" s="17"/>
      <c r="D29" s="17"/>
      <c r="E29" s="17"/>
      <c r="F29" s="17">
        <v>4.5531111111111064</v>
      </c>
      <c r="G29" s="17">
        <v>0.57622222222223718</v>
      </c>
      <c r="H29" s="17">
        <v>1.6879999999999857</v>
      </c>
      <c r="I29" s="17">
        <v>0.93688888888888833</v>
      </c>
    </row>
    <row r="30" spans="1:9" x14ac:dyDescent="0.25">
      <c r="A30" s="19">
        <v>96</v>
      </c>
      <c r="B30" s="17"/>
      <c r="C30" s="17"/>
      <c r="D30" s="17"/>
      <c r="E30" s="17"/>
      <c r="F30" s="17">
        <v>3.4400000000000355</v>
      </c>
      <c r="G30" s="17">
        <v>0.77766666666663953</v>
      </c>
      <c r="H30" s="17">
        <v>1.8683333333332868</v>
      </c>
      <c r="I30" s="17">
        <v>1.011333333333327</v>
      </c>
    </row>
    <row r="31" spans="1:9" x14ac:dyDescent="0.25">
      <c r="A31" s="19">
        <v>120</v>
      </c>
      <c r="B31" s="17"/>
      <c r="C31" s="17"/>
      <c r="D31" s="17"/>
      <c r="E31" s="17"/>
      <c r="F31" s="17"/>
      <c r="G31" s="17"/>
      <c r="H31" s="17">
        <v>2.5630000000000188</v>
      </c>
      <c r="I31" s="17">
        <v>1.3683333333333418</v>
      </c>
    </row>
    <row r="32" spans="1:9" x14ac:dyDescent="0.25">
      <c r="A32" s="19">
        <v>144</v>
      </c>
      <c r="B32" s="17"/>
      <c r="C32" s="17"/>
      <c r="D32" s="17"/>
      <c r="E32" s="17"/>
      <c r="F32" s="17"/>
      <c r="G32" s="17"/>
      <c r="H32" s="17"/>
      <c r="I32" s="17">
        <v>1.5996666666666659</v>
      </c>
    </row>
  </sheetData>
  <mergeCells count="1">
    <mergeCell ref="B16:I16"/>
  </mergeCells>
  <pageMargins left="0.7" right="0.7" top="0.78740157499999996" bottom="0.78740157499999996"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C8FF"/>
  </sheetPr>
  <dimension ref="A1:AT58"/>
  <sheetViews>
    <sheetView zoomScale="55" zoomScaleNormal="55" workbookViewId="0">
      <selection activeCell="B36" sqref="B36"/>
    </sheetView>
  </sheetViews>
  <sheetFormatPr baseColWidth="10" defaultRowHeight="15" x14ac:dyDescent="0.25"/>
  <cols>
    <col min="1" max="1" width="27.140625" customWidth="1"/>
    <col min="2" max="46" width="5.7109375" customWidth="1"/>
  </cols>
  <sheetData>
    <row r="1" spans="1:28" ht="22.5" x14ac:dyDescent="0.3">
      <c r="A1" s="1" t="s">
        <v>32</v>
      </c>
    </row>
    <row r="3" spans="1:28" ht="20.25" thickBot="1" x14ac:dyDescent="0.35">
      <c r="A3" s="14" t="s">
        <v>68</v>
      </c>
    </row>
    <row r="4" spans="1:28" ht="15.75" thickTop="1" x14ac:dyDescent="0.25">
      <c r="B4" s="28" t="s">
        <v>78</v>
      </c>
      <c r="C4" s="28"/>
      <c r="D4" s="28"/>
      <c r="E4" s="28"/>
      <c r="F4" s="28"/>
      <c r="G4" s="28"/>
      <c r="H4" s="28"/>
      <c r="I4" s="28"/>
      <c r="J4" s="28"/>
      <c r="K4" s="28"/>
      <c r="L4" s="28"/>
      <c r="M4" s="28"/>
      <c r="N4" s="28"/>
      <c r="O4" s="28"/>
      <c r="P4" s="28"/>
      <c r="Q4" s="28"/>
      <c r="R4" s="28"/>
      <c r="S4" s="28"/>
      <c r="T4" s="28"/>
      <c r="U4" s="28"/>
      <c r="V4" s="28"/>
      <c r="W4" s="28"/>
      <c r="X4" s="28"/>
      <c r="Y4" s="28"/>
      <c r="Z4" s="28"/>
      <c r="AA4" s="28"/>
      <c r="AB4" s="28"/>
    </row>
    <row r="5" spans="1:28" x14ac:dyDescent="0.25">
      <c r="B5" s="27" t="s">
        <v>69</v>
      </c>
      <c r="C5" s="27"/>
      <c r="D5" s="27"/>
      <c r="E5" s="27" t="s">
        <v>70</v>
      </c>
      <c r="F5" s="27"/>
      <c r="G5" s="27"/>
      <c r="H5" s="27" t="s">
        <v>71</v>
      </c>
      <c r="I5" s="27"/>
      <c r="J5" s="27"/>
      <c r="K5" s="27" t="s">
        <v>72</v>
      </c>
      <c r="L5" s="27"/>
      <c r="M5" s="27"/>
      <c r="N5" s="27" t="s">
        <v>73</v>
      </c>
      <c r="O5" s="27"/>
      <c r="P5" s="27"/>
      <c r="Q5" s="27" t="s">
        <v>74</v>
      </c>
      <c r="R5" s="27"/>
      <c r="S5" s="27"/>
      <c r="T5" s="27" t="s">
        <v>75</v>
      </c>
      <c r="U5" s="27"/>
      <c r="V5" s="27"/>
      <c r="W5" s="27" t="s">
        <v>76</v>
      </c>
      <c r="X5" s="27"/>
      <c r="Y5" s="27"/>
      <c r="Z5" s="27" t="s">
        <v>77</v>
      </c>
      <c r="AA5" s="27"/>
      <c r="AB5" s="27"/>
    </row>
    <row r="6" spans="1:28" x14ac:dyDescent="0.25">
      <c r="A6" t="s">
        <v>11</v>
      </c>
      <c r="B6" s="10" t="s">
        <v>36</v>
      </c>
      <c r="C6" s="10" t="s">
        <v>38</v>
      </c>
      <c r="D6" s="10" t="s">
        <v>40</v>
      </c>
      <c r="E6" s="10" t="s">
        <v>36</v>
      </c>
      <c r="F6" s="10" t="s">
        <v>38</v>
      </c>
      <c r="G6" s="10" t="s">
        <v>40</v>
      </c>
      <c r="H6" s="10" t="s">
        <v>36</v>
      </c>
      <c r="I6" s="10" t="s">
        <v>38</v>
      </c>
      <c r="J6" s="10" t="s">
        <v>40</v>
      </c>
      <c r="K6" s="10" t="s">
        <v>36</v>
      </c>
      <c r="L6" s="10" t="s">
        <v>38</v>
      </c>
      <c r="M6" s="10" t="s">
        <v>40</v>
      </c>
      <c r="N6" s="10" t="s">
        <v>36</v>
      </c>
      <c r="O6" s="10" t="s">
        <v>38</v>
      </c>
      <c r="P6" s="10" t="s">
        <v>40</v>
      </c>
      <c r="Q6" s="10" t="s">
        <v>36</v>
      </c>
      <c r="R6" s="10" t="s">
        <v>38</v>
      </c>
      <c r="S6" s="10" t="s">
        <v>40</v>
      </c>
      <c r="T6" s="10" t="s">
        <v>36</v>
      </c>
      <c r="U6" s="10" t="s">
        <v>38</v>
      </c>
      <c r="V6" s="10" t="s">
        <v>40</v>
      </c>
      <c r="W6" s="10" t="s">
        <v>36</v>
      </c>
      <c r="X6" s="10" t="s">
        <v>38</v>
      </c>
      <c r="Y6" s="10" t="s">
        <v>40</v>
      </c>
      <c r="Z6" s="10" t="s">
        <v>36</v>
      </c>
      <c r="AA6" s="10" t="s">
        <v>38</v>
      </c>
      <c r="AB6" s="10" t="s">
        <v>40</v>
      </c>
    </row>
    <row r="7" spans="1:28" x14ac:dyDescent="0.25">
      <c r="A7">
        <v>0</v>
      </c>
    </row>
    <row r="8" spans="1:28" x14ac:dyDescent="0.25">
      <c r="A8">
        <v>3</v>
      </c>
    </row>
    <row r="9" spans="1:28" x14ac:dyDescent="0.25">
      <c r="A9">
        <v>6</v>
      </c>
    </row>
    <row r="10" spans="1:28" x14ac:dyDescent="0.25">
      <c r="A10">
        <v>9</v>
      </c>
    </row>
    <row r="11" spans="1:28" x14ac:dyDescent="0.25">
      <c r="A11">
        <v>12</v>
      </c>
    </row>
    <row r="12" spans="1:28" x14ac:dyDescent="0.25">
      <c r="A12">
        <v>15</v>
      </c>
    </row>
    <row r="13" spans="1:28" x14ac:dyDescent="0.25">
      <c r="A13">
        <v>18</v>
      </c>
    </row>
    <row r="14" spans="1:28" x14ac:dyDescent="0.25">
      <c r="A14">
        <v>21</v>
      </c>
    </row>
    <row r="15" spans="1:28" x14ac:dyDescent="0.25">
      <c r="A15">
        <v>24</v>
      </c>
    </row>
    <row r="16" spans="1:28" x14ac:dyDescent="0.25">
      <c r="A16">
        <v>27</v>
      </c>
    </row>
    <row r="17" spans="1:46" x14ac:dyDescent="0.25">
      <c r="A17">
        <v>30</v>
      </c>
    </row>
    <row r="18" spans="1:46" x14ac:dyDescent="0.25">
      <c r="A18">
        <v>33</v>
      </c>
    </row>
    <row r="19" spans="1:46" x14ac:dyDescent="0.25">
      <c r="A19">
        <v>36</v>
      </c>
    </row>
    <row r="20" spans="1:46" x14ac:dyDescent="0.25">
      <c r="A20">
        <v>39</v>
      </c>
    </row>
    <row r="21" spans="1:46" x14ac:dyDescent="0.25">
      <c r="A21">
        <v>42</v>
      </c>
    </row>
    <row r="22" spans="1:46" x14ac:dyDescent="0.25">
      <c r="A22">
        <v>45</v>
      </c>
    </row>
    <row r="23" spans="1:46" x14ac:dyDescent="0.25">
      <c r="A23">
        <v>48</v>
      </c>
    </row>
    <row r="24" spans="1:46" x14ac:dyDescent="0.25">
      <c r="A24">
        <v>54</v>
      </c>
    </row>
    <row r="25" spans="1:46" x14ac:dyDescent="0.25">
      <c r="A25">
        <v>66</v>
      </c>
    </row>
    <row r="26" spans="1:46" x14ac:dyDescent="0.25">
      <c r="A26">
        <v>72</v>
      </c>
    </row>
    <row r="28" spans="1:46" ht="20.25" thickBot="1" x14ac:dyDescent="0.35">
      <c r="A28" s="14" t="s">
        <v>79</v>
      </c>
    </row>
    <row r="29" spans="1:46" ht="15.75" thickTop="1" x14ac:dyDescent="0.25">
      <c r="B29" s="28" t="s">
        <v>78</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row>
    <row r="30" spans="1:46" x14ac:dyDescent="0.25">
      <c r="B30" s="29" t="s">
        <v>69</v>
      </c>
      <c r="C30" s="29"/>
      <c r="D30" s="29"/>
      <c r="E30" s="29"/>
      <c r="F30" s="29"/>
      <c r="G30" s="29" t="s">
        <v>70</v>
      </c>
      <c r="H30" s="29"/>
      <c r="I30" s="29"/>
      <c r="J30" s="29"/>
      <c r="K30" s="29"/>
      <c r="L30" s="29" t="s">
        <v>71</v>
      </c>
      <c r="M30" s="29"/>
      <c r="N30" s="29"/>
      <c r="O30" s="29"/>
      <c r="P30" s="29"/>
      <c r="Q30" s="29" t="s">
        <v>72</v>
      </c>
      <c r="R30" s="29"/>
      <c r="S30" s="29"/>
      <c r="T30" s="29"/>
      <c r="U30" s="29"/>
      <c r="V30" s="29" t="s">
        <v>73</v>
      </c>
      <c r="W30" s="29"/>
      <c r="X30" s="29"/>
      <c r="Y30" s="29"/>
      <c r="Z30" s="29"/>
      <c r="AA30" s="29" t="s">
        <v>74</v>
      </c>
      <c r="AB30" s="29"/>
      <c r="AC30" s="29"/>
      <c r="AD30" s="29"/>
      <c r="AE30" s="29"/>
      <c r="AF30" s="29" t="s">
        <v>75</v>
      </c>
      <c r="AG30" s="29"/>
      <c r="AH30" s="29"/>
      <c r="AI30" s="29"/>
      <c r="AJ30" s="29"/>
      <c r="AK30" s="29" t="s">
        <v>76</v>
      </c>
      <c r="AL30" s="29"/>
      <c r="AM30" s="29"/>
      <c r="AN30" s="29"/>
      <c r="AO30" s="29"/>
      <c r="AP30" s="29" t="s">
        <v>77</v>
      </c>
      <c r="AQ30" s="29"/>
      <c r="AR30" s="29"/>
      <c r="AS30" s="29"/>
      <c r="AT30" s="29"/>
    </row>
    <row r="31" spans="1:46" x14ac:dyDescent="0.25">
      <c r="A31" t="s">
        <v>11</v>
      </c>
      <c r="B31" s="10" t="s">
        <v>37</v>
      </c>
      <c r="C31" s="10" t="s">
        <v>39</v>
      </c>
      <c r="D31" s="10" t="s">
        <v>41</v>
      </c>
      <c r="E31" s="10" t="s">
        <v>42</v>
      </c>
      <c r="F31" s="10" t="s">
        <v>43</v>
      </c>
      <c r="G31" s="10" t="s">
        <v>37</v>
      </c>
      <c r="H31" s="10" t="s">
        <v>39</v>
      </c>
      <c r="I31" s="10" t="s">
        <v>41</v>
      </c>
      <c r="J31" s="10" t="s">
        <v>42</v>
      </c>
      <c r="K31" s="10" t="s">
        <v>43</v>
      </c>
      <c r="L31" s="10" t="s">
        <v>37</v>
      </c>
      <c r="M31" s="10" t="s">
        <v>39</v>
      </c>
      <c r="N31" s="10" t="s">
        <v>41</v>
      </c>
      <c r="O31" s="10" t="s">
        <v>42</v>
      </c>
      <c r="P31" s="10" t="s">
        <v>43</v>
      </c>
      <c r="Q31" s="10" t="s">
        <v>37</v>
      </c>
      <c r="R31" s="10" t="s">
        <v>39</v>
      </c>
      <c r="S31" s="10" t="s">
        <v>41</v>
      </c>
      <c r="T31" s="10" t="s">
        <v>42</v>
      </c>
      <c r="U31" s="10" t="s">
        <v>43</v>
      </c>
      <c r="V31" s="10" t="s">
        <v>37</v>
      </c>
      <c r="W31" s="10" t="s">
        <v>39</v>
      </c>
      <c r="X31" s="10" t="s">
        <v>41</v>
      </c>
      <c r="Y31" s="10" t="s">
        <v>42</v>
      </c>
      <c r="Z31" s="10" t="s">
        <v>43</v>
      </c>
      <c r="AA31" s="10" t="s">
        <v>37</v>
      </c>
      <c r="AB31" s="10" t="s">
        <v>39</v>
      </c>
      <c r="AC31" s="10" t="s">
        <v>41</v>
      </c>
      <c r="AD31" s="10" t="s">
        <v>42</v>
      </c>
      <c r="AE31" s="10" t="s">
        <v>43</v>
      </c>
      <c r="AF31" s="10" t="s">
        <v>37</v>
      </c>
      <c r="AG31" s="10" t="s">
        <v>39</v>
      </c>
      <c r="AH31" s="10" t="s">
        <v>41</v>
      </c>
      <c r="AI31" s="10" t="s">
        <v>42</v>
      </c>
      <c r="AJ31" s="10" t="s">
        <v>43</v>
      </c>
      <c r="AK31" s="10" t="s">
        <v>37</v>
      </c>
      <c r="AL31" s="10" t="s">
        <v>39</v>
      </c>
      <c r="AM31" s="10" t="s">
        <v>41</v>
      </c>
      <c r="AN31" s="10" t="s">
        <v>42</v>
      </c>
      <c r="AO31" s="10" t="s">
        <v>43</v>
      </c>
      <c r="AP31" s="10" t="s">
        <v>37</v>
      </c>
      <c r="AQ31" s="10" t="s">
        <v>39</v>
      </c>
      <c r="AR31" s="10" t="s">
        <v>41</v>
      </c>
      <c r="AS31" s="10" t="s">
        <v>42</v>
      </c>
      <c r="AT31" s="10" t="s">
        <v>43</v>
      </c>
    </row>
    <row r="32" spans="1:46" x14ac:dyDescent="0.25">
      <c r="A32">
        <v>0</v>
      </c>
    </row>
    <row r="33" spans="1:1" x14ac:dyDescent="0.25">
      <c r="A33">
        <v>3</v>
      </c>
    </row>
    <row r="34" spans="1:1" x14ac:dyDescent="0.25">
      <c r="A34">
        <v>6</v>
      </c>
    </row>
    <row r="35" spans="1:1" x14ac:dyDescent="0.25">
      <c r="A35">
        <v>9</v>
      </c>
    </row>
    <row r="36" spans="1:1" x14ac:dyDescent="0.25">
      <c r="A36">
        <v>12</v>
      </c>
    </row>
    <row r="37" spans="1:1" x14ac:dyDescent="0.25">
      <c r="A37">
        <v>15</v>
      </c>
    </row>
    <row r="38" spans="1:1" x14ac:dyDescent="0.25">
      <c r="A38">
        <v>18</v>
      </c>
    </row>
    <row r="39" spans="1:1" x14ac:dyDescent="0.25">
      <c r="A39">
        <v>21</v>
      </c>
    </row>
    <row r="40" spans="1:1" x14ac:dyDescent="0.25">
      <c r="A40">
        <v>24</v>
      </c>
    </row>
    <row r="41" spans="1:1" x14ac:dyDescent="0.25">
      <c r="A41">
        <v>27</v>
      </c>
    </row>
    <row r="42" spans="1:1" x14ac:dyDescent="0.25">
      <c r="A42">
        <v>30</v>
      </c>
    </row>
    <row r="43" spans="1:1" x14ac:dyDescent="0.25">
      <c r="A43">
        <v>33</v>
      </c>
    </row>
    <row r="44" spans="1:1" x14ac:dyDescent="0.25">
      <c r="A44">
        <v>36</v>
      </c>
    </row>
    <row r="45" spans="1:1" x14ac:dyDescent="0.25">
      <c r="A45">
        <v>39</v>
      </c>
    </row>
    <row r="46" spans="1:1" x14ac:dyDescent="0.25">
      <c r="A46">
        <v>42</v>
      </c>
    </row>
    <row r="47" spans="1:1" x14ac:dyDescent="0.25">
      <c r="A47">
        <v>45</v>
      </c>
    </row>
    <row r="48" spans="1:1" x14ac:dyDescent="0.25">
      <c r="A48">
        <v>48</v>
      </c>
    </row>
    <row r="49" spans="1:1" x14ac:dyDescent="0.25">
      <c r="A49">
        <v>54</v>
      </c>
    </row>
    <row r="50" spans="1:1" x14ac:dyDescent="0.25">
      <c r="A50">
        <v>66</v>
      </c>
    </row>
    <row r="51" spans="1:1" x14ac:dyDescent="0.25">
      <c r="A51">
        <v>72</v>
      </c>
    </row>
    <row r="52" spans="1:1" x14ac:dyDescent="0.25">
      <c r="A52">
        <v>78</v>
      </c>
    </row>
    <row r="53" spans="1:1" x14ac:dyDescent="0.25">
      <c r="A53">
        <v>84</v>
      </c>
    </row>
    <row r="54" spans="1:1" x14ac:dyDescent="0.25">
      <c r="A54">
        <v>96</v>
      </c>
    </row>
    <row r="55" spans="1:1" x14ac:dyDescent="0.25">
      <c r="A55">
        <v>104</v>
      </c>
    </row>
    <row r="56" spans="1:1" x14ac:dyDescent="0.25">
      <c r="A56">
        <v>120</v>
      </c>
    </row>
    <row r="57" spans="1:1" x14ac:dyDescent="0.25">
      <c r="A57">
        <v>128</v>
      </c>
    </row>
    <row r="58" spans="1:1" x14ac:dyDescent="0.25">
      <c r="A58">
        <v>144</v>
      </c>
    </row>
  </sheetData>
  <mergeCells count="20">
    <mergeCell ref="AF30:AJ30"/>
    <mergeCell ref="AK30:AO30"/>
    <mergeCell ref="AP30:AT30"/>
    <mergeCell ref="B29:AT29"/>
    <mergeCell ref="B30:F30"/>
    <mergeCell ref="G30:K30"/>
    <mergeCell ref="L30:P30"/>
    <mergeCell ref="Q30:U30"/>
    <mergeCell ref="V30:Z30"/>
    <mergeCell ref="AA30:AE30"/>
    <mergeCell ref="B5:D5"/>
    <mergeCell ref="H5:J5"/>
    <mergeCell ref="K5:M5"/>
    <mergeCell ref="B4:AB4"/>
    <mergeCell ref="Z5:AB5"/>
    <mergeCell ref="W5:Y5"/>
    <mergeCell ref="T5:V5"/>
    <mergeCell ref="Q5:S5"/>
    <mergeCell ref="N5:P5"/>
    <mergeCell ref="E5:G5"/>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F0FF"/>
  </sheetPr>
  <dimension ref="A1:C15"/>
  <sheetViews>
    <sheetView workbookViewId="0">
      <selection activeCell="B3" sqref="B3"/>
    </sheetView>
  </sheetViews>
  <sheetFormatPr baseColWidth="10" defaultRowHeight="15" x14ac:dyDescent="0.25"/>
  <sheetData>
    <row r="1" spans="1:3" ht="22.5" x14ac:dyDescent="0.3">
      <c r="A1" s="1" t="s">
        <v>84</v>
      </c>
    </row>
    <row r="3" spans="1:3" x14ac:dyDescent="0.25">
      <c r="A3" t="s">
        <v>35</v>
      </c>
      <c r="B3" t="s">
        <v>122</v>
      </c>
      <c r="C3" t="s">
        <v>126</v>
      </c>
    </row>
    <row r="4" spans="1:3" x14ac:dyDescent="0.25">
      <c r="A4" t="s">
        <v>54</v>
      </c>
    </row>
    <row r="5" spans="1:3" x14ac:dyDescent="0.25">
      <c r="A5" t="s">
        <v>55</v>
      </c>
    </row>
    <row r="6" spans="1:3" x14ac:dyDescent="0.25">
      <c r="A6" t="s">
        <v>56</v>
      </c>
    </row>
    <row r="7" spans="1:3" x14ac:dyDescent="0.25">
      <c r="A7" t="s">
        <v>57</v>
      </c>
    </row>
    <row r="8" spans="1:3" x14ac:dyDescent="0.25">
      <c r="A8" t="s">
        <v>58</v>
      </c>
    </row>
    <row r="9" spans="1:3" x14ac:dyDescent="0.25">
      <c r="A9" t="s">
        <v>59</v>
      </c>
    </row>
    <row r="10" spans="1:3" x14ac:dyDescent="0.25">
      <c r="A10" t="s">
        <v>60</v>
      </c>
    </row>
    <row r="11" spans="1:3" x14ac:dyDescent="0.25">
      <c r="A11" t="s">
        <v>61</v>
      </c>
    </row>
    <row r="12" spans="1:3" x14ac:dyDescent="0.25">
      <c r="A12" t="s">
        <v>86</v>
      </c>
    </row>
    <row r="13" spans="1:3" x14ac:dyDescent="0.25">
      <c r="A13" t="s">
        <v>123</v>
      </c>
    </row>
    <row r="14" spans="1:3" x14ac:dyDescent="0.25">
      <c r="A14" t="s">
        <v>124</v>
      </c>
    </row>
    <row r="15" spans="1:3" x14ac:dyDescent="0.25">
      <c r="A15" t="s">
        <v>125</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8EAA4"/>
  </sheetPr>
  <dimension ref="A1:V25"/>
  <sheetViews>
    <sheetView zoomScaleNormal="100" workbookViewId="0">
      <selection activeCell="E24" sqref="E24"/>
    </sheetView>
  </sheetViews>
  <sheetFormatPr baseColWidth="10" defaultRowHeight="15" x14ac:dyDescent="0.25"/>
  <cols>
    <col min="1" max="1" width="27.140625" customWidth="1"/>
    <col min="2" max="15" width="7.7109375" customWidth="1"/>
  </cols>
  <sheetData>
    <row r="1" spans="1:22" ht="22.5" x14ac:dyDescent="0.3">
      <c r="A1" s="1" t="s">
        <v>33</v>
      </c>
    </row>
    <row r="3" spans="1:22" ht="20.25" thickBot="1" x14ac:dyDescent="0.35">
      <c r="A3" s="13" t="s">
        <v>87</v>
      </c>
    </row>
    <row r="4" spans="1:22" ht="15.75" thickTop="1" x14ac:dyDescent="0.25">
      <c r="B4" s="28" t="s">
        <v>100</v>
      </c>
      <c r="C4" s="28"/>
      <c r="D4" s="28"/>
      <c r="E4" s="28"/>
      <c r="F4" s="28"/>
      <c r="G4" s="28"/>
      <c r="H4" s="28"/>
      <c r="I4" s="28"/>
    </row>
    <row r="5" spans="1:22" x14ac:dyDescent="0.25">
      <c r="A5" t="s">
        <v>11</v>
      </c>
      <c r="B5" s="10" t="s">
        <v>36</v>
      </c>
      <c r="C5" s="10" t="s">
        <v>38</v>
      </c>
      <c r="D5" s="10" t="s">
        <v>40</v>
      </c>
      <c r="E5" s="10" t="s">
        <v>37</v>
      </c>
      <c r="F5" s="10" t="s">
        <v>39</v>
      </c>
      <c r="G5" s="10" t="s">
        <v>41</v>
      </c>
      <c r="H5" s="10" t="s">
        <v>42</v>
      </c>
      <c r="I5" s="10" t="s">
        <v>43</v>
      </c>
    </row>
    <row r="6" spans="1:22" x14ac:dyDescent="0.25">
      <c r="A6">
        <v>0</v>
      </c>
    </row>
    <row r="7" spans="1:22" x14ac:dyDescent="0.25">
      <c r="A7">
        <v>24</v>
      </c>
    </row>
    <row r="8" spans="1:22" x14ac:dyDescent="0.25">
      <c r="A8">
        <v>48</v>
      </c>
    </row>
    <row r="9" spans="1:22" x14ac:dyDescent="0.25">
      <c r="A9">
        <v>72</v>
      </c>
    </row>
    <row r="10" spans="1:22" x14ac:dyDescent="0.25">
      <c r="A10">
        <v>96</v>
      </c>
    </row>
    <row r="11" spans="1:22" x14ac:dyDescent="0.25">
      <c r="A11">
        <v>120</v>
      </c>
    </row>
    <row r="12" spans="1:22" x14ac:dyDescent="0.25">
      <c r="A12">
        <v>144</v>
      </c>
    </row>
    <row r="14" spans="1:22" ht="20.25" thickBot="1" x14ac:dyDescent="0.35">
      <c r="A14" s="13" t="s">
        <v>88</v>
      </c>
    </row>
    <row r="15" spans="1:22" ht="16.5" thickTop="1" thickBot="1" x14ac:dyDescent="0.3"/>
    <row r="16" spans="1:22" x14ac:dyDescent="0.25">
      <c r="B16" s="27" t="s">
        <v>104</v>
      </c>
      <c r="C16" s="27"/>
      <c r="D16" s="27"/>
      <c r="E16" s="27"/>
      <c r="F16" s="27" t="s">
        <v>103</v>
      </c>
      <c r="G16" s="27"/>
      <c r="H16" s="27"/>
      <c r="I16" s="27"/>
      <c r="J16" s="27"/>
      <c r="K16" s="27"/>
      <c r="L16" s="27"/>
      <c r="M16" s="27"/>
      <c r="N16" s="27"/>
      <c r="O16" s="27"/>
      <c r="Q16" s="24" t="s">
        <v>35</v>
      </c>
      <c r="R16" s="25">
        <v>0.1</v>
      </c>
      <c r="S16" s="25">
        <v>0.25</v>
      </c>
      <c r="T16" s="25">
        <v>0.5</v>
      </c>
      <c r="U16" s="25">
        <v>0.75</v>
      </c>
      <c r="V16" s="25">
        <v>0.9</v>
      </c>
    </row>
    <row r="17" spans="1:22" x14ac:dyDescent="0.25">
      <c r="A17" t="s">
        <v>35</v>
      </c>
      <c r="B17" s="16" t="s">
        <v>101</v>
      </c>
      <c r="C17" s="16" t="s">
        <v>105</v>
      </c>
      <c r="D17" s="16" t="s">
        <v>102</v>
      </c>
      <c r="E17" s="16" t="s">
        <v>105</v>
      </c>
      <c r="F17" s="22">
        <v>0.1</v>
      </c>
      <c r="G17" s="16" t="s">
        <v>105</v>
      </c>
      <c r="H17" s="22">
        <v>0.25</v>
      </c>
      <c r="I17" s="16" t="s">
        <v>105</v>
      </c>
      <c r="J17" s="22">
        <v>0.5</v>
      </c>
      <c r="K17" s="16" t="s">
        <v>105</v>
      </c>
      <c r="L17" s="22">
        <v>0.75</v>
      </c>
      <c r="M17" s="16" t="s">
        <v>105</v>
      </c>
      <c r="N17" s="22">
        <v>0.9</v>
      </c>
      <c r="O17" s="16" t="s">
        <v>105</v>
      </c>
      <c r="Q17" s="21" t="s">
        <v>38</v>
      </c>
      <c r="R17" s="21" t="s">
        <v>106</v>
      </c>
      <c r="S17" s="21" t="s">
        <v>106</v>
      </c>
      <c r="T17" s="21" t="s">
        <v>106</v>
      </c>
      <c r="U17" s="21" t="s">
        <v>107</v>
      </c>
      <c r="V17" s="21" t="s">
        <v>108</v>
      </c>
    </row>
    <row r="18" spans="1:22" x14ac:dyDescent="0.25">
      <c r="A18" t="s">
        <v>36</v>
      </c>
      <c r="Q18" s="21" t="s">
        <v>39</v>
      </c>
      <c r="R18" s="21" t="s">
        <v>109</v>
      </c>
      <c r="S18" s="21" t="s">
        <v>109</v>
      </c>
      <c r="T18" s="21" t="s">
        <v>110</v>
      </c>
      <c r="U18" s="21" t="s">
        <v>111</v>
      </c>
      <c r="V18" s="21" t="s">
        <v>112</v>
      </c>
    </row>
    <row r="19" spans="1:22" x14ac:dyDescent="0.25">
      <c r="A19" t="s">
        <v>37</v>
      </c>
      <c r="Q19" s="21" t="s">
        <v>40</v>
      </c>
      <c r="R19" s="21" t="s">
        <v>113</v>
      </c>
      <c r="S19" s="21" t="s">
        <v>113</v>
      </c>
      <c r="T19" s="21" t="s">
        <v>114</v>
      </c>
      <c r="U19" s="21" t="s">
        <v>115</v>
      </c>
      <c r="V19" s="21" t="s">
        <v>116</v>
      </c>
    </row>
    <row r="20" spans="1:22" x14ac:dyDescent="0.25">
      <c r="A20" t="s">
        <v>38</v>
      </c>
      <c r="B20" s="23">
        <v>3733</v>
      </c>
      <c r="C20">
        <v>47</v>
      </c>
      <c r="D20" s="23">
        <v>13.77</v>
      </c>
      <c r="E20">
        <v>0.05</v>
      </c>
      <c r="F20" s="23">
        <v>0.8</v>
      </c>
      <c r="G20">
        <v>0</v>
      </c>
      <c r="H20" s="23">
        <v>0.8</v>
      </c>
      <c r="I20">
        <v>0</v>
      </c>
      <c r="J20" s="23">
        <v>0.8</v>
      </c>
      <c r="K20">
        <v>0</v>
      </c>
      <c r="L20" s="23">
        <v>1.52</v>
      </c>
      <c r="M20">
        <v>0.18</v>
      </c>
      <c r="N20" s="23">
        <v>2</v>
      </c>
      <c r="O20">
        <v>0</v>
      </c>
      <c r="Q20" s="21" t="s">
        <v>41</v>
      </c>
      <c r="R20" s="21" t="s">
        <v>113</v>
      </c>
      <c r="S20" s="21" t="s">
        <v>113</v>
      </c>
      <c r="T20" s="21" t="s">
        <v>115</v>
      </c>
      <c r="U20" s="21" t="s">
        <v>117</v>
      </c>
      <c r="V20" s="21" t="s">
        <v>118</v>
      </c>
    </row>
    <row r="21" spans="1:22" x14ac:dyDescent="0.25">
      <c r="A21" t="s">
        <v>39</v>
      </c>
      <c r="B21" s="23">
        <v>5295</v>
      </c>
      <c r="C21">
        <v>44</v>
      </c>
      <c r="D21" s="23">
        <v>16.2</v>
      </c>
      <c r="E21">
        <v>0.08</v>
      </c>
      <c r="F21" s="23">
        <v>0.4</v>
      </c>
      <c r="G21">
        <v>0.14099999999999999</v>
      </c>
      <c r="H21" s="23">
        <v>0.4</v>
      </c>
      <c r="I21">
        <v>0.14099999999999999</v>
      </c>
      <c r="J21" s="23">
        <v>0.45</v>
      </c>
      <c r="K21">
        <v>7.0999999999999994E-2</v>
      </c>
      <c r="L21" s="23">
        <v>0.95</v>
      </c>
      <c r="M21">
        <v>7.0999999999999994E-2</v>
      </c>
      <c r="N21" s="23">
        <v>1.55</v>
      </c>
      <c r="O21">
        <v>7.0000000000000007E-2</v>
      </c>
      <c r="Q21" s="21" t="s">
        <v>42</v>
      </c>
      <c r="R21" s="21" t="s">
        <v>113</v>
      </c>
      <c r="S21" s="21" t="s">
        <v>113</v>
      </c>
      <c r="T21" s="21" t="s">
        <v>114</v>
      </c>
      <c r="U21" s="21" t="s">
        <v>115</v>
      </c>
      <c r="V21" s="21" t="s">
        <v>117</v>
      </c>
    </row>
    <row r="22" spans="1:22" ht="15.75" thickBot="1" x14ac:dyDescent="0.3">
      <c r="A22" t="s">
        <v>40</v>
      </c>
      <c r="B22" s="23">
        <v>3580</v>
      </c>
      <c r="C22">
        <v>103</v>
      </c>
      <c r="D22" s="23">
        <v>14.65</v>
      </c>
      <c r="E22">
        <v>0.05</v>
      </c>
      <c r="F22" s="23">
        <v>0.5</v>
      </c>
      <c r="G22">
        <v>0</v>
      </c>
      <c r="H22" s="23">
        <v>0.5</v>
      </c>
      <c r="I22">
        <v>0</v>
      </c>
      <c r="J22" s="23">
        <v>1</v>
      </c>
      <c r="K22">
        <v>0</v>
      </c>
      <c r="L22" s="23">
        <v>1.5</v>
      </c>
      <c r="M22">
        <v>0</v>
      </c>
      <c r="N22" s="23">
        <v>3.5</v>
      </c>
      <c r="O22">
        <v>0</v>
      </c>
      <c r="Q22" s="26" t="s">
        <v>43</v>
      </c>
      <c r="R22" s="26" t="s">
        <v>113</v>
      </c>
      <c r="S22" s="26" t="s">
        <v>113</v>
      </c>
      <c r="T22" s="26" t="s">
        <v>114</v>
      </c>
      <c r="U22" s="26" t="s">
        <v>119</v>
      </c>
      <c r="V22" s="26" t="s">
        <v>120</v>
      </c>
    </row>
    <row r="23" spans="1:22" x14ac:dyDescent="0.25">
      <c r="A23" t="s">
        <v>41</v>
      </c>
      <c r="B23" s="23">
        <v>1187</v>
      </c>
      <c r="C23">
        <v>5</v>
      </c>
      <c r="D23" s="23">
        <v>6.59</v>
      </c>
      <c r="E23">
        <v>0.02</v>
      </c>
      <c r="F23" s="23">
        <v>0.5</v>
      </c>
      <c r="G23">
        <v>0</v>
      </c>
      <c r="H23" s="23">
        <v>0.5</v>
      </c>
      <c r="I23">
        <v>0</v>
      </c>
      <c r="J23" s="23">
        <v>1.5</v>
      </c>
      <c r="K23">
        <v>0</v>
      </c>
      <c r="L23" s="23">
        <v>2.5</v>
      </c>
      <c r="M23">
        <v>0</v>
      </c>
      <c r="N23" s="23">
        <v>7.17</v>
      </c>
      <c r="O23">
        <v>0.28999999999999998</v>
      </c>
    </row>
    <row r="24" spans="1:22" x14ac:dyDescent="0.25">
      <c r="A24" t="s">
        <v>42</v>
      </c>
      <c r="B24" s="23">
        <v>2501</v>
      </c>
      <c r="C24">
        <v>73</v>
      </c>
      <c r="D24" s="23">
        <v>11.12</v>
      </c>
      <c r="E24">
        <v>0.06</v>
      </c>
      <c r="F24" s="23">
        <v>0.5</v>
      </c>
      <c r="G24">
        <v>0</v>
      </c>
      <c r="H24" s="23">
        <v>0.5</v>
      </c>
      <c r="I24">
        <v>0</v>
      </c>
      <c r="J24" s="23">
        <v>1</v>
      </c>
      <c r="K24">
        <v>0</v>
      </c>
      <c r="L24" s="23">
        <v>1.5</v>
      </c>
      <c r="M24">
        <v>0</v>
      </c>
      <c r="N24" s="23">
        <v>2.5</v>
      </c>
      <c r="O24">
        <v>0</v>
      </c>
    </row>
    <row r="25" spans="1:22" x14ac:dyDescent="0.25">
      <c r="A25" t="s">
        <v>43</v>
      </c>
      <c r="B25" s="23">
        <v>2549</v>
      </c>
      <c r="C25">
        <v>8</v>
      </c>
      <c r="D25" s="23">
        <v>11.191000000000001</v>
      </c>
      <c r="E25">
        <v>3.0000000000000001E-3</v>
      </c>
      <c r="F25" s="23">
        <v>0.5</v>
      </c>
      <c r="G25">
        <v>0</v>
      </c>
      <c r="H25" s="23">
        <v>0.5</v>
      </c>
      <c r="I25">
        <v>0</v>
      </c>
      <c r="J25" s="23">
        <v>1</v>
      </c>
      <c r="K25">
        <v>0</v>
      </c>
      <c r="L25" s="23">
        <v>1.67</v>
      </c>
      <c r="M25">
        <v>0.28999999999999998</v>
      </c>
      <c r="N25" s="23">
        <v>3</v>
      </c>
      <c r="O25">
        <v>0</v>
      </c>
    </row>
  </sheetData>
  <mergeCells count="3">
    <mergeCell ref="B4:I4"/>
    <mergeCell ref="F16:O16"/>
    <mergeCell ref="B16:E16"/>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F</vt:lpstr>
      <vt:lpstr>ABTS</vt:lpstr>
      <vt:lpstr>BTM</vt:lpstr>
      <vt:lpstr>EA</vt:lpstr>
      <vt:lpstr>EPS</vt:lpstr>
      <vt:lpstr>HPLC</vt:lpstr>
      <vt:lpstr>P</vt:lpstr>
      <vt:lpstr>R</vt:lpstr>
      <vt:lpstr>SEC-MALLS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Koenig</dc:creator>
  <cp:lastModifiedBy>Steven Koenig</cp:lastModifiedBy>
  <dcterms:created xsi:type="dcterms:W3CDTF">2013-06-10T11:50:41Z</dcterms:created>
  <dcterms:modified xsi:type="dcterms:W3CDTF">2013-09-17T13:50:05Z</dcterms:modified>
</cp:coreProperties>
</file>