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2"/>
  </bookViews>
  <sheets>
    <sheet name="Info" sheetId="4" r:id="rId1"/>
    <sheet name="3Mix_Calib_RC" sheetId="6" r:id="rId2"/>
    <sheet name="Stds1+2_Calib" sheetId="5" r:id="rId3"/>
    <sheet name="temp" sheetId="8" r:id="rId4"/>
  </sheets>
  <calcPr calcId="125725"/>
</workbook>
</file>

<file path=xl/calcChain.xml><?xml version="1.0" encoding="utf-8"?>
<calcChain xmlns="http://schemas.openxmlformats.org/spreadsheetml/2006/main">
  <c r="C44" i="5"/>
  <c r="D44"/>
  <c r="E44"/>
  <c r="F44"/>
  <c r="G44"/>
  <c r="H44"/>
  <c r="I44"/>
  <c r="J44"/>
  <c r="K44"/>
  <c r="L44"/>
  <c r="C45"/>
  <c r="D45"/>
  <c r="E45"/>
  <c r="F45"/>
  <c r="G45"/>
  <c r="H45"/>
  <c r="I45"/>
  <c r="J45"/>
  <c r="K45"/>
  <c r="L45"/>
  <c r="C46"/>
  <c r="D46"/>
  <c r="E46"/>
  <c r="F46"/>
  <c r="G46"/>
  <c r="H46"/>
  <c r="I46"/>
  <c r="J46"/>
  <c r="K46"/>
  <c r="L46"/>
  <c r="C47"/>
  <c r="D47"/>
  <c r="E47"/>
  <c r="F47"/>
  <c r="G47"/>
  <c r="H47"/>
  <c r="I47"/>
  <c r="J47"/>
  <c r="K47"/>
  <c r="L47"/>
  <c r="C48"/>
  <c r="D48"/>
  <c r="E48"/>
  <c r="F48"/>
  <c r="G48"/>
  <c r="H48"/>
  <c r="I48"/>
  <c r="J48"/>
  <c r="K48"/>
  <c r="L48"/>
  <c r="C49"/>
  <c r="D49"/>
  <c r="E49"/>
  <c r="F49"/>
  <c r="G49"/>
  <c r="H49"/>
  <c r="I49"/>
  <c r="J49"/>
  <c r="K49"/>
  <c r="L49"/>
  <c r="C50"/>
  <c r="D50"/>
  <c r="E50"/>
  <c r="F50"/>
  <c r="G50"/>
  <c r="H50"/>
  <c r="I50"/>
  <c r="J50"/>
  <c r="K50"/>
  <c r="L50"/>
  <c r="C51"/>
  <c r="D51"/>
  <c r="E51"/>
  <c r="F51"/>
  <c r="G51"/>
  <c r="H51"/>
  <c r="I51"/>
  <c r="J51"/>
  <c r="K51"/>
  <c r="L51"/>
  <c r="C52"/>
  <c r="D52"/>
  <c r="E52"/>
  <c r="F52"/>
  <c r="G52"/>
  <c r="H52"/>
  <c r="I52"/>
  <c r="J52"/>
  <c r="K52"/>
  <c r="L52"/>
  <c r="C53"/>
  <c r="D53"/>
  <c r="E53"/>
  <c r="F53"/>
  <c r="G53"/>
  <c r="H53"/>
  <c r="I53"/>
  <c r="J53"/>
  <c r="K53"/>
  <c r="L53"/>
  <c r="C54"/>
  <c r="D54"/>
  <c r="E54"/>
  <c r="F54"/>
  <c r="G54"/>
  <c r="H54"/>
  <c r="I54"/>
  <c r="J54"/>
  <c r="K54"/>
  <c r="L54"/>
  <c r="C55"/>
  <c r="D55"/>
  <c r="E55"/>
  <c r="F55"/>
  <c r="G55"/>
  <c r="H55"/>
  <c r="I55"/>
  <c r="J55"/>
  <c r="K55"/>
  <c r="L55"/>
  <c r="C56"/>
  <c r="D56"/>
  <c r="E56"/>
  <c r="F56"/>
  <c r="G56"/>
  <c r="H56"/>
  <c r="I56"/>
  <c r="J56"/>
  <c r="K56"/>
  <c r="L56"/>
  <c r="C57"/>
  <c r="D57"/>
  <c r="E57"/>
  <c r="F57"/>
  <c r="G57"/>
  <c r="H57"/>
  <c r="I57"/>
  <c r="J57"/>
  <c r="K57"/>
  <c r="L57"/>
  <c r="C58"/>
  <c r="D58"/>
  <c r="E58"/>
  <c r="F58"/>
  <c r="G58"/>
  <c r="H58"/>
  <c r="I58"/>
  <c r="J58"/>
  <c r="K58"/>
  <c r="L58"/>
  <c r="C59"/>
  <c r="D59"/>
  <c r="E59"/>
  <c r="F59"/>
  <c r="G59"/>
  <c r="H59"/>
  <c r="I59"/>
  <c r="J59"/>
  <c r="K59"/>
  <c r="L59"/>
  <c r="C60"/>
  <c r="D60"/>
  <c r="E60"/>
  <c r="F60"/>
  <c r="G60"/>
  <c r="H60"/>
  <c r="I60"/>
  <c r="J60"/>
  <c r="K60"/>
  <c r="L60"/>
  <c r="C61"/>
  <c r="D61"/>
  <c r="E61"/>
  <c r="F61"/>
  <c r="G61"/>
  <c r="H61"/>
  <c r="I61"/>
  <c r="J61"/>
  <c r="K61"/>
  <c r="L61"/>
  <c r="C43"/>
  <c r="L43"/>
  <c r="K43"/>
  <c r="J43"/>
  <c r="I43"/>
  <c r="H43"/>
  <c r="G43"/>
  <c r="F43"/>
  <c r="E43"/>
  <c r="D43"/>
  <c r="C4" i="8"/>
  <c r="D4"/>
  <c r="E4"/>
  <c r="F4"/>
  <c r="G4"/>
  <c r="H4"/>
  <c r="I4"/>
  <c r="J4"/>
  <c r="K4"/>
  <c r="L4"/>
  <c r="M4"/>
  <c r="N4"/>
  <c r="O4"/>
  <c r="P4"/>
  <c r="Q4"/>
  <c r="R4"/>
  <c r="S4"/>
  <c r="C5"/>
  <c r="D5"/>
  <c r="E5"/>
  <c r="F5"/>
  <c r="G5"/>
  <c r="H5"/>
  <c r="I5"/>
  <c r="J5"/>
  <c r="K5"/>
  <c r="L5"/>
  <c r="M5"/>
  <c r="N5"/>
  <c r="O5"/>
  <c r="P5"/>
  <c r="Q5"/>
  <c r="R5"/>
  <c r="S5"/>
  <c r="B5"/>
  <c r="B4"/>
  <c r="E10" i="6"/>
  <c r="F10"/>
  <c r="G10"/>
  <c r="E11"/>
  <c r="F11"/>
  <c r="G11"/>
  <c r="E12"/>
  <c r="F12"/>
  <c r="G12"/>
  <c r="E13"/>
  <c r="F13"/>
  <c r="G13"/>
  <c r="E14"/>
  <c r="F14"/>
  <c r="G14"/>
  <c r="E15"/>
  <c r="F15"/>
  <c r="G15"/>
  <c r="E16"/>
  <c r="F16"/>
  <c r="G16"/>
  <c r="E17"/>
  <c r="F17"/>
  <c r="G17"/>
  <c r="E18"/>
  <c r="F18"/>
  <c r="G18"/>
  <c r="F9"/>
  <c r="G9"/>
  <c r="E9"/>
</calcChain>
</file>

<file path=xl/comments1.xml><?xml version="1.0" encoding="utf-8"?>
<comments xmlns="http://schemas.openxmlformats.org/spreadsheetml/2006/main">
  <authors>
    <author>CBRAllgemein</author>
  </authors>
  <commentList>
    <comment ref="A9" authorId="0">
      <text>
        <r>
          <rPr>
            <b/>
            <sz val="9"/>
            <color indexed="81"/>
            <rFont val="Tahoma"/>
            <family val="2"/>
          </rPr>
          <t>Steven Koenig:</t>
        </r>
        <r>
          <rPr>
            <sz val="9"/>
            <color indexed="81"/>
            <rFont val="Tahoma"/>
            <family val="2"/>
          </rPr>
          <t xml:space="preserve">
Nicht in Kalibriergerade enthalten; nur der Vollständigkeit halber aufgeführt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Steven Koenig:</t>
        </r>
        <r>
          <rPr>
            <sz val="9"/>
            <color indexed="81"/>
            <rFont val="Tahoma"/>
            <family val="2"/>
          </rPr>
          <t xml:space="preserve">
Nicht in Kalibriergerade enthalten; nur der Vollständigkeit halber aufgeführt</t>
        </r>
      </text>
    </comment>
  </commentList>
</comments>
</file>

<file path=xl/comments2.xml><?xml version="1.0" encoding="utf-8"?>
<comments xmlns="http://schemas.openxmlformats.org/spreadsheetml/2006/main">
  <authors>
    <author>CBRAllgemein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Steven Koenig:</t>
        </r>
        <r>
          <rPr>
            <sz val="9"/>
            <color indexed="81"/>
            <rFont val="Tahoma"/>
            <family val="2"/>
          </rPr>
          <t xml:space="preserve">
Quadratische Gleichung!
y = ax² + bx + c</t>
        </r>
      </text>
    </comment>
    <comment ref="C23" authorId="0">
      <text>
        <r>
          <rPr>
            <b/>
            <sz val="9"/>
            <color indexed="81"/>
            <rFont val="Tahoma"/>
            <family val="2"/>
          </rPr>
          <t>Steven Koenig:</t>
        </r>
        <r>
          <rPr>
            <sz val="9"/>
            <color indexed="81"/>
            <rFont val="Tahoma"/>
            <family val="2"/>
          </rPr>
          <t xml:space="preserve">
Teils nicht in Kalibriergerade enthalten!</t>
        </r>
      </text>
    </comment>
    <comment ref="D23" authorId="0">
      <text>
        <r>
          <rPr>
            <b/>
            <sz val="9"/>
            <color indexed="81"/>
            <rFont val="Tahoma"/>
            <family val="2"/>
          </rPr>
          <t>Steven Koenig:</t>
        </r>
        <r>
          <rPr>
            <sz val="9"/>
            <color indexed="81"/>
            <rFont val="Tahoma"/>
            <family val="2"/>
          </rPr>
          <t xml:space="preserve">
Teils nicht in Kalibriergerade enthalten!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Steven Koenig:</t>
        </r>
        <r>
          <rPr>
            <sz val="9"/>
            <color indexed="81"/>
            <rFont val="Tahoma"/>
            <family val="2"/>
          </rPr>
          <t xml:space="preserve">
50 mg/l deaktiviert</t>
        </r>
      </text>
    </comment>
    <comment ref="B25" authorId="0">
      <text>
        <r>
          <rPr>
            <b/>
            <sz val="9"/>
            <color indexed="81"/>
            <rFont val="Tahoma"/>
            <family val="2"/>
          </rPr>
          <t>Steven Koenig:</t>
        </r>
        <r>
          <rPr>
            <sz val="9"/>
            <color indexed="81"/>
            <rFont val="Tahoma"/>
            <family val="2"/>
          </rPr>
          <t xml:space="preserve">
200 mg/l deaktiviert</t>
        </r>
      </text>
    </comment>
    <comment ref="B32" authorId="0">
      <text>
        <r>
          <rPr>
            <b/>
            <sz val="9"/>
            <color indexed="81"/>
            <rFont val="Tahoma"/>
            <family val="2"/>
          </rPr>
          <t>Steven Koenig:</t>
        </r>
        <r>
          <rPr>
            <sz val="9"/>
            <color indexed="81"/>
            <rFont val="Tahoma"/>
            <family val="2"/>
          </rPr>
          <t xml:space="preserve">
200 mg/l deaktiviert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Steven Koenig:</t>
        </r>
        <r>
          <rPr>
            <sz val="9"/>
            <color indexed="81"/>
            <rFont val="Tahoma"/>
            <family val="2"/>
          </rPr>
          <t xml:space="preserve">
200 mg/l deaktiviert</t>
        </r>
      </text>
    </comment>
    <comment ref="B34" authorId="0">
      <text>
        <r>
          <rPr>
            <b/>
            <sz val="9"/>
            <color indexed="81"/>
            <rFont val="Tahoma"/>
            <family val="2"/>
          </rPr>
          <t>Steven Koenig:</t>
        </r>
        <r>
          <rPr>
            <sz val="9"/>
            <color indexed="81"/>
            <rFont val="Tahoma"/>
            <family val="2"/>
          </rPr>
          <t xml:space="preserve">
50 mg/l deaktiviert</t>
        </r>
      </text>
    </comment>
    <comment ref="B35" authorId="0">
      <text>
        <r>
          <rPr>
            <b/>
            <sz val="9"/>
            <color indexed="81"/>
            <rFont val="Tahoma"/>
            <family val="2"/>
          </rPr>
          <t>Steven Koenig:</t>
        </r>
        <r>
          <rPr>
            <sz val="9"/>
            <color indexed="81"/>
            <rFont val="Tahoma"/>
            <family val="2"/>
          </rPr>
          <t xml:space="preserve">
200 mg/l deaktiviert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Steven Koenig:</t>
        </r>
        <r>
          <rPr>
            <sz val="9"/>
            <color indexed="81"/>
            <rFont val="Tahoma"/>
            <family val="2"/>
          </rPr>
          <t xml:space="preserve">
200 mg/l deaktiviert</t>
        </r>
      </text>
    </comment>
    <comment ref="B39" authorId="0">
      <text>
        <r>
          <rPr>
            <b/>
            <sz val="9"/>
            <color indexed="81"/>
            <rFont val="Tahoma"/>
            <family val="2"/>
          </rPr>
          <t>Steven Koenig:</t>
        </r>
        <r>
          <rPr>
            <sz val="9"/>
            <color indexed="81"/>
            <rFont val="Tahoma"/>
            <family val="2"/>
          </rPr>
          <t xml:space="preserve">
200 mg/l und 50 mg/l deaktiviert</t>
        </r>
      </text>
    </comment>
    <comment ref="B40" authorId="0">
      <text>
        <r>
          <rPr>
            <b/>
            <sz val="9"/>
            <color indexed="81"/>
            <rFont val="Tahoma"/>
            <family val="2"/>
          </rPr>
          <t>Steven Koenig:</t>
        </r>
        <r>
          <rPr>
            <sz val="9"/>
            <color indexed="81"/>
            <rFont val="Tahoma"/>
            <family val="2"/>
          </rPr>
          <t xml:space="preserve">
200 mg/l deaktiviert</t>
        </r>
      </text>
    </comment>
    <comment ref="B41" authorId="0">
      <text>
        <r>
          <rPr>
            <b/>
            <sz val="9"/>
            <color indexed="81"/>
            <rFont val="Tahoma"/>
            <family val="2"/>
          </rPr>
          <t>Steven Koenig:</t>
        </r>
        <r>
          <rPr>
            <sz val="9"/>
            <color indexed="81"/>
            <rFont val="Tahoma"/>
            <family val="2"/>
          </rPr>
          <t xml:space="preserve">
Quadratische Gleichung!
y = ax² + bx + c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Steven Koenig:</t>
        </r>
        <r>
          <rPr>
            <sz val="9"/>
            <color indexed="81"/>
            <rFont val="Tahoma"/>
            <family val="2"/>
          </rPr>
          <t xml:space="preserve">
200 mg/l deaktiviert</t>
        </r>
      </text>
    </comment>
    <comment ref="B60" authorId="0">
      <text>
        <r>
          <rPr>
            <b/>
            <sz val="9"/>
            <color indexed="81"/>
            <rFont val="Tahoma"/>
            <family val="2"/>
          </rPr>
          <t>Steven Koenig:</t>
        </r>
        <r>
          <rPr>
            <sz val="9"/>
            <color indexed="81"/>
            <rFont val="Tahoma"/>
            <family val="2"/>
          </rPr>
          <t xml:space="preserve">
Quadratische Gleichung!
y = ax² + bx + c</t>
        </r>
      </text>
    </comment>
  </commentList>
</comments>
</file>

<file path=xl/sharedStrings.xml><?xml version="1.0" encoding="utf-8"?>
<sst xmlns="http://schemas.openxmlformats.org/spreadsheetml/2006/main" count="144" uniqueCount="66">
  <si>
    <t>Hinweise</t>
  </si>
  <si>
    <t>HMF</t>
  </si>
  <si>
    <t>Man</t>
  </si>
  <si>
    <t>GlcN</t>
  </si>
  <si>
    <t>Rib</t>
  </si>
  <si>
    <t>Rha</t>
  </si>
  <si>
    <t>GalN</t>
  </si>
  <si>
    <t>GlcNAc</t>
  </si>
  <si>
    <t>Cel</t>
  </si>
  <si>
    <t>Glc</t>
  </si>
  <si>
    <t>Gal</t>
  </si>
  <si>
    <t>Xyl</t>
  </si>
  <si>
    <t>2dGlc</t>
  </si>
  <si>
    <t>2dRib</t>
  </si>
  <si>
    <t>3Mix_Calib_RC</t>
  </si>
  <si>
    <t>Kalibrierdaten zu RC-gefiltertem 3Mix aus IS1r2pmp (Inhibitoren) aus MS-Signal</t>
  </si>
  <si>
    <t>Standardkürzel</t>
  </si>
  <si>
    <t>R²</t>
  </si>
  <si>
    <t>m/z</t>
  </si>
  <si>
    <t>Offset</t>
  </si>
  <si>
    <t>Slope</t>
  </si>
  <si>
    <t>Fur.</t>
  </si>
  <si>
    <t>Van.</t>
  </si>
  <si>
    <t>Anzahl Punkte</t>
  </si>
  <si>
    <t>Übereinstimmung der Kalibriergeraden mit einzelnen Kalibrierpunkten</t>
  </si>
  <si>
    <t>Kalibrierkonzentration in mg/l</t>
  </si>
  <si>
    <t>Wert nach Kalibriergerade</t>
  </si>
  <si>
    <t>Anteil des Wertes nach Kalibriergerade an wahrer Konzentration in %</t>
  </si>
  <si>
    <t>gelb:</t>
  </si>
  <si>
    <t>fett:</t>
  </si>
  <si>
    <t>weniger oder genau 5% Abweichung</t>
  </si>
  <si>
    <t>mehr als 20% Abweichung</t>
  </si>
  <si>
    <t>Kalibrierdaten zu suporgefiltertem Zuckerstandard 1 aus IS1r2pmp (Polymere) und suporgefiltertem Zuckerstandard 2 aus IS1r2rez (Polymere) aus MS-Signal</t>
  </si>
  <si>
    <t>Stds1+2_Calib</t>
  </si>
  <si>
    <t>Fuc</t>
  </si>
  <si>
    <t>GlcUA</t>
  </si>
  <si>
    <t>Lac</t>
  </si>
  <si>
    <t>GalUA</t>
  </si>
  <si>
    <t>2d-Rib</t>
  </si>
  <si>
    <t>Gen</t>
  </si>
  <si>
    <t>GalNAc</t>
  </si>
  <si>
    <t>Ara</t>
  </si>
  <si>
    <t>2d-Glc</t>
  </si>
  <si>
    <t xml:space="preserve">y = 1711870.740255 x + 1256909.646247 </t>
  </si>
  <si>
    <t xml:space="preserve">y = 1553615.595907 x + 781055.886280 </t>
  </si>
  <si>
    <t xml:space="preserve">y = 1020158.815415 x + -150778.029338 </t>
  </si>
  <si>
    <t xml:space="preserve">y = 1855728.738687 x + -637206.408669 </t>
  </si>
  <si>
    <t xml:space="preserve">y = 1702030.712609 x + -281277.758500 </t>
  </si>
  <si>
    <t xml:space="preserve">y = 1641573.777660 x + 237022.326202 </t>
  </si>
  <si>
    <t xml:space="preserve">y = 725711.829447 x + -748848.386932 </t>
  </si>
  <si>
    <t xml:space="preserve">y = 852962.620167 x + -74338.323230 </t>
  </si>
  <si>
    <t xml:space="preserve">y = 1078254.293878 x + 314941.798828 </t>
  </si>
  <si>
    <t xml:space="preserve">y = 1378289.467431 x + -2593027.019418 </t>
  </si>
  <si>
    <t xml:space="preserve">y = 1708216.924412 x + 2332240.975831 </t>
  </si>
  <si>
    <t xml:space="preserve">y = 1380515.828515 x + -117945.968567 </t>
  </si>
  <si>
    <t xml:space="preserve">y = 1559864.338693 x + -1238836.995535 </t>
  </si>
  <si>
    <t xml:space="preserve">y = 2104956.324136 x + 727739.373068 </t>
  </si>
  <si>
    <t xml:space="preserve">y = 2204807.794007 x + -1179709.297248 </t>
  </si>
  <si>
    <t xml:space="preserve">y = 1491161.477521 x + 376065.640280 </t>
  </si>
  <si>
    <t xml:space="preserve">y = -3227.431843 x^2 + 2177533.885740 x + 556464.504647 </t>
  </si>
  <si>
    <t xml:space="preserve">y = 708468.947248 x + 181020.259565 </t>
  </si>
  <si>
    <t xml:space="preserve">y = 1279358.261384 x + -1856928.876541 </t>
  </si>
  <si>
    <t>a</t>
  </si>
  <si>
    <t>b</t>
  </si>
  <si>
    <t>c</t>
  </si>
  <si>
    <t>x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</si>
</sst>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E+00"/>
    <numFmt numFmtId="166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C898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4" fillId="0" borderId="0" xfId="0" applyFont="1"/>
    <xf numFmtId="0" fontId="1" fillId="0" borderId="0" xfId="0" applyFont="1"/>
    <xf numFmtId="164" fontId="0" fillId="0" borderId="0" xfId="0" applyNumberFormat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</cellXfs>
  <cellStyles count="1">
    <cellStyle name="Standard" xfId="0" builtinId="0"/>
  </cellStyles>
  <dxfs count="8">
    <dxf>
      <font>
        <color rgb="FFC89800"/>
      </font>
    </dxf>
    <dxf>
      <font>
        <color rgb="FFC89800"/>
      </font>
    </dxf>
    <dxf>
      <font>
        <b/>
        <i val="0"/>
      </font>
    </dxf>
    <dxf>
      <font>
        <b val="0"/>
        <i val="0"/>
      </font>
    </dxf>
    <dxf>
      <font>
        <b val="0"/>
        <i val="0"/>
      </font>
    </dxf>
    <dxf>
      <font>
        <b/>
        <i val="0"/>
      </font>
    </dxf>
    <dxf>
      <font>
        <color rgb="FFC89800"/>
      </font>
    </dxf>
    <dxf>
      <font>
        <color rgb="FFC89800"/>
      </font>
    </dxf>
  </dxfs>
  <tableStyles count="0" defaultTableStyle="TableStyleMedium9" defaultPivotStyle="PivotStyleLight16"/>
  <colors>
    <mruColors>
      <color rgb="FFC898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5" sqref="B5"/>
    </sheetView>
  </sheetViews>
  <sheetFormatPr baseColWidth="10" defaultRowHeight="15"/>
  <cols>
    <col min="2" max="2" width="14" bestFit="1" customWidth="1"/>
    <col min="3" max="3" width="84.28515625" bestFit="1" customWidth="1"/>
  </cols>
  <sheetData>
    <row r="1" spans="1:3">
      <c r="A1" t="s">
        <v>0</v>
      </c>
    </row>
    <row r="3" spans="1:3">
      <c r="B3" t="s">
        <v>14</v>
      </c>
      <c r="C3" t="s">
        <v>15</v>
      </c>
    </row>
    <row r="4" spans="1:3">
      <c r="B4" t="s">
        <v>33</v>
      </c>
      <c r="C4" t="s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B9" sqref="B9"/>
    </sheetView>
  </sheetViews>
  <sheetFormatPr baseColWidth="10" defaultRowHeight="15"/>
  <cols>
    <col min="4" max="4" width="11" customWidth="1"/>
  </cols>
  <sheetData>
    <row r="1" spans="1:8">
      <c r="A1" t="s">
        <v>16</v>
      </c>
      <c r="B1" t="s">
        <v>18</v>
      </c>
      <c r="C1" t="s">
        <v>17</v>
      </c>
      <c r="D1" t="s">
        <v>19</v>
      </c>
      <c r="E1" t="s">
        <v>20</v>
      </c>
      <c r="F1" t="s">
        <v>23</v>
      </c>
    </row>
    <row r="2" spans="1:8">
      <c r="A2" t="s">
        <v>1</v>
      </c>
      <c r="B2">
        <v>457.2</v>
      </c>
      <c r="C2" s="2">
        <v>0.99905299999999997</v>
      </c>
      <c r="D2" s="3">
        <v>9723861.9446309991</v>
      </c>
      <c r="E2" s="3">
        <v>4248960.1072340002</v>
      </c>
      <c r="F2">
        <v>8</v>
      </c>
    </row>
    <row r="3" spans="1:8">
      <c r="A3" t="s">
        <v>22</v>
      </c>
      <c r="B3">
        <v>483.2</v>
      </c>
      <c r="C3" s="2">
        <v>0.99749600000000005</v>
      </c>
      <c r="D3" s="3">
        <v>38830667.370301001</v>
      </c>
      <c r="E3" s="3">
        <v>8146000.7023790004</v>
      </c>
      <c r="F3">
        <v>8</v>
      </c>
      <c r="G3" s="1"/>
      <c r="H3" s="1"/>
    </row>
    <row r="4" spans="1:8">
      <c r="A4" t="s">
        <v>21</v>
      </c>
      <c r="B4">
        <v>427.2</v>
      </c>
      <c r="C4" s="2">
        <v>0.99739100000000003</v>
      </c>
      <c r="D4" s="3">
        <v>5071961.801682</v>
      </c>
      <c r="E4" s="3">
        <v>16457466.553963</v>
      </c>
      <c r="F4">
        <v>8</v>
      </c>
      <c r="G4" s="1"/>
      <c r="H4" s="1"/>
    </row>
    <row r="5" spans="1:8">
      <c r="G5" s="1"/>
      <c r="H5" s="1"/>
    </row>
    <row r="6" spans="1:8">
      <c r="A6" t="s">
        <v>24</v>
      </c>
      <c r="G6" s="1"/>
      <c r="H6" s="1"/>
    </row>
    <row r="7" spans="1:8">
      <c r="A7" t="s">
        <v>25</v>
      </c>
      <c r="B7" t="s">
        <v>26</v>
      </c>
      <c r="E7" s="1" t="s">
        <v>27</v>
      </c>
      <c r="G7" s="1"/>
    </row>
    <row r="8" spans="1:8">
      <c r="B8" t="s">
        <v>1</v>
      </c>
      <c r="C8" t="s">
        <v>22</v>
      </c>
      <c r="D8" t="s">
        <v>21</v>
      </c>
      <c r="E8" t="s">
        <v>1</v>
      </c>
      <c r="F8" t="s">
        <v>22</v>
      </c>
      <c r="G8" s="1" t="s">
        <v>21</v>
      </c>
      <c r="H8" s="1"/>
    </row>
    <row r="9" spans="1:8">
      <c r="A9">
        <v>100</v>
      </c>
      <c r="B9">
        <v>71.45</v>
      </c>
      <c r="C9">
        <v>68.69</v>
      </c>
      <c r="D9">
        <v>72.040000000000006</v>
      </c>
      <c r="E9" s="4">
        <f>100*B9/$A9</f>
        <v>71.45</v>
      </c>
      <c r="F9" s="4">
        <f t="shared" ref="F9:G9" si="0">100*C9/$A9</f>
        <v>68.69</v>
      </c>
      <c r="G9" s="4">
        <f t="shared" si="0"/>
        <v>72.040000000000006</v>
      </c>
      <c r="H9" s="1"/>
    </row>
    <row r="10" spans="1:8">
      <c r="A10">
        <v>50</v>
      </c>
      <c r="B10">
        <v>48.97</v>
      </c>
      <c r="C10">
        <v>49.44</v>
      </c>
      <c r="D10">
        <v>49.19</v>
      </c>
      <c r="E10" s="4">
        <f t="shared" ref="E10:E18" si="1">100*B10/$A10</f>
        <v>97.94</v>
      </c>
      <c r="F10" s="4">
        <f t="shared" ref="F10:F18" si="2">100*C10/$A10</f>
        <v>98.88</v>
      </c>
      <c r="G10" s="4">
        <f t="shared" ref="G10:G18" si="3">100*D10/$A10</f>
        <v>98.38</v>
      </c>
      <c r="H10" s="1"/>
    </row>
    <row r="11" spans="1:8">
      <c r="A11">
        <v>40</v>
      </c>
      <c r="B11">
        <v>40.76</v>
      </c>
      <c r="C11">
        <v>39.630000000000003</v>
      </c>
      <c r="D11">
        <v>39.549999999999997</v>
      </c>
      <c r="E11" s="4">
        <f t="shared" si="1"/>
        <v>101.9</v>
      </c>
      <c r="F11" s="4">
        <f t="shared" si="2"/>
        <v>99.075000000000017</v>
      </c>
      <c r="G11" s="4">
        <f t="shared" si="3"/>
        <v>98.874999999999986</v>
      </c>
      <c r="H11" s="1"/>
    </row>
    <row r="12" spans="1:8">
      <c r="A12">
        <v>30</v>
      </c>
      <c r="B12">
        <v>24.68</v>
      </c>
      <c r="C12">
        <v>25.98</v>
      </c>
      <c r="D12">
        <v>26.94</v>
      </c>
      <c r="E12" s="4">
        <f t="shared" si="1"/>
        <v>82.266666666666666</v>
      </c>
      <c r="F12" s="4">
        <f t="shared" si="2"/>
        <v>86.6</v>
      </c>
      <c r="G12" s="4">
        <f t="shared" si="3"/>
        <v>89.8</v>
      </c>
      <c r="H12" s="1"/>
    </row>
    <row r="13" spans="1:8">
      <c r="A13">
        <v>20</v>
      </c>
      <c r="B13">
        <v>20.8</v>
      </c>
      <c r="C13">
        <v>21.31</v>
      </c>
      <c r="D13">
        <v>22.78</v>
      </c>
      <c r="E13" s="4">
        <f t="shared" si="1"/>
        <v>104</v>
      </c>
      <c r="F13" s="4">
        <f t="shared" si="2"/>
        <v>106.55</v>
      </c>
      <c r="G13" s="4">
        <f t="shared" si="3"/>
        <v>113.9</v>
      </c>
      <c r="H13" s="1"/>
    </row>
    <row r="14" spans="1:8">
      <c r="A14">
        <v>10</v>
      </c>
      <c r="B14">
        <v>11.09</v>
      </c>
      <c r="C14">
        <v>12.65</v>
      </c>
      <c r="D14">
        <v>10.92</v>
      </c>
      <c r="E14" s="4">
        <f t="shared" si="1"/>
        <v>110.9</v>
      </c>
      <c r="F14" s="4">
        <f t="shared" si="2"/>
        <v>126.5</v>
      </c>
      <c r="G14" s="4">
        <f t="shared" si="3"/>
        <v>109.2</v>
      </c>
    </row>
    <row r="15" spans="1:8">
      <c r="A15">
        <v>5</v>
      </c>
      <c r="B15">
        <v>4.6500000000000004</v>
      </c>
      <c r="C15">
        <v>4.53</v>
      </c>
      <c r="D15">
        <v>5.15</v>
      </c>
      <c r="E15" s="4">
        <f t="shared" si="1"/>
        <v>93.000000000000014</v>
      </c>
      <c r="F15" s="4">
        <f t="shared" si="2"/>
        <v>90.6</v>
      </c>
      <c r="G15" s="4">
        <f t="shared" si="3"/>
        <v>103</v>
      </c>
    </row>
    <row r="16" spans="1:8">
      <c r="A16">
        <v>4</v>
      </c>
      <c r="B16">
        <v>3.28</v>
      </c>
      <c r="C16">
        <v>3.02</v>
      </c>
      <c r="D16">
        <v>2.99</v>
      </c>
      <c r="E16" s="4">
        <f t="shared" si="1"/>
        <v>82</v>
      </c>
      <c r="F16" s="4">
        <f t="shared" si="2"/>
        <v>75.5</v>
      </c>
      <c r="G16" s="4">
        <f t="shared" si="3"/>
        <v>74.75</v>
      </c>
    </row>
    <row r="17" spans="1:7">
      <c r="A17">
        <v>3</v>
      </c>
      <c r="B17">
        <v>3.11</v>
      </c>
      <c r="C17">
        <v>2.72</v>
      </c>
      <c r="D17">
        <v>2.85</v>
      </c>
      <c r="E17" s="4">
        <f t="shared" si="1"/>
        <v>103.66666666666667</v>
      </c>
      <c r="F17" s="4">
        <f t="shared" si="2"/>
        <v>90.666666666666671</v>
      </c>
      <c r="G17" s="4">
        <f t="shared" si="3"/>
        <v>95</v>
      </c>
    </row>
    <row r="18" spans="1:7">
      <c r="A18">
        <v>2</v>
      </c>
      <c r="B18">
        <v>1.34</v>
      </c>
      <c r="C18">
        <v>0.71</v>
      </c>
      <c r="D18">
        <v>0.55000000000000004</v>
      </c>
      <c r="E18" s="4">
        <f t="shared" si="1"/>
        <v>67</v>
      </c>
      <c r="F18" s="4">
        <f t="shared" si="2"/>
        <v>35.5</v>
      </c>
      <c r="G18" s="4">
        <f t="shared" si="3"/>
        <v>27.500000000000004</v>
      </c>
    </row>
    <row r="19" spans="1:7">
      <c r="C19" s="3"/>
    </row>
    <row r="20" spans="1:7">
      <c r="E20" s="5" t="s">
        <v>28</v>
      </c>
      <c r="F20" s="5" t="s">
        <v>31</v>
      </c>
    </row>
    <row r="21" spans="1:7">
      <c r="E21" s="6" t="s">
        <v>29</v>
      </c>
      <c r="F21" s="6" t="s">
        <v>30</v>
      </c>
    </row>
  </sheetData>
  <conditionalFormatting sqref="E9:G18">
    <cfRule type="cellIs" dxfId="7" priority="4" operator="greaterThan">
      <formula>120</formula>
    </cfRule>
    <cfRule type="cellIs" dxfId="6" priority="3" operator="lessThan">
      <formula>80</formula>
    </cfRule>
    <cfRule type="cellIs" dxfId="5" priority="2" operator="greaterThanOrEqual">
      <formula>95</formula>
    </cfRule>
    <cfRule type="cellIs" dxfId="4" priority="1" operator="greaterThan">
      <formula>105</formula>
    </cfRule>
  </conditionalFormatting>
  <pageMargins left="0.7" right="0.7" top="0.78740157499999996" bottom="0.78740157499999996" header="0.3" footer="0.3"/>
  <pageSetup paperSize="9" orientation="landscape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B30" sqref="B30"/>
    </sheetView>
  </sheetViews>
  <sheetFormatPr baseColWidth="10" defaultRowHeight="15"/>
  <cols>
    <col min="1" max="1" width="7.28515625" customWidth="1"/>
    <col min="4" max="4" width="11" customWidth="1"/>
  </cols>
  <sheetData>
    <row r="1" spans="1:6">
      <c r="A1" t="s">
        <v>16</v>
      </c>
      <c r="B1" t="s">
        <v>18</v>
      </c>
      <c r="C1" t="s">
        <v>17</v>
      </c>
      <c r="D1" t="s">
        <v>19</v>
      </c>
      <c r="E1" t="s">
        <v>20</v>
      </c>
      <c r="F1" t="s">
        <v>23</v>
      </c>
    </row>
    <row r="2" spans="1:6">
      <c r="A2" t="s">
        <v>2</v>
      </c>
      <c r="B2">
        <v>511.2</v>
      </c>
      <c r="C2">
        <v>99.976200000000006</v>
      </c>
      <c r="D2">
        <v>781055.88627999998</v>
      </c>
      <c r="E2">
        <v>1553615.5959069999</v>
      </c>
      <c r="F2">
        <v>9</v>
      </c>
    </row>
    <row r="3" spans="1:6">
      <c r="A3" t="s">
        <v>35</v>
      </c>
      <c r="B3">
        <v>525.20000000000005</v>
      </c>
      <c r="C3">
        <v>99.859399999999994</v>
      </c>
      <c r="D3">
        <v>-748848.38693200005</v>
      </c>
      <c r="E3">
        <v>725711.82944700005</v>
      </c>
      <c r="F3">
        <v>9</v>
      </c>
    </row>
    <row r="4" spans="1:6">
      <c r="A4" t="s">
        <v>37</v>
      </c>
      <c r="B4">
        <v>525.20000000000005</v>
      </c>
      <c r="C4">
        <v>99.960499999999996</v>
      </c>
      <c r="D4">
        <v>-2593027.0194179998</v>
      </c>
      <c r="E4">
        <v>1378289.467431</v>
      </c>
      <c r="F4">
        <v>10</v>
      </c>
    </row>
    <row r="5" spans="1:6">
      <c r="A5" t="s">
        <v>3</v>
      </c>
      <c r="B5">
        <v>510.2</v>
      </c>
      <c r="C5">
        <v>99.9863</v>
      </c>
      <c r="D5">
        <v>-1856928.8765410001</v>
      </c>
      <c r="E5">
        <v>1279358.2613840001</v>
      </c>
      <c r="F5">
        <v>10</v>
      </c>
    </row>
    <row r="6" spans="1:6">
      <c r="A6" t="s">
        <v>4</v>
      </c>
      <c r="B6">
        <v>481.2</v>
      </c>
      <c r="C6">
        <v>99.983900000000006</v>
      </c>
      <c r="D6">
        <v>237022.326202</v>
      </c>
      <c r="E6">
        <v>1641573.7776599999</v>
      </c>
      <c r="F6">
        <v>10</v>
      </c>
    </row>
    <row r="7" spans="1:6">
      <c r="A7" t="s">
        <v>5</v>
      </c>
      <c r="B7">
        <v>673.3</v>
      </c>
      <c r="C7">
        <v>99.9696</v>
      </c>
      <c r="D7">
        <v>-281277.7585</v>
      </c>
      <c r="E7">
        <v>1702030.712609</v>
      </c>
      <c r="F7">
        <v>10</v>
      </c>
    </row>
    <row r="8" spans="1:6">
      <c r="A8" t="s">
        <v>39</v>
      </c>
      <c r="B8">
        <v>495.2</v>
      </c>
      <c r="C8">
        <v>99.996099999999998</v>
      </c>
      <c r="D8">
        <v>-117945.968567</v>
      </c>
      <c r="E8">
        <v>1380515.8285149999</v>
      </c>
      <c r="F8">
        <v>10</v>
      </c>
    </row>
    <row r="9" spans="1:6">
      <c r="A9" t="s">
        <v>6</v>
      </c>
      <c r="B9">
        <v>510.2</v>
      </c>
      <c r="C9">
        <v>99.971800000000002</v>
      </c>
      <c r="D9">
        <v>-1238836.995535</v>
      </c>
      <c r="E9">
        <v>1559864.3386929999</v>
      </c>
      <c r="F9">
        <v>10</v>
      </c>
    </row>
    <row r="10" spans="1:6">
      <c r="A10" t="s">
        <v>7</v>
      </c>
      <c r="B10">
        <v>552.20000000000005</v>
      </c>
      <c r="C10">
        <v>99.969899999999996</v>
      </c>
      <c r="D10">
        <v>181020.25956499999</v>
      </c>
      <c r="E10">
        <v>708468.94724799995</v>
      </c>
      <c r="F10">
        <v>9</v>
      </c>
    </row>
    <row r="11" spans="1:6">
      <c r="A11" t="s">
        <v>36</v>
      </c>
      <c r="B11">
        <v>673.3</v>
      </c>
      <c r="C11">
        <v>99.961799999999997</v>
      </c>
      <c r="D11">
        <v>-74338.323229999995</v>
      </c>
      <c r="E11">
        <v>852962.62016699999</v>
      </c>
      <c r="F11">
        <v>9</v>
      </c>
    </row>
    <row r="12" spans="1:6">
      <c r="A12" t="s">
        <v>8</v>
      </c>
      <c r="B12">
        <v>673.3</v>
      </c>
      <c r="C12">
        <v>99.987099999999998</v>
      </c>
      <c r="D12">
        <v>-150778.02933799999</v>
      </c>
      <c r="E12">
        <v>1020158.815415</v>
      </c>
      <c r="F12">
        <v>9</v>
      </c>
    </row>
    <row r="13" spans="1:6">
      <c r="A13" t="s">
        <v>9</v>
      </c>
      <c r="B13">
        <v>511.2</v>
      </c>
      <c r="C13">
        <v>99.933199999999999</v>
      </c>
      <c r="D13">
        <v>314941.79882800003</v>
      </c>
      <c r="E13">
        <v>1078254.293878</v>
      </c>
      <c r="F13">
        <v>9</v>
      </c>
    </row>
    <row r="14" spans="1:6">
      <c r="A14" t="s">
        <v>40</v>
      </c>
      <c r="B14">
        <v>552.20000000000005</v>
      </c>
      <c r="C14">
        <v>99.992400000000004</v>
      </c>
      <c r="D14">
        <v>727739.37306799996</v>
      </c>
      <c r="E14">
        <v>2104956.3241360001</v>
      </c>
      <c r="F14">
        <v>10</v>
      </c>
    </row>
    <row r="15" spans="1:6">
      <c r="A15" t="s">
        <v>10</v>
      </c>
      <c r="B15">
        <v>511.2</v>
      </c>
      <c r="C15">
        <v>99.836199999999991</v>
      </c>
      <c r="D15">
        <v>-1179709.297248</v>
      </c>
      <c r="E15">
        <v>2204807.794007</v>
      </c>
      <c r="F15">
        <v>9</v>
      </c>
    </row>
    <row r="16" spans="1:6">
      <c r="A16" t="s">
        <v>41</v>
      </c>
      <c r="B16">
        <v>481.2</v>
      </c>
      <c r="C16">
        <v>99.995400000000004</v>
      </c>
      <c r="D16">
        <v>376065.64027999999</v>
      </c>
      <c r="E16">
        <v>1491161.477521</v>
      </c>
      <c r="F16">
        <v>10</v>
      </c>
    </row>
    <row r="17" spans="1:12">
      <c r="A17" t="s">
        <v>11</v>
      </c>
      <c r="B17">
        <v>481.2</v>
      </c>
      <c r="C17">
        <v>99.985599999999991</v>
      </c>
      <c r="D17">
        <v>-637206.40866900003</v>
      </c>
      <c r="E17">
        <v>1855728.738687</v>
      </c>
      <c r="F17">
        <v>8</v>
      </c>
    </row>
    <row r="18" spans="1:12">
      <c r="A18" t="s">
        <v>34</v>
      </c>
      <c r="B18">
        <v>495.2</v>
      </c>
      <c r="C18">
        <v>99.951599999999999</v>
      </c>
      <c r="D18">
        <v>1256909.646247</v>
      </c>
      <c r="E18">
        <v>1711870.7402550001</v>
      </c>
      <c r="F18">
        <v>9</v>
      </c>
      <c r="G18" t="s">
        <v>62</v>
      </c>
      <c r="H18" t="s">
        <v>63</v>
      </c>
      <c r="I18" t="s">
        <v>64</v>
      </c>
    </row>
    <row r="19" spans="1:12">
      <c r="A19" t="s">
        <v>12</v>
      </c>
      <c r="B19">
        <v>495.2</v>
      </c>
      <c r="C19">
        <v>99.996499999999997</v>
      </c>
      <c r="D19" s="3" t="s">
        <v>65</v>
      </c>
      <c r="E19" s="3" t="s">
        <v>65</v>
      </c>
      <c r="F19">
        <v>10</v>
      </c>
      <c r="G19">
        <v>-3227.4318429999998</v>
      </c>
      <c r="H19">
        <v>2177533.8857399998</v>
      </c>
      <c r="I19">
        <v>556464.50464699999</v>
      </c>
    </row>
    <row r="20" spans="1:12">
      <c r="A20" t="s">
        <v>13</v>
      </c>
      <c r="B20">
        <v>465.2</v>
      </c>
      <c r="C20">
        <v>99.394400000000005</v>
      </c>
      <c r="D20">
        <v>2332240.9758310001</v>
      </c>
      <c r="E20">
        <v>1708216.924412</v>
      </c>
      <c r="F20">
        <v>9</v>
      </c>
      <c r="G20" s="1"/>
      <c r="H20" s="1"/>
    </row>
    <row r="21" spans="1:12">
      <c r="G21" s="1"/>
      <c r="H21" s="1"/>
    </row>
    <row r="22" spans="1:12">
      <c r="C22" t="s">
        <v>25</v>
      </c>
    </row>
    <row r="23" spans="1:12">
      <c r="C23">
        <v>200</v>
      </c>
      <c r="D23">
        <v>50</v>
      </c>
      <c r="E23">
        <v>40</v>
      </c>
      <c r="F23">
        <v>30</v>
      </c>
      <c r="G23">
        <v>20</v>
      </c>
      <c r="H23">
        <v>10</v>
      </c>
      <c r="I23">
        <v>5</v>
      </c>
      <c r="J23">
        <v>4</v>
      </c>
      <c r="K23">
        <v>3</v>
      </c>
      <c r="L23">
        <v>2</v>
      </c>
    </row>
    <row r="24" spans="1:12">
      <c r="A24" s="8" t="s">
        <v>26</v>
      </c>
      <c r="B24" t="s">
        <v>2</v>
      </c>
      <c r="C24">
        <v>199.3</v>
      </c>
      <c r="D24">
        <v>57.27</v>
      </c>
      <c r="E24">
        <v>42.48</v>
      </c>
      <c r="F24">
        <v>32.24</v>
      </c>
      <c r="G24">
        <v>19.149999999999999</v>
      </c>
      <c r="H24">
        <v>10.18</v>
      </c>
      <c r="I24">
        <v>4.2699999999999996</v>
      </c>
      <c r="J24">
        <v>2.99</v>
      </c>
      <c r="K24">
        <v>2.2200000000000002</v>
      </c>
      <c r="L24">
        <v>1.17</v>
      </c>
    </row>
    <row r="25" spans="1:12">
      <c r="A25" s="8"/>
      <c r="B25" t="s">
        <v>35</v>
      </c>
      <c r="C25">
        <v>226.67</v>
      </c>
      <c r="D25">
        <v>51.25</v>
      </c>
      <c r="E25">
        <v>38.44</v>
      </c>
      <c r="F25">
        <v>30.91</v>
      </c>
      <c r="G25">
        <v>18.670000000000002</v>
      </c>
      <c r="H25">
        <v>9.51</v>
      </c>
      <c r="I25">
        <v>5.22</v>
      </c>
      <c r="J25">
        <v>4.32</v>
      </c>
      <c r="K25">
        <v>3.27</v>
      </c>
      <c r="L25">
        <v>2.4</v>
      </c>
    </row>
    <row r="26" spans="1:12">
      <c r="A26" s="8"/>
      <c r="B26" t="s">
        <v>37</v>
      </c>
      <c r="C26">
        <v>201.2</v>
      </c>
      <c r="D26">
        <v>48.68</v>
      </c>
      <c r="E26">
        <v>36.85</v>
      </c>
      <c r="F26">
        <v>27.78</v>
      </c>
      <c r="G26">
        <v>19.87</v>
      </c>
      <c r="H26">
        <v>10.28</v>
      </c>
      <c r="I26">
        <v>6.54</v>
      </c>
      <c r="J26">
        <v>5.07</v>
      </c>
      <c r="K26">
        <v>4.17</v>
      </c>
      <c r="L26">
        <v>3.57</v>
      </c>
    </row>
    <row r="27" spans="1:12">
      <c r="A27" s="8"/>
      <c r="B27" t="s">
        <v>3</v>
      </c>
      <c r="C27">
        <v>200.1</v>
      </c>
      <c r="D27">
        <v>51.6</v>
      </c>
      <c r="E27">
        <v>38.78</v>
      </c>
      <c r="F27">
        <v>29.14</v>
      </c>
      <c r="G27">
        <v>18.809999999999999</v>
      </c>
      <c r="H27">
        <v>9.0299999999999994</v>
      </c>
      <c r="I27">
        <v>5.44</v>
      </c>
      <c r="J27">
        <v>4.62</v>
      </c>
      <c r="K27">
        <v>3.55</v>
      </c>
      <c r="L27">
        <v>2.93</v>
      </c>
    </row>
    <row r="28" spans="1:12">
      <c r="A28" s="8"/>
      <c r="B28" t="s">
        <v>4</v>
      </c>
      <c r="C28">
        <v>199.29</v>
      </c>
      <c r="D28">
        <v>52.51</v>
      </c>
      <c r="E28">
        <v>41.31</v>
      </c>
      <c r="F28">
        <v>29.63</v>
      </c>
      <c r="G28">
        <v>19.100000000000001</v>
      </c>
      <c r="H28">
        <v>9.9700000000000006</v>
      </c>
      <c r="I28">
        <v>4.2699999999999996</v>
      </c>
      <c r="J28">
        <v>3.7</v>
      </c>
      <c r="K28">
        <v>2.54</v>
      </c>
      <c r="L28">
        <v>1.67</v>
      </c>
    </row>
    <row r="29" spans="1:12">
      <c r="A29" s="8"/>
      <c r="B29" t="s">
        <v>5</v>
      </c>
      <c r="C29">
        <v>199.24</v>
      </c>
      <c r="D29">
        <v>53.79</v>
      </c>
      <c r="E29">
        <v>39.11</v>
      </c>
      <c r="F29">
        <v>31.16</v>
      </c>
      <c r="G29">
        <v>18.850000000000001</v>
      </c>
      <c r="H29">
        <v>9.08</v>
      </c>
      <c r="I29">
        <v>4.6900000000000004</v>
      </c>
      <c r="J29">
        <v>3.48</v>
      </c>
      <c r="K29">
        <v>2.8</v>
      </c>
      <c r="L29">
        <v>1.81</v>
      </c>
    </row>
    <row r="30" spans="1:12">
      <c r="A30" s="8"/>
      <c r="B30" t="s">
        <v>39</v>
      </c>
      <c r="C30">
        <v>199.82</v>
      </c>
      <c r="D30">
        <v>49.68</v>
      </c>
      <c r="E30">
        <v>41.13</v>
      </c>
      <c r="F30">
        <v>30.63</v>
      </c>
      <c r="G30">
        <v>19.86</v>
      </c>
      <c r="H30">
        <v>9.2200000000000006</v>
      </c>
      <c r="I30">
        <v>4.78</v>
      </c>
      <c r="J30">
        <v>3.92</v>
      </c>
      <c r="K30">
        <v>3.08</v>
      </c>
      <c r="L30">
        <v>1.89</v>
      </c>
    </row>
    <row r="31" spans="1:12">
      <c r="A31" s="8"/>
      <c r="B31" t="s">
        <v>6</v>
      </c>
      <c r="C31">
        <v>199.31</v>
      </c>
      <c r="D31">
        <v>53.77</v>
      </c>
      <c r="E31">
        <v>40.119999999999997</v>
      </c>
      <c r="F31">
        <v>29.38</v>
      </c>
      <c r="G31">
        <v>18.86</v>
      </c>
      <c r="H31">
        <v>8.74</v>
      </c>
      <c r="I31">
        <v>4.6100000000000003</v>
      </c>
      <c r="J31">
        <v>3.87</v>
      </c>
      <c r="K31">
        <v>3.15</v>
      </c>
      <c r="L31">
        <v>2.19</v>
      </c>
    </row>
    <row r="32" spans="1:12">
      <c r="A32" s="8"/>
      <c r="B32" t="s">
        <v>7</v>
      </c>
      <c r="C32">
        <v>173.5</v>
      </c>
      <c r="D32">
        <v>49.77</v>
      </c>
      <c r="E32">
        <v>40.03</v>
      </c>
      <c r="F32">
        <v>30.65</v>
      </c>
      <c r="G32">
        <v>19.41</v>
      </c>
      <c r="H32">
        <v>10.029999999999999</v>
      </c>
      <c r="I32">
        <v>5.72</v>
      </c>
      <c r="J32">
        <v>4</v>
      </c>
      <c r="K32">
        <v>2.67</v>
      </c>
      <c r="L32">
        <v>1.72</v>
      </c>
    </row>
    <row r="33" spans="1:14">
      <c r="A33" s="8"/>
      <c r="B33" t="s">
        <v>36</v>
      </c>
      <c r="C33">
        <v>186.88</v>
      </c>
      <c r="D33">
        <v>49.9</v>
      </c>
      <c r="E33">
        <v>39.75</v>
      </c>
      <c r="F33">
        <v>31.01</v>
      </c>
      <c r="G33">
        <v>19.399999999999999</v>
      </c>
      <c r="H33">
        <v>9.4499999999999993</v>
      </c>
      <c r="I33">
        <v>5.33</v>
      </c>
      <c r="J33">
        <v>4.25</v>
      </c>
      <c r="K33">
        <v>3.08</v>
      </c>
      <c r="L33">
        <v>1.84</v>
      </c>
    </row>
    <row r="34" spans="1:14">
      <c r="A34" s="8"/>
      <c r="B34" t="s">
        <v>8</v>
      </c>
      <c r="C34">
        <v>200.08</v>
      </c>
      <c r="D34">
        <v>55.9</v>
      </c>
      <c r="E34">
        <v>38.17</v>
      </c>
      <c r="F34">
        <v>32.159999999999997</v>
      </c>
      <c r="G34">
        <v>19.739999999999998</v>
      </c>
      <c r="H34">
        <v>9.61</v>
      </c>
      <c r="I34">
        <v>4.9800000000000004</v>
      </c>
      <c r="J34">
        <v>4.16</v>
      </c>
      <c r="K34">
        <v>3.07</v>
      </c>
      <c r="L34">
        <v>2.02</v>
      </c>
    </row>
    <row r="35" spans="1:14">
      <c r="A35" s="8"/>
      <c r="B35" t="s">
        <v>9</v>
      </c>
      <c r="C35">
        <v>174.8</v>
      </c>
      <c r="D35">
        <v>50.1</v>
      </c>
      <c r="E35">
        <v>39.92</v>
      </c>
      <c r="F35">
        <v>30.4</v>
      </c>
      <c r="G35">
        <v>19.329999999999998</v>
      </c>
      <c r="H35">
        <v>9.42</v>
      </c>
      <c r="I35">
        <v>5.53</v>
      </c>
      <c r="J35">
        <v>5.29</v>
      </c>
      <c r="K35">
        <v>2.41</v>
      </c>
      <c r="L35">
        <v>1.59</v>
      </c>
    </row>
    <row r="36" spans="1:14">
      <c r="A36" s="8"/>
      <c r="B36" t="s">
        <v>40</v>
      </c>
      <c r="C36">
        <v>199.6</v>
      </c>
      <c r="D36">
        <v>51.79</v>
      </c>
      <c r="E36">
        <v>39.94</v>
      </c>
      <c r="F36">
        <v>29.51</v>
      </c>
      <c r="G36">
        <v>20.81</v>
      </c>
      <c r="H36">
        <v>9.41</v>
      </c>
      <c r="I36">
        <v>4.7699999999999996</v>
      </c>
      <c r="J36">
        <v>3.74</v>
      </c>
      <c r="K36">
        <v>2.79</v>
      </c>
      <c r="L36">
        <v>1.63</v>
      </c>
    </row>
    <row r="37" spans="1:14">
      <c r="A37" s="8"/>
      <c r="B37" t="s">
        <v>10</v>
      </c>
      <c r="C37">
        <v>183.42</v>
      </c>
      <c r="D37">
        <v>51.17</v>
      </c>
      <c r="E37">
        <v>37.9</v>
      </c>
      <c r="F37">
        <v>31.38</v>
      </c>
      <c r="G37">
        <v>19.28</v>
      </c>
      <c r="H37">
        <v>9.68</v>
      </c>
      <c r="I37">
        <v>5.04</v>
      </c>
      <c r="J37">
        <v>4.12</v>
      </c>
      <c r="K37">
        <v>3.14</v>
      </c>
      <c r="L37">
        <v>2.29</v>
      </c>
    </row>
    <row r="38" spans="1:14">
      <c r="A38" s="8"/>
      <c r="B38" t="s">
        <v>41</v>
      </c>
      <c r="C38">
        <v>199.65</v>
      </c>
      <c r="D38">
        <v>51.54</v>
      </c>
      <c r="E38">
        <v>40.08</v>
      </c>
      <c r="F38">
        <v>29.79</v>
      </c>
      <c r="G38">
        <v>20.21</v>
      </c>
      <c r="H38">
        <v>9.49</v>
      </c>
      <c r="I38">
        <v>4.8600000000000003</v>
      </c>
      <c r="J38">
        <v>3.86</v>
      </c>
      <c r="K38">
        <v>2.81</v>
      </c>
      <c r="L38">
        <v>1.72</v>
      </c>
    </row>
    <row r="39" spans="1:14">
      <c r="A39" s="8"/>
      <c r="B39" t="s">
        <v>11</v>
      </c>
      <c r="C39">
        <v>178.16</v>
      </c>
      <c r="D39">
        <v>53.78</v>
      </c>
      <c r="E39">
        <v>39.71</v>
      </c>
      <c r="F39">
        <v>30.45</v>
      </c>
      <c r="G39">
        <v>19.989999999999998</v>
      </c>
      <c r="H39">
        <v>9.7799999999999994</v>
      </c>
      <c r="I39">
        <v>5.22</v>
      </c>
      <c r="J39">
        <v>3.85</v>
      </c>
      <c r="K39">
        <v>3.07</v>
      </c>
      <c r="L39">
        <v>1.94</v>
      </c>
    </row>
    <row r="40" spans="1:14">
      <c r="A40" s="8"/>
      <c r="B40" t="s">
        <v>34</v>
      </c>
      <c r="C40">
        <v>177.35</v>
      </c>
      <c r="D40">
        <v>49.43</v>
      </c>
      <c r="E40">
        <v>39.93</v>
      </c>
      <c r="F40">
        <v>30.39</v>
      </c>
      <c r="G40">
        <v>21</v>
      </c>
      <c r="H40">
        <v>10.11</v>
      </c>
      <c r="I40">
        <v>5.55</v>
      </c>
      <c r="J40">
        <v>3.59</v>
      </c>
      <c r="K40">
        <v>2.42</v>
      </c>
      <c r="L40">
        <v>1.58</v>
      </c>
    </row>
    <row r="41" spans="1:14">
      <c r="A41" s="8"/>
      <c r="B41" t="s">
        <v>12</v>
      </c>
      <c r="C41">
        <v>200.03</v>
      </c>
      <c r="D41">
        <v>49.77</v>
      </c>
      <c r="E41">
        <v>39.61</v>
      </c>
      <c r="F41">
        <v>30.57</v>
      </c>
      <c r="G41">
        <v>20.04</v>
      </c>
      <c r="H41">
        <v>10.69</v>
      </c>
      <c r="I41">
        <v>5.1100000000000003</v>
      </c>
      <c r="J41">
        <v>3.8</v>
      </c>
      <c r="K41">
        <v>2.8</v>
      </c>
      <c r="L41">
        <v>1.59</v>
      </c>
    </row>
    <row r="42" spans="1:14">
      <c r="A42" s="8"/>
      <c r="B42" t="s">
        <v>13</v>
      </c>
      <c r="C42">
        <v>163.80000000000001</v>
      </c>
      <c r="D42">
        <v>47.68</v>
      </c>
      <c r="E42">
        <v>38.909999999999997</v>
      </c>
      <c r="F42">
        <v>34.270000000000003</v>
      </c>
      <c r="G42">
        <v>21.83</v>
      </c>
      <c r="H42">
        <v>10.53</v>
      </c>
      <c r="I42">
        <v>4.63</v>
      </c>
      <c r="J42">
        <v>3.2240000000000002</v>
      </c>
      <c r="K42">
        <v>1.96</v>
      </c>
      <c r="L42">
        <v>0.96</v>
      </c>
    </row>
    <row r="43" spans="1:14">
      <c r="A43" s="7" t="s">
        <v>27</v>
      </c>
      <c r="B43" t="s">
        <v>2</v>
      </c>
      <c r="C43" s="4">
        <f>100*C24/C$23</f>
        <v>99.65</v>
      </c>
      <c r="D43" s="4">
        <f>100*D24/D$23</f>
        <v>114.54</v>
      </c>
      <c r="E43" s="4">
        <f>100*E24/E$23</f>
        <v>106.2</v>
      </c>
      <c r="F43" s="4">
        <f>100*F24/F$23</f>
        <v>107.46666666666667</v>
      </c>
      <c r="G43" s="4">
        <f>100*G24/G$23</f>
        <v>95.749999999999986</v>
      </c>
      <c r="H43" s="4">
        <f>100*H24/H$23</f>
        <v>101.8</v>
      </c>
      <c r="I43" s="4">
        <f>100*I24/I$23</f>
        <v>85.399999999999991</v>
      </c>
      <c r="J43" s="4">
        <f>100*J24/J$23</f>
        <v>74.75</v>
      </c>
      <c r="K43" s="4">
        <f>100*K24/K$23</f>
        <v>74.000000000000014</v>
      </c>
      <c r="L43" s="4">
        <f>100*L24/L$23</f>
        <v>58.5</v>
      </c>
      <c r="M43" s="5" t="s">
        <v>28</v>
      </c>
      <c r="N43" s="5" t="s">
        <v>31</v>
      </c>
    </row>
    <row r="44" spans="1:14">
      <c r="A44" s="7"/>
      <c r="B44" t="s">
        <v>35</v>
      </c>
      <c r="C44" s="4">
        <f t="shared" ref="C44:L44" si="0">100*C25/C$23</f>
        <v>113.33499999999999</v>
      </c>
      <c r="D44" s="4">
        <f t="shared" si="0"/>
        <v>102.5</v>
      </c>
      <c r="E44" s="4">
        <f t="shared" si="0"/>
        <v>96.1</v>
      </c>
      <c r="F44" s="4">
        <f t="shared" si="0"/>
        <v>103.03333333333333</v>
      </c>
      <c r="G44" s="4">
        <f t="shared" si="0"/>
        <v>93.350000000000009</v>
      </c>
      <c r="H44" s="4">
        <f t="shared" si="0"/>
        <v>95.1</v>
      </c>
      <c r="I44" s="4">
        <f t="shared" si="0"/>
        <v>104.4</v>
      </c>
      <c r="J44" s="4">
        <f t="shared" si="0"/>
        <v>108</v>
      </c>
      <c r="K44" s="4">
        <f t="shared" si="0"/>
        <v>109</v>
      </c>
      <c r="L44" s="4">
        <f t="shared" si="0"/>
        <v>120</v>
      </c>
      <c r="M44" s="6" t="s">
        <v>29</v>
      </c>
      <c r="N44" s="6" t="s">
        <v>30</v>
      </c>
    </row>
    <row r="45" spans="1:14">
      <c r="A45" s="7"/>
      <c r="B45" t="s">
        <v>37</v>
      </c>
      <c r="C45" s="4">
        <f t="shared" ref="C45:L45" si="1">100*C26/C$23</f>
        <v>100.6</v>
      </c>
      <c r="D45" s="4">
        <f t="shared" si="1"/>
        <v>97.36</v>
      </c>
      <c r="E45" s="4">
        <f t="shared" si="1"/>
        <v>92.125</v>
      </c>
      <c r="F45" s="4">
        <f t="shared" si="1"/>
        <v>92.6</v>
      </c>
      <c r="G45" s="4">
        <f t="shared" si="1"/>
        <v>99.35</v>
      </c>
      <c r="H45" s="4">
        <f t="shared" si="1"/>
        <v>102.8</v>
      </c>
      <c r="I45" s="4">
        <f t="shared" si="1"/>
        <v>130.80000000000001</v>
      </c>
      <c r="J45" s="4">
        <f t="shared" si="1"/>
        <v>126.75</v>
      </c>
      <c r="K45" s="4">
        <f t="shared" si="1"/>
        <v>139</v>
      </c>
      <c r="L45" s="4">
        <f t="shared" si="1"/>
        <v>178.5</v>
      </c>
    </row>
    <row r="46" spans="1:14">
      <c r="A46" s="7"/>
      <c r="B46" t="s">
        <v>3</v>
      </c>
      <c r="C46" s="4">
        <f t="shared" ref="C46:L46" si="2">100*C27/C$23</f>
        <v>100.05</v>
      </c>
      <c r="D46" s="4">
        <f t="shared" si="2"/>
        <v>103.2</v>
      </c>
      <c r="E46" s="4">
        <f t="shared" si="2"/>
        <v>96.95</v>
      </c>
      <c r="F46" s="4">
        <f t="shared" si="2"/>
        <v>97.13333333333334</v>
      </c>
      <c r="G46" s="4">
        <f t="shared" si="2"/>
        <v>94.049999999999983</v>
      </c>
      <c r="H46" s="4">
        <f t="shared" si="2"/>
        <v>90.299999999999983</v>
      </c>
      <c r="I46" s="4">
        <f t="shared" si="2"/>
        <v>108.8</v>
      </c>
      <c r="J46" s="4">
        <f t="shared" si="2"/>
        <v>115.5</v>
      </c>
      <c r="K46" s="4">
        <f t="shared" si="2"/>
        <v>118.33333333333333</v>
      </c>
      <c r="L46" s="4">
        <f t="shared" si="2"/>
        <v>146.5</v>
      </c>
    </row>
    <row r="47" spans="1:14">
      <c r="A47" s="7"/>
      <c r="B47" t="s">
        <v>4</v>
      </c>
      <c r="C47" s="4">
        <f t="shared" ref="C47:L47" si="3">100*C28/C$23</f>
        <v>99.644999999999996</v>
      </c>
      <c r="D47" s="4">
        <f t="shared" si="3"/>
        <v>105.02</v>
      </c>
      <c r="E47" s="4">
        <f t="shared" si="3"/>
        <v>103.27500000000001</v>
      </c>
      <c r="F47" s="4">
        <f t="shared" si="3"/>
        <v>98.766666666666666</v>
      </c>
      <c r="G47" s="4">
        <f t="shared" si="3"/>
        <v>95.500000000000014</v>
      </c>
      <c r="H47" s="4">
        <f t="shared" si="3"/>
        <v>99.700000000000017</v>
      </c>
      <c r="I47" s="4">
        <f t="shared" si="3"/>
        <v>85.399999999999991</v>
      </c>
      <c r="J47" s="4">
        <f t="shared" si="3"/>
        <v>92.5</v>
      </c>
      <c r="K47" s="4">
        <f t="shared" si="3"/>
        <v>84.666666666666671</v>
      </c>
      <c r="L47" s="4">
        <f t="shared" si="3"/>
        <v>83.5</v>
      </c>
    </row>
    <row r="48" spans="1:14">
      <c r="A48" s="7"/>
      <c r="B48" t="s">
        <v>5</v>
      </c>
      <c r="C48" s="4">
        <f t="shared" ref="C48:L48" si="4">100*C29/C$23</f>
        <v>99.62</v>
      </c>
      <c r="D48" s="4">
        <f t="shared" si="4"/>
        <v>107.58</v>
      </c>
      <c r="E48" s="4">
        <f t="shared" si="4"/>
        <v>97.775000000000006</v>
      </c>
      <c r="F48" s="4">
        <f t="shared" si="4"/>
        <v>103.86666666666666</v>
      </c>
      <c r="G48" s="4">
        <f t="shared" si="4"/>
        <v>94.250000000000014</v>
      </c>
      <c r="H48" s="4">
        <f t="shared" si="4"/>
        <v>90.8</v>
      </c>
      <c r="I48" s="4">
        <f t="shared" si="4"/>
        <v>93.800000000000011</v>
      </c>
      <c r="J48" s="4">
        <f t="shared" si="4"/>
        <v>87</v>
      </c>
      <c r="K48" s="4">
        <f t="shared" si="4"/>
        <v>93.333333333333329</v>
      </c>
      <c r="L48" s="4">
        <f t="shared" si="4"/>
        <v>90.5</v>
      </c>
    </row>
    <row r="49" spans="1:12">
      <c r="A49" s="7"/>
      <c r="B49" t="s">
        <v>39</v>
      </c>
      <c r="C49" s="4">
        <f t="shared" ref="C49:L49" si="5">100*C30/C$23</f>
        <v>99.91</v>
      </c>
      <c r="D49" s="4">
        <f t="shared" si="5"/>
        <v>99.36</v>
      </c>
      <c r="E49" s="4">
        <f t="shared" si="5"/>
        <v>102.825</v>
      </c>
      <c r="F49" s="4">
        <f t="shared" si="5"/>
        <v>102.1</v>
      </c>
      <c r="G49" s="4">
        <f t="shared" si="5"/>
        <v>99.3</v>
      </c>
      <c r="H49" s="4">
        <f t="shared" si="5"/>
        <v>92.200000000000017</v>
      </c>
      <c r="I49" s="4">
        <f t="shared" si="5"/>
        <v>95.6</v>
      </c>
      <c r="J49" s="4">
        <f t="shared" si="5"/>
        <v>98</v>
      </c>
      <c r="K49" s="4">
        <f t="shared" si="5"/>
        <v>102.66666666666667</v>
      </c>
      <c r="L49" s="4">
        <f t="shared" si="5"/>
        <v>94.5</v>
      </c>
    </row>
    <row r="50" spans="1:12">
      <c r="A50" s="7"/>
      <c r="B50" t="s">
        <v>6</v>
      </c>
      <c r="C50" s="4">
        <f t="shared" ref="C50:L50" si="6">100*C31/C$23</f>
        <v>99.655000000000001</v>
      </c>
      <c r="D50" s="4">
        <f t="shared" si="6"/>
        <v>107.54</v>
      </c>
      <c r="E50" s="4">
        <f t="shared" si="6"/>
        <v>100.29999999999998</v>
      </c>
      <c r="F50" s="4">
        <f t="shared" si="6"/>
        <v>97.933333333333337</v>
      </c>
      <c r="G50" s="4">
        <f t="shared" si="6"/>
        <v>94.3</v>
      </c>
      <c r="H50" s="4">
        <f t="shared" si="6"/>
        <v>87.4</v>
      </c>
      <c r="I50" s="4">
        <f t="shared" si="6"/>
        <v>92.200000000000017</v>
      </c>
      <c r="J50" s="4">
        <f t="shared" si="6"/>
        <v>96.75</v>
      </c>
      <c r="K50" s="4">
        <f t="shared" si="6"/>
        <v>105</v>
      </c>
      <c r="L50" s="4">
        <f t="shared" si="6"/>
        <v>109.5</v>
      </c>
    </row>
    <row r="51" spans="1:12">
      <c r="A51" s="7"/>
      <c r="B51" t="s">
        <v>7</v>
      </c>
      <c r="C51" s="4">
        <f t="shared" ref="C51:L51" si="7">100*C32/C$23</f>
        <v>86.75</v>
      </c>
      <c r="D51" s="4">
        <f t="shared" si="7"/>
        <v>99.54</v>
      </c>
      <c r="E51" s="4">
        <f t="shared" si="7"/>
        <v>100.075</v>
      </c>
      <c r="F51" s="4">
        <f t="shared" si="7"/>
        <v>102.16666666666667</v>
      </c>
      <c r="G51" s="4">
        <f t="shared" si="7"/>
        <v>97.05</v>
      </c>
      <c r="H51" s="4">
        <f t="shared" si="7"/>
        <v>100.29999999999998</v>
      </c>
      <c r="I51" s="4">
        <f t="shared" si="7"/>
        <v>114.4</v>
      </c>
      <c r="J51" s="4">
        <f t="shared" si="7"/>
        <v>100</v>
      </c>
      <c r="K51" s="4">
        <f t="shared" si="7"/>
        <v>89</v>
      </c>
      <c r="L51" s="4">
        <f t="shared" si="7"/>
        <v>86</v>
      </c>
    </row>
    <row r="52" spans="1:12">
      <c r="A52" s="7"/>
      <c r="B52" t="s">
        <v>36</v>
      </c>
      <c r="C52" s="4">
        <f t="shared" ref="C52:L52" si="8">100*C33/C$23</f>
        <v>93.44</v>
      </c>
      <c r="D52" s="4">
        <f t="shared" si="8"/>
        <v>99.8</v>
      </c>
      <c r="E52" s="4">
        <f t="shared" si="8"/>
        <v>99.375</v>
      </c>
      <c r="F52" s="4">
        <f t="shared" si="8"/>
        <v>103.36666666666666</v>
      </c>
      <c r="G52" s="4">
        <f t="shared" si="8"/>
        <v>96.999999999999986</v>
      </c>
      <c r="H52" s="4">
        <f t="shared" si="8"/>
        <v>94.499999999999986</v>
      </c>
      <c r="I52" s="4">
        <f t="shared" si="8"/>
        <v>106.6</v>
      </c>
      <c r="J52" s="4">
        <f t="shared" si="8"/>
        <v>106.25</v>
      </c>
      <c r="K52" s="4">
        <f t="shared" si="8"/>
        <v>102.66666666666667</v>
      </c>
      <c r="L52" s="4">
        <f t="shared" si="8"/>
        <v>92</v>
      </c>
    </row>
    <row r="53" spans="1:12">
      <c r="A53" s="7"/>
      <c r="B53" t="s">
        <v>8</v>
      </c>
      <c r="C53" s="4">
        <f t="shared" ref="C53:L53" si="9">100*C34/C$23</f>
        <v>100.04</v>
      </c>
      <c r="D53" s="4">
        <f t="shared" si="9"/>
        <v>111.8</v>
      </c>
      <c r="E53" s="4">
        <f t="shared" si="9"/>
        <v>95.424999999999997</v>
      </c>
      <c r="F53" s="4">
        <f t="shared" si="9"/>
        <v>107.19999999999999</v>
      </c>
      <c r="G53" s="4">
        <f t="shared" si="9"/>
        <v>98.699999999999989</v>
      </c>
      <c r="H53" s="4">
        <f t="shared" si="9"/>
        <v>96.1</v>
      </c>
      <c r="I53" s="4">
        <f t="shared" si="9"/>
        <v>99.600000000000009</v>
      </c>
      <c r="J53" s="4">
        <f t="shared" si="9"/>
        <v>104</v>
      </c>
      <c r="K53" s="4">
        <f t="shared" si="9"/>
        <v>102.33333333333333</v>
      </c>
      <c r="L53" s="4">
        <f t="shared" si="9"/>
        <v>101</v>
      </c>
    </row>
    <row r="54" spans="1:12">
      <c r="A54" s="7"/>
      <c r="B54" t="s">
        <v>9</v>
      </c>
      <c r="C54" s="4">
        <f t="shared" ref="C54:L54" si="10">100*C35/C$23</f>
        <v>87.4</v>
      </c>
      <c r="D54" s="4">
        <f t="shared" si="10"/>
        <v>100.2</v>
      </c>
      <c r="E54" s="4">
        <f t="shared" si="10"/>
        <v>99.8</v>
      </c>
      <c r="F54" s="4">
        <f t="shared" si="10"/>
        <v>101.33333333333333</v>
      </c>
      <c r="G54" s="4">
        <f t="shared" si="10"/>
        <v>96.649999999999991</v>
      </c>
      <c r="H54" s="4">
        <f t="shared" si="10"/>
        <v>94.2</v>
      </c>
      <c r="I54" s="4">
        <f t="shared" si="10"/>
        <v>110.6</v>
      </c>
      <c r="J54" s="4">
        <f t="shared" si="10"/>
        <v>132.25</v>
      </c>
      <c r="K54" s="4">
        <f t="shared" si="10"/>
        <v>80.333333333333329</v>
      </c>
      <c r="L54" s="4">
        <f t="shared" si="10"/>
        <v>79.5</v>
      </c>
    </row>
    <row r="55" spans="1:12">
      <c r="A55" s="7"/>
      <c r="B55" t="s">
        <v>40</v>
      </c>
      <c r="C55" s="4">
        <f t="shared" ref="C55:L55" si="11">100*C36/C$23</f>
        <v>99.8</v>
      </c>
      <c r="D55" s="4">
        <f t="shared" si="11"/>
        <v>103.58</v>
      </c>
      <c r="E55" s="4">
        <f t="shared" si="11"/>
        <v>99.85</v>
      </c>
      <c r="F55" s="4">
        <f t="shared" si="11"/>
        <v>98.36666666666666</v>
      </c>
      <c r="G55" s="4">
        <f t="shared" si="11"/>
        <v>104.05</v>
      </c>
      <c r="H55" s="4">
        <f t="shared" si="11"/>
        <v>94.1</v>
      </c>
      <c r="I55" s="4">
        <f t="shared" si="11"/>
        <v>95.399999999999991</v>
      </c>
      <c r="J55" s="4">
        <f t="shared" si="11"/>
        <v>93.5</v>
      </c>
      <c r="K55" s="4">
        <f t="shared" si="11"/>
        <v>93</v>
      </c>
      <c r="L55" s="4">
        <f t="shared" si="11"/>
        <v>81.5</v>
      </c>
    </row>
    <row r="56" spans="1:12">
      <c r="A56" s="7"/>
      <c r="B56" t="s">
        <v>10</v>
      </c>
      <c r="C56" s="4">
        <f t="shared" ref="C56:L56" si="12">100*C37/C$23</f>
        <v>91.71</v>
      </c>
      <c r="D56" s="4">
        <f t="shared" si="12"/>
        <v>102.34</v>
      </c>
      <c r="E56" s="4">
        <f t="shared" si="12"/>
        <v>94.75</v>
      </c>
      <c r="F56" s="4">
        <f t="shared" si="12"/>
        <v>104.6</v>
      </c>
      <c r="G56" s="4">
        <f t="shared" si="12"/>
        <v>96.4</v>
      </c>
      <c r="H56" s="4">
        <f t="shared" si="12"/>
        <v>96.8</v>
      </c>
      <c r="I56" s="4">
        <f t="shared" si="12"/>
        <v>100.8</v>
      </c>
      <c r="J56" s="4">
        <f t="shared" si="12"/>
        <v>103</v>
      </c>
      <c r="K56" s="4">
        <f t="shared" si="12"/>
        <v>104.66666666666667</v>
      </c>
      <c r="L56" s="4">
        <f t="shared" si="12"/>
        <v>114.5</v>
      </c>
    </row>
    <row r="57" spans="1:12">
      <c r="A57" s="7"/>
      <c r="B57" t="s">
        <v>41</v>
      </c>
      <c r="C57" s="4">
        <f t="shared" ref="C57:L57" si="13">100*C38/C$23</f>
        <v>99.825000000000003</v>
      </c>
      <c r="D57" s="4">
        <f t="shared" si="13"/>
        <v>103.08</v>
      </c>
      <c r="E57" s="4">
        <f t="shared" si="13"/>
        <v>100.2</v>
      </c>
      <c r="F57" s="4">
        <f t="shared" si="13"/>
        <v>99.3</v>
      </c>
      <c r="G57" s="4">
        <f t="shared" si="13"/>
        <v>101.05</v>
      </c>
      <c r="H57" s="4">
        <f t="shared" si="13"/>
        <v>94.9</v>
      </c>
      <c r="I57" s="4">
        <f t="shared" si="13"/>
        <v>97.200000000000017</v>
      </c>
      <c r="J57" s="4">
        <f t="shared" si="13"/>
        <v>96.5</v>
      </c>
      <c r="K57" s="4">
        <f t="shared" si="13"/>
        <v>93.666666666666671</v>
      </c>
      <c r="L57" s="4">
        <f t="shared" si="13"/>
        <v>86</v>
      </c>
    </row>
    <row r="58" spans="1:12">
      <c r="A58" s="7"/>
      <c r="B58" t="s">
        <v>11</v>
      </c>
      <c r="C58" s="4">
        <f t="shared" ref="C58:L58" si="14">100*C39/C$23</f>
        <v>89.08</v>
      </c>
      <c r="D58" s="4">
        <f t="shared" si="14"/>
        <v>107.56</v>
      </c>
      <c r="E58" s="4">
        <f t="shared" si="14"/>
        <v>99.275000000000006</v>
      </c>
      <c r="F58" s="4">
        <f t="shared" si="14"/>
        <v>101.5</v>
      </c>
      <c r="G58" s="4">
        <f t="shared" si="14"/>
        <v>99.949999999999989</v>
      </c>
      <c r="H58" s="4">
        <f t="shared" si="14"/>
        <v>97.799999999999983</v>
      </c>
      <c r="I58" s="4">
        <f t="shared" si="14"/>
        <v>104.4</v>
      </c>
      <c r="J58" s="4">
        <f t="shared" si="14"/>
        <v>96.25</v>
      </c>
      <c r="K58" s="4">
        <f t="shared" si="14"/>
        <v>102.33333333333333</v>
      </c>
      <c r="L58" s="4">
        <f t="shared" si="14"/>
        <v>97</v>
      </c>
    </row>
    <row r="59" spans="1:12">
      <c r="A59" s="7"/>
      <c r="B59" t="s">
        <v>34</v>
      </c>
      <c r="C59" s="4">
        <f t="shared" ref="C59:L59" si="15">100*C40/C$23</f>
        <v>88.674999999999997</v>
      </c>
      <c r="D59" s="4">
        <f t="shared" si="15"/>
        <v>98.86</v>
      </c>
      <c r="E59" s="4">
        <f t="shared" si="15"/>
        <v>99.825000000000003</v>
      </c>
      <c r="F59" s="4">
        <f t="shared" si="15"/>
        <v>101.3</v>
      </c>
      <c r="G59" s="4">
        <f t="shared" si="15"/>
        <v>105</v>
      </c>
      <c r="H59" s="4">
        <f t="shared" si="15"/>
        <v>101.1</v>
      </c>
      <c r="I59" s="4">
        <f t="shared" si="15"/>
        <v>111</v>
      </c>
      <c r="J59" s="4">
        <f t="shared" si="15"/>
        <v>89.75</v>
      </c>
      <c r="K59" s="4">
        <f t="shared" si="15"/>
        <v>80.666666666666671</v>
      </c>
      <c r="L59" s="4">
        <f t="shared" si="15"/>
        <v>79</v>
      </c>
    </row>
    <row r="60" spans="1:12">
      <c r="A60" s="7"/>
      <c r="B60" t="s">
        <v>12</v>
      </c>
      <c r="C60" s="4">
        <f t="shared" ref="C60:L60" si="16">100*C41/C$23</f>
        <v>100.015</v>
      </c>
      <c r="D60" s="4">
        <f t="shared" si="16"/>
        <v>99.54</v>
      </c>
      <c r="E60" s="4">
        <f t="shared" si="16"/>
        <v>99.025000000000006</v>
      </c>
      <c r="F60" s="4">
        <f t="shared" si="16"/>
        <v>101.9</v>
      </c>
      <c r="G60" s="4">
        <f t="shared" si="16"/>
        <v>100.2</v>
      </c>
      <c r="H60" s="4">
        <f t="shared" si="16"/>
        <v>106.9</v>
      </c>
      <c r="I60" s="4">
        <f t="shared" si="16"/>
        <v>102.20000000000002</v>
      </c>
      <c r="J60" s="4">
        <f t="shared" si="16"/>
        <v>95</v>
      </c>
      <c r="K60" s="4">
        <f t="shared" si="16"/>
        <v>93.333333333333329</v>
      </c>
      <c r="L60" s="4">
        <f t="shared" si="16"/>
        <v>79.5</v>
      </c>
    </row>
    <row r="61" spans="1:12">
      <c r="A61" s="7"/>
      <c r="B61" t="s">
        <v>13</v>
      </c>
      <c r="C61" s="4">
        <f t="shared" ref="C61:L61" si="17">100*C42/C$23</f>
        <v>81.900000000000006</v>
      </c>
      <c r="D61" s="4">
        <f t="shared" si="17"/>
        <v>95.36</v>
      </c>
      <c r="E61" s="4">
        <f t="shared" si="17"/>
        <v>97.274999999999991</v>
      </c>
      <c r="F61" s="4">
        <f t="shared" si="17"/>
        <v>114.23333333333335</v>
      </c>
      <c r="G61" s="4">
        <f t="shared" si="17"/>
        <v>109.15</v>
      </c>
      <c r="H61" s="4">
        <f t="shared" si="17"/>
        <v>105.3</v>
      </c>
      <c r="I61" s="4">
        <f t="shared" si="17"/>
        <v>92.6</v>
      </c>
      <c r="J61" s="4">
        <f t="shared" si="17"/>
        <v>80.600000000000009</v>
      </c>
      <c r="K61" s="4">
        <f t="shared" si="17"/>
        <v>65.333333333333329</v>
      </c>
      <c r="L61" s="4">
        <f t="shared" si="17"/>
        <v>48</v>
      </c>
    </row>
  </sheetData>
  <mergeCells count="2">
    <mergeCell ref="A43:A61"/>
    <mergeCell ref="A24:A42"/>
  </mergeCells>
  <conditionalFormatting sqref="C43:L61">
    <cfRule type="cellIs" dxfId="3" priority="1" operator="greaterThan">
      <formula>105</formula>
    </cfRule>
    <cfRule type="cellIs" dxfId="2" priority="2" operator="greaterThanOrEqual">
      <formula>95</formula>
    </cfRule>
    <cfRule type="cellIs" dxfId="1" priority="3" operator="lessThan">
      <formula>80</formula>
    </cfRule>
    <cfRule type="cellIs" dxfId="0" priority="4" operator="greaterThan">
      <formula>120</formula>
    </cfRule>
  </conditionalFormatting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"/>
  <sheetViews>
    <sheetView workbookViewId="0">
      <selection activeCell="V10" sqref="V10"/>
    </sheetView>
  </sheetViews>
  <sheetFormatPr baseColWidth="10" defaultRowHeight="15"/>
  <cols>
    <col min="2" max="2" width="11.5703125" customWidth="1"/>
  </cols>
  <sheetData>
    <row r="1" spans="1:21">
      <c r="B1" t="s">
        <v>34</v>
      </c>
      <c r="C1" t="s">
        <v>2</v>
      </c>
      <c r="D1" t="s">
        <v>8</v>
      </c>
      <c r="E1" t="s">
        <v>11</v>
      </c>
      <c r="F1" t="s">
        <v>5</v>
      </c>
      <c r="G1" t="s">
        <v>4</v>
      </c>
      <c r="H1" t="s">
        <v>35</v>
      </c>
      <c r="I1" t="s">
        <v>36</v>
      </c>
      <c r="J1" t="s">
        <v>9</v>
      </c>
      <c r="K1" t="s">
        <v>37</v>
      </c>
      <c r="L1" t="s">
        <v>38</v>
      </c>
      <c r="M1" t="s">
        <v>39</v>
      </c>
      <c r="N1" t="s">
        <v>6</v>
      </c>
      <c r="O1" t="s">
        <v>40</v>
      </c>
      <c r="P1" t="s">
        <v>10</v>
      </c>
      <c r="Q1" t="s">
        <v>41</v>
      </c>
      <c r="R1" t="s">
        <v>7</v>
      </c>
      <c r="S1" t="s">
        <v>3</v>
      </c>
      <c r="U1" t="s">
        <v>42</v>
      </c>
    </row>
    <row r="2" spans="1:21"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60</v>
      </c>
      <c r="S2" t="s">
        <v>61</v>
      </c>
      <c r="U2" t="s">
        <v>59</v>
      </c>
    </row>
    <row r="3" spans="1:21">
      <c r="A3" t="s">
        <v>17</v>
      </c>
      <c r="B3">
        <v>0.99951599999999996</v>
      </c>
      <c r="C3">
        <v>0.99976200000000004</v>
      </c>
      <c r="D3">
        <v>0.99987099999999995</v>
      </c>
      <c r="E3">
        <v>0.99985599999999997</v>
      </c>
      <c r="F3">
        <v>0.99969600000000003</v>
      </c>
      <c r="G3">
        <v>0.99983900000000003</v>
      </c>
      <c r="H3">
        <v>0.99859399999999998</v>
      </c>
      <c r="I3">
        <v>0.99961800000000001</v>
      </c>
      <c r="J3">
        <v>0.999332</v>
      </c>
      <c r="K3">
        <v>0.99960499999999997</v>
      </c>
      <c r="L3">
        <v>0.99394400000000005</v>
      </c>
      <c r="M3">
        <v>0.99996099999999999</v>
      </c>
      <c r="N3">
        <v>0.999718</v>
      </c>
      <c r="O3">
        <v>0.99992400000000004</v>
      </c>
      <c r="P3">
        <v>0.99836199999999997</v>
      </c>
      <c r="Q3">
        <v>0.99995400000000001</v>
      </c>
      <c r="R3">
        <v>0.999699</v>
      </c>
      <c r="S3">
        <v>0.99986299999999995</v>
      </c>
      <c r="U3">
        <v>0.99996499999999999</v>
      </c>
    </row>
    <row r="4" spans="1:21">
      <c r="A4" t="s">
        <v>20</v>
      </c>
      <c r="B4">
        <f>VALUE(SUBSTITUTE(RIGHT(LEFT(B2,SEARCH(" x",B2)),LEN(LEFT(B2,SEARCH(" x",B2)))-1-SEARCH("=",B2)),".",","))</f>
        <v>1711870.7402550001</v>
      </c>
      <c r="C4">
        <f t="shared" ref="C4:S4" si="0">VALUE(SUBSTITUTE(RIGHT(LEFT(C2,SEARCH(" x",C2)),LEN(LEFT(C2,SEARCH(" x",C2)))-1-SEARCH("=",C2)),".",","))</f>
        <v>1553615.5959069999</v>
      </c>
      <c r="D4">
        <f t="shared" si="0"/>
        <v>1020158.815415</v>
      </c>
      <c r="E4">
        <f t="shared" si="0"/>
        <v>1855728.738687</v>
      </c>
      <c r="F4">
        <f t="shared" si="0"/>
        <v>1702030.712609</v>
      </c>
      <c r="G4">
        <f t="shared" si="0"/>
        <v>1641573.7776599999</v>
      </c>
      <c r="H4">
        <f t="shared" si="0"/>
        <v>725711.82944700005</v>
      </c>
      <c r="I4">
        <f t="shared" si="0"/>
        <v>852962.62016699999</v>
      </c>
      <c r="J4">
        <f t="shared" si="0"/>
        <v>1078254.293878</v>
      </c>
      <c r="K4">
        <f t="shared" si="0"/>
        <v>1378289.467431</v>
      </c>
      <c r="L4">
        <f t="shared" si="0"/>
        <v>1708216.924412</v>
      </c>
      <c r="M4">
        <f t="shared" si="0"/>
        <v>1380515.8285149999</v>
      </c>
      <c r="N4">
        <f t="shared" si="0"/>
        <v>1559864.3386929999</v>
      </c>
      <c r="O4">
        <f t="shared" si="0"/>
        <v>2104956.3241360001</v>
      </c>
      <c r="P4">
        <f t="shared" si="0"/>
        <v>2204807.794007</v>
      </c>
      <c r="Q4">
        <f t="shared" si="0"/>
        <v>1491161.477521</v>
      </c>
      <c r="R4">
        <f t="shared" si="0"/>
        <v>708468.94724799995</v>
      </c>
      <c r="S4">
        <f t="shared" si="0"/>
        <v>1279358.2613840001</v>
      </c>
      <c r="U4">
        <v>-3227.4318429999998</v>
      </c>
    </row>
    <row r="5" spans="1:21">
      <c r="A5" t="s">
        <v>19</v>
      </c>
      <c r="B5">
        <f>VALUE(SUBSTITUTE(RIGHT(B2,LEN(B2)-SEARCH("+",B2)-1),".",","))</f>
        <v>1256909.646247</v>
      </c>
      <c r="C5">
        <f t="shared" ref="C5:S5" si="1">VALUE(SUBSTITUTE(RIGHT(C2,LEN(C2)-SEARCH("+",C2)-1),".",","))</f>
        <v>781055.88627999998</v>
      </c>
      <c r="D5">
        <f t="shared" si="1"/>
        <v>-150778.02933799999</v>
      </c>
      <c r="E5">
        <f t="shared" si="1"/>
        <v>-637206.40866900003</v>
      </c>
      <c r="F5">
        <f t="shared" si="1"/>
        <v>-281277.7585</v>
      </c>
      <c r="G5">
        <f t="shared" si="1"/>
        <v>237022.326202</v>
      </c>
      <c r="H5">
        <f t="shared" si="1"/>
        <v>-748848.38693200005</v>
      </c>
      <c r="I5">
        <f t="shared" si="1"/>
        <v>-74338.323229999995</v>
      </c>
      <c r="J5">
        <f t="shared" si="1"/>
        <v>314941.79882800003</v>
      </c>
      <c r="K5">
        <f t="shared" si="1"/>
        <v>-2593027.0194179998</v>
      </c>
      <c r="L5">
        <f t="shared" si="1"/>
        <v>2332240.9758310001</v>
      </c>
      <c r="M5">
        <f t="shared" si="1"/>
        <v>-117945.968567</v>
      </c>
      <c r="N5">
        <f t="shared" si="1"/>
        <v>-1238836.995535</v>
      </c>
      <c r="O5">
        <f t="shared" si="1"/>
        <v>727739.37306799996</v>
      </c>
      <c r="P5">
        <f t="shared" si="1"/>
        <v>-1179709.297248</v>
      </c>
      <c r="Q5">
        <f t="shared" si="1"/>
        <v>376065.64027999999</v>
      </c>
      <c r="R5">
        <f t="shared" si="1"/>
        <v>181020.25956499999</v>
      </c>
      <c r="S5">
        <f t="shared" si="1"/>
        <v>-1856928.8765410001</v>
      </c>
      <c r="U5">
        <v>2177533.8857399998</v>
      </c>
    </row>
    <row r="6" spans="1:21">
      <c r="U6">
        <v>556464.50464699999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Info</vt:lpstr>
      <vt:lpstr>3Mix_Calib_RC</vt:lpstr>
      <vt:lpstr>Stds1+2_Calib</vt:lpstr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CBRAllgemein</dc:creator>
  <cp:lastModifiedBy>CBRAllgemein</cp:lastModifiedBy>
  <dcterms:created xsi:type="dcterms:W3CDTF">2014-10-24T08:29:27Z</dcterms:created>
  <dcterms:modified xsi:type="dcterms:W3CDTF">2015-03-13T10:18:30Z</dcterms:modified>
</cp:coreProperties>
</file>