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085" activeTab="1"/>
  </bookViews>
  <sheets>
    <sheet name="Info" sheetId="1" r:id="rId1"/>
    <sheet name="SCM0UV" sheetId="2" r:id="rId2"/>
    <sheet name="SCM0MS" sheetId="3" r:id="rId3"/>
    <sheet name="SCM0union" sheetId="6" r:id="rId4"/>
    <sheet name="SCM0graph" sheetId="8" r:id="rId5"/>
  </sheets>
  <calcPr calcId="145621"/>
</workbook>
</file>

<file path=xl/calcChain.xml><?xml version="1.0" encoding="utf-8"?>
<calcChain xmlns="http://schemas.openxmlformats.org/spreadsheetml/2006/main">
  <c r="W6" i="6" l="1"/>
  <c r="W7" i="6"/>
  <c r="W8" i="6"/>
  <c r="W9" i="6"/>
  <c r="W10" i="6"/>
  <c r="W11" i="6"/>
  <c r="W12" i="6"/>
  <c r="W13" i="6"/>
  <c r="W14" i="6"/>
  <c r="W5" i="6"/>
  <c r="M22" i="8"/>
  <c r="M23" i="8"/>
  <c r="M24" i="8"/>
  <c r="M25" i="8"/>
  <c r="M26" i="8"/>
  <c r="M27" i="8"/>
  <c r="M28" i="8"/>
  <c r="M29" i="8"/>
  <c r="M30" i="8"/>
  <c r="M21" i="8"/>
  <c r="D31" i="8"/>
  <c r="E31" i="8"/>
  <c r="F31" i="8"/>
  <c r="G31" i="8"/>
  <c r="H31" i="8"/>
  <c r="I31" i="8"/>
  <c r="J31" i="8"/>
  <c r="K31" i="8"/>
  <c r="C31" i="8"/>
  <c r="K14" i="8"/>
  <c r="J14" i="8"/>
  <c r="I14" i="8"/>
  <c r="H14" i="8"/>
  <c r="G14" i="8"/>
  <c r="F14" i="8"/>
  <c r="E14" i="8"/>
  <c r="D14" i="8"/>
  <c r="C14" i="8"/>
  <c r="K13" i="8"/>
  <c r="J13" i="8"/>
  <c r="I13" i="8"/>
  <c r="H13" i="8"/>
  <c r="G13" i="8"/>
  <c r="F13" i="8"/>
  <c r="E13" i="8"/>
  <c r="D13" i="8"/>
  <c r="C13" i="8"/>
  <c r="K12" i="8"/>
  <c r="J12" i="8"/>
  <c r="I12" i="8"/>
  <c r="H12" i="8"/>
  <c r="G12" i="8"/>
  <c r="F12" i="8"/>
  <c r="E12" i="8"/>
  <c r="D12" i="8"/>
  <c r="C12" i="8"/>
  <c r="K11" i="8"/>
  <c r="J11" i="8"/>
  <c r="I11" i="8"/>
  <c r="H11" i="8"/>
  <c r="G11" i="8"/>
  <c r="F11" i="8"/>
  <c r="E11" i="8"/>
  <c r="D11" i="8"/>
  <c r="C11" i="8"/>
  <c r="K10" i="8"/>
  <c r="J10" i="8"/>
  <c r="I10" i="8"/>
  <c r="H10" i="8"/>
  <c r="G10" i="8"/>
  <c r="F10" i="8"/>
  <c r="E10" i="8"/>
  <c r="D10" i="8"/>
  <c r="C10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K6" i="8"/>
  <c r="J6" i="8"/>
  <c r="I6" i="8"/>
  <c r="H6" i="8"/>
  <c r="G6" i="8"/>
  <c r="F6" i="8"/>
  <c r="E6" i="8"/>
  <c r="D6" i="8"/>
  <c r="C6" i="8"/>
  <c r="K5" i="8"/>
  <c r="J5" i="8"/>
  <c r="I5" i="8"/>
  <c r="H5" i="8"/>
  <c r="G5" i="8"/>
  <c r="F5" i="8"/>
  <c r="E5" i="8"/>
  <c r="D5" i="8"/>
  <c r="C5" i="8"/>
  <c r="I14" i="6"/>
  <c r="I13" i="6"/>
  <c r="I12" i="6"/>
  <c r="I11" i="6"/>
  <c r="I10" i="6"/>
  <c r="I9" i="6"/>
  <c r="I8" i="6"/>
  <c r="I7" i="6"/>
  <c r="I6" i="6"/>
  <c r="I5" i="6"/>
  <c r="E5" i="6"/>
  <c r="E6" i="6"/>
  <c r="E7" i="6"/>
  <c r="E8" i="6"/>
  <c r="E9" i="6"/>
  <c r="E10" i="6"/>
  <c r="E11" i="6"/>
  <c r="E12" i="6"/>
  <c r="E13" i="6"/>
  <c r="E14" i="6"/>
  <c r="D6" i="6"/>
  <c r="D7" i="6"/>
  <c r="D8" i="6"/>
  <c r="D9" i="6"/>
  <c r="D10" i="6"/>
  <c r="D11" i="6"/>
  <c r="D12" i="6"/>
  <c r="D13" i="6"/>
  <c r="D14" i="6"/>
  <c r="D5" i="6"/>
  <c r="C6" i="6"/>
  <c r="F6" i="6"/>
  <c r="G6" i="6"/>
  <c r="H6" i="6"/>
  <c r="J6" i="6"/>
  <c r="K6" i="6"/>
  <c r="L6" i="6"/>
  <c r="M6" i="6"/>
  <c r="N6" i="6"/>
  <c r="O6" i="6"/>
  <c r="P6" i="6"/>
  <c r="Q6" i="6"/>
  <c r="R6" i="6"/>
  <c r="S6" i="6"/>
  <c r="T6" i="6"/>
  <c r="U6" i="6"/>
  <c r="C7" i="6"/>
  <c r="F7" i="6"/>
  <c r="G7" i="6"/>
  <c r="H7" i="6"/>
  <c r="J7" i="6"/>
  <c r="K7" i="6"/>
  <c r="L7" i="6"/>
  <c r="M7" i="6"/>
  <c r="N7" i="6"/>
  <c r="O7" i="6"/>
  <c r="P7" i="6"/>
  <c r="Q7" i="6"/>
  <c r="R7" i="6"/>
  <c r="S7" i="6"/>
  <c r="T7" i="6"/>
  <c r="U7" i="6"/>
  <c r="C8" i="6"/>
  <c r="F8" i="6"/>
  <c r="G8" i="6"/>
  <c r="H8" i="6"/>
  <c r="J8" i="6"/>
  <c r="K8" i="6"/>
  <c r="L8" i="6"/>
  <c r="M8" i="6"/>
  <c r="N8" i="6"/>
  <c r="O8" i="6"/>
  <c r="P8" i="6"/>
  <c r="Q8" i="6"/>
  <c r="R8" i="6"/>
  <c r="S8" i="6"/>
  <c r="T8" i="6"/>
  <c r="U8" i="6"/>
  <c r="C9" i="6"/>
  <c r="F9" i="6"/>
  <c r="G9" i="6"/>
  <c r="H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F10" i="6"/>
  <c r="G10" i="6"/>
  <c r="H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V11" i="6" s="1"/>
  <c r="F11" i="6"/>
  <c r="G11" i="6"/>
  <c r="H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F12" i="6"/>
  <c r="G12" i="6"/>
  <c r="H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F13" i="6"/>
  <c r="G13" i="6"/>
  <c r="H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F14" i="6"/>
  <c r="G14" i="6"/>
  <c r="H14" i="6"/>
  <c r="J14" i="6"/>
  <c r="K14" i="6"/>
  <c r="L14" i="6"/>
  <c r="M14" i="6"/>
  <c r="N14" i="6"/>
  <c r="O14" i="6"/>
  <c r="P14" i="6"/>
  <c r="Q14" i="6"/>
  <c r="R14" i="6"/>
  <c r="S14" i="6"/>
  <c r="T14" i="6"/>
  <c r="U14" i="6"/>
  <c r="F5" i="6"/>
  <c r="G5" i="6"/>
  <c r="H5" i="6"/>
  <c r="J5" i="6"/>
  <c r="K5" i="6"/>
  <c r="L5" i="6"/>
  <c r="M5" i="6"/>
  <c r="N5" i="6"/>
  <c r="O5" i="6"/>
  <c r="P5" i="6"/>
  <c r="Q5" i="6"/>
  <c r="R5" i="6"/>
  <c r="S5" i="6"/>
  <c r="T5" i="6"/>
  <c r="U5" i="6"/>
  <c r="C5" i="6"/>
  <c r="V7" i="6"/>
  <c r="V6" i="6"/>
  <c r="W6" i="2"/>
  <c r="W7" i="2"/>
  <c r="W8" i="2"/>
  <c r="W9" i="2"/>
  <c r="W10" i="2"/>
  <c r="W11" i="2"/>
  <c r="W12" i="2"/>
  <c r="W13" i="2"/>
  <c r="W14" i="2"/>
  <c r="W5" i="2"/>
  <c r="V14" i="3"/>
  <c r="V13" i="3"/>
  <c r="V12" i="3"/>
  <c r="V11" i="3"/>
  <c r="V10" i="3"/>
  <c r="V9" i="3"/>
  <c r="V8" i="3"/>
  <c r="V7" i="3"/>
  <c r="V6" i="3"/>
  <c r="V5" i="3"/>
  <c r="V6" i="2"/>
  <c r="V7" i="2"/>
  <c r="V8" i="2"/>
  <c r="V9" i="2"/>
  <c r="V10" i="2"/>
  <c r="V11" i="2"/>
  <c r="V12" i="2"/>
  <c r="V13" i="2"/>
  <c r="V14" i="2"/>
  <c r="V5" i="2"/>
  <c r="L6" i="8" l="1"/>
  <c r="L8" i="8"/>
  <c r="L10" i="8"/>
  <c r="L12" i="8"/>
  <c r="L14" i="8"/>
  <c r="L5" i="8"/>
  <c r="L7" i="8"/>
  <c r="L9" i="8"/>
  <c r="L11" i="8"/>
  <c r="L13" i="8"/>
  <c r="V5" i="6"/>
  <c r="V13" i="6"/>
  <c r="V12" i="6"/>
  <c r="V10" i="6"/>
  <c r="V9" i="6"/>
  <c r="V14" i="6"/>
  <c r="V8" i="6"/>
</calcChain>
</file>

<file path=xl/comments1.xml><?xml version="1.0" encoding="utf-8"?>
<comments xmlns="http://schemas.openxmlformats.org/spreadsheetml/2006/main">
  <authors>
    <author>Steven Koenig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MS-Auswertung nötig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MS-Auswertung nötig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enthält Peaks, die mit MS ausgewertet werden müssen!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enthält Peaks, die mit MS ausgewertet werden müssen, nicht!</t>
        </r>
      </text>
    </comment>
  </commentList>
</comments>
</file>

<file path=xl/comments2.xml><?xml version="1.0" encoding="utf-8"?>
<comments xmlns="http://schemas.openxmlformats.org/spreadsheetml/2006/main">
  <authors>
    <author>Steven Koenig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Nur MS-Signal benutzt.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Nur MS-Signal benutzt.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Auf Basis fehlender MS-Signale UV-Signale verworfen.</t>
        </r>
      </text>
    </comment>
  </commentList>
</comments>
</file>

<file path=xl/comments3.xml><?xml version="1.0" encoding="utf-8"?>
<comments xmlns="http://schemas.openxmlformats.org/spreadsheetml/2006/main">
  <authors>
    <author>Steven Koenig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Nur MS-Signal benutzt.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Nur MS-Signal benutzt.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Nur MS-Signal benutzt.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Nur MS-Signal benutzt.</t>
        </r>
      </text>
    </comment>
  </commentList>
</comments>
</file>

<file path=xl/sharedStrings.xml><?xml version="1.0" encoding="utf-8"?>
<sst xmlns="http://schemas.openxmlformats.org/spreadsheetml/2006/main" count="474" uniqueCount="54">
  <si>
    <t>Hinweise</t>
  </si>
  <si>
    <t>SCM0UV</t>
  </si>
  <si>
    <t>SCM0MS</t>
  </si>
  <si>
    <t>ausgewertete Polymer- und Inhibitordaten aus den UV-Signalen des Versuchs SCM0</t>
  </si>
  <si>
    <t>ausgewertete Polymer- und Inhibitordaten aus den MS-Signalen des Versuchs SCM0</t>
  </si>
  <si>
    <t>SCM0union</t>
  </si>
  <si>
    <t xml:space="preserve">Zusammenfassung der UV- und MS-Signale des Versuchs SCM0 </t>
  </si>
  <si>
    <t>Ergebnisse aus den ausgewerteten UV-Signalen</t>
  </si>
  <si>
    <t>Ergebnisse aus den ausgewerteten MS-Signalen</t>
  </si>
  <si>
    <t>Man</t>
  </si>
  <si>
    <t>GlcUA</t>
  </si>
  <si>
    <t>GlcN</t>
  </si>
  <si>
    <t>GalUA</t>
  </si>
  <si>
    <t>Rib</t>
  </si>
  <si>
    <t>Rha</t>
  </si>
  <si>
    <t>Gen</t>
  </si>
  <si>
    <t>GalN</t>
  </si>
  <si>
    <t>GlcNAc</t>
  </si>
  <si>
    <t>Lac</t>
  </si>
  <si>
    <t>Cel</t>
  </si>
  <si>
    <t>Glc</t>
  </si>
  <si>
    <t>GalNAc</t>
  </si>
  <si>
    <t>Gal</t>
  </si>
  <si>
    <t>Ara</t>
  </si>
  <si>
    <t>Xyl</t>
  </si>
  <si>
    <t>Fuc</t>
  </si>
  <si>
    <t>2dGlc</t>
  </si>
  <si>
    <t>2dRib</t>
  </si>
  <si>
    <t>G02_MR_1.1</t>
  </si>
  <si>
    <t>G03_MR_1.2</t>
  </si>
  <si>
    <t>G04_SK_1.B1g</t>
  </si>
  <si>
    <t>G05_SK_1.B1w</t>
  </si>
  <si>
    <t>G06_SK_1.B5</t>
  </si>
  <si>
    <t>G07_SK_2.A11</t>
  </si>
  <si>
    <t>G09_SK_2.B5</t>
  </si>
  <si>
    <t>G09_SK_2.H7</t>
  </si>
  <si>
    <t>G10_SK_2.H7oben</t>
  </si>
  <si>
    <t>G11_SK_K0</t>
  </si>
  <si>
    <t>Probe</t>
  </si>
  <si>
    <t>Monomerkonzentration nach der Hydrolyse in mg/l für das Monomer</t>
  </si>
  <si>
    <t>Summe</t>
  </si>
  <si>
    <t>n. n.</t>
  </si>
  <si>
    <t>nicht nachweisbar</t>
  </si>
  <si>
    <t>Summe 1</t>
  </si>
  <si>
    <t>Summe 2</t>
  </si>
  <si>
    <t>Finale Ergebnisse unter Einbeziehung der UV- und MS-Signale</t>
  </si>
  <si>
    <t>SCM0graph</t>
  </si>
  <si>
    <t>Abbildungen zur Polymerzusammensetzung auf Basis der Daten aus SCM0union</t>
  </si>
  <si>
    <t>Monomerkonzentration als Anteil an der Gesamtmasse aller Monomere für das Monomer</t>
  </si>
  <si>
    <t>Spalten ohne Treffer (n. n.) gelöscht</t>
  </si>
  <si>
    <t>Verdünnung aus Hydrolyse nicht eingerechnet</t>
  </si>
  <si>
    <t>Verdünnung aus Hydrolyse: 20 µl verdünnt auf 111 µl (1:5,55)</t>
  </si>
  <si>
    <t>Ausgangskonzentrationen</t>
  </si>
  <si>
    <t>Wiederfindung in % von Einwaage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</si>
</sst>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\ &quot;g/l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2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Alignment="1">
      <alignment horizontal="right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0" fontId="0" fillId="0" borderId="2" xfId="0" applyBorder="1"/>
    <xf numFmtId="2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0" xfId="0" applyFill="1"/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/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1" applyNumberFormat="1" applyFont="1"/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7"/>
          <c:order val="0"/>
          <c:tx>
            <c:strRef>
              <c:f>SCM0graph!$J$20</c:f>
              <c:strCache>
                <c:ptCount val="1"/>
                <c:pt idx="0">
                  <c:v>Glc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SCM0graph!$J$21:$J$30</c:f>
              <c:numCache>
                <c:formatCode>0.0%</c:formatCode>
                <c:ptCount val="10"/>
                <c:pt idx="0">
                  <c:v>0.53044360344772046</c:v>
                </c:pt>
                <c:pt idx="1">
                  <c:v>0.52252587148480234</c:v>
                </c:pt>
                <c:pt idx="2">
                  <c:v>0.71302573274930425</c:v>
                </c:pt>
                <c:pt idx="3">
                  <c:v>0.71041638244479677</c:v>
                </c:pt>
                <c:pt idx="4">
                  <c:v>8.5103966478983235E-3</c:v>
                </c:pt>
                <c:pt idx="5">
                  <c:v>0.4983418641014179</c:v>
                </c:pt>
                <c:pt idx="6">
                  <c:v>3.0274291473276248E-3</c:v>
                </c:pt>
                <c:pt idx="7">
                  <c:v>0.49001330956135458</c:v>
                </c:pt>
                <c:pt idx="8">
                  <c:v>0.55982298710626022</c:v>
                </c:pt>
                <c:pt idx="9">
                  <c:v>8.6431941416818592E-2</c:v>
                </c:pt>
              </c:numCache>
            </c:numRef>
          </c:val>
        </c:ser>
        <c:ser>
          <c:idx val="0"/>
          <c:order val="1"/>
          <c:tx>
            <c:strRef>
              <c:f>SCM0graph!$C$20</c:f>
              <c:strCache>
                <c:ptCount val="1"/>
                <c:pt idx="0">
                  <c:v>Man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SCM0graph!$C$21:$C$30</c:f>
              <c:numCache>
                <c:formatCode>0.0%</c:formatCode>
                <c:ptCount val="10"/>
                <c:pt idx="0">
                  <c:v>0.28531204036224711</c:v>
                </c:pt>
                <c:pt idx="1">
                  <c:v>0.28661486869419245</c:v>
                </c:pt>
                <c:pt idx="2">
                  <c:v>0.11850074141792513</c:v>
                </c:pt>
                <c:pt idx="3">
                  <c:v>9.8430993405570655E-2</c:v>
                </c:pt>
                <c:pt idx="4">
                  <c:v>0.10008125194651095</c:v>
                </c:pt>
                <c:pt idx="5">
                  <c:v>0.29402068379792184</c:v>
                </c:pt>
                <c:pt idx="6">
                  <c:v>0</c:v>
                </c:pt>
                <c:pt idx="7">
                  <c:v>0.31157991759141823</c:v>
                </c:pt>
                <c:pt idx="8">
                  <c:v>0.36492972536711415</c:v>
                </c:pt>
                <c:pt idx="9">
                  <c:v>0.22437661125382236</c:v>
                </c:pt>
              </c:numCache>
            </c:numRef>
          </c:val>
        </c:ser>
        <c:ser>
          <c:idx val="8"/>
          <c:order val="2"/>
          <c:tx>
            <c:strRef>
              <c:f>SCM0graph!$K$20</c:f>
              <c:strCache>
                <c:ptCount val="1"/>
                <c:pt idx="0">
                  <c:v>Gal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SCM0graph!$K$21:$K$30</c:f>
              <c:numCache>
                <c:formatCode>0.0%</c:formatCode>
                <c:ptCount val="10"/>
                <c:pt idx="0">
                  <c:v>0.1501414692369677</c:v>
                </c:pt>
                <c:pt idx="1">
                  <c:v>0.14622242024874874</c:v>
                </c:pt>
                <c:pt idx="2">
                  <c:v>0</c:v>
                </c:pt>
                <c:pt idx="3">
                  <c:v>0</c:v>
                </c:pt>
                <c:pt idx="4">
                  <c:v>0.38935769358685612</c:v>
                </c:pt>
                <c:pt idx="5">
                  <c:v>7.8329813649656244E-2</c:v>
                </c:pt>
                <c:pt idx="6">
                  <c:v>0.44963223580169304</c:v>
                </c:pt>
                <c:pt idx="7">
                  <c:v>1.1145777581999625E-2</c:v>
                </c:pt>
                <c:pt idx="8">
                  <c:v>0</c:v>
                </c:pt>
                <c:pt idx="9">
                  <c:v>5.4164937643827972E-3</c:v>
                </c:pt>
              </c:numCache>
            </c:numRef>
          </c:val>
        </c:ser>
        <c:ser>
          <c:idx val="2"/>
          <c:order val="3"/>
          <c:tx>
            <c:strRef>
              <c:f>SCM0graph!$E$20</c:f>
              <c:strCache>
                <c:ptCount val="1"/>
                <c:pt idx="0">
                  <c:v>GlcN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SCM0graph!$E$21:$E$30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0.11248207960244831</c:v>
                </c:pt>
                <c:pt idx="3">
                  <c:v>0.12265530820911411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9.4239033267630279E-2</c:v>
                </c:pt>
                <c:pt idx="8">
                  <c:v>7.5247287526625614E-2</c:v>
                </c:pt>
                <c:pt idx="9">
                  <c:v>0.49100244974421187</c:v>
                </c:pt>
              </c:numCache>
            </c:numRef>
          </c:val>
        </c:ser>
        <c:ser>
          <c:idx val="1"/>
          <c:order val="4"/>
          <c:tx>
            <c:strRef>
              <c:f>SCM0graph!$D$20</c:f>
              <c:strCache>
                <c:ptCount val="1"/>
                <c:pt idx="0">
                  <c:v>GlcUA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SCM0graph!$D$21:$D$30</c:f>
              <c:numCache>
                <c:formatCode>0.0%</c:formatCode>
                <c:ptCount val="10"/>
                <c:pt idx="0">
                  <c:v>3.4102886953064626E-2</c:v>
                </c:pt>
                <c:pt idx="1">
                  <c:v>4.4636839572256615E-2</c:v>
                </c:pt>
                <c:pt idx="2">
                  <c:v>0</c:v>
                </c:pt>
                <c:pt idx="3">
                  <c:v>0</c:v>
                </c:pt>
                <c:pt idx="4">
                  <c:v>6.1330763405379511E-2</c:v>
                </c:pt>
                <c:pt idx="5">
                  <c:v>0</c:v>
                </c:pt>
                <c:pt idx="6">
                  <c:v>5.6477256952560895E-2</c:v>
                </c:pt>
                <c:pt idx="7">
                  <c:v>6.6376705193772201E-2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5"/>
          <c:tx>
            <c:strRef>
              <c:f>SCM0graph!$G$20</c:f>
              <c:strCache>
                <c:ptCount val="1"/>
                <c:pt idx="0">
                  <c:v>Rha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SCM0graph!$G$21:$G$30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0.44071989441335513</c:v>
                </c:pt>
                <c:pt idx="5">
                  <c:v>8.6446297809601294E-2</c:v>
                </c:pt>
                <c:pt idx="6">
                  <c:v>0.49086307809841845</c:v>
                </c:pt>
                <c:pt idx="7">
                  <c:v>1.5107360764776007E-2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6"/>
          <c:tx>
            <c:strRef>
              <c:f>SCM0graph!$F$20</c:f>
              <c:strCache>
                <c:ptCount val="1"/>
                <c:pt idx="0">
                  <c:v>Rib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SCM0graph!$F$21:$F$30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4.6725279460536825E-2</c:v>
                </c:pt>
                <c:pt idx="3">
                  <c:v>5.8538168471558738E-2</c:v>
                </c:pt>
                <c:pt idx="4">
                  <c:v>0</c:v>
                </c:pt>
                <c:pt idx="5">
                  <c:v>4.2861340641402783E-2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7.4146680562816591E-2</c:v>
                </c:pt>
              </c:numCache>
            </c:numRef>
          </c:val>
        </c:ser>
        <c:ser>
          <c:idx val="6"/>
          <c:order val="7"/>
          <c:tx>
            <c:strRef>
              <c:f>SCM0graph!$I$20</c:f>
              <c:strCache>
                <c:ptCount val="1"/>
                <c:pt idx="0">
                  <c:v>GlcNAc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SCM0graph!$I$21:$I$30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9.2661667697855037E-3</c:v>
                </c:pt>
                <c:pt idx="3">
                  <c:v>9.9591474689598516E-3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4.8521321338605107E-3</c:v>
                </c:pt>
                <c:pt idx="8">
                  <c:v>0</c:v>
                </c:pt>
                <c:pt idx="9">
                  <c:v>1.3965377184466193E-2</c:v>
                </c:pt>
              </c:numCache>
            </c:numRef>
          </c:val>
        </c:ser>
        <c:ser>
          <c:idx val="5"/>
          <c:order val="8"/>
          <c:tx>
            <c:strRef>
              <c:f>SCM0graph!$H$20</c:f>
              <c:strCache>
                <c:ptCount val="1"/>
                <c:pt idx="0">
                  <c:v>GalN</c:v>
                </c:pt>
              </c:strCache>
            </c:strRef>
          </c:tx>
          <c:invertIfNegative val="0"/>
          <c:cat>
            <c:strRef>
              <c:f>SCM0graph!$M$21:$M$30</c:f>
              <c:strCache>
                <c:ptCount val="10"/>
                <c:pt idx="0">
                  <c:v>MR_1.1</c:v>
                </c:pt>
                <c:pt idx="1">
                  <c:v>MR_1.2</c:v>
                </c:pt>
                <c:pt idx="2">
                  <c:v>SK_1.B1g</c:v>
                </c:pt>
                <c:pt idx="3">
                  <c:v>SK_1.B1w</c:v>
                </c:pt>
                <c:pt idx="4">
                  <c:v>SK_1.B5</c:v>
                </c:pt>
                <c:pt idx="5">
                  <c:v>SK_2.A11</c:v>
                </c:pt>
                <c:pt idx="6">
                  <c:v>SK_2.B5</c:v>
                </c:pt>
                <c:pt idx="7">
                  <c:v>SK_2.H7</c:v>
                </c:pt>
                <c:pt idx="8">
                  <c:v>SK_2.H7oben</c:v>
                </c:pt>
                <c:pt idx="9">
                  <c:v>SK_K0</c:v>
                </c:pt>
              </c:strCache>
            </c:strRef>
          </c:cat>
          <c:val>
            <c:numRef>
              <c:f>SCM0graph!$H$21:$H$30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6.6857639051885855E-3</c:v>
                </c:pt>
                <c:pt idx="8">
                  <c:v>0</c:v>
                </c:pt>
                <c:pt idx="9">
                  <c:v>0.10466044607348139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31680"/>
        <c:axId val="100892032"/>
      </c:barChart>
      <c:catAx>
        <c:axId val="1006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92032"/>
        <c:crosses val="autoZero"/>
        <c:auto val="1"/>
        <c:lblAlgn val="ctr"/>
        <c:lblOffset val="100"/>
        <c:noMultiLvlLbl val="0"/>
      </c:catAx>
      <c:valAx>
        <c:axId val="100892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6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9</xdr:col>
      <xdr:colOff>433800</xdr:colOff>
      <xdr:row>47</xdr:row>
      <xdr:rowOff>22500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8"/>
  <sheetViews>
    <sheetView workbookViewId="0">
      <selection activeCell="C9" sqref="C9:C18"/>
    </sheetView>
  </sheetViews>
  <sheetFormatPr baseColWidth="10" defaultRowHeight="15" x14ac:dyDescent="0.25"/>
  <cols>
    <col min="1" max="1" width="2.42578125" customWidth="1"/>
    <col min="2" max="2" width="17.7109375" customWidth="1"/>
    <col min="3" max="3" width="77.140625" customWidth="1"/>
  </cols>
  <sheetData>
    <row r="1" spans="1:3" ht="22.5" x14ac:dyDescent="0.3">
      <c r="A1" s="1" t="s">
        <v>0</v>
      </c>
    </row>
    <row r="3" spans="1:3" x14ac:dyDescent="0.25">
      <c r="B3" s="2" t="s">
        <v>1</v>
      </c>
      <c r="C3" s="2" t="s">
        <v>3</v>
      </c>
    </row>
    <row r="4" spans="1:3" x14ac:dyDescent="0.25">
      <c r="B4" s="3" t="s">
        <v>2</v>
      </c>
      <c r="C4" s="3" t="s">
        <v>4</v>
      </c>
    </row>
    <row r="5" spans="1:3" x14ac:dyDescent="0.25">
      <c r="B5" s="4" t="s">
        <v>5</v>
      </c>
      <c r="C5" s="4" t="s">
        <v>6</v>
      </c>
    </row>
    <row r="6" spans="1:3" x14ac:dyDescent="0.25">
      <c r="B6" s="14" t="s">
        <v>46</v>
      </c>
      <c r="C6" s="14" t="s">
        <v>47</v>
      </c>
    </row>
    <row r="8" spans="1:3" x14ac:dyDescent="0.25">
      <c r="B8" t="s">
        <v>52</v>
      </c>
    </row>
    <row r="9" spans="1:3" x14ac:dyDescent="0.25">
      <c r="B9" s="6" t="s">
        <v>28</v>
      </c>
      <c r="C9" s="19">
        <v>1</v>
      </c>
    </row>
    <row r="10" spans="1:3" x14ac:dyDescent="0.25">
      <c r="B10" s="8" t="s">
        <v>29</v>
      </c>
      <c r="C10" s="20">
        <v>1</v>
      </c>
    </row>
    <row r="11" spans="1:3" x14ac:dyDescent="0.25">
      <c r="B11" s="6" t="s">
        <v>30</v>
      </c>
      <c r="C11" s="19">
        <v>10</v>
      </c>
    </row>
    <row r="12" spans="1:3" x14ac:dyDescent="0.25">
      <c r="B12" t="s">
        <v>31</v>
      </c>
      <c r="C12" s="21">
        <v>10</v>
      </c>
    </row>
    <row r="13" spans="1:3" x14ac:dyDescent="0.25">
      <c r="B13" t="s">
        <v>32</v>
      </c>
      <c r="C13" s="21">
        <v>1</v>
      </c>
    </row>
    <row r="14" spans="1:3" x14ac:dyDescent="0.25">
      <c r="B14" t="s">
        <v>33</v>
      </c>
      <c r="C14" s="21">
        <v>4</v>
      </c>
    </row>
    <row r="15" spans="1:3" x14ac:dyDescent="0.25">
      <c r="B15" t="s">
        <v>34</v>
      </c>
      <c r="C15" s="21">
        <v>1</v>
      </c>
    </row>
    <row r="16" spans="1:3" x14ac:dyDescent="0.25">
      <c r="B16" t="s">
        <v>35</v>
      </c>
      <c r="C16" s="21">
        <v>1</v>
      </c>
    </row>
    <row r="17" spans="2:3" x14ac:dyDescent="0.25">
      <c r="B17" t="s">
        <v>36</v>
      </c>
      <c r="C17" s="21">
        <v>10</v>
      </c>
    </row>
    <row r="18" spans="2:3" x14ac:dyDescent="0.25">
      <c r="B18" s="8" t="s">
        <v>37</v>
      </c>
      <c r="C18" s="20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X18"/>
  <sheetViews>
    <sheetView tabSelected="1" workbookViewId="0">
      <selection activeCell="B15" sqref="B15"/>
    </sheetView>
  </sheetViews>
  <sheetFormatPr baseColWidth="10" defaultRowHeight="15" x14ac:dyDescent="0.25"/>
  <cols>
    <col min="1" max="1" width="3.42578125" customWidth="1"/>
    <col min="2" max="2" width="17" bestFit="1" customWidth="1"/>
    <col min="3" max="21" width="8.140625" customWidth="1"/>
  </cols>
  <sheetData>
    <row r="1" spans="1:24" ht="22.5" x14ac:dyDescent="0.3">
      <c r="A1" s="1" t="s">
        <v>7</v>
      </c>
    </row>
    <row r="3" spans="1:24" x14ac:dyDescent="0.25">
      <c r="B3" s="10" t="s">
        <v>38</v>
      </c>
      <c r="C3" s="11" t="s">
        <v>39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</row>
    <row r="4" spans="1:24" x14ac:dyDescent="0.25">
      <c r="B4" s="12"/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  <c r="N4" s="13" t="s">
        <v>20</v>
      </c>
      <c r="O4" s="13" t="s">
        <v>21</v>
      </c>
      <c r="P4" s="13" t="s">
        <v>22</v>
      </c>
      <c r="Q4" s="13" t="s">
        <v>23</v>
      </c>
      <c r="R4" s="13" t="s">
        <v>24</v>
      </c>
      <c r="S4" s="13" t="s">
        <v>25</v>
      </c>
      <c r="T4" s="13" t="s">
        <v>26</v>
      </c>
      <c r="U4" s="13" t="s">
        <v>27</v>
      </c>
      <c r="V4" s="13" t="s">
        <v>43</v>
      </c>
      <c r="W4" s="13" t="s">
        <v>44</v>
      </c>
    </row>
    <row r="5" spans="1:24" x14ac:dyDescent="0.25">
      <c r="B5" s="6" t="s">
        <v>28</v>
      </c>
      <c r="C5" s="7">
        <v>41.087800000000001</v>
      </c>
      <c r="D5" s="7" t="s">
        <v>41</v>
      </c>
      <c r="E5" s="7" t="s">
        <v>41</v>
      </c>
      <c r="F5" s="7" t="s">
        <v>41</v>
      </c>
      <c r="G5" s="7" t="s">
        <v>41</v>
      </c>
      <c r="H5" s="7" t="s">
        <v>41</v>
      </c>
      <c r="I5" s="7" t="s">
        <v>41</v>
      </c>
      <c r="J5" s="7" t="s">
        <v>41</v>
      </c>
      <c r="K5" s="7" t="s">
        <v>41</v>
      </c>
      <c r="L5" s="7" t="s">
        <v>41</v>
      </c>
      <c r="M5" s="7" t="s">
        <v>41</v>
      </c>
      <c r="N5" s="7">
        <v>82.712999999999994</v>
      </c>
      <c r="O5" s="7" t="s">
        <v>41</v>
      </c>
      <c r="P5" s="7">
        <v>22.383600000000001</v>
      </c>
      <c r="Q5" s="7" t="s">
        <v>41</v>
      </c>
      <c r="R5" s="7" t="s">
        <v>41</v>
      </c>
      <c r="S5" s="7" t="s">
        <v>41</v>
      </c>
      <c r="T5" s="7" t="s">
        <v>41</v>
      </c>
      <c r="U5" s="7" t="s">
        <v>41</v>
      </c>
      <c r="V5" s="7">
        <f>SUM(C5:U5)</f>
        <v>146.18439999999998</v>
      </c>
      <c r="W5" s="7">
        <f>SUM(C5,G5:U5)</f>
        <v>146.18439999999998</v>
      </c>
      <c r="X5" s="18"/>
    </row>
    <row r="6" spans="1:24" x14ac:dyDescent="0.25">
      <c r="B6" s="8" t="s">
        <v>29</v>
      </c>
      <c r="C6" s="9">
        <v>42.203800000000001</v>
      </c>
      <c r="D6" s="9" t="s">
        <v>41</v>
      </c>
      <c r="E6" s="9" t="s">
        <v>41</v>
      </c>
      <c r="F6" s="9" t="s">
        <v>41</v>
      </c>
      <c r="G6" s="9" t="s">
        <v>41</v>
      </c>
      <c r="H6" s="9" t="s">
        <v>41</v>
      </c>
      <c r="I6" s="9" t="s">
        <v>41</v>
      </c>
      <c r="J6" s="9" t="s">
        <v>41</v>
      </c>
      <c r="K6" s="9" t="s">
        <v>41</v>
      </c>
      <c r="L6" s="9" t="s">
        <v>41</v>
      </c>
      <c r="M6" s="9" t="s">
        <v>41</v>
      </c>
      <c r="N6" s="9">
        <v>85.453800000000001</v>
      </c>
      <c r="O6" s="9" t="s">
        <v>41</v>
      </c>
      <c r="P6" s="9">
        <v>21.982099999999999</v>
      </c>
      <c r="Q6" s="9" t="s">
        <v>41</v>
      </c>
      <c r="R6" s="9" t="s">
        <v>41</v>
      </c>
      <c r="S6" s="9" t="s">
        <v>41</v>
      </c>
      <c r="T6" s="9" t="s">
        <v>41</v>
      </c>
      <c r="U6" s="9" t="s">
        <v>41</v>
      </c>
      <c r="V6" s="9">
        <f t="shared" ref="V6:W14" si="0">SUM(C6:U6)</f>
        <v>149.6397</v>
      </c>
      <c r="W6" s="9">
        <f t="shared" ref="W6:W14" si="1">SUM(C6,G6:U6)</f>
        <v>149.6397</v>
      </c>
      <c r="X6" s="18"/>
    </row>
    <row r="7" spans="1:24" x14ac:dyDescent="0.25">
      <c r="B7" s="6" t="s">
        <v>30</v>
      </c>
      <c r="C7" s="7">
        <v>30.531500000000001</v>
      </c>
      <c r="D7" s="7">
        <v>60.263800000000003</v>
      </c>
      <c r="E7" s="7">
        <v>84.629099999999994</v>
      </c>
      <c r="F7" s="7" t="s">
        <v>41</v>
      </c>
      <c r="G7" s="7">
        <v>14.1511</v>
      </c>
      <c r="H7" s="7" t="s">
        <v>41</v>
      </c>
      <c r="I7" s="7" t="s">
        <v>41</v>
      </c>
      <c r="J7" s="7" t="s">
        <v>41</v>
      </c>
      <c r="K7" s="7" t="s">
        <v>41</v>
      </c>
      <c r="L7" s="7" t="s">
        <v>41</v>
      </c>
      <c r="M7" s="7" t="s">
        <v>41</v>
      </c>
      <c r="N7" s="7">
        <v>207.40049999999999</v>
      </c>
      <c r="O7" s="7" t="s">
        <v>41</v>
      </c>
      <c r="P7" s="7" t="s">
        <v>41</v>
      </c>
      <c r="Q7" s="7" t="s">
        <v>41</v>
      </c>
      <c r="R7" s="7" t="s">
        <v>41</v>
      </c>
      <c r="S7" s="7" t="s">
        <v>41</v>
      </c>
      <c r="T7" s="7" t="s">
        <v>41</v>
      </c>
      <c r="U7" s="7" t="s">
        <v>41</v>
      </c>
      <c r="V7" s="7">
        <f t="shared" si="0"/>
        <v>396.976</v>
      </c>
      <c r="W7" s="7">
        <f t="shared" si="1"/>
        <v>252.0831</v>
      </c>
      <c r="X7" s="18"/>
    </row>
    <row r="8" spans="1:24" x14ac:dyDescent="0.25">
      <c r="B8" t="s">
        <v>31</v>
      </c>
      <c r="C8" s="5">
        <v>29.9832</v>
      </c>
      <c r="D8" s="5">
        <v>59.1858</v>
      </c>
      <c r="E8" s="5">
        <v>78.843599999999995</v>
      </c>
      <c r="F8" s="5" t="s">
        <v>41</v>
      </c>
      <c r="G8" s="5">
        <v>20.9617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>
        <v>240.03579999999999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>
        <f t="shared" si="0"/>
        <v>429.01009999999997</v>
      </c>
      <c r="W8" s="5">
        <f t="shared" si="1"/>
        <v>290.98070000000001</v>
      </c>
      <c r="X8" s="18"/>
    </row>
    <row r="9" spans="1:24" x14ac:dyDescent="0.25">
      <c r="B9" t="s">
        <v>32</v>
      </c>
      <c r="C9" s="5">
        <v>7.5270999999999999</v>
      </c>
      <c r="D9" s="5">
        <v>15.0421</v>
      </c>
      <c r="E9" s="5" t="s">
        <v>41</v>
      </c>
      <c r="F9" s="5" t="s">
        <v>41</v>
      </c>
      <c r="G9" s="5" t="s">
        <v>41</v>
      </c>
      <c r="H9" s="5">
        <v>34.488300000000002</v>
      </c>
      <c r="I9" s="5">
        <v>96.974800000000002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41</v>
      </c>
      <c r="P9" s="5">
        <v>30.905200000000001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>
        <f t="shared" si="0"/>
        <v>184.93750000000003</v>
      </c>
      <c r="W9" s="5">
        <f t="shared" si="1"/>
        <v>169.89540000000002</v>
      </c>
      <c r="X9" s="18"/>
    </row>
    <row r="10" spans="1:24" x14ac:dyDescent="0.25">
      <c r="B10" t="s">
        <v>33</v>
      </c>
      <c r="C10" s="5">
        <v>28.823899999999998</v>
      </c>
      <c r="D10" s="5">
        <v>56.906799999999997</v>
      </c>
      <c r="E10" s="5" t="s">
        <v>41</v>
      </c>
      <c r="F10" s="5" t="s">
        <v>41</v>
      </c>
      <c r="G10" s="5">
        <v>6.5975999999999999</v>
      </c>
      <c r="H10" s="5">
        <v>9.9186999999999994</v>
      </c>
      <c r="I10" s="5">
        <v>27.052299999999999</v>
      </c>
      <c r="J10" s="5" t="s">
        <v>41</v>
      </c>
      <c r="K10" s="5" t="s">
        <v>41</v>
      </c>
      <c r="L10" s="5" t="s">
        <v>41</v>
      </c>
      <c r="M10" s="5" t="s">
        <v>41</v>
      </c>
      <c r="N10" s="5">
        <v>56.054699999999997</v>
      </c>
      <c r="O10" s="5" t="s">
        <v>41</v>
      </c>
      <c r="P10" s="5">
        <v>10.633100000000001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>
        <f t="shared" si="0"/>
        <v>195.9871</v>
      </c>
      <c r="W10" s="5">
        <f t="shared" si="1"/>
        <v>139.08030000000002</v>
      </c>
      <c r="X10" s="18"/>
    </row>
    <row r="11" spans="1:24" x14ac:dyDescent="0.25">
      <c r="B11" t="s">
        <v>34</v>
      </c>
      <c r="C11" s="5" t="s">
        <v>41</v>
      </c>
      <c r="D11" s="5" t="s">
        <v>41</v>
      </c>
      <c r="E11" s="5" t="s">
        <v>41</v>
      </c>
      <c r="F11" s="5" t="s">
        <v>41</v>
      </c>
      <c r="G11" s="5" t="s">
        <v>41</v>
      </c>
      <c r="H11" s="5">
        <v>37.5197</v>
      </c>
      <c r="I11" s="5">
        <v>105.6019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>
        <v>34.919199999999996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5">
        <f t="shared" si="0"/>
        <v>178.04079999999999</v>
      </c>
      <c r="W11" s="5">
        <f t="shared" si="1"/>
        <v>178.04079999999999</v>
      </c>
      <c r="X11" s="18"/>
    </row>
    <row r="12" spans="1:24" x14ac:dyDescent="0.25">
      <c r="B12" t="s">
        <v>35</v>
      </c>
      <c r="C12" s="5">
        <v>170.9589</v>
      </c>
      <c r="D12" s="5">
        <v>336.31389999999999</v>
      </c>
      <c r="E12" s="5">
        <v>94.942099999999996</v>
      </c>
      <c r="F12" s="5" t="s">
        <v>41</v>
      </c>
      <c r="G12" s="5" t="s">
        <v>41</v>
      </c>
      <c r="H12" s="5">
        <v>7.7375999999999996</v>
      </c>
      <c r="I12" s="5">
        <v>20.845300000000002</v>
      </c>
      <c r="J12" s="5">
        <v>3.4979</v>
      </c>
      <c r="K12" s="5" t="s">
        <v>41</v>
      </c>
      <c r="L12" s="5" t="s">
        <v>41</v>
      </c>
      <c r="M12" s="5" t="s">
        <v>41</v>
      </c>
      <c r="N12" s="5">
        <v>289.0247</v>
      </c>
      <c r="O12" s="5" t="s">
        <v>41</v>
      </c>
      <c r="P12" s="5">
        <v>5.4547999999999996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5">
        <f t="shared" si="0"/>
        <v>928.77519999999981</v>
      </c>
      <c r="W12" s="5">
        <f t="shared" si="1"/>
        <v>497.51919999999996</v>
      </c>
      <c r="X12" s="18"/>
    </row>
    <row r="13" spans="1:24" x14ac:dyDescent="0.25">
      <c r="B13" t="s">
        <v>36</v>
      </c>
      <c r="C13" s="5">
        <v>19.433700000000002</v>
      </c>
      <c r="D13" s="5">
        <v>38.447800000000001</v>
      </c>
      <c r="E13" s="5" t="s">
        <v>41</v>
      </c>
      <c r="F13" s="5" t="s">
        <v>41</v>
      </c>
      <c r="G13" s="5" t="s">
        <v>41</v>
      </c>
      <c r="H13" s="5" t="s">
        <v>41</v>
      </c>
      <c r="I13" s="5" t="s">
        <v>41</v>
      </c>
      <c r="J13" s="5" t="s">
        <v>41</v>
      </c>
      <c r="K13" s="5" t="s">
        <v>41</v>
      </c>
      <c r="L13" s="5" t="s">
        <v>41</v>
      </c>
      <c r="M13" s="5" t="s">
        <v>41</v>
      </c>
      <c r="N13" s="5">
        <v>32.433999999999997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>
        <f t="shared" si="0"/>
        <v>90.3155</v>
      </c>
      <c r="W13" s="5">
        <f t="shared" si="1"/>
        <v>51.867699999999999</v>
      </c>
      <c r="X13" s="18"/>
    </row>
    <row r="14" spans="1:24" x14ac:dyDescent="0.25">
      <c r="B14" s="8" t="s">
        <v>37</v>
      </c>
      <c r="C14" s="9">
        <v>38.657400000000003</v>
      </c>
      <c r="D14" s="9">
        <v>76.2376</v>
      </c>
      <c r="E14" s="9">
        <v>145.9752</v>
      </c>
      <c r="F14" s="9" t="s">
        <v>41</v>
      </c>
      <c r="G14" s="9">
        <v>16.1326</v>
      </c>
      <c r="H14" s="9" t="s">
        <v>41</v>
      </c>
      <c r="I14" s="9" t="s">
        <v>41</v>
      </c>
      <c r="J14" s="9">
        <v>20.622199999999999</v>
      </c>
      <c r="K14" s="9" t="s">
        <v>41</v>
      </c>
      <c r="L14" s="9" t="s">
        <v>41</v>
      </c>
      <c r="M14" s="9" t="s">
        <v>41</v>
      </c>
      <c r="N14" s="9">
        <v>17.471900000000002</v>
      </c>
      <c r="O14" s="9" t="s">
        <v>41</v>
      </c>
      <c r="P14" s="9" t="s">
        <v>41</v>
      </c>
      <c r="Q14" s="9" t="s">
        <v>41</v>
      </c>
      <c r="R14" s="9" t="s">
        <v>41</v>
      </c>
      <c r="S14" s="9" t="s">
        <v>41</v>
      </c>
      <c r="T14" s="9" t="s">
        <v>41</v>
      </c>
      <c r="U14" s="9" t="s">
        <v>41</v>
      </c>
      <c r="V14" s="9">
        <f t="shared" si="0"/>
        <v>315.09690000000006</v>
      </c>
      <c r="W14" s="9">
        <f t="shared" si="1"/>
        <v>92.884100000000018</v>
      </c>
      <c r="X14" s="18"/>
    </row>
    <row r="16" spans="1:24" x14ac:dyDescent="0.25">
      <c r="B16" t="s">
        <v>41</v>
      </c>
      <c r="C16" t="s">
        <v>42</v>
      </c>
    </row>
    <row r="17" spans="2:2" x14ac:dyDescent="0.25">
      <c r="B17" t="s">
        <v>50</v>
      </c>
    </row>
    <row r="18" spans="2:2" x14ac:dyDescent="0.25">
      <c r="B18" t="s">
        <v>51</v>
      </c>
    </row>
  </sheetData>
  <mergeCells count="2">
    <mergeCell ref="C3:U3"/>
    <mergeCell ref="B3:B4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V18"/>
  <sheetViews>
    <sheetView workbookViewId="0">
      <selection activeCell="T16" sqref="T16"/>
    </sheetView>
  </sheetViews>
  <sheetFormatPr baseColWidth="10" defaultRowHeight="15" x14ac:dyDescent="0.25"/>
  <cols>
    <col min="1" max="1" width="3.42578125" customWidth="1"/>
    <col min="2" max="2" width="17" bestFit="1" customWidth="1"/>
    <col min="3" max="21" width="8.140625" customWidth="1"/>
  </cols>
  <sheetData>
    <row r="1" spans="1:22" ht="22.5" x14ac:dyDescent="0.3">
      <c r="A1" s="1" t="s">
        <v>8</v>
      </c>
    </row>
    <row r="3" spans="1:22" x14ac:dyDescent="0.25">
      <c r="B3" s="10" t="s">
        <v>38</v>
      </c>
      <c r="C3" s="11" t="s">
        <v>39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</row>
    <row r="4" spans="1:22" x14ac:dyDescent="0.25">
      <c r="B4" s="12"/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  <c r="N4" s="13" t="s">
        <v>20</v>
      </c>
      <c r="O4" s="13" t="s">
        <v>21</v>
      </c>
      <c r="P4" s="13" t="s">
        <v>22</v>
      </c>
      <c r="Q4" s="13" t="s">
        <v>23</v>
      </c>
      <c r="R4" s="13" t="s">
        <v>24</v>
      </c>
      <c r="S4" s="13" t="s">
        <v>25</v>
      </c>
      <c r="T4" s="13" t="s">
        <v>26</v>
      </c>
      <c r="U4" s="13" t="s">
        <v>27</v>
      </c>
      <c r="V4" s="13" t="s">
        <v>40</v>
      </c>
    </row>
    <row r="5" spans="1:22" x14ac:dyDescent="0.25">
      <c r="B5" s="6" t="s">
        <v>28</v>
      </c>
      <c r="C5" s="7">
        <v>40.493893999999997</v>
      </c>
      <c r="D5" s="7">
        <v>4.8756640000000004</v>
      </c>
      <c r="E5" s="7" t="s">
        <v>41</v>
      </c>
      <c r="F5" s="7" t="s">
        <v>41</v>
      </c>
      <c r="G5" s="7" t="s">
        <v>41</v>
      </c>
      <c r="H5" s="7" t="s">
        <v>41</v>
      </c>
      <c r="I5" s="7" t="s">
        <v>41</v>
      </c>
      <c r="J5" s="7" t="s">
        <v>41</v>
      </c>
      <c r="K5" s="7" t="s">
        <v>41</v>
      </c>
      <c r="L5" s="7" t="s">
        <v>41</v>
      </c>
      <c r="M5" s="7" t="s">
        <v>41</v>
      </c>
      <c r="N5" s="7">
        <v>68.961242999999996</v>
      </c>
      <c r="O5" s="7" t="s">
        <v>41</v>
      </c>
      <c r="P5" s="7">
        <v>20.547625</v>
      </c>
      <c r="Q5" s="7" t="s">
        <v>41</v>
      </c>
      <c r="R5" s="7" t="s">
        <v>41</v>
      </c>
      <c r="S5" s="7" t="s">
        <v>41</v>
      </c>
      <c r="T5" s="7" t="s">
        <v>41</v>
      </c>
      <c r="U5" s="7" t="s">
        <v>41</v>
      </c>
      <c r="V5" s="7">
        <f>SUM(C5:U5)</f>
        <v>134.87842599999999</v>
      </c>
    </row>
    <row r="6" spans="1:22" x14ac:dyDescent="0.25">
      <c r="B6" s="8" t="s">
        <v>29</v>
      </c>
      <c r="C6" s="9">
        <v>44.314635000000003</v>
      </c>
      <c r="D6" s="9">
        <v>6.7371059999999998</v>
      </c>
      <c r="E6" s="9" t="s">
        <v>41</v>
      </c>
      <c r="F6" s="9" t="s">
        <v>41</v>
      </c>
      <c r="G6" s="9" t="s">
        <v>41</v>
      </c>
      <c r="H6" s="9" t="s">
        <v>41</v>
      </c>
      <c r="I6" s="9" t="s">
        <v>41</v>
      </c>
      <c r="J6" s="9" t="s">
        <v>41</v>
      </c>
      <c r="K6" s="9" t="s">
        <v>41</v>
      </c>
      <c r="L6" s="9" t="s">
        <v>41</v>
      </c>
      <c r="M6" s="9" t="s">
        <v>41</v>
      </c>
      <c r="N6" s="9">
        <v>72.277446999999995</v>
      </c>
      <c r="O6" s="9" t="s">
        <v>41</v>
      </c>
      <c r="P6" s="9">
        <v>22.157043999999999</v>
      </c>
      <c r="Q6" s="9" t="s">
        <v>41</v>
      </c>
      <c r="R6" s="9" t="s">
        <v>41</v>
      </c>
      <c r="S6" s="9" t="s">
        <v>41</v>
      </c>
      <c r="T6" s="9" t="s">
        <v>41</v>
      </c>
      <c r="U6" s="9" t="s">
        <v>41</v>
      </c>
      <c r="V6" s="9">
        <f t="shared" ref="V6:V14" si="0">SUM(C6:U6)</f>
        <v>145.48623199999997</v>
      </c>
    </row>
    <row r="7" spans="1:22" x14ac:dyDescent="0.25">
      <c r="B7" s="6" t="s">
        <v>30</v>
      </c>
      <c r="C7" s="7">
        <v>31.979725999999999</v>
      </c>
      <c r="D7" s="7" t="s">
        <v>41</v>
      </c>
      <c r="E7" s="7">
        <v>29.668137999999999</v>
      </c>
      <c r="F7" s="7" t="s">
        <v>41</v>
      </c>
      <c r="G7" s="7">
        <v>10.497306999999999</v>
      </c>
      <c r="H7" s="7" t="s">
        <v>41</v>
      </c>
      <c r="I7" s="7" t="s">
        <v>41</v>
      </c>
      <c r="J7" s="7" t="s">
        <v>41</v>
      </c>
      <c r="K7" s="7">
        <v>2.4440330000000001</v>
      </c>
      <c r="L7" s="7" t="s">
        <v>41</v>
      </c>
      <c r="M7" s="7" t="s">
        <v>41</v>
      </c>
      <c r="N7" s="7">
        <v>168.73311899999999</v>
      </c>
      <c r="O7" s="7" t="s">
        <v>41</v>
      </c>
      <c r="P7" s="7" t="s">
        <v>41</v>
      </c>
      <c r="Q7" s="7" t="s">
        <v>41</v>
      </c>
      <c r="R7" s="7" t="s">
        <v>41</v>
      </c>
      <c r="S7" s="7" t="s">
        <v>41</v>
      </c>
      <c r="T7" s="7" t="s">
        <v>41</v>
      </c>
      <c r="U7" s="7" t="s">
        <v>41</v>
      </c>
      <c r="V7" s="7">
        <f t="shared" si="0"/>
        <v>243.32232299999998</v>
      </c>
    </row>
    <row r="8" spans="1:22" x14ac:dyDescent="0.25">
      <c r="B8" t="s">
        <v>31</v>
      </c>
      <c r="C8" s="5">
        <v>29.922504</v>
      </c>
      <c r="D8" s="5" t="s">
        <v>41</v>
      </c>
      <c r="E8" s="5">
        <v>37.324384999999999</v>
      </c>
      <c r="F8" s="5" t="s">
        <v>41</v>
      </c>
      <c r="G8" s="5">
        <v>14.664987</v>
      </c>
      <c r="H8" s="5" t="s">
        <v>41</v>
      </c>
      <c r="I8" s="5" t="s">
        <v>41</v>
      </c>
      <c r="J8" s="5" t="s">
        <v>41</v>
      </c>
      <c r="K8" s="5">
        <v>3.030599</v>
      </c>
      <c r="L8" s="5" t="s">
        <v>41</v>
      </c>
      <c r="M8" s="5" t="s">
        <v>41</v>
      </c>
      <c r="N8" s="5">
        <v>192.32795100000001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>
        <f t="shared" si="0"/>
        <v>277.27042599999999</v>
      </c>
    </row>
    <row r="9" spans="1:22" x14ac:dyDescent="0.25">
      <c r="B9" t="s">
        <v>32</v>
      </c>
      <c r="C9" s="5" t="s">
        <v>41</v>
      </c>
      <c r="D9" s="5">
        <v>4.6126800000000001</v>
      </c>
      <c r="E9" s="5" t="s">
        <v>41</v>
      </c>
      <c r="F9" s="5" t="s">
        <v>41</v>
      </c>
      <c r="G9" s="5" t="s">
        <v>41</v>
      </c>
      <c r="H9" s="5">
        <v>31.804690000000001</v>
      </c>
      <c r="I9" s="5" t="s">
        <v>41</v>
      </c>
      <c r="J9" s="5" t="s">
        <v>41</v>
      </c>
      <c r="K9" s="5" t="s">
        <v>41</v>
      </c>
      <c r="L9" s="5" t="s">
        <v>41</v>
      </c>
      <c r="M9" s="5" t="s">
        <v>41</v>
      </c>
      <c r="N9" s="5">
        <v>0.64006600000000002</v>
      </c>
      <c r="O9" s="5" t="s">
        <v>41</v>
      </c>
      <c r="P9" s="5">
        <v>27.661898999999998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>
        <f t="shared" si="0"/>
        <v>64.719335000000001</v>
      </c>
    </row>
    <row r="10" spans="1:22" x14ac:dyDescent="0.25">
      <c r="B10" t="s">
        <v>33</v>
      </c>
      <c r="C10" s="5">
        <v>31.634246000000001</v>
      </c>
      <c r="D10" s="5" t="s">
        <v>41</v>
      </c>
      <c r="E10" s="5" t="s">
        <v>41</v>
      </c>
      <c r="F10" s="5" t="s">
        <v>41</v>
      </c>
      <c r="G10" s="5">
        <v>2.2157840000000002</v>
      </c>
      <c r="H10" s="5">
        <v>7.8568619999999996</v>
      </c>
      <c r="I10" s="5" t="s">
        <v>41</v>
      </c>
      <c r="J10" s="5" t="s">
        <v>41</v>
      </c>
      <c r="K10" s="5" t="s">
        <v>41</v>
      </c>
      <c r="L10" s="5" t="s">
        <v>41</v>
      </c>
      <c r="M10" s="5" t="s">
        <v>41</v>
      </c>
      <c r="N10" s="5">
        <v>46.417088</v>
      </c>
      <c r="O10" s="5" t="s">
        <v>41</v>
      </c>
      <c r="P10" s="5">
        <v>5.4735060000000004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>
        <f t="shared" si="0"/>
        <v>93.597486000000004</v>
      </c>
    </row>
    <row r="11" spans="1:22" x14ac:dyDescent="0.25">
      <c r="B11" t="s">
        <v>34</v>
      </c>
      <c r="C11" s="5" t="s">
        <v>41</v>
      </c>
      <c r="D11" s="5">
        <v>4.0940859999999999</v>
      </c>
      <c r="E11" s="5" t="s">
        <v>41</v>
      </c>
      <c r="F11" s="5" t="s">
        <v>41</v>
      </c>
      <c r="G11" s="5" t="s">
        <v>41</v>
      </c>
      <c r="H11" s="5">
        <v>33.646492000000002</v>
      </c>
      <c r="I11" s="5" t="s">
        <v>41</v>
      </c>
      <c r="J11" s="5" t="s">
        <v>41</v>
      </c>
      <c r="K11" s="5" t="s">
        <v>41</v>
      </c>
      <c r="L11" s="5" t="s">
        <v>41</v>
      </c>
      <c r="M11" s="5" t="s">
        <v>41</v>
      </c>
      <c r="N11" s="5">
        <v>0.21946099999999999</v>
      </c>
      <c r="O11" s="5" t="s">
        <v>41</v>
      </c>
      <c r="P11" s="5">
        <v>30.269272000000001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5">
        <f t="shared" si="0"/>
        <v>68.229310999999996</v>
      </c>
    </row>
    <row r="12" spans="1:22" x14ac:dyDescent="0.25">
      <c r="B12" t="s">
        <v>35</v>
      </c>
      <c r="C12" s="5">
        <v>155.06978100000001</v>
      </c>
      <c r="D12" s="5">
        <v>34.727381999999999</v>
      </c>
      <c r="E12" s="5">
        <v>49.304569999999998</v>
      </c>
      <c r="F12" s="5" t="s">
        <v>41</v>
      </c>
      <c r="G12" s="5" t="s">
        <v>41</v>
      </c>
      <c r="H12" s="5">
        <v>8.0703279999999999</v>
      </c>
      <c r="I12" s="5" t="s">
        <v>41</v>
      </c>
      <c r="J12" s="5" t="s">
        <v>41</v>
      </c>
      <c r="K12" s="5">
        <v>2.5385689999999999</v>
      </c>
      <c r="L12" s="5" t="s">
        <v>41</v>
      </c>
      <c r="M12" s="5" t="s">
        <v>41</v>
      </c>
      <c r="N12" s="5">
        <v>223.71178900000001</v>
      </c>
      <c r="O12" s="5" t="s">
        <v>41</v>
      </c>
      <c r="P12" s="5">
        <v>6.2078360000000004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5">
        <f t="shared" si="0"/>
        <v>479.63025499999998</v>
      </c>
    </row>
    <row r="13" spans="1:22" x14ac:dyDescent="0.25">
      <c r="B13" t="s">
        <v>36</v>
      </c>
      <c r="C13" s="5">
        <v>17.65052</v>
      </c>
      <c r="D13" s="5" t="s">
        <v>41</v>
      </c>
      <c r="E13" s="5">
        <v>3.823321</v>
      </c>
      <c r="F13" s="5" t="s">
        <v>41</v>
      </c>
      <c r="G13" s="5" t="s">
        <v>41</v>
      </c>
      <c r="H13" s="5" t="s">
        <v>41</v>
      </c>
      <c r="I13" s="5" t="s">
        <v>41</v>
      </c>
      <c r="J13" s="5" t="s">
        <v>41</v>
      </c>
      <c r="K13" s="5" t="s">
        <v>41</v>
      </c>
      <c r="L13" s="5" t="s">
        <v>41</v>
      </c>
      <c r="M13" s="5" t="s">
        <v>41</v>
      </c>
      <c r="N13" s="5">
        <v>24.455306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>
        <f t="shared" si="0"/>
        <v>45.929147</v>
      </c>
    </row>
    <row r="14" spans="1:22" x14ac:dyDescent="0.25">
      <c r="B14" s="8" t="s">
        <v>37</v>
      </c>
      <c r="C14" s="9">
        <v>40.826650999999998</v>
      </c>
      <c r="D14" s="9" t="s">
        <v>41</v>
      </c>
      <c r="E14" s="9">
        <v>86.967316999999994</v>
      </c>
      <c r="F14" s="9" t="s">
        <v>41</v>
      </c>
      <c r="G14" s="9">
        <v>10.133411000000001</v>
      </c>
      <c r="H14" s="9" t="s">
        <v>41</v>
      </c>
      <c r="I14" s="9" t="s">
        <v>41</v>
      </c>
      <c r="J14" s="9">
        <v>16.453126999999999</v>
      </c>
      <c r="K14" s="9">
        <v>2.4735749999999999</v>
      </c>
      <c r="L14" s="9" t="s">
        <v>41</v>
      </c>
      <c r="M14" s="9" t="s">
        <v>41</v>
      </c>
      <c r="N14" s="9">
        <v>13.146089999999999</v>
      </c>
      <c r="O14" s="9" t="s">
        <v>41</v>
      </c>
      <c r="P14" s="9">
        <v>0.95938000000000001</v>
      </c>
      <c r="Q14" s="9" t="s">
        <v>41</v>
      </c>
      <c r="R14" s="9" t="s">
        <v>41</v>
      </c>
      <c r="S14" s="9" t="s">
        <v>41</v>
      </c>
      <c r="T14" s="9" t="s">
        <v>41</v>
      </c>
      <c r="U14" s="9" t="s">
        <v>41</v>
      </c>
      <c r="V14" s="9">
        <f t="shared" si="0"/>
        <v>170.959551</v>
      </c>
    </row>
    <row r="16" spans="1:22" x14ac:dyDescent="0.25">
      <c r="B16" t="s">
        <v>41</v>
      </c>
      <c r="C16" t="s">
        <v>42</v>
      </c>
    </row>
    <row r="17" spans="2:2" x14ac:dyDescent="0.25">
      <c r="B17" t="s">
        <v>50</v>
      </c>
    </row>
    <row r="18" spans="2:2" x14ac:dyDescent="0.25">
      <c r="B18" t="s">
        <v>51</v>
      </c>
    </row>
  </sheetData>
  <mergeCells count="2">
    <mergeCell ref="B3:B4"/>
    <mergeCell ref="C3:U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W18"/>
  <sheetViews>
    <sheetView workbookViewId="0">
      <selection activeCell="B12" sqref="B12"/>
    </sheetView>
  </sheetViews>
  <sheetFormatPr baseColWidth="10" defaultRowHeight="15" x14ac:dyDescent="0.25"/>
  <cols>
    <col min="1" max="1" width="3.42578125" customWidth="1"/>
    <col min="2" max="2" width="17" bestFit="1" customWidth="1"/>
    <col min="3" max="21" width="8.140625" customWidth="1"/>
  </cols>
  <sheetData>
    <row r="1" spans="1:23" ht="22.5" x14ac:dyDescent="0.3">
      <c r="A1" s="1" t="s">
        <v>45</v>
      </c>
    </row>
    <row r="3" spans="1:23" x14ac:dyDescent="0.25">
      <c r="B3" s="10" t="s">
        <v>38</v>
      </c>
      <c r="C3" s="11" t="s">
        <v>39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</row>
    <row r="4" spans="1:23" x14ac:dyDescent="0.25">
      <c r="B4" s="12"/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  <c r="N4" s="13" t="s">
        <v>20</v>
      </c>
      <c r="O4" s="13" t="s">
        <v>21</v>
      </c>
      <c r="P4" s="13" t="s">
        <v>22</v>
      </c>
      <c r="Q4" s="13" t="s">
        <v>23</v>
      </c>
      <c r="R4" s="13" t="s">
        <v>24</v>
      </c>
      <c r="S4" s="13" t="s">
        <v>25</v>
      </c>
      <c r="T4" s="13" t="s">
        <v>26</v>
      </c>
      <c r="U4" s="13" t="s">
        <v>27</v>
      </c>
      <c r="V4" s="13" t="s">
        <v>40</v>
      </c>
      <c r="W4" t="s">
        <v>53</v>
      </c>
    </row>
    <row r="5" spans="1:23" x14ac:dyDescent="0.25">
      <c r="B5" s="6" t="s">
        <v>28</v>
      </c>
      <c r="C5" s="7">
        <f>IF(AND(ISNUMBER(SCM0UV!C5),ISNUMBER(SCM0MS!C5)),AVERAGE(SCM0UV:SCM0MS!C5),IF(ISNUMBER(SCM0UV!C5),SCM0UV!C5,IF(ISNUMBER(SCM0MS!C5),SCM0MS!C5,"n. n.")))</f>
        <v>40.790846999999999</v>
      </c>
      <c r="D5" s="7">
        <f>SCM0MS!D5</f>
        <v>4.8756640000000004</v>
      </c>
      <c r="E5" s="7" t="str">
        <f>SCM0MS!E5</f>
        <v>n. n.</v>
      </c>
      <c r="F5" s="7" t="str">
        <f>IF(AND(ISNUMBER(SCM0UV!F5),ISNUMBER(SCM0MS!F5)),AVERAGE(SCM0UV:SCM0MS!F5),IF(ISNUMBER(SCM0UV!F5),SCM0UV!F5,IF(ISNUMBER(SCM0MS!F5),SCM0MS!F5,"n. n.")))</f>
        <v>n. n.</v>
      </c>
      <c r="G5" s="7" t="str">
        <f>IF(AND(ISNUMBER(SCM0UV!G5),ISNUMBER(SCM0MS!G5)),AVERAGE(SCM0UV:SCM0MS!G5),IF(ISNUMBER(SCM0UV!G5),SCM0UV!G5,IF(ISNUMBER(SCM0MS!G5),SCM0MS!G5,"n. n.")))</f>
        <v>n. n.</v>
      </c>
      <c r="H5" s="7" t="str">
        <f>IF(AND(ISNUMBER(SCM0UV!H5),ISNUMBER(SCM0MS!H5)),AVERAGE(SCM0UV:SCM0MS!H5),IF(ISNUMBER(SCM0UV!H5),SCM0UV!H5,IF(ISNUMBER(SCM0MS!H5),SCM0MS!H5,"n. n.")))</f>
        <v>n. n.</v>
      </c>
      <c r="I5" s="7" t="str">
        <f>SCM0MS!I5</f>
        <v>n. n.</v>
      </c>
      <c r="J5" s="7" t="str">
        <f>IF(AND(ISNUMBER(SCM0UV!J5),ISNUMBER(SCM0MS!J5)),AVERAGE(SCM0UV:SCM0MS!J5),IF(ISNUMBER(SCM0UV!J5),SCM0UV!J5,IF(ISNUMBER(SCM0MS!J5),SCM0MS!J5,"n. n.")))</f>
        <v>n. n.</v>
      </c>
      <c r="K5" s="7" t="str">
        <f>IF(AND(ISNUMBER(SCM0UV!K5),ISNUMBER(SCM0MS!K5)),AVERAGE(SCM0UV:SCM0MS!K5),IF(ISNUMBER(SCM0UV!K5),SCM0UV!K5,IF(ISNUMBER(SCM0MS!K5),SCM0MS!K5,"n. n.")))</f>
        <v>n. n.</v>
      </c>
      <c r="L5" s="7" t="str">
        <f>IF(AND(ISNUMBER(SCM0UV!L5),ISNUMBER(SCM0MS!L5)),AVERAGE(SCM0UV:SCM0MS!L5),IF(ISNUMBER(SCM0UV!L5),SCM0UV!L5,IF(ISNUMBER(SCM0MS!L5),SCM0MS!L5,"n. n.")))</f>
        <v>n. n.</v>
      </c>
      <c r="M5" s="7" t="str">
        <f>IF(AND(ISNUMBER(SCM0UV!M5),ISNUMBER(SCM0MS!M5)),AVERAGE(SCM0UV:SCM0MS!M5),IF(ISNUMBER(SCM0UV!M5),SCM0UV!M5,IF(ISNUMBER(SCM0MS!M5),SCM0MS!M5,"n. n.")))</f>
        <v>n. n.</v>
      </c>
      <c r="N5" s="7">
        <f>IF(AND(ISNUMBER(SCM0UV!N5),ISNUMBER(SCM0MS!N5)),AVERAGE(SCM0UV:SCM0MS!N5),IF(ISNUMBER(SCM0UV!N5),SCM0UV!N5,IF(ISNUMBER(SCM0MS!N5),SCM0MS!N5,"n. n.")))</f>
        <v>75.837121499999995</v>
      </c>
      <c r="O5" s="7" t="str">
        <f>IF(AND(ISNUMBER(SCM0UV!O5),ISNUMBER(SCM0MS!O5)),AVERAGE(SCM0UV:SCM0MS!O5),IF(ISNUMBER(SCM0UV!O5),SCM0UV!O5,IF(ISNUMBER(SCM0MS!O5),SCM0MS!O5,"n. n.")))</f>
        <v>n. n.</v>
      </c>
      <c r="P5" s="7">
        <f>IF(AND(ISNUMBER(SCM0UV!P5),ISNUMBER(SCM0MS!P5)),AVERAGE(SCM0UV:SCM0MS!P5),IF(ISNUMBER(SCM0UV!P5),SCM0UV!P5,IF(ISNUMBER(SCM0MS!P5),SCM0MS!P5,"n. n.")))</f>
        <v>21.465612499999999</v>
      </c>
      <c r="Q5" s="7" t="str">
        <f>IF(AND(ISNUMBER(SCM0UV!Q5),ISNUMBER(SCM0MS!Q5)),AVERAGE(SCM0UV:SCM0MS!Q5),IF(ISNUMBER(SCM0UV!Q5),SCM0UV!Q5,IF(ISNUMBER(SCM0MS!Q5),SCM0MS!Q5,"n. n.")))</f>
        <v>n. n.</v>
      </c>
      <c r="R5" s="7" t="str">
        <f>IF(AND(ISNUMBER(SCM0UV!R5),ISNUMBER(SCM0MS!R5)),AVERAGE(SCM0UV:SCM0MS!R5),IF(ISNUMBER(SCM0UV!R5),SCM0UV!R5,IF(ISNUMBER(SCM0MS!R5),SCM0MS!R5,"n. n.")))</f>
        <v>n. n.</v>
      </c>
      <c r="S5" s="7" t="str">
        <f>IF(AND(ISNUMBER(SCM0UV!S5),ISNUMBER(SCM0MS!S5)),AVERAGE(SCM0UV:SCM0MS!S5),IF(ISNUMBER(SCM0UV!S5),SCM0UV!S5,IF(ISNUMBER(SCM0MS!S5),SCM0MS!S5,"n. n.")))</f>
        <v>n. n.</v>
      </c>
      <c r="T5" s="7" t="str">
        <f>IF(AND(ISNUMBER(SCM0UV!T5),ISNUMBER(SCM0MS!T5)),AVERAGE(SCM0UV:SCM0MS!T5),IF(ISNUMBER(SCM0UV!T5),SCM0UV!T5,IF(ISNUMBER(SCM0MS!T5),SCM0MS!T5,"n. n.")))</f>
        <v>n. n.</v>
      </c>
      <c r="U5" s="7" t="str">
        <f>IF(AND(ISNUMBER(SCM0UV!U5),ISNUMBER(SCM0MS!U5)),AVERAGE(SCM0UV:SCM0MS!U5),IF(ISNUMBER(SCM0UV!U5),SCM0UV!U5,IF(ISNUMBER(SCM0MS!U5),SCM0MS!U5,"n. n.")))</f>
        <v>n. n.</v>
      </c>
      <c r="V5" s="7">
        <f>SUM(C5:U5)</f>
        <v>142.969245</v>
      </c>
      <c r="W5" s="22">
        <f>V5*5.55/(1000*Info!C9)</f>
        <v>0.79347930974999992</v>
      </c>
    </row>
    <row r="6" spans="1:23" x14ac:dyDescent="0.25">
      <c r="B6" s="8" t="s">
        <v>29</v>
      </c>
      <c r="C6" s="9">
        <f>IF(AND(ISNUMBER(SCM0UV!C6),ISNUMBER(SCM0MS!C6)),AVERAGE(SCM0UV:SCM0MS!C6),IF(ISNUMBER(SCM0UV!C6),SCM0UV!C6,IF(ISNUMBER(SCM0MS!C6),SCM0MS!C6,"n. n.")))</f>
        <v>43.259217500000005</v>
      </c>
      <c r="D6" s="9">
        <f>SCM0MS!D6</f>
        <v>6.7371059999999998</v>
      </c>
      <c r="E6" s="9" t="str">
        <f>SCM0MS!E6</f>
        <v>n. n.</v>
      </c>
      <c r="F6" s="9" t="str">
        <f>IF(AND(ISNUMBER(SCM0UV!F6),ISNUMBER(SCM0MS!F6)),AVERAGE(SCM0UV:SCM0MS!F6),IF(ISNUMBER(SCM0UV!F6),SCM0UV!F6,IF(ISNUMBER(SCM0MS!F6),SCM0MS!F6,"n. n.")))</f>
        <v>n. n.</v>
      </c>
      <c r="G6" s="9" t="str">
        <f>IF(AND(ISNUMBER(SCM0UV!G6),ISNUMBER(SCM0MS!G6)),AVERAGE(SCM0UV:SCM0MS!G6),IF(ISNUMBER(SCM0UV!G6),SCM0UV!G6,IF(ISNUMBER(SCM0MS!G6),SCM0MS!G6,"n. n.")))</f>
        <v>n. n.</v>
      </c>
      <c r="H6" s="9" t="str">
        <f>IF(AND(ISNUMBER(SCM0UV!H6),ISNUMBER(SCM0MS!H6)),AVERAGE(SCM0UV:SCM0MS!H6),IF(ISNUMBER(SCM0UV!H6),SCM0UV!H6,IF(ISNUMBER(SCM0MS!H6),SCM0MS!H6,"n. n.")))</f>
        <v>n. n.</v>
      </c>
      <c r="I6" s="9" t="str">
        <f>SCM0MS!I6</f>
        <v>n. n.</v>
      </c>
      <c r="J6" s="9" t="str">
        <f>IF(AND(ISNUMBER(SCM0UV!J6),ISNUMBER(SCM0MS!J6)),AVERAGE(SCM0UV:SCM0MS!J6),IF(ISNUMBER(SCM0UV!J6),SCM0UV!J6,IF(ISNUMBER(SCM0MS!J6),SCM0MS!J6,"n. n.")))</f>
        <v>n. n.</v>
      </c>
      <c r="K6" s="9" t="str">
        <f>IF(AND(ISNUMBER(SCM0UV!K6),ISNUMBER(SCM0MS!K6)),AVERAGE(SCM0UV:SCM0MS!K6),IF(ISNUMBER(SCM0UV!K6),SCM0UV!K6,IF(ISNUMBER(SCM0MS!K6),SCM0MS!K6,"n. n.")))</f>
        <v>n. n.</v>
      </c>
      <c r="L6" s="9" t="str">
        <f>IF(AND(ISNUMBER(SCM0UV!L6),ISNUMBER(SCM0MS!L6)),AVERAGE(SCM0UV:SCM0MS!L6),IF(ISNUMBER(SCM0UV!L6),SCM0UV!L6,IF(ISNUMBER(SCM0MS!L6),SCM0MS!L6,"n. n.")))</f>
        <v>n. n.</v>
      </c>
      <c r="M6" s="9" t="str">
        <f>IF(AND(ISNUMBER(SCM0UV!M6),ISNUMBER(SCM0MS!M6)),AVERAGE(SCM0UV:SCM0MS!M6),IF(ISNUMBER(SCM0UV!M6),SCM0UV!M6,IF(ISNUMBER(SCM0MS!M6),SCM0MS!M6,"n. n.")))</f>
        <v>n. n.</v>
      </c>
      <c r="N6" s="9">
        <f>IF(AND(ISNUMBER(SCM0UV!N6),ISNUMBER(SCM0MS!N6)),AVERAGE(SCM0UV:SCM0MS!N6),IF(ISNUMBER(SCM0UV!N6),SCM0UV!N6,IF(ISNUMBER(SCM0MS!N6),SCM0MS!N6,"n. n.")))</f>
        <v>78.865623499999998</v>
      </c>
      <c r="O6" s="9" t="str">
        <f>IF(AND(ISNUMBER(SCM0UV!O6),ISNUMBER(SCM0MS!O6)),AVERAGE(SCM0UV:SCM0MS!O6),IF(ISNUMBER(SCM0UV!O6),SCM0UV!O6,IF(ISNUMBER(SCM0MS!O6),SCM0MS!O6,"n. n.")))</f>
        <v>n. n.</v>
      </c>
      <c r="P6" s="9">
        <f>IF(AND(ISNUMBER(SCM0UV!P6),ISNUMBER(SCM0MS!P6)),AVERAGE(SCM0UV:SCM0MS!P6),IF(ISNUMBER(SCM0UV!P6),SCM0UV!P6,IF(ISNUMBER(SCM0MS!P6),SCM0MS!P6,"n. n.")))</f>
        <v>22.069572000000001</v>
      </c>
      <c r="Q6" s="9" t="str">
        <f>IF(AND(ISNUMBER(SCM0UV!Q6),ISNUMBER(SCM0MS!Q6)),AVERAGE(SCM0UV:SCM0MS!Q6),IF(ISNUMBER(SCM0UV!Q6),SCM0UV!Q6,IF(ISNUMBER(SCM0MS!Q6),SCM0MS!Q6,"n. n.")))</f>
        <v>n. n.</v>
      </c>
      <c r="R6" s="9" t="str">
        <f>IF(AND(ISNUMBER(SCM0UV!R6),ISNUMBER(SCM0MS!R6)),AVERAGE(SCM0UV:SCM0MS!R6),IF(ISNUMBER(SCM0UV!R6),SCM0UV!R6,IF(ISNUMBER(SCM0MS!R6),SCM0MS!R6,"n. n.")))</f>
        <v>n. n.</v>
      </c>
      <c r="S6" s="9" t="str">
        <f>IF(AND(ISNUMBER(SCM0UV!S6),ISNUMBER(SCM0MS!S6)),AVERAGE(SCM0UV:SCM0MS!S6),IF(ISNUMBER(SCM0UV!S6),SCM0UV!S6,IF(ISNUMBER(SCM0MS!S6),SCM0MS!S6,"n. n.")))</f>
        <v>n. n.</v>
      </c>
      <c r="T6" s="9" t="str">
        <f>IF(AND(ISNUMBER(SCM0UV!T6),ISNUMBER(SCM0MS!T6)),AVERAGE(SCM0UV:SCM0MS!T6),IF(ISNUMBER(SCM0UV!T6),SCM0UV!T6,IF(ISNUMBER(SCM0MS!T6),SCM0MS!T6,"n. n.")))</f>
        <v>n. n.</v>
      </c>
      <c r="U6" s="9" t="str">
        <f>IF(AND(ISNUMBER(SCM0UV!U6),ISNUMBER(SCM0MS!U6)),AVERAGE(SCM0UV:SCM0MS!U6),IF(ISNUMBER(SCM0UV!U6),SCM0UV!U6,IF(ISNUMBER(SCM0MS!U6),SCM0MS!U6,"n. n.")))</f>
        <v>n. n.</v>
      </c>
      <c r="V6" s="9">
        <f t="shared" ref="V6:V14" si="0">SUM(C6:U6)</f>
        <v>150.93151899999998</v>
      </c>
      <c r="W6" s="22">
        <f>V6*5.55/(1000*Info!C10)</f>
        <v>0.83766993044999982</v>
      </c>
    </row>
    <row r="7" spans="1:23" x14ac:dyDescent="0.25">
      <c r="B7" s="6" t="s">
        <v>30</v>
      </c>
      <c r="C7" s="7">
        <f>IF(AND(ISNUMBER(SCM0UV!C7),ISNUMBER(SCM0MS!C7)),AVERAGE(SCM0UV:SCM0MS!C7),IF(ISNUMBER(SCM0UV!C7),SCM0UV!C7,IF(ISNUMBER(SCM0MS!C7),SCM0MS!C7,"n. n.")))</f>
        <v>31.255613</v>
      </c>
      <c r="D7" s="7" t="str">
        <f>SCM0MS!D7</f>
        <v>n. n.</v>
      </c>
      <c r="E7" s="7">
        <f>SCM0MS!E7</f>
        <v>29.668137999999999</v>
      </c>
      <c r="F7" s="7" t="str">
        <f>IF(AND(ISNUMBER(SCM0UV!F7),ISNUMBER(SCM0MS!F7)),AVERAGE(SCM0UV:SCM0MS!F7),IF(ISNUMBER(SCM0UV!F7),SCM0UV!F7,IF(ISNUMBER(SCM0MS!F7),SCM0MS!F7,"n. n.")))</f>
        <v>n. n.</v>
      </c>
      <c r="G7" s="7">
        <f>IF(AND(ISNUMBER(SCM0UV!G7),ISNUMBER(SCM0MS!G7)),AVERAGE(SCM0UV:SCM0MS!G7),IF(ISNUMBER(SCM0UV!G7),SCM0UV!G7,IF(ISNUMBER(SCM0MS!G7),SCM0MS!G7,"n. n.")))</f>
        <v>12.324203499999999</v>
      </c>
      <c r="H7" s="7" t="str">
        <f>IF(AND(ISNUMBER(SCM0UV!H7),ISNUMBER(SCM0MS!H7)),AVERAGE(SCM0UV:SCM0MS!H7),IF(ISNUMBER(SCM0UV!H7),SCM0UV!H7,IF(ISNUMBER(SCM0MS!H7),SCM0MS!H7,"n. n.")))</f>
        <v>n. n.</v>
      </c>
      <c r="I7" s="7" t="str">
        <f>SCM0MS!I7</f>
        <v>n. n.</v>
      </c>
      <c r="J7" s="7" t="str">
        <f>IF(AND(ISNUMBER(SCM0UV!J7),ISNUMBER(SCM0MS!J7)),AVERAGE(SCM0UV:SCM0MS!J7),IF(ISNUMBER(SCM0UV!J7),SCM0UV!J7,IF(ISNUMBER(SCM0MS!J7),SCM0MS!J7,"n. n.")))</f>
        <v>n. n.</v>
      </c>
      <c r="K7" s="7">
        <f>IF(AND(ISNUMBER(SCM0UV!K7),ISNUMBER(SCM0MS!K7)),AVERAGE(SCM0UV:SCM0MS!K7),IF(ISNUMBER(SCM0UV!K7),SCM0UV!K7,IF(ISNUMBER(SCM0MS!K7),SCM0MS!K7,"n. n.")))</f>
        <v>2.4440330000000001</v>
      </c>
      <c r="L7" s="7" t="str">
        <f>IF(AND(ISNUMBER(SCM0UV!L7),ISNUMBER(SCM0MS!L7)),AVERAGE(SCM0UV:SCM0MS!L7),IF(ISNUMBER(SCM0UV!L7),SCM0UV!L7,IF(ISNUMBER(SCM0MS!L7),SCM0MS!L7,"n. n.")))</f>
        <v>n. n.</v>
      </c>
      <c r="M7" s="7" t="str">
        <f>IF(AND(ISNUMBER(SCM0UV!M7),ISNUMBER(SCM0MS!M7)),AVERAGE(SCM0UV:SCM0MS!M7),IF(ISNUMBER(SCM0UV!M7),SCM0UV!M7,IF(ISNUMBER(SCM0MS!M7),SCM0MS!M7,"n. n.")))</f>
        <v>n. n.</v>
      </c>
      <c r="N7" s="7">
        <f>IF(AND(ISNUMBER(SCM0UV!N7),ISNUMBER(SCM0MS!N7)),AVERAGE(SCM0UV:SCM0MS!N7),IF(ISNUMBER(SCM0UV!N7),SCM0UV!N7,IF(ISNUMBER(SCM0MS!N7),SCM0MS!N7,"n. n.")))</f>
        <v>188.06680949999998</v>
      </c>
      <c r="O7" s="7" t="str">
        <f>IF(AND(ISNUMBER(SCM0UV!O7),ISNUMBER(SCM0MS!O7)),AVERAGE(SCM0UV:SCM0MS!O7),IF(ISNUMBER(SCM0UV!O7),SCM0UV!O7,IF(ISNUMBER(SCM0MS!O7),SCM0MS!O7,"n. n.")))</f>
        <v>n. n.</v>
      </c>
      <c r="P7" s="7" t="str">
        <f>IF(AND(ISNUMBER(SCM0UV!P7),ISNUMBER(SCM0MS!P7)),AVERAGE(SCM0UV:SCM0MS!P7),IF(ISNUMBER(SCM0UV!P7),SCM0UV!P7,IF(ISNUMBER(SCM0MS!P7),SCM0MS!P7,"n. n.")))</f>
        <v>n. n.</v>
      </c>
      <c r="Q7" s="7" t="str">
        <f>IF(AND(ISNUMBER(SCM0UV!Q7),ISNUMBER(SCM0MS!Q7)),AVERAGE(SCM0UV:SCM0MS!Q7),IF(ISNUMBER(SCM0UV!Q7),SCM0UV!Q7,IF(ISNUMBER(SCM0MS!Q7),SCM0MS!Q7,"n. n.")))</f>
        <v>n. n.</v>
      </c>
      <c r="R7" s="7" t="str">
        <f>IF(AND(ISNUMBER(SCM0UV!R7),ISNUMBER(SCM0MS!R7)),AVERAGE(SCM0UV:SCM0MS!R7),IF(ISNUMBER(SCM0UV!R7),SCM0UV!R7,IF(ISNUMBER(SCM0MS!R7),SCM0MS!R7,"n. n.")))</f>
        <v>n. n.</v>
      </c>
      <c r="S7" s="7" t="str">
        <f>IF(AND(ISNUMBER(SCM0UV!S7),ISNUMBER(SCM0MS!S7)),AVERAGE(SCM0UV:SCM0MS!S7),IF(ISNUMBER(SCM0UV!S7),SCM0UV!S7,IF(ISNUMBER(SCM0MS!S7),SCM0MS!S7,"n. n.")))</f>
        <v>n. n.</v>
      </c>
      <c r="T7" s="7" t="str">
        <f>IF(AND(ISNUMBER(SCM0UV!T7),ISNUMBER(SCM0MS!T7)),AVERAGE(SCM0UV:SCM0MS!T7),IF(ISNUMBER(SCM0UV!T7),SCM0UV!T7,IF(ISNUMBER(SCM0MS!T7),SCM0MS!T7,"n. n.")))</f>
        <v>n. n.</v>
      </c>
      <c r="U7" s="7" t="str">
        <f>IF(AND(ISNUMBER(SCM0UV!U7),ISNUMBER(SCM0MS!U7)),AVERAGE(SCM0UV:SCM0MS!U7),IF(ISNUMBER(SCM0UV!U7),SCM0UV!U7,IF(ISNUMBER(SCM0MS!U7),SCM0MS!U7,"n. n.")))</f>
        <v>n. n.</v>
      </c>
      <c r="V7" s="7">
        <f t="shared" si="0"/>
        <v>263.75879699999996</v>
      </c>
      <c r="W7" s="22">
        <f>V7*5.55/(1000*Info!C11)</f>
        <v>0.14638613233499997</v>
      </c>
    </row>
    <row r="8" spans="1:23" x14ac:dyDescent="0.25">
      <c r="B8" t="s">
        <v>31</v>
      </c>
      <c r="C8" s="5">
        <f>IF(AND(ISNUMBER(SCM0UV!C8),ISNUMBER(SCM0MS!C8)),AVERAGE(SCM0UV:SCM0MS!C8),IF(ISNUMBER(SCM0UV!C8),SCM0UV!C8,IF(ISNUMBER(SCM0MS!C8),SCM0MS!C8,"n. n.")))</f>
        <v>29.952852</v>
      </c>
      <c r="D8" s="5" t="str">
        <f>SCM0MS!D8</f>
        <v>n. n.</v>
      </c>
      <c r="E8" s="5">
        <f>SCM0MS!E8</f>
        <v>37.324384999999999</v>
      </c>
      <c r="F8" s="5" t="str">
        <f>IF(AND(ISNUMBER(SCM0UV!F8),ISNUMBER(SCM0MS!F8)),AVERAGE(SCM0UV:SCM0MS!F8),IF(ISNUMBER(SCM0UV!F8),SCM0UV!F8,IF(ISNUMBER(SCM0MS!F8),SCM0MS!F8,"n. n.")))</f>
        <v>n. n.</v>
      </c>
      <c r="G8" s="5">
        <f>IF(AND(ISNUMBER(SCM0UV!G8),ISNUMBER(SCM0MS!G8)),AVERAGE(SCM0UV:SCM0MS!G8),IF(ISNUMBER(SCM0UV!G8),SCM0UV!G8,IF(ISNUMBER(SCM0MS!G8),SCM0MS!G8,"n. n.")))</f>
        <v>17.813343500000002</v>
      </c>
      <c r="H8" s="5" t="str">
        <f>IF(AND(ISNUMBER(SCM0UV!H8),ISNUMBER(SCM0MS!H8)),AVERAGE(SCM0UV:SCM0MS!H8),IF(ISNUMBER(SCM0UV!H8),SCM0UV!H8,IF(ISNUMBER(SCM0MS!H8),SCM0MS!H8,"n. n.")))</f>
        <v>n. n.</v>
      </c>
      <c r="I8" s="5" t="str">
        <f>SCM0MS!I8</f>
        <v>n. n.</v>
      </c>
      <c r="J8" s="5" t="str">
        <f>IF(AND(ISNUMBER(SCM0UV!J8),ISNUMBER(SCM0MS!J8)),AVERAGE(SCM0UV:SCM0MS!J8),IF(ISNUMBER(SCM0UV!J8),SCM0UV!J8,IF(ISNUMBER(SCM0MS!J8),SCM0MS!J8,"n. n.")))</f>
        <v>n. n.</v>
      </c>
      <c r="K8" s="5">
        <f>IF(AND(ISNUMBER(SCM0UV!K8),ISNUMBER(SCM0MS!K8)),AVERAGE(SCM0UV:SCM0MS!K8),IF(ISNUMBER(SCM0UV!K8),SCM0UV!K8,IF(ISNUMBER(SCM0MS!K8),SCM0MS!K8,"n. n.")))</f>
        <v>3.030599</v>
      </c>
      <c r="L8" s="5" t="str">
        <f>IF(AND(ISNUMBER(SCM0UV!L8),ISNUMBER(SCM0MS!L8)),AVERAGE(SCM0UV:SCM0MS!L8),IF(ISNUMBER(SCM0UV!L8),SCM0UV!L8,IF(ISNUMBER(SCM0MS!L8),SCM0MS!L8,"n. n.")))</f>
        <v>n. n.</v>
      </c>
      <c r="M8" s="5" t="str">
        <f>IF(AND(ISNUMBER(SCM0UV!M8),ISNUMBER(SCM0MS!M8)),AVERAGE(SCM0UV:SCM0MS!M8),IF(ISNUMBER(SCM0UV!M8),SCM0UV!M8,IF(ISNUMBER(SCM0MS!M8),SCM0MS!M8,"n. n.")))</f>
        <v>n. n.</v>
      </c>
      <c r="N8" s="5">
        <f>IF(AND(ISNUMBER(SCM0UV!N8),ISNUMBER(SCM0MS!N8)),AVERAGE(SCM0UV:SCM0MS!N8),IF(ISNUMBER(SCM0UV!N8),SCM0UV!N8,IF(ISNUMBER(SCM0MS!N8),SCM0MS!N8,"n. n.")))</f>
        <v>216.18187549999999</v>
      </c>
      <c r="O8" s="5" t="str">
        <f>IF(AND(ISNUMBER(SCM0UV!O8),ISNUMBER(SCM0MS!O8)),AVERAGE(SCM0UV:SCM0MS!O8),IF(ISNUMBER(SCM0UV!O8),SCM0UV!O8,IF(ISNUMBER(SCM0MS!O8),SCM0MS!O8,"n. n.")))</f>
        <v>n. n.</v>
      </c>
      <c r="P8" s="5" t="str">
        <f>IF(AND(ISNUMBER(SCM0UV!P8),ISNUMBER(SCM0MS!P8)),AVERAGE(SCM0UV:SCM0MS!P8),IF(ISNUMBER(SCM0UV!P8),SCM0UV!P8,IF(ISNUMBER(SCM0MS!P8),SCM0MS!P8,"n. n.")))</f>
        <v>n. n.</v>
      </c>
      <c r="Q8" s="5" t="str">
        <f>IF(AND(ISNUMBER(SCM0UV!Q8),ISNUMBER(SCM0MS!Q8)),AVERAGE(SCM0UV:SCM0MS!Q8),IF(ISNUMBER(SCM0UV!Q8),SCM0UV!Q8,IF(ISNUMBER(SCM0MS!Q8),SCM0MS!Q8,"n. n.")))</f>
        <v>n. n.</v>
      </c>
      <c r="R8" s="5" t="str">
        <f>IF(AND(ISNUMBER(SCM0UV!R8),ISNUMBER(SCM0MS!R8)),AVERAGE(SCM0UV:SCM0MS!R8),IF(ISNUMBER(SCM0UV!R8),SCM0UV!R8,IF(ISNUMBER(SCM0MS!R8),SCM0MS!R8,"n. n.")))</f>
        <v>n. n.</v>
      </c>
      <c r="S8" s="5" t="str">
        <f>IF(AND(ISNUMBER(SCM0UV!S8),ISNUMBER(SCM0MS!S8)),AVERAGE(SCM0UV:SCM0MS!S8),IF(ISNUMBER(SCM0UV!S8),SCM0UV!S8,IF(ISNUMBER(SCM0MS!S8),SCM0MS!S8,"n. n.")))</f>
        <v>n. n.</v>
      </c>
      <c r="T8" s="5" t="str">
        <f>IF(AND(ISNUMBER(SCM0UV!T8),ISNUMBER(SCM0MS!T8)),AVERAGE(SCM0UV:SCM0MS!T8),IF(ISNUMBER(SCM0UV!T8),SCM0UV!T8,IF(ISNUMBER(SCM0MS!T8),SCM0MS!T8,"n. n.")))</f>
        <v>n. n.</v>
      </c>
      <c r="U8" s="5" t="str">
        <f>IF(AND(ISNUMBER(SCM0UV!U8),ISNUMBER(SCM0MS!U8)),AVERAGE(SCM0UV:SCM0MS!U8),IF(ISNUMBER(SCM0UV!U8),SCM0UV!U8,IF(ISNUMBER(SCM0MS!U8),SCM0MS!U8,"n. n.")))</f>
        <v>n. n.</v>
      </c>
      <c r="V8" s="5">
        <f t="shared" si="0"/>
        <v>304.30305499999997</v>
      </c>
      <c r="W8" s="22">
        <f>V8*5.55/(1000*Info!C12)</f>
        <v>0.16888819552499998</v>
      </c>
    </row>
    <row r="9" spans="1:23" x14ac:dyDescent="0.25">
      <c r="B9" t="s">
        <v>32</v>
      </c>
      <c r="C9" s="5">
        <f>IF(AND(ISNUMBER(SCM0UV!C9),ISNUMBER(SCM0MS!C9)),AVERAGE(SCM0UV:SCM0MS!C9),IF(ISNUMBER(SCM0UV!C9),SCM0UV!C9,IF(ISNUMBER(SCM0MS!C9),SCM0MS!C9,"n. n.")))</f>
        <v>7.5270999999999999</v>
      </c>
      <c r="D9" s="5">
        <f>SCM0MS!D9</f>
        <v>4.6126800000000001</v>
      </c>
      <c r="E9" s="5" t="str">
        <f>SCM0MS!E9</f>
        <v>n. n.</v>
      </c>
      <c r="F9" s="5" t="str">
        <f>IF(AND(ISNUMBER(SCM0UV!F9),ISNUMBER(SCM0MS!F9)),AVERAGE(SCM0UV:SCM0MS!F9),IF(ISNUMBER(SCM0UV!F9),SCM0UV!F9,IF(ISNUMBER(SCM0MS!F9),SCM0MS!F9,"n. n.")))</f>
        <v>n. n.</v>
      </c>
      <c r="G9" s="5" t="str">
        <f>IF(AND(ISNUMBER(SCM0UV!G9),ISNUMBER(SCM0MS!G9)),AVERAGE(SCM0UV:SCM0MS!G9),IF(ISNUMBER(SCM0UV!G9),SCM0UV!G9,IF(ISNUMBER(SCM0MS!G9),SCM0MS!G9,"n. n.")))</f>
        <v>n. n.</v>
      </c>
      <c r="H9" s="5">
        <f>IF(AND(ISNUMBER(SCM0UV!H9),ISNUMBER(SCM0MS!H9)),AVERAGE(SCM0UV:SCM0MS!H9),IF(ISNUMBER(SCM0UV!H9),SCM0UV!H9,IF(ISNUMBER(SCM0MS!H9),SCM0MS!H9,"n. n.")))</f>
        <v>33.146495000000002</v>
      </c>
      <c r="I9" s="5" t="str">
        <f>SCM0MS!I9</f>
        <v>n. n.</v>
      </c>
      <c r="J9" s="5" t="str">
        <f>IF(AND(ISNUMBER(SCM0UV!J9),ISNUMBER(SCM0MS!J9)),AVERAGE(SCM0UV:SCM0MS!J9),IF(ISNUMBER(SCM0UV!J9),SCM0UV!J9,IF(ISNUMBER(SCM0MS!J9),SCM0MS!J9,"n. n.")))</f>
        <v>n. n.</v>
      </c>
      <c r="K9" s="5" t="str">
        <f>IF(AND(ISNUMBER(SCM0UV!K9),ISNUMBER(SCM0MS!K9)),AVERAGE(SCM0UV:SCM0MS!K9),IF(ISNUMBER(SCM0UV!K9),SCM0UV!K9,IF(ISNUMBER(SCM0MS!K9),SCM0MS!K9,"n. n.")))</f>
        <v>n. n.</v>
      </c>
      <c r="L9" s="5" t="str">
        <f>IF(AND(ISNUMBER(SCM0UV!L9),ISNUMBER(SCM0MS!L9)),AVERAGE(SCM0UV:SCM0MS!L9),IF(ISNUMBER(SCM0UV!L9),SCM0UV!L9,IF(ISNUMBER(SCM0MS!L9),SCM0MS!L9,"n. n.")))</f>
        <v>n. n.</v>
      </c>
      <c r="M9" s="5" t="str">
        <f>IF(AND(ISNUMBER(SCM0UV!M9),ISNUMBER(SCM0MS!M9)),AVERAGE(SCM0UV:SCM0MS!M9),IF(ISNUMBER(SCM0UV!M9),SCM0UV!M9,IF(ISNUMBER(SCM0MS!M9),SCM0MS!M9,"n. n.")))</f>
        <v>n. n.</v>
      </c>
      <c r="N9" s="5">
        <f>IF(AND(ISNUMBER(SCM0UV!N9),ISNUMBER(SCM0MS!N9)),AVERAGE(SCM0UV:SCM0MS!N9),IF(ISNUMBER(SCM0UV!N9),SCM0UV!N9,IF(ISNUMBER(SCM0MS!N9),SCM0MS!N9,"n. n.")))</f>
        <v>0.64006600000000002</v>
      </c>
      <c r="O9" s="5" t="str">
        <f>IF(AND(ISNUMBER(SCM0UV!O9),ISNUMBER(SCM0MS!O9)),AVERAGE(SCM0UV:SCM0MS!O9),IF(ISNUMBER(SCM0UV!O9),SCM0UV!O9,IF(ISNUMBER(SCM0MS!O9),SCM0MS!O9,"n. n.")))</f>
        <v>n. n.</v>
      </c>
      <c r="P9" s="5">
        <f>IF(AND(ISNUMBER(SCM0UV!P9),ISNUMBER(SCM0MS!P9)),AVERAGE(SCM0UV:SCM0MS!P9),IF(ISNUMBER(SCM0UV!P9),SCM0UV!P9,IF(ISNUMBER(SCM0MS!P9),SCM0MS!P9,"n. n.")))</f>
        <v>29.283549499999999</v>
      </c>
      <c r="Q9" s="5" t="str">
        <f>IF(AND(ISNUMBER(SCM0UV!Q9),ISNUMBER(SCM0MS!Q9)),AVERAGE(SCM0UV:SCM0MS!Q9),IF(ISNUMBER(SCM0UV!Q9),SCM0UV!Q9,IF(ISNUMBER(SCM0MS!Q9),SCM0MS!Q9,"n. n.")))</f>
        <v>n. n.</v>
      </c>
      <c r="R9" s="5" t="str">
        <f>IF(AND(ISNUMBER(SCM0UV!R9),ISNUMBER(SCM0MS!R9)),AVERAGE(SCM0UV:SCM0MS!R9),IF(ISNUMBER(SCM0UV!R9),SCM0UV!R9,IF(ISNUMBER(SCM0MS!R9),SCM0MS!R9,"n. n.")))</f>
        <v>n. n.</v>
      </c>
      <c r="S9" s="5" t="str">
        <f>IF(AND(ISNUMBER(SCM0UV!S9),ISNUMBER(SCM0MS!S9)),AVERAGE(SCM0UV:SCM0MS!S9),IF(ISNUMBER(SCM0UV!S9),SCM0UV!S9,IF(ISNUMBER(SCM0MS!S9),SCM0MS!S9,"n. n.")))</f>
        <v>n. n.</v>
      </c>
      <c r="T9" s="5" t="str">
        <f>IF(AND(ISNUMBER(SCM0UV!T9),ISNUMBER(SCM0MS!T9)),AVERAGE(SCM0UV:SCM0MS!T9),IF(ISNUMBER(SCM0UV!T9),SCM0UV!T9,IF(ISNUMBER(SCM0MS!T9),SCM0MS!T9,"n. n.")))</f>
        <v>n. n.</v>
      </c>
      <c r="U9" s="5" t="str">
        <f>IF(AND(ISNUMBER(SCM0UV!U9),ISNUMBER(SCM0MS!U9)),AVERAGE(SCM0UV:SCM0MS!U9),IF(ISNUMBER(SCM0UV!U9),SCM0UV!U9,IF(ISNUMBER(SCM0MS!U9),SCM0MS!U9,"n. n.")))</f>
        <v>n. n.</v>
      </c>
      <c r="V9" s="5">
        <f t="shared" si="0"/>
        <v>75.2098905</v>
      </c>
      <c r="W9" s="22">
        <f>V9*5.55/(1000*Info!C13)</f>
        <v>0.417414892275</v>
      </c>
    </row>
    <row r="10" spans="1:23" x14ac:dyDescent="0.25">
      <c r="B10" t="s">
        <v>33</v>
      </c>
      <c r="C10" s="5">
        <f>IF(AND(ISNUMBER(SCM0UV!C10),ISNUMBER(SCM0MS!C10)),AVERAGE(SCM0UV:SCM0MS!C10),IF(ISNUMBER(SCM0UV!C10),SCM0UV!C10,IF(ISNUMBER(SCM0MS!C10),SCM0MS!C10,"n. n.")))</f>
        <v>30.229073</v>
      </c>
      <c r="D10" s="5" t="str">
        <f>SCM0MS!D10</f>
        <v>n. n.</v>
      </c>
      <c r="E10" s="5" t="str">
        <f>SCM0MS!E10</f>
        <v>n. n.</v>
      </c>
      <c r="F10" s="5" t="str">
        <f>IF(AND(ISNUMBER(SCM0UV!F10),ISNUMBER(SCM0MS!F10)),AVERAGE(SCM0UV:SCM0MS!F10),IF(ISNUMBER(SCM0UV!F10),SCM0UV!F10,IF(ISNUMBER(SCM0MS!F10),SCM0MS!F10,"n. n.")))</f>
        <v>n. n.</v>
      </c>
      <c r="G10" s="5">
        <f>IF(AND(ISNUMBER(SCM0UV!G10),ISNUMBER(SCM0MS!G10)),AVERAGE(SCM0UV:SCM0MS!G10),IF(ISNUMBER(SCM0UV!G10),SCM0UV!G10,IF(ISNUMBER(SCM0MS!G10),SCM0MS!G10,"n. n.")))</f>
        <v>4.4066919999999996</v>
      </c>
      <c r="H10" s="5">
        <f>IF(AND(ISNUMBER(SCM0UV!H10),ISNUMBER(SCM0MS!H10)),AVERAGE(SCM0UV:SCM0MS!H10),IF(ISNUMBER(SCM0UV!H10),SCM0UV!H10,IF(ISNUMBER(SCM0MS!H10),SCM0MS!H10,"n. n.")))</f>
        <v>8.8877810000000004</v>
      </c>
      <c r="I10" s="5" t="str">
        <f>SCM0MS!I10</f>
        <v>n. n.</v>
      </c>
      <c r="J10" s="5" t="str">
        <f>IF(AND(ISNUMBER(SCM0UV!J10),ISNUMBER(SCM0MS!J10)),AVERAGE(SCM0UV:SCM0MS!J10),IF(ISNUMBER(SCM0UV!J10),SCM0UV!J10,IF(ISNUMBER(SCM0MS!J10),SCM0MS!J10,"n. n.")))</f>
        <v>n. n.</v>
      </c>
      <c r="K10" s="5" t="str">
        <f>IF(AND(ISNUMBER(SCM0UV!K10),ISNUMBER(SCM0MS!K10)),AVERAGE(SCM0UV:SCM0MS!K10),IF(ISNUMBER(SCM0UV!K10),SCM0UV!K10,IF(ISNUMBER(SCM0MS!K10),SCM0MS!K10,"n. n.")))</f>
        <v>n. n.</v>
      </c>
      <c r="L10" s="5" t="str">
        <f>IF(AND(ISNUMBER(SCM0UV!L10),ISNUMBER(SCM0MS!L10)),AVERAGE(SCM0UV:SCM0MS!L10),IF(ISNUMBER(SCM0UV!L10),SCM0UV!L10,IF(ISNUMBER(SCM0MS!L10),SCM0MS!L10,"n. n.")))</f>
        <v>n. n.</v>
      </c>
      <c r="M10" s="5" t="str">
        <f>IF(AND(ISNUMBER(SCM0UV!M10),ISNUMBER(SCM0MS!M10)),AVERAGE(SCM0UV:SCM0MS!M10),IF(ISNUMBER(SCM0UV!M10),SCM0UV!M10,IF(ISNUMBER(SCM0MS!M10),SCM0MS!M10,"n. n.")))</f>
        <v>n. n.</v>
      </c>
      <c r="N10" s="5">
        <f>IF(AND(ISNUMBER(SCM0UV!N10),ISNUMBER(SCM0MS!N10)),AVERAGE(SCM0UV:SCM0MS!N10),IF(ISNUMBER(SCM0UV!N10),SCM0UV!N10,IF(ISNUMBER(SCM0MS!N10),SCM0MS!N10,"n. n.")))</f>
        <v>51.235894000000002</v>
      </c>
      <c r="O10" s="5" t="str">
        <f>IF(AND(ISNUMBER(SCM0UV!O10),ISNUMBER(SCM0MS!O10)),AVERAGE(SCM0UV:SCM0MS!O10),IF(ISNUMBER(SCM0UV!O10),SCM0UV!O10,IF(ISNUMBER(SCM0MS!O10),SCM0MS!O10,"n. n.")))</f>
        <v>n. n.</v>
      </c>
      <c r="P10" s="5">
        <f>IF(AND(ISNUMBER(SCM0UV!P10),ISNUMBER(SCM0MS!P10)),AVERAGE(SCM0UV:SCM0MS!P10),IF(ISNUMBER(SCM0UV!P10),SCM0UV!P10,IF(ISNUMBER(SCM0MS!P10),SCM0MS!P10,"n. n.")))</f>
        <v>8.0533029999999997</v>
      </c>
      <c r="Q10" s="5" t="str">
        <f>IF(AND(ISNUMBER(SCM0UV!Q10),ISNUMBER(SCM0MS!Q10)),AVERAGE(SCM0UV:SCM0MS!Q10),IF(ISNUMBER(SCM0UV!Q10),SCM0UV!Q10,IF(ISNUMBER(SCM0MS!Q10),SCM0MS!Q10,"n. n.")))</f>
        <v>n. n.</v>
      </c>
      <c r="R10" s="5" t="str">
        <f>IF(AND(ISNUMBER(SCM0UV!R10),ISNUMBER(SCM0MS!R10)),AVERAGE(SCM0UV:SCM0MS!R10),IF(ISNUMBER(SCM0UV!R10),SCM0UV!R10,IF(ISNUMBER(SCM0MS!R10),SCM0MS!R10,"n. n.")))</f>
        <v>n. n.</v>
      </c>
      <c r="S10" s="5" t="str">
        <f>IF(AND(ISNUMBER(SCM0UV!S10),ISNUMBER(SCM0MS!S10)),AVERAGE(SCM0UV:SCM0MS!S10),IF(ISNUMBER(SCM0UV!S10),SCM0UV!S10,IF(ISNUMBER(SCM0MS!S10),SCM0MS!S10,"n. n.")))</f>
        <v>n. n.</v>
      </c>
      <c r="T10" s="5" t="str">
        <f>IF(AND(ISNUMBER(SCM0UV!T10),ISNUMBER(SCM0MS!T10)),AVERAGE(SCM0UV:SCM0MS!T10),IF(ISNUMBER(SCM0UV!T10),SCM0UV!T10,IF(ISNUMBER(SCM0MS!T10),SCM0MS!T10,"n. n.")))</f>
        <v>n. n.</v>
      </c>
      <c r="U10" s="5" t="str">
        <f>IF(AND(ISNUMBER(SCM0UV!U10),ISNUMBER(SCM0MS!U10)),AVERAGE(SCM0UV:SCM0MS!U10),IF(ISNUMBER(SCM0UV!U10),SCM0UV!U10,IF(ISNUMBER(SCM0MS!U10),SCM0MS!U10,"n. n.")))</f>
        <v>n. n.</v>
      </c>
      <c r="V10" s="5">
        <f t="shared" si="0"/>
        <v>102.812743</v>
      </c>
      <c r="W10" s="22">
        <f>V10*5.55/(1000*Info!C14)</f>
        <v>0.1426526809125</v>
      </c>
    </row>
    <row r="11" spans="1:23" x14ac:dyDescent="0.25">
      <c r="B11" t="s">
        <v>34</v>
      </c>
      <c r="C11" s="5" t="str">
        <f>IF(AND(ISNUMBER(SCM0UV!C11),ISNUMBER(SCM0MS!C11)),AVERAGE(SCM0UV:SCM0MS!C11),IF(ISNUMBER(SCM0UV!C11),SCM0UV!C11,IF(ISNUMBER(SCM0MS!C11),SCM0MS!C11,"n. n.")))</f>
        <v>n. n.</v>
      </c>
      <c r="D11" s="5">
        <f>SCM0MS!D11</f>
        <v>4.0940859999999999</v>
      </c>
      <c r="E11" s="5" t="str">
        <f>SCM0MS!E11</f>
        <v>n. n.</v>
      </c>
      <c r="F11" s="5" t="str">
        <f>IF(AND(ISNUMBER(SCM0UV!F11),ISNUMBER(SCM0MS!F11)),AVERAGE(SCM0UV:SCM0MS!F11),IF(ISNUMBER(SCM0UV!F11),SCM0UV!F11,IF(ISNUMBER(SCM0MS!F11),SCM0MS!F11,"n. n.")))</f>
        <v>n. n.</v>
      </c>
      <c r="G11" s="5" t="str">
        <f>IF(AND(ISNUMBER(SCM0UV!G11),ISNUMBER(SCM0MS!G11)),AVERAGE(SCM0UV:SCM0MS!G11),IF(ISNUMBER(SCM0UV!G11),SCM0UV!G11,IF(ISNUMBER(SCM0MS!G11),SCM0MS!G11,"n. n.")))</f>
        <v>n. n.</v>
      </c>
      <c r="H11" s="5">
        <f>IF(AND(ISNUMBER(SCM0UV!H11),ISNUMBER(SCM0MS!H11)),AVERAGE(SCM0UV:SCM0MS!H11),IF(ISNUMBER(SCM0UV!H11),SCM0UV!H11,IF(ISNUMBER(SCM0MS!H11),SCM0MS!H11,"n. n.")))</f>
        <v>35.583095999999998</v>
      </c>
      <c r="I11" s="5" t="str">
        <f>SCM0MS!I11</f>
        <v>n. n.</v>
      </c>
      <c r="J11" s="5" t="str">
        <f>IF(AND(ISNUMBER(SCM0UV!J11),ISNUMBER(SCM0MS!J11)),AVERAGE(SCM0UV:SCM0MS!J11),IF(ISNUMBER(SCM0UV!J11),SCM0UV!J11,IF(ISNUMBER(SCM0MS!J11),SCM0MS!J11,"n. n.")))</f>
        <v>n. n.</v>
      </c>
      <c r="K11" s="5" t="str">
        <f>IF(AND(ISNUMBER(SCM0UV!K11),ISNUMBER(SCM0MS!K11)),AVERAGE(SCM0UV:SCM0MS!K11),IF(ISNUMBER(SCM0UV!K11),SCM0UV!K11,IF(ISNUMBER(SCM0MS!K11),SCM0MS!K11,"n. n.")))</f>
        <v>n. n.</v>
      </c>
      <c r="L11" s="5" t="str">
        <f>IF(AND(ISNUMBER(SCM0UV!L11),ISNUMBER(SCM0MS!L11)),AVERAGE(SCM0UV:SCM0MS!L11),IF(ISNUMBER(SCM0UV!L11),SCM0UV!L11,IF(ISNUMBER(SCM0MS!L11),SCM0MS!L11,"n. n.")))</f>
        <v>n. n.</v>
      </c>
      <c r="M11" s="5" t="str">
        <f>IF(AND(ISNUMBER(SCM0UV!M11),ISNUMBER(SCM0MS!M11)),AVERAGE(SCM0UV:SCM0MS!M11),IF(ISNUMBER(SCM0UV!M11),SCM0UV!M11,IF(ISNUMBER(SCM0MS!M11),SCM0MS!M11,"n. n.")))</f>
        <v>n. n.</v>
      </c>
      <c r="N11" s="5">
        <f>IF(AND(ISNUMBER(SCM0UV!N11),ISNUMBER(SCM0MS!N11)),AVERAGE(SCM0UV:SCM0MS!N11),IF(ISNUMBER(SCM0UV!N11),SCM0UV!N11,IF(ISNUMBER(SCM0MS!N11),SCM0MS!N11,"n. n.")))</f>
        <v>0.21946099999999999</v>
      </c>
      <c r="O11" s="5" t="str">
        <f>IF(AND(ISNUMBER(SCM0UV!O11),ISNUMBER(SCM0MS!O11)),AVERAGE(SCM0UV:SCM0MS!O11),IF(ISNUMBER(SCM0UV!O11),SCM0UV!O11,IF(ISNUMBER(SCM0MS!O11),SCM0MS!O11,"n. n.")))</f>
        <v>n. n.</v>
      </c>
      <c r="P11" s="5">
        <f>IF(AND(ISNUMBER(SCM0UV!P11),ISNUMBER(SCM0MS!P11)),AVERAGE(SCM0UV:SCM0MS!P11),IF(ISNUMBER(SCM0UV!P11),SCM0UV!P11,IF(ISNUMBER(SCM0MS!P11),SCM0MS!P11,"n. n.")))</f>
        <v>32.594235999999995</v>
      </c>
      <c r="Q11" s="5" t="str">
        <f>IF(AND(ISNUMBER(SCM0UV!Q11),ISNUMBER(SCM0MS!Q11)),AVERAGE(SCM0UV:SCM0MS!Q11),IF(ISNUMBER(SCM0UV!Q11),SCM0UV!Q11,IF(ISNUMBER(SCM0MS!Q11),SCM0MS!Q11,"n. n.")))</f>
        <v>n. n.</v>
      </c>
      <c r="R11" s="5" t="str">
        <f>IF(AND(ISNUMBER(SCM0UV!R11),ISNUMBER(SCM0MS!R11)),AVERAGE(SCM0UV:SCM0MS!R11),IF(ISNUMBER(SCM0UV!R11),SCM0UV!R11,IF(ISNUMBER(SCM0MS!R11),SCM0MS!R11,"n. n.")))</f>
        <v>n. n.</v>
      </c>
      <c r="S11" s="5" t="str">
        <f>IF(AND(ISNUMBER(SCM0UV!S11),ISNUMBER(SCM0MS!S11)),AVERAGE(SCM0UV:SCM0MS!S11),IF(ISNUMBER(SCM0UV!S11),SCM0UV!S11,IF(ISNUMBER(SCM0MS!S11),SCM0MS!S11,"n. n.")))</f>
        <v>n. n.</v>
      </c>
      <c r="T11" s="5" t="str">
        <f>IF(AND(ISNUMBER(SCM0UV!T11),ISNUMBER(SCM0MS!T11)),AVERAGE(SCM0UV:SCM0MS!T11),IF(ISNUMBER(SCM0UV!T11),SCM0UV!T11,IF(ISNUMBER(SCM0MS!T11),SCM0MS!T11,"n. n.")))</f>
        <v>n. n.</v>
      </c>
      <c r="U11" s="5" t="str">
        <f>IF(AND(ISNUMBER(SCM0UV!U11),ISNUMBER(SCM0MS!U11)),AVERAGE(SCM0UV:SCM0MS!U11),IF(ISNUMBER(SCM0UV!U11),SCM0UV!U11,IF(ISNUMBER(SCM0MS!U11),SCM0MS!U11,"n. n.")))</f>
        <v>n. n.</v>
      </c>
      <c r="V11" s="5">
        <f t="shared" si="0"/>
        <v>72.490878999999993</v>
      </c>
      <c r="W11" s="22">
        <f>V11*5.55/(1000*Info!C15)</f>
        <v>0.40232437844999991</v>
      </c>
    </row>
    <row r="12" spans="1:23" x14ac:dyDescent="0.25">
      <c r="B12" t="s">
        <v>35</v>
      </c>
      <c r="C12" s="5">
        <f>IF(AND(ISNUMBER(SCM0UV!C12),ISNUMBER(SCM0MS!C12)),AVERAGE(SCM0UV:SCM0MS!C12),IF(ISNUMBER(SCM0UV!C12),SCM0UV!C12,IF(ISNUMBER(SCM0MS!C12),SCM0MS!C12,"n. n.")))</f>
        <v>163.0143405</v>
      </c>
      <c r="D12" s="5">
        <f>SCM0MS!D12</f>
        <v>34.727381999999999</v>
      </c>
      <c r="E12" s="5">
        <f>SCM0MS!E12</f>
        <v>49.304569999999998</v>
      </c>
      <c r="F12" s="5" t="str">
        <f>IF(AND(ISNUMBER(SCM0UV!F12),ISNUMBER(SCM0MS!F12)),AVERAGE(SCM0UV:SCM0MS!F12),IF(ISNUMBER(SCM0UV!F12),SCM0UV!F12,IF(ISNUMBER(SCM0MS!F12),SCM0MS!F12,"n. n.")))</f>
        <v>n. n.</v>
      </c>
      <c r="G12" s="5" t="str">
        <f>IF(AND(ISNUMBER(SCM0UV!G12),ISNUMBER(SCM0MS!G12)),AVERAGE(SCM0UV:SCM0MS!G12),IF(ISNUMBER(SCM0UV!G12),SCM0UV!G12,IF(ISNUMBER(SCM0MS!G12),SCM0MS!G12,"n. n.")))</f>
        <v>n. n.</v>
      </c>
      <c r="H12" s="5">
        <f>IF(AND(ISNUMBER(SCM0UV!H12),ISNUMBER(SCM0MS!H12)),AVERAGE(SCM0UV:SCM0MS!H12),IF(ISNUMBER(SCM0UV!H12),SCM0UV!H12,IF(ISNUMBER(SCM0MS!H12),SCM0MS!H12,"n. n.")))</f>
        <v>7.9039640000000002</v>
      </c>
      <c r="I12" s="5" t="str">
        <f>SCM0MS!I12</f>
        <v>n. n.</v>
      </c>
      <c r="J12" s="5">
        <f>IF(AND(ISNUMBER(SCM0UV!J12),ISNUMBER(SCM0MS!J12)),AVERAGE(SCM0UV:SCM0MS!J12),IF(ISNUMBER(SCM0UV!J12),SCM0UV!J12,IF(ISNUMBER(SCM0MS!J12),SCM0MS!J12,"n. n.")))</f>
        <v>3.4979</v>
      </c>
      <c r="K12" s="5">
        <f>IF(AND(ISNUMBER(SCM0UV!K12),ISNUMBER(SCM0MS!K12)),AVERAGE(SCM0UV:SCM0MS!K12),IF(ISNUMBER(SCM0UV!K12),SCM0UV!K12,IF(ISNUMBER(SCM0MS!K12),SCM0MS!K12,"n. n.")))</f>
        <v>2.5385689999999999</v>
      </c>
      <c r="L12" s="5" t="str">
        <f>IF(AND(ISNUMBER(SCM0UV!L12),ISNUMBER(SCM0MS!L12)),AVERAGE(SCM0UV:SCM0MS!L12),IF(ISNUMBER(SCM0UV!L12),SCM0UV!L12,IF(ISNUMBER(SCM0MS!L12),SCM0MS!L12,"n. n.")))</f>
        <v>n. n.</v>
      </c>
      <c r="M12" s="5" t="str">
        <f>IF(AND(ISNUMBER(SCM0UV!M12),ISNUMBER(SCM0MS!M12)),AVERAGE(SCM0UV:SCM0MS!M12),IF(ISNUMBER(SCM0UV!M12),SCM0UV!M12,IF(ISNUMBER(SCM0MS!M12),SCM0MS!M12,"n. n.")))</f>
        <v>n. n.</v>
      </c>
      <c r="N12" s="5">
        <f>IF(AND(ISNUMBER(SCM0UV!N12),ISNUMBER(SCM0MS!N12)),AVERAGE(SCM0UV:SCM0MS!N12),IF(ISNUMBER(SCM0UV!N12),SCM0UV!N12,IF(ISNUMBER(SCM0MS!N12),SCM0MS!N12,"n. n.")))</f>
        <v>256.3682445</v>
      </c>
      <c r="O12" s="5" t="str">
        <f>IF(AND(ISNUMBER(SCM0UV!O12),ISNUMBER(SCM0MS!O12)),AVERAGE(SCM0UV:SCM0MS!O12),IF(ISNUMBER(SCM0UV!O12),SCM0UV!O12,IF(ISNUMBER(SCM0MS!O12),SCM0MS!O12,"n. n.")))</f>
        <v>n. n.</v>
      </c>
      <c r="P12" s="5">
        <f>IF(AND(ISNUMBER(SCM0UV!P12),ISNUMBER(SCM0MS!P12)),AVERAGE(SCM0UV:SCM0MS!P12),IF(ISNUMBER(SCM0UV!P12),SCM0UV!P12,IF(ISNUMBER(SCM0MS!P12),SCM0MS!P12,"n. n.")))</f>
        <v>5.8313179999999996</v>
      </c>
      <c r="Q12" s="5" t="str">
        <f>IF(AND(ISNUMBER(SCM0UV!Q12),ISNUMBER(SCM0MS!Q12)),AVERAGE(SCM0UV:SCM0MS!Q12),IF(ISNUMBER(SCM0UV!Q12),SCM0UV!Q12,IF(ISNUMBER(SCM0MS!Q12),SCM0MS!Q12,"n. n.")))</f>
        <v>n. n.</v>
      </c>
      <c r="R12" s="5" t="str">
        <f>IF(AND(ISNUMBER(SCM0UV!R12),ISNUMBER(SCM0MS!R12)),AVERAGE(SCM0UV:SCM0MS!R12),IF(ISNUMBER(SCM0UV!R12),SCM0UV!R12,IF(ISNUMBER(SCM0MS!R12),SCM0MS!R12,"n. n.")))</f>
        <v>n. n.</v>
      </c>
      <c r="S12" s="5" t="str">
        <f>IF(AND(ISNUMBER(SCM0UV!S12),ISNUMBER(SCM0MS!S12)),AVERAGE(SCM0UV:SCM0MS!S12),IF(ISNUMBER(SCM0UV!S12),SCM0UV!S12,IF(ISNUMBER(SCM0MS!S12),SCM0MS!S12,"n. n.")))</f>
        <v>n. n.</v>
      </c>
      <c r="T12" s="5" t="str">
        <f>IF(AND(ISNUMBER(SCM0UV!T12),ISNUMBER(SCM0MS!T12)),AVERAGE(SCM0UV:SCM0MS!T12),IF(ISNUMBER(SCM0UV!T12),SCM0UV!T12,IF(ISNUMBER(SCM0MS!T12),SCM0MS!T12,"n. n.")))</f>
        <v>n. n.</v>
      </c>
      <c r="U12" s="5" t="str">
        <f>IF(AND(ISNUMBER(SCM0UV!U12),ISNUMBER(SCM0MS!U12)),AVERAGE(SCM0UV:SCM0MS!U12),IF(ISNUMBER(SCM0UV!U12),SCM0UV!U12,IF(ISNUMBER(SCM0MS!U12),SCM0MS!U12,"n. n.")))</f>
        <v>n. n.</v>
      </c>
      <c r="V12" s="5">
        <f t="shared" si="0"/>
        <v>523.18628799999999</v>
      </c>
      <c r="W12" s="22">
        <f>V12*5.55/(1000*Info!C16)</f>
        <v>2.9036838983999997</v>
      </c>
    </row>
    <row r="13" spans="1:23" x14ac:dyDescent="0.25">
      <c r="B13" t="s">
        <v>36</v>
      </c>
      <c r="C13" s="5">
        <f>IF(AND(ISNUMBER(SCM0UV!C13),ISNUMBER(SCM0MS!C13)),AVERAGE(SCM0UV:SCM0MS!C13),IF(ISNUMBER(SCM0UV!C13),SCM0UV!C13,IF(ISNUMBER(SCM0MS!C13),SCM0MS!C13,"n. n.")))</f>
        <v>18.542110000000001</v>
      </c>
      <c r="D13" s="5" t="str">
        <f>SCM0MS!D13</f>
        <v>n. n.</v>
      </c>
      <c r="E13" s="5">
        <f>SCM0MS!E13</f>
        <v>3.823321</v>
      </c>
      <c r="F13" s="5" t="str">
        <f>IF(AND(ISNUMBER(SCM0UV!F13),ISNUMBER(SCM0MS!F13)),AVERAGE(SCM0UV:SCM0MS!F13),IF(ISNUMBER(SCM0UV!F13),SCM0UV!F13,IF(ISNUMBER(SCM0MS!F13),SCM0MS!F13,"n. n.")))</f>
        <v>n. n.</v>
      </c>
      <c r="G13" s="5" t="str">
        <f>IF(AND(ISNUMBER(SCM0UV!G13),ISNUMBER(SCM0MS!G13)),AVERAGE(SCM0UV:SCM0MS!G13),IF(ISNUMBER(SCM0UV!G13),SCM0UV!G13,IF(ISNUMBER(SCM0MS!G13),SCM0MS!G13,"n. n.")))</f>
        <v>n. n.</v>
      </c>
      <c r="H13" s="5" t="str">
        <f>IF(AND(ISNUMBER(SCM0UV!H13),ISNUMBER(SCM0MS!H13)),AVERAGE(SCM0UV:SCM0MS!H13),IF(ISNUMBER(SCM0UV!H13),SCM0UV!H13,IF(ISNUMBER(SCM0MS!H13),SCM0MS!H13,"n. n.")))</f>
        <v>n. n.</v>
      </c>
      <c r="I13" s="5" t="str">
        <f>SCM0MS!I13</f>
        <v>n. n.</v>
      </c>
      <c r="J13" s="5" t="str">
        <f>IF(AND(ISNUMBER(SCM0UV!J13),ISNUMBER(SCM0MS!J13)),AVERAGE(SCM0UV:SCM0MS!J13),IF(ISNUMBER(SCM0UV!J13),SCM0UV!J13,IF(ISNUMBER(SCM0MS!J13),SCM0MS!J13,"n. n.")))</f>
        <v>n. n.</v>
      </c>
      <c r="K13" s="5" t="str">
        <f>IF(AND(ISNUMBER(SCM0UV!K13),ISNUMBER(SCM0MS!K13)),AVERAGE(SCM0UV:SCM0MS!K13),IF(ISNUMBER(SCM0UV!K13),SCM0UV!K13,IF(ISNUMBER(SCM0MS!K13),SCM0MS!K13,"n. n.")))</f>
        <v>n. n.</v>
      </c>
      <c r="L13" s="5" t="str">
        <f>IF(AND(ISNUMBER(SCM0UV!L13),ISNUMBER(SCM0MS!L13)),AVERAGE(SCM0UV:SCM0MS!L13),IF(ISNUMBER(SCM0UV!L13),SCM0UV!L13,IF(ISNUMBER(SCM0MS!L13),SCM0MS!L13,"n. n.")))</f>
        <v>n. n.</v>
      </c>
      <c r="M13" s="5" t="str">
        <f>IF(AND(ISNUMBER(SCM0UV!M13),ISNUMBER(SCM0MS!M13)),AVERAGE(SCM0UV:SCM0MS!M13),IF(ISNUMBER(SCM0UV!M13),SCM0UV!M13,IF(ISNUMBER(SCM0MS!M13),SCM0MS!M13,"n. n.")))</f>
        <v>n. n.</v>
      </c>
      <c r="N13" s="5">
        <f>IF(AND(ISNUMBER(SCM0UV!N13),ISNUMBER(SCM0MS!N13)),AVERAGE(SCM0UV:SCM0MS!N13),IF(ISNUMBER(SCM0UV!N13),SCM0UV!N13,IF(ISNUMBER(SCM0MS!N13),SCM0MS!N13,"n. n.")))</f>
        <v>28.444652999999999</v>
      </c>
      <c r="O13" s="5" t="str">
        <f>IF(AND(ISNUMBER(SCM0UV!O13),ISNUMBER(SCM0MS!O13)),AVERAGE(SCM0UV:SCM0MS!O13),IF(ISNUMBER(SCM0UV!O13),SCM0UV!O13,IF(ISNUMBER(SCM0MS!O13),SCM0MS!O13,"n. n.")))</f>
        <v>n. n.</v>
      </c>
      <c r="P13" s="5" t="str">
        <f>IF(AND(ISNUMBER(SCM0UV!P13),ISNUMBER(SCM0MS!P13)),AVERAGE(SCM0UV:SCM0MS!P13),IF(ISNUMBER(SCM0UV!P13),SCM0UV!P13,IF(ISNUMBER(SCM0MS!P13),SCM0MS!P13,"n. n.")))</f>
        <v>n. n.</v>
      </c>
      <c r="Q13" s="5" t="str">
        <f>IF(AND(ISNUMBER(SCM0UV!Q13),ISNUMBER(SCM0MS!Q13)),AVERAGE(SCM0UV:SCM0MS!Q13),IF(ISNUMBER(SCM0UV!Q13),SCM0UV!Q13,IF(ISNUMBER(SCM0MS!Q13),SCM0MS!Q13,"n. n.")))</f>
        <v>n. n.</v>
      </c>
      <c r="R13" s="5" t="str">
        <f>IF(AND(ISNUMBER(SCM0UV!R13),ISNUMBER(SCM0MS!R13)),AVERAGE(SCM0UV:SCM0MS!R13),IF(ISNUMBER(SCM0UV!R13),SCM0UV!R13,IF(ISNUMBER(SCM0MS!R13),SCM0MS!R13,"n. n.")))</f>
        <v>n. n.</v>
      </c>
      <c r="S13" s="5" t="str">
        <f>IF(AND(ISNUMBER(SCM0UV!S13),ISNUMBER(SCM0MS!S13)),AVERAGE(SCM0UV:SCM0MS!S13),IF(ISNUMBER(SCM0UV!S13),SCM0UV!S13,IF(ISNUMBER(SCM0MS!S13),SCM0MS!S13,"n. n.")))</f>
        <v>n. n.</v>
      </c>
      <c r="T13" s="5" t="str">
        <f>IF(AND(ISNUMBER(SCM0UV!T13),ISNUMBER(SCM0MS!T13)),AVERAGE(SCM0UV:SCM0MS!T13),IF(ISNUMBER(SCM0UV!T13),SCM0UV!T13,IF(ISNUMBER(SCM0MS!T13),SCM0MS!T13,"n. n.")))</f>
        <v>n. n.</v>
      </c>
      <c r="U13" s="5" t="str">
        <f>IF(AND(ISNUMBER(SCM0UV!U13),ISNUMBER(SCM0MS!U13)),AVERAGE(SCM0UV:SCM0MS!U13),IF(ISNUMBER(SCM0UV!U13),SCM0UV!U13,IF(ISNUMBER(SCM0MS!U13),SCM0MS!U13,"n. n.")))</f>
        <v>n. n.</v>
      </c>
      <c r="V13" s="5">
        <f t="shared" si="0"/>
        <v>50.810084000000003</v>
      </c>
      <c r="W13" s="22">
        <f>V13*5.55/(1000*Info!C17)</f>
        <v>2.819959662E-2</v>
      </c>
    </row>
    <row r="14" spans="1:23" x14ac:dyDescent="0.25">
      <c r="B14" s="8" t="s">
        <v>37</v>
      </c>
      <c r="C14" s="9">
        <f>IF(AND(ISNUMBER(SCM0UV!C14),ISNUMBER(SCM0MS!C14)),AVERAGE(SCM0UV:SCM0MS!C14),IF(ISNUMBER(SCM0UV!C14),SCM0UV!C14,IF(ISNUMBER(SCM0MS!C14),SCM0MS!C14,"n. n.")))</f>
        <v>39.742025499999997</v>
      </c>
      <c r="D14" s="9" t="str">
        <f>SCM0MS!D14</f>
        <v>n. n.</v>
      </c>
      <c r="E14" s="9">
        <f>SCM0MS!E14</f>
        <v>86.967316999999994</v>
      </c>
      <c r="F14" s="9" t="str">
        <f>IF(AND(ISNUMBER(SCM0UV!F14),ISNUMBER(SCM0MS!F14)),AVERAGE(SCM0UV:SCM0MS!F14),IF(ISNUMBER(SCM0UV!F14),SCM0UV!F14,IF(ISNUMBER(SCM0MS!F14),SCM0MS!F14,"n. n.")))</f>
        <v>n. n.</v>
      </c>
      <c r="G14" s="9">
        <f>IF(AND(ISNUMBER(SCM0UV!G14),ISNUMBER(SCM0MS!G14)),AVERAGE(SCM0UV:SCM0MS!G14),IF(ISNUMBER(SCM0UV!G14),SCM0UV!G14,IF(ISNUMBER(SCM0MS!G14),SCM0MS!G14,"n. n.")))</f>
        <v>13.133005499999999</v>
      </c>
      <c r="H14" s="9" t="str">
        <f>IF(AND(ISNUMBER(SCM0UV!H14),ISNUMBER(SCM0MS!H14)),AVERAGE(SCM0UV:SCM0MS!H14),IF(ISNUMBER(SCM0UV!H14),SCM0UV!H14,IF(ISNUMBER(SCM0MS!H14),SCM0MS!H14,"n. n.")))</f>
        <v>n. n.</v>
      </c>
      <c r="I14" s="9" t="str">
        <f>SCM0MS!I14</f>
        <v>n. n.</v>
      </c>
      <c r="J14" s="9">
        <f>IF(AND(ISNUMBER(SCM0UV!J14),ISNUMBER(SCM0MS!J14)),AVERAGE(SCM0UV:SCM0MS!J14),IF(ISNUMBER(SCM0UV!J14),SCM0UV!J14,IF(ISNUMBER(SCM0MS!J14),SCM0MS!J14,"n. n.")))</f>
        <v>18.537663500000001</v>
      </c>
      <c r="K14" s="9">
        <f>IF(AND(ISNUMBER(SCM0UV!K14),ISNUMBER(SCM0MS!K14)),AVERAGE(SCM0UV:SCM0MS!K14),IF(ISNUMBER(SCM0UV!K14),SCM0UV!K14,IF(ISNUMBER(SCM0MS!K14),SCM0MS!K14,"n. n.")))</f>
        <v>2.4735749999999999</v>
      </c>
      <c r="L14" s="9" t="str">
        <f>IF(AND(ISNUMBER(SCM0UV!L14),ISNUMBER(SCM0MS!L14)),AVERAGE(SCM0UV:SCM0MS!L14),IF(ISNUMBER(SCM0UV!L14),SCM0UV!L14,IF(ISNUMBER(SCM0MS!L14),SCM0MS!L14,"n. n.")))</f>
        <v>n. n.</v>
      </c>
      <c r="M14" s="9" t="str">
        <f>IF(AND(ISNUMBER(SCM0UV!M14),ISNUMBER(SCM0MS!M14)),AVERAGE(SCM0UV:SCM0MS!M14),IF(ISNUMBER(SCM0UV!M14),SCM0UV!M14,IF(ISNUMBER(SCM0MS!M14),SCM0MS!M14,"n. n.")))</f>
        <v>n. n.</v>
      </c>
      <c r="N14" s="9">
        <f>IF(AND(ISNUMBER(SCM0UV!N14),ISNUMBER(SCM0MS!N14)),AVERAGE(SCM0UV:SCM0MS!N14),IF(ISNUMBER(SCM0UV!N14),SCM0UV!N14,IF(ISNUMBER(SCM0MS!N14),SCM0MS!N14,"n. n.")))</f>
        <v>15.308994999999999</v>
      </c>
      <c r="O14" s="9" t="str">
        <f>IF(AND(ISNUMBER(SCM0UV!O14),ISNUMBER(SCM0MS!O14)),AVERAGE(SCM0UV:SCM0MS!O14),IF(ISNUMBER(SCM0UV!O14),SCM0UV!O14,IF(ISNUMBER(SCM0MS!O14),SCM0MS!O14,"n. n.")))</f>
        <v>n. n.</v>
      </c>
      <c r="P14" s="9">
        <f>IF(AND(ISNUMBER(SCM0UV!P14),ISNUMBER(SCM0MS!P14)),AVERAGE(SCM0UV:SCM0MS!P14),IF(ISNUMBER(SCM0UV!P14),SCM0UV!P14,IF(ISNUMBER(SCM0MS!P14),SCM0MS!P14,"n. n.")))</f>
        <v>0.95938000000000001</v>
      </c>
      <c r="Q14" s="9" t="str">
        <f>IF(AND(ISNUMBER(SCM0UV!Q14),ISNUMBER(SCM0MS!Q14)),AVERAGE(SCM0UV:SCM0MS!Q14),IF(ISNUMBER(SCM0UV!Q14),SCM0UV!Q14,IF(ISNUMBER(SCM0MS!Q14),SCM0MS!Q14,"n. n.")))</f>
        <v>n. n.</v>
      </c>
      <c r="R14" s="9" t="str">
        <f>IF(AND(ISNUMBER(SCM0UV!R14),ISNUMBER(SCM0MS!R14)),AVERAGE(SCM0UV:SCM0MS!R14),IF(ISNUMBER(SCM0UV!R14),SCM0UV!R14,IF(ISNUMBER(SCM0MS!R14),SCM0MS!R14,"n. n.")))</f>
        <v>n. n.</v>
      </c>
      <c r="S14" s="9" t="str">
        <f>IF(AND(ISNUMBER(SCM0UV!S14),ISNUMBER(SCM0MS!S14)),AVERAGE(SCM0UV:SCM0MS!S14),IF(ISNUMBER(SCM0UV!S14),SCM0UV!S14,IF(ISNUMBER(SCM0MS!S14),SCM0MS!S14,"n. n.")))</f>
        <v>n. n.</v>
      </c>
      <c r="T14" s="9" t="str">
        <f>IF(AND(ISNUMBER(SCM0UV!T14),ISNUMBER(SCM0MS!T14)),AVERAGE(SCM0UV:SCM0MS!T14),IF(ISNUMBER(SCM0UV!T14),SCM0UV!T14,IF(ISNUMBER(SCM0MS!T14),SCM0MS!T14,"n. n.")))</f>
        <v>n. n.</v>
      </c>
      <c r="U14" s="9" t="str">
        <f>IF(AND(ISNUMBER(SCM0UV!U14),ISNUMBER(SCM0MS!U14)),AVERAGE(SCM0UV:SCM0MS!U14),IF(ISNUMBER(SCM0UV!U14),SCM0UV!U14,IF(ISNUMBER(SCM0MS!U14),SCM0MS!U14,"n. n.")))</f>
        <v>n. n.</v>
      </c>
      <c r="V14" s="9">
        <f t="shared" si="0"/>
        <v>177.12196150000003</v>
      </c>
      <c r="W14" s="22">
        <f>V14*5.55/(1000*Info!C18)</f>
        <v>9.830268863250001E-2</v>
      </c>
    </row>
    <row r="16" spans="1:23" x14ac:dyDescent="0.25">
      <c r="B16" t="s">
        <v>41</v>
      </c>
      <c r="C16" t="s">
        <v>42</v>
      </c>
    </row>
    <row r="17" spans="2:2" x14ac:dyDescent="0.25">
      <c r="B17" t="s">
        <v>50</v>
      </c>
    </row>
    <row r="18" spans="2:2" x14ac:dyDescent="0.25">
      <c r="B18" t="s">
        <v>51</v>
      </c>
    </row>
  </sheetData>
  <mergeCells count="2">
    <mergeCell ref="B3:B4"/>
    <mergeCell ref="C3:U3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P41"/>
  <sheetViews>
    <sheetView workbookViewId="0">
      <selection activeCell="F27" sqref="F27"/>
    </sheetView>
  </sheetViews>
  <sheetFormatPr baseColWidth="10" defaultRowHeight="15" x14ac:dyDescent="0.25"/>
  <cols>
    <col min="1" max="1" width="3.42578125" customWidth="1"/>
    <col min="2" max="2" width="17" bestFit="1" customWidth="1"/>
    <col min="3" max="11" width="9.7109375" customWidth="1"/>
  </cols>
  <sheetData>
    <row r="1" spans="1:12" ht="22.5" x14ac:dyDescent="0.3">
      <c r="A1" s="1" t="s">
        <v>45</v>
      </c>
    </row>
    <row r="3" spans="1:12" x14ac:dyDescent="0.25">
      <c r="B3" s="10" t="s">
        <v>38</v>
      </c>
      <c r="C3" s="11" t="s">
        <v>39</v>
      </c>
      <c r="D3" s="11"/>
      <c r="E3" s="11"/>
      <c r="F3" s="11"/>
      <c r="G3" s="11"/>
      <c r="H3" s="11"/>
      <c r="I3" s="11"/>
      <c r="J3" s="11"/>
      <c r="K3" s="11"/>
      <c r="L3" s="6"/>
    </row>
    <row r="4" spans="1:12" x14ac:dyDescent="0.25">
      <c r="B4" s="12"/>
      <c r="C4" s="13" t="s">
        <v>9</v>
      </c>
      <c r="D4" s="13" t="s">
        <v>10</v>
      </c>
      <c r="E4" s="13" t="s">
        <v>11</v>
      </c>
      <c r="F4" s="13" t="s">
        <v>13</v>
      </c>
      <c r="G4" s="13" t="s">
        <v>14</v>
      </c>
      <c r="H4" s="13" t="s">
        <v>16</v>
      </c>
      <c r="I4" s="13" t="s">
        <v>17</v>
      </c>
      <c r="J4" s="13" t="s">
        <v>20</v>
      </c>
      <c r="K4" s="13" t="s">
        <v>22</v>
      </c>
      <c r="L4" s="13" t="s">
        <v>40</v>
      </c>
    </row>
    <row r="5" spans="1:12" x14ac:dyDescent="0.25">
      <c r="B5" s="6" t="s">
        <v>28</v>
      </c>
      <c r="C5" s="7">
        <f>IF(AND(ISNUMBER(SCM0UV!C5),ISNUMBER(SCM0MS!C5)),AVERAGE(SCM0UV:SCM0MS!C5),IF(ISNUMBER(SCM0UV!C5),SCM0UV!C5,IF(ISNUMBER(SCM0MS!C5),SCM0MS!C5,"n. n.")))</f>
        <v>40.790846999999999</v>
      </c>
      <c r="D5" s="7">
        <f>SCM0MS!D5</f>
        <v>4.8756640000000004</v>
      </c>
      <c r="E5" s="7" t="str">
        <f>SCM0MS!E5</f>
        <v>n. n.</v>
      </c>
      <c r="F5" s="7" t="str">
        <f>IF(AND(ISNUMBER(SCM0UV!G5),ISNUMBER(SCM0MS!G5)),AVERAGE(SCM0UV:SCM0MS!G5),IF(ISNUMBER(SCM0UV!G5),SCM0UV!G5,IF(ISNUMBER(SCM0MS!G5),SCM0MS!G5,"n. n.")))</f>
        <v>n. n.</v>
      </c>
      <c r="G5" s="7" t="str">
        <f>IF(AND(ISNUMBER(SCM0UV!H5),ISNUMBER(SCM0MS!H5)),AVERAGE(SCM0UV:SCM0MS!H5),IF(ISNUMBER(SCM0UV!H5),SCM0UV!H5,IF(ISNUMBER(SCM0MS!H5),SCM0MS!H5,"n. n.")))</f>
        <v>n. n.</v>
      </c>
      <c r="H5" s="7" t="str">
        <f>IF(AND(ISNUMBER(SCM0UV!J5),ISNUMBER(SCM0MS!J5)),AVERAGE(SCM0UV:SCM0MS!J5),IF(ISNUMBER(SCM0UV!J5),SCM0UV!J5,IF(ISNUMBER(SCM0MS!J5),SCM0MS!J5,"n. n.")))</f>
        <v>n. n.</v>
      </c>
      <c r="I5" s="7" t="str">
        <f>IF(AND(ISNUMBER(SCM0UV!K5),ISNUMBER(SCM0MS!K5)),AVERAGE(SCM0UV:SCM0MS!K5),IF(ISNUMBER(SCM0UV!K5),SCM0UV!K5,IF(ISNUMBER(SCM0MS!K5),SCM0MS!K5,"n. n.")))</f>
        <v>n. n.</v>
      </c>
      <c r="J5" s="7">
        <f>IF(AND(ISNUMBER(SCM0UV!N5),ISNUMBER(SCM0MS!N5)),AVERAGE(SCM0UV:SCM0MS!N5),IF(ISNUMBER(SCM0UV!N5),SCM0UV!N5,IF(ISNUMBER(SCM0MS!N5),SCM0MS!N5,"n. n.")))</f>
        <v>75.837121499999995</v>
      </c>
      <c r="K5" s="7">
        <f>IF(AND(ISNUMBER(SCM0UV!P5),ISNUMBER(SCM0MS!P5)),AVERAGE(SCM0UV:SCM0MS!P5),IF(ISNUMBER(SCM0UV!P5),SCM0UV!P5,IF(ISNUMBER(SCM0MS!P5),SCM0MS!P5,"n. n.")))</f>
        <v>21.465612499999999</v>
      </c>
      <c r="L5" s="7">
        <f>SUM(C5:K5)</f>
        <v>142.969245</v>
      </c>
    </row>
    <row r="6" spans="1:12" x14ac:dyDescent="0.25">
      <c r="B6" s="8" t="s">
        <v>29</v>
      </c>
      <c r="C6" s="9">
        <f>IF(AND(ISNUMBER(SCM0UV!C6),ISNUMBER(SCM0MS!C6)),AVERAGE(SCM0UV:SCM0MS!C6),IF(ISNUMBER(SCM0UV!C6),SCM0UV!C6,IF(ISNUMBER(SCM0MS!C6),SCM0MS!C6,"n. n.")))</f>
        <v>43.259217500000005</v>
      </c>
      <c r="D6" s="9">
        <f>SCM0MS!D6</f>
        <v>6.7371059999999998</v>
      </c>
      <c r="E6" s="9" t="str">
        <f>SCM0MS!E6</f>
        <v>n. n.</v>
      </c>
      <c r="F6" s="9" t="str">
        <f>IF(AND(ISNUMBER(SCM0UV!G6),ISNUMBER(SCM0MS!G6)),AVERAGE(SCM0UV:SCM0MS!G6),IF(ISNUMBER(SCM0UV!G6),SCM0UV!G6,IF(ISNUMBER(SCM0MS!G6),SCM0MS!G6,"n. n.")))</f>
        <v>n. n.</v>
      </c>
      <c r="G6" s="9" t="str">
        <f>IF(AND(ISNUMBER(SCM0UV!H6),ISNUMBER(SCM0MS!H6)),AVERAGE(SCM0UV:SCM0MS!H6),IF(ISNUMBER(SCM0UV!H6),SCM0UV!H6,IF(ISNUMBER(SCM0MS!H6),SCM0MS!H6,"n. n.")))</f>
        <v>n. n.</v>
      </c>
      <c r="H6" s="9" t="str">
        <f>IF(AND(ISNUMBER(SCM0UV!J6),ISNUMBER(SCM0MS!J6)),AVERAGE(SCM0UV:SCM0MS!J6),IF(ISNUMBER(SCM0UV!J6),SCM0UV!J6,IF(ISNUMBER(SCM0MS!J6),SCM0MS!J6,"n. n.")))</f>
        <v>n. n.</v>
      </c>
      <c r="I6" s="9" t="str">
        <f>IF(AND(ISNUMBER(SCM0UV!K6),ISNUMBER(SCM0MS!K6)),AVERAGE(SCM0UV:SCM0MS!K6),IF(ISNUMBER(SCM0UV!K6),SCM0UV!K6,IF(ISNUMBER(SCM0MS!K6),SCM0MS!K6,"n. n.")))</f>
        <v>n. n.</v>
      </c>
      <c r="J6" s="9">
        <f>IF(AND(ISNUMBER(SCM0UV!N6),ISNUMBER(SCM0MS!N6)),AVERAGE(SCM0UV:SCM0MS!N6),IF(ISNUMBER(SCM0UV!N6),SCM0UV!N6,IF(ISNUMBER(SCM0MS!N6),SCM0MS!N6,"n. n.")))</f>
        <v>78.865623499999998</v>
      </c>
      <c r="K6" s="9">
        <f>IF(AND(ISNUMBER(SCM0UV!P6),ISNUMBER(SCM0MS!P6)),AVERAGE(SCM0UV:SCM0MS!P6),IF(ISNUMBER(SCM0UV!P6),SCM0UV!P6,IF(ISNUMBER(SCM0MS!P6),SCM0MS!P6,"n. n.")))</f>
        <v>22.069572000000001</v>
      </c>
      <c r="L6" s="9">
        <f>SUM(C6:K6)</f>
        <v>150.93151899999998</v>
      </c>
    </row>
    <row r="7" spans="1:12" x14ac:dyDescent="0.25">
      <c r="B7" s="6" t="s">
        <v>30</v>
      </c>
      <c r="C7" s="7">
        <f>IF(AND(ISNUMBER(SCM0UV!C7),ISNUMBER(SCM0MS!C7)),AVERAGE(SCM0UV:SCM0MS!C7),IF(ISNUMBER(SCM0UV!C7),SCM0UV!C7,IF(ISNUMBER(SCM0MS!C7),SCM0MS!C7,"n. n.")))</f>
        <v>31.255613</v>
      </c>
      <c r="D7" s="7" t="str">
        <f>SCM0MS!D7</f>
        <v>n. n.</v>
      </c>
      <c r="E7" s="7">
        <f>SCM0MS!E7</f>
        <v>29.668137999999999</v>
      </c>
      <c r="F7" s="7">
        <f>IF(AND(ISNUMBER(SCM0UV!G7),ISNUMBER(SCM0MS!G7)),AVERAGE(SCM0UV:SCM0MS!G7),IF(ISNUMBER(SCM0UV!G7),SCM0UV!G7,IF(ISNUMBER(SCM0MS!G7),SCM0MS!G7,"n. n.")))</f>
        <v>12.324203499999999</v>
      </c>
      <c r="G7" s="7" t="str">
        <f>IF(AND(ISNUMBER(SCM0UV!H7),ISNUMBER(SCM0MS!H7)),AVERAGE(SCM0UV:SCM0MS!H7),IF(ISNUMBER(SCM0UV!H7),SCM0UV!H7,IF(ISNUMBER(SCM0MS!H7),SCM0MS!H7,"n. n.")))</f>
        <v>n. n.</v>
      </c>
      <c r="H7" s="7" t="str">
        <f>IF(AND(ISNUMBER(SCM0UV!J7),ISNUMBER(SCM0MS!J7)),AVERAGE(SCM0UV:SCM0MS!J7),IF(ISNUMBER(SCM0UV!J7),SCM0UV!J7,IF(ISNUMBER(SCM0MS!J7),SCM0MS!J7,"n. n.")))</f>
        <v>n. n.</v>
      </c>
      <c r="I7" s="7">
        <f>IF(AND(ISNUMBER(SCM0UV!K7),ISNUMBER(SCM0MS!K7)),AVERAGE(SCM0UV:SCM0MS!K7),IF(ISNUMBER(SCM0UV!K7),SCM0UV!K7,IF(ISNUMBER(SCM0MS!K7),SCM0MS!K7,"n. n.")))</f>
        <v>2.4440330000000001</v>
      </c>
      <c r="J7" s="7">
        <f>IF(AND(ISNUMBER(SCM0UV!N7),ISNUMBER(SCM0MS!N7)),AVERAGE(SCM0UV:SCM0MS!N7),IF(ISNUMBER(SCM0UV!N7),SCM0UV!N7,IF(ISNUMBER(SCM0MS!N7),SCM0MS!N7,"n. n.")))</f>
        <v>188.06680949999998</v>
      </c>
      <c r="K7" s="7" t="str">
        <f>IF(AND(ISNUMBER(SCM0UV!P7),ISNUMBER(SCM0MS!P7)),AVERAGE(SCM0UV:SCM0MS!P7),IF(ISNUMBER(SCM0UV!P7),SCM0UV!P7,IF(ISNUMBER(SCM0MS!P7),SCM0MS!P7,"n. n.")))</f>
        <v>n. n.</v>
      </c>
      <c r="L7" s="7">
        <f>SUM(C7:K7)</f>
        <v>263.75879699999996</v>
      </c>
    </row>
    <row r="8" spans="1:12" x14ac:dyDescent="0.25">
      <c r="B8" t="s">
        <v>31</v>
      </c>
      <c r="C8" s="5">
        <f>IF(AND(ISNUMBER(SCM0UV!C8),ISNUMBER(SCM0MS!C8)),AVERAGE(SCM0UV:SCM0MS!C8),IF(ISNUMBER(SCM0UV!C8),SCM0UV!C8,IF(ISNUMBER(SCM0MS!C8),SCM0MS!C8,"n. n.")))</f>
        <v>29.952852</v>
      </c>
      <c r="D8" s="5" t="str">
        <f>SCM0MS!D8</f>
        <v>n. n.</v>
      </c>
      <c r="E8" s="5">
        <f>SCM0MS!E8</f>
        <v>37.324384999999999</v>
      </c>
      <c r="F8" s="5">
        <f>IF(AND(ISNUMBER(SCM0UV!G8),ISNUMBER(SCM0MS!G8)),AVERAGE(SCM0UV:SCM0MS!G8),IF(ISNUMBER(SCM0UV!G8),SCM0UV!G8,IF(ISNUMBER(SCM0MS!G8),SCM0MS!G8,"n. n.")))</f>
        <v>17.813343500000002</v>
      </c>
      <c r="G8" s="5" t="str">
        <f>IF(AND(ISNUMBER(SCM0UV!H8),ISNUMBER(SCM0MS!H8)),AVERAGE(SCM0UV:SCM0MS!H8),IF(ISNUMBER(SCM0UV!H8),SCM0UV!H8,IF(ISNUMBER(SCM0MS!H8),SCM0MS!H8,"n. n.")))</f>
        <v>n. n.</v>
      </c>
      <c r="H8" s="5" t="str">
        <f>IF(AND(ISNUMBER(SCM0UV!J8),ISNUMBER(SCM0MS!J8)),AVERAGE(SCM0UV:SCM0MS!J8),IF(ISNUMBER(SCM0UV!J8),SCM0UV!J8,IF(ISNUMBER(SCM0MS!J8),SCM0MS!J8,"n. n.")))</f>
        <v>n. n.</v>
      </c>
      <c r="I8" s="5">
        <f>IF(AND(ISNUMBER(SCM0UV!K8),ISNUMBER(SCM0MS!K8)),AVERAGE(SCM0UV:SCM0MS!K8),IF(ISNUMBER(SCM0UV!K8),SCM0UV!K8,IF(ISNUMBER(SCM0MS!K8),SCM0MS!K8,"n. n.")))</f>
        <v>3.030599</v>
      </c>
      <c r="J8" s="5">
        <f>IF(AND(ISNUMBER(SCM0UV!N8),ISNUMBER(SCM0MS!N8)),AVERAGE(SCM0UV:SCM0MS!N8),IF(ISNUMBER(SCM0UV!N8),SCM0UV!N8,IF(ISNUMBER(SCM0MS!N8),SCM0MS!N8,"n. n.")))</f>
        <v>216.18187549999999</v>
      </c>
      <c r="K8" s="5" t="str">
        <f>IF(AND(ISNUMBER(SCM0UV!P8),ISNUMBER(SCM0MS!P8)),AVERAGE(SCM0UV:SCM0MS!P8),IF(ISNUMBER(SCM0UV!P8),SCM0UV!P8,IF(ISNUMBER(SCM0MS!P8),SCM0MS!P8,"n. n.")))</f>
        <v>n. n.</v>
      </c>
      <c r="L8" s="5">
        <f>SUM(C8:K8)</f>
        <v>304.30305499999997</v>
      </c>
    </row>
    <row r="9" spans="1:12" x14ac:dyDescent="0.25">
      <c r="B9" t="s">
        <v>32</v>
      </c>
      <c r="C9" s="5">
        <f>IF(AND(ISNUMBER(SCM0UV!C9),ISNUMBER(SCM0MS!C9)),AVERAGE(SCM0UV:SCM0MS!C9),IF(ISNUMBER(SCM0UV!C9),SCM0UV!C9,IF(ISNUMBER(SCM0MS!C9),SCM0MS!C9,"n. n.")))</f>
        <v>7.5270999999999999</v>
      </c>
      <c r="D9" s="5">
        <f>SCM0MS!D9</f>
        <v>4.6126800000000001</v>
      </c>
      <c r="E9" s="5" t="str">
        <f>SCM0MS!E9</f>
        <v>n. n.</v>
      </c>
      <c r="F9" s="5" t="str">
        <f>IF(AND(ISNUMBER(SCM0UV!G9),ISNUMBER(SCM0MS!G9)),AVERAGE(SCM0UV:SCM0MS!G9),IF(ISNUMBER(SCM0UV!G9),SCM0UV!G9,IF(ISNUMBER(SCM0MS!G9),SCM0MS!G9,"n. n.")))</f>
        <v>n. n.</v>
      </c>
      <c r="G9" s="5">
        <f>IF(AND(ISNUMBER(SCM0UV!H9),ISNUMBER(SCM0MS!H9)),AVERAGE(SCM0UV:SCM0MS!H9),IF(ISNUMBER(SCM0UV!H9),SCM0UV!H9,IF(ISNUMBER(SCM0MS!H9),SCM0MS!H9,"n. n.")))</f>
        <v>33.146495000000002</v>
      </c>
      <c r="H9" s="5" t="str">
        <f>IF(AND(ISNUMBER(SCM0UV!J9),ISNUMBER(SCM0MS!J9)),AVERAGE(SCM0UV:SCM0MS!J9),IF(ISNUMBER(SCM0UV!J9),SCM0UV!J9,IF(ISNUMBER(SCM0MS!J9),SCM0MS!J9,"n. n.")))</f>
        <v>n. n.</v>
      </c>
      <c r="I9" s="5" t="str">
        <f>IF(AND(ISNUMBER(SCM0UV!K9),ISNUMBER(SCM0MS!K9)),AVERAGE(SCM0UV:SCM0MS!K9),IF(ISNUMBER(SCM0UV!K9),SCM0UV!K9,IF(ISNUMBER(SCM0MS!K9),SCM0MS!K9,"n. n.")))</f>
        <v>n. n.</v>
      </c>
      <c r="J9" s="5">
        <f>IF(AND(ISNUMBER(SCM0UV!N9),ISNUMBER(SCM0MS!N9)),AVERAGE(SCM0UV:SCM0MS!N9),IF(ISNUMBER(SCM0UV!N9),SCM0UV!N9,IF(ISNUMBER(SCM0MS!N9),SCM0MS!N9,"n. n.")))</f>
        <v>0.64006600000000002</v>
      </c>
      <c r="K9" s="5">
        <f>IF(AND(ISNUMBER(SCM0UV!P9),ISNUMBER(SCM0MS!P9)),AVERAGE(SCM0UV:SCM0MS!P9),IF(ISNUMBER(SCM0UV!P9),SCM0UV!P9,IF(ISNUMBER(SCM0MS!P9),SCM0MS!P9,"n. n.")))</f>
        <v>29.283549499999999</v>
      </c>
      <c r="L9" s="5">
        <f>SUM(C9:K9)</f>
        <v>75.2098905</v>
      </c>
    </row>
    <row r="10" spans="1:12" x14ac:dyDescent="0.25">
      <c r="B10" t="s">
        <v>33</v>
      </c>
      <c r="C10" s="5">
        <f>IF(AND(ISNUMBER(SCM0UV!C10),ISNUMBER(SCM0MS!C10)),AVERAGE(SCM0UV:SCM0MS!C10),IF(ISNUMBER(SCM0UV!C10),SCM0UV!C10,IF(ISNUMBER(SCM0MS!C10),SCM0MS!C10,"n. n.")))</f>
        <v>30.229073</v>
      </c>
      <c r="D10" s="5" t="str">
        <f>SCM0MS!D10</f>
        <v>n. n.</v>
      </c>
      <c r="E10" s="5" t="str">
        <f>SCM0MS!E10</f>
        <v>n. n.</v>
      </c>
      <c r="F10" s="5">
        <f>IF(AND(ISNUMBER(SCM0UV!G10),ISNUMBER(SCM0MS!G10)),AVERAGE(SCM0UV:SCM0MS!G10),IF(ISNUMBER(SCM0UV!G10),SCM0UV!G10,IF(ISNUMBER(SCM0MS!G10),SCM0MS!G10,"n. n.")))</f>
        <v>4.4066919999999996</v>
      </c>
      <c r="G10" s="5">
        <f>IF(AND(ISNUMBER(SCM0UV!H10),ISNUMBER(SCM0MS!H10)),AVERAGE(SCM0UV:SCM0MS!H10),IF(ISNUMBER(SCM0UV!H10),SCM0UV!H10,IF(ISNUMBER(SCM0MS!H10),SCM0MS!H10,"n. n.")))</f>
        <v>8.8877810000000004</v>
      </c>
      <c r="H10" s="5" t="str">
        <f>IF(AND(ISNUMBER(SCM0UV!J10),ISNUMBER(SCM0MS!J10)),AVERAGE(SCM0UV:SCM0MS!J10),IF(ISNUMBER(SCM0UV!J10),SCM0UV!J10,IF(ISNUMBER(SCM0MS!J10),SCM0MS!J10,"n. n.")))</f>
        <v>n. n.</v>
      </c>
      <c r="I10" s="5" t="str">
        <f>IF(AND(ISNUMBER(SCM0UV!K10),ISNUMBER(SCM0MS!K10)),AVERAGE(SCM0UV:SCM0MS!K10),IF(ISNUMBER(SCM0UV!K10),SCM0UV!K10,IF(ISNUMBER(SCM0MS!K10),SCM0MS!K10,"n. n.")))</f>
        <v>n. n.</v>
      </c>
      <c r="J10" s="5">
        <f>IF(AND(ISNUMBER(SCM0UV!N10),ISNUMBER(SCM0MS!N10)),AVERAGE(SCM0UV:SCM0MS!N10),IF(ISNUMBER(SCM0UV!N10),SCM0UV!N10,IF(ISNUMBER(SCM0MS!N10),SCM0MS!N10,"n. n.")))</f>
        <v>51.235894000000002</v>
      </c>
      <c r="K10" s="5">
        <f>IF(AND(ISNUMBER(SCM0UV!P10),ISNUMBER(SCM0MS!P10)),AVERAGE(SCM0UV:SCM0MS!P10),IF(ISNUMBER(SCM0UV!P10),SCM0UV!P10,IF(ISNUMBER(SCM0MS!P10),SCM0MS!P10,"n. n.")))</f>
        <v>8.0533029999999997</v>
      </c>
      <c r="L10" s="5">
        <f>SUM(C10:K10)</f>
        <v>102.812743</v>
      </c>
    </row>
    <row r="11" spans="1:12" x14ac:dyDescent="0.25">
      <c r="B11" t="s">
        <v>34</v>
      </c>
      <c r="C11" s="5" t="str">
        <f>IF(AND(ISNUMBER(SCM0UV!C11),ISNUMBER(SCM0MS!C11)),AVERAGE(SCM0UV:SCM0MS!C11),IF(ISNUMBER(SCM0UV!C11),SCM0UV!C11,IF(ISNUMBER(SCM0MS!C11),SCM0MS!C11,"n. n.")))</f>
        <v>n. n.</v>
      </c>
      <c r="D11" s="5">
        <f>SCM0MS!D11</f>
        <v>4.0940859999999999</v>
      </c>
      <c r="E11" s="5" t="str">
        <f>SCM0MS!E11</f>
        <v>n. n.</v>
      </c>
      <c r="F11" s="5" t="str">
        <f>IF(AND(ISNUMBER(SCM0UV!G11),ISNUMBER(SCM0MS!G11)),AVERAGE(SCM0UV:SCM0MS!G11),IF(ISNUMBER(SCM0UV!G11),SCM0UV!G11,IF(ISNUMBER(SCM0MS!G11),SCM0MS!G11,"n. n.")))</f>
        <v>n. n.</v>
      </c>
      <c r="G11" s="5">
        <f>IF(AND(ISNUMBER(SCM0UV!H11),ISNUMBER(SCM0MS!H11)),AVERAGE(SCM0UV:SCM0MS!H11),IF(ISNUMBER(SCM0UV!H11),SCM0UV!H11,IF(ISNUMBER(SCM0MS!H11),SCM0MS!H11,"n. n.")))</f>
        <v>35.583095999999998</v>
      </c>
      <c r="H11" s="5" t="str">
        <f>IF(AND(ISNUMBER(SCM0UV!J11),ISNUMBER(SCM0MS!J11)),AVERAGE(SCM0UV:SCM0MS!J11),IF(ISNUMBER(SCM0UV!J11),SCM0UV!J11,IF(ISNUMBER(SCM0MS!J11),SCM0MS!J11,"n. n.")))</f>
        <v>n. n.</v>
      </c>
      <c r="I11" s="5" t="str">
        <f>IF(AND(ISNUMBER(SCM0UV!K11),ISNUMBER(SCM0MS!K11)),AVERAGE(SCM0UV:SCM0MS!K11),IF(ISNUMBER(SCM0UV!K11),SCM0UV!K11,IF(ISNUMBER(SCM0MS!K11),SCM0MS!K11,"n. n.")))</f>
        <v>n. n.</v>
      </c>
      <c r="J11" s="5">
        <f>IF(AND(ISNUMBER(SCM0UV!N11),ISNUMBER(SCM0MS!N11)),AVERAGE(SCM0UV:SCM0MS!N11),IF(ISNUMBER(SCM0UV!N11),SCM0UV!N11,IF(ISNUMBER(SCM0MS!N11),SCM0MS!N11,"n. n.")))</f>
        <v>0.21946099999999999</v>
      </c>
      <c r="K11" s="5">
        <f>IF(AND(ISNUMBER(SCM0UV!P11),ISNUMBER(SCM0MS!P11)),AVERAGE(SCM0UV:SCM0MS!P11),IF(ISNUMBER(SCM0UV!P11),SCM0UV!P11,IF(ISNUMBER(SCM0MS!P11),SCM0MS!P11,"n. n.")))</f>
        <v>32.594235999999995</v>
      </c>
      <c r="L11" s="5">
        <f>SUM(C11:K11)</f>
        <v>72.490878999999993</v>
      </c>
    </row>
    <row r="12" spans="1:12" x14ac:dyDescent="0.25">
      <c r="B12" t="s">
        <v>35</v>
      </c>
      <c r="C12" s="5">
        <f>IF(AND(ISNUMBER(SCM0UV!C12),ISNUMBER(SCM0MS!C12)),AVERAGE(SCM0UV:SCM0MS!C12),IF(ISNUMBER(SCM0UV!C12),SCM0UV!C12,IF(ISNUMBER(SCM0MS!C12),SCM0MS!C12,"n. n.")))</f>
        <v>163.0143405</v>
      </c>
      <c r="D12" s="5">
        <f>SCM0MS!D12</f>
        <v>34.727381999999999</v>
      </c>
      <c r="E12" s="5">
        <f>SCM0MS!E12</f>
        <v>49.304569999999998</v>
      </c>
      <c r="F12" s="5" t="str">
        <f>IF(AND(ISNUMBER(SCM0UV!G12),ISNUMBER(SCM0MS!G12)),AVERAGE(SCM0UV:SCM0MS!G12),IF(ISNUMBER(SCM0UV!G12),SCM0UV!G12,IF(ISNUMBER(SCM0MS!G12),SCM0MS!G12,"n. n.")))</f>
        <v>n. n.</v>
      </c>
      <c r="G12" s="5">
        <f>IF(AND(ISNUMBER(SCM0UV!H12),ISNUMBER(SCM0MS!H12)),AVERAGE(SCM0UV:SCM0MS!H12),IF(ISNUMBER(SCM0UV!H12),SCM0UV!H12,IF(ISNUMBER(SCM0MS!H12),SCM0MS!H12,"n. n.")))</f>
        <v>7.9039640000000002</v>
      </c>
      <c r="H12" s="5">
        <f>IF(AND(ISNUMBER(SCM0UV!J12),ISNUMBER(SCM0MS!J12)),AVERAGE(SCM0UV:SCM0MS!J12),IF(ISNUMBER(SCM0UV!J12),SCM0UV!J12,IF(ISNUMBER(SCM0MS!J12),SCM0MS!J12,"n. n.")))</f>
        <v>3.4979</v>
      </c>
      <c r="I12" s="5">
        <f>IF(AND(ISNUMBER(SCM0UV!K12),ISNUMBER(SCM0MS!K12)),AVERAGE(SCM0UV:SCM0MS!K12),IF(ISNUMBER(SCM0UV!K12),SCM0UV!K12,IF(ISNUMBER(SCM0MS!K12),SCM0MS!K12,"n. n.")))</f>
        <v>2.5385689999999999</v>
      </c>
      <c r="J12" s="5">
        <f>IF(AND(ISNUMBER(SCM0UV!N12),ISNUMBER(SCM0MS!N12)),AVERAGE(SCM0UV:SCM0MS!N12),IF(ISNUMBER(SCM0UV!N12),SCM0UV!N12,IF(ISNUMBER(SCM0MS!N12),SCM0MS!N12,"n. n.")))</f>
        <v>256.3682445</v>
      </c>
      <c r="K12" s="5">
        <f>IF(AND(ISNUMBER(SCM0UV!P12),ISNUMBER(SCM0MS!P12)),AVERAGE(SCM0UV:SCM0MS!P12),IF(ISNUMBER(SCM0UV!P12),SCM0UV!P12,IF(ISNUMBER(SCM0MS!P12),SCM0MS!P12,"n. n.")))</f>
        <v>5.8313179999999996</v>
      </c>
      <c r="L12" s="5">
        <f>SUM(C12:K12)</f>
        <v>523.18628799999999</v>
      </c>
    </row>
    <row r="13" spans="1:12" x14ac:dyDescent="0.25">
      <c r="B13" t="s">
        <v>36</v>
      </c>
      <c r="C13" s="5">
        <f>IF(AND(ISNUMBER(SCM0UV!C13),ISNUMBER(SCM0MS!C13)),AVERAGE(SCM0UV:SCM0MS!C13),IF(ISNUMBER(SCM0UV!C13),SCM0UV!C13,IF(ISNUMBER(SCM0MS!C13),SCM0MS!C13,"n. n.")))</f>
        <v>18.542110000000001</v>
      </c>
      <c r="D13" s="5" t="str">
        <f>SCM0MS!D13</f>
        <v>n. n.</v>
      </c>
      <c r="E13" s="5">
        <f>SCM0MS!E13</f>
        <v>3.823321</v>
      </c>
      <c r="F13" s="5" t="str">
        <f>IF(AND(ISNUMBER(SCM0UV!G13),ISNUMBER(SCM0MS!G13)),AVERAGE(SCM0UV:SCM0MS!G13),IF(ISNUMBER(SCM0UV!G13),SCM0UV!G13,IF(ISNUMBER(SCM0MS!G13),SCM0MS!G13,"n. n.")))</f>
        <v>n. n.</v>
      </c>
      <c r="G13" s="5" t="str">
        <f>IF(AND(ISNUMBER(SCM0UV!H13),ISNUMBER(SCM0MS!H13)),AVERAGE(SCM0UV:SCM0MS!H13),IF(ISNUMBER(SCM0UV!H13),SCM0UV!H13,IF(ISNUMBER(SCM0MS!H13),SCM0MS!H13,"n. n.")))</f>
        <v>n. n.</v>
      </c>
      <c r="H13" s="5" t="str">
        <f>IF(AND(ISNUMBER(SCM0UV!J13),ISNUMBER(SCM0MS!J13)),AVERAGE(SCM0UV:SCM0MS!J13),IF(ISNUMBER(SCM0UV!J13),SCM0UV!J13,IF(ISNUMBER(SCM0MS!J13),SCM0MS!J13,"n. n.")))</f>
        <v>n. n.</v>
      </c>
      <c r="I13" s="5" t="str">
        <f>IF(AND(ISNUMBER(SCM0UV!K13),ISNUMBER(SCM0MS!K13)),AVERAGE(SCM0UV:SCM0MS!K13),IF(ISNUMBER(SCM0UV!K13),SCM0UV!K13,IF(ISNUMBER(SCM0MS!K13),SCM0MS!K13,"n. n.")))</f>
        <v>n. n.</v>
      </c>
      <c r="J13" s="5">
        <f>IF(AND(ISNUMBER(SCM0UV!N13),ISNUMBER(SCM0MS!N13)),AVERAGE(SCM0UV:SCM0MS!N13),IF(ISNUMBER(SCM0UV!N13),SCM0UV!N13,IF(ISNUMBER(SCM0MS!N13),SCM0MS!N13,"n. n.")))</f>
        <v>28.444652999999999</v>
      </c>
      <c r="K13" s="5" t="str">
        <f>IF(AND(ISNUMBER(SCM0UV!P13),ISNUMBER(SCM0MS!P13)),AVERAGE(SCM0UV:SCM0MS!P13),IF(ISNUMBER(SCM0UV!P13),SCM0UV!P13,IF(ISNUMBER(SCM0MS!P13),SCM0MS!P13,"n. n.")))</f>
        <v>n. n.</v>
      </c>
      <c r="L13" s="5">
        <f>SUM(C13:K13)</f>
        <v>50.810084000000003</v>
      </c>
    </row>
    <row r="14" spans="1:12" x14ac:dyDescent="0.25">
      <c r="B14" s="8" t="s">
        <v>37</v>
      </c>
      <c r="C14" s="9">
        <f>IF(AND(ISNUMBER(SCM0UV!C14),ISNUMBER(SCM0MS!C14)),AVERAGE(SCM0UV:SCM0MS!C14),IF(ISNUMBER(SCM0UV!C14),SCM0UV!C14,IF(ISNUMBER(SCM0MS!C14),SCM0MS!C14,"n. n.")))</f>
        <v>39.742025499999997</v>
      </c>
      <c r="D14" s="9" t="str">
        <f>SCM0MS!D14</f>
        <v>n. n.</v>
      </c>
      <c r="E14" s="9">
        <f>SCM0MS!E14</f>
        <v>86.967316999999994</v>
      </c>
      <c r="F14" s="9">
        <f>IF(AND(ISNUMBER(SCM0UV!G14),ISNUMBER(SCM0MS!G14)),AVERAGE(SCM0UV:SCM0MS!G14),IF(ISNUMBER(SCM0UV!G14),SCM0UV!G14,IF(ISNUMBER(SCM0MS!G14),SCM0MS!G14,"n. n.")))</f>
        <v>13.133005499999999</v>
      </c>
      <c r="G14" s="9" t="str">
        <f>IF(AND(ISNUMBER(SCM0UV!H14),ISNUMBER(SCM0MS!H14)),AVERAGE(SCM0UV:SCM0MS!H14),IF(ISNUMBER(SCM0UV!H14),SCM0UV!H14,IF(ISNUMBER(SCM0MS!H14),SCM0MS!H14,"n. n.")))</f>
        <v>n. n.</v>
      </c>
      <c r="H14" s="9">
        <f>IF(AND(ISNUMBER(SCM0UV!J14),ISNUMBER(SCM0MS!J14)),AVERAGE(SCM0UV:SCM0MS!J14),IF(ISNUMBER(SCM0UV!J14),SCM0UV!J14,IF(ISNUMBER(SCM0MS!J14),SCM0MS!J14,"n. n.")))</f>
        <v>18.537663500000001</v>
      </c>
      <c r="I14" s="9">
        <f>IF(AND(ISNUMBER(SCM0UV!K14),ISNUMBER(SCM0MS!K14)),AVERAGE(SCM0UV:SCM0MS!K14),IF(ISNUMBER(SCM0UV!K14),SCM0UV!K14,IF(ISNUMBER(SCM0MS!K14),SCM0MS!K14,"n. n.")))</f>
        <v>2.4735749999999999</v>
      </c>
      <c r="J14" s="9">
        <f>IF(AND(ISNUMBER(SCM0UV!N14),ISNUMBER(SCM0MS!N14)),AVERAGE(SCM0UV:SCM0MS!N14),IF(ISNUMBER(SCM0UV!N14),SCM0UV!N14,IF(ISNUMBER(SCM0MS!N14),SCM0MS!N14,"n. n.")))</f>
        <v>15.308994999999999</v>
      </c>
      <c r="K14" s="9">
        <f>IF(AND(ISNUMBER(SCM0UV!P14),ISNUMBER(SCM0MS!P14)),AVERAGE(SCM0UV:SCM0MS!P14),IF(ISNUMBER(SCM0UV!P14),SCM0UV!P14,IF(ISNUMBER(SCM0MS!P14),SCM0MS!P14,"n. n.")))</f>
        <v>0.95938000000000001</v>
      </c>
      <c r="L14" s="9">
        <f>SUM(C14:K14)</f>
        <v>177.12196150000003</v>
      </c>
    </row>
    <row r="16" spans="1:12" x14ac:dyDescent="0.25">
      <c r="B16" t="s">
        <v>41</v>
      </c>
      <c r="C16" t="s">
        <v>42</v>
      </c>
    </row>
    <row r="17" spans="2:13" x14ac:dyDescent="0.25">
      <c r="B17" t="s">
        <v>49</v>
      </c>
    </row>
    <row r="19" spans="2:13" x14ac:dyDescent="0.25">
      <c r="B19" s="10" t="s">
        <v>38</v>
      </c>
      <c r="C19" s="11" t="s">
        <v>48</v>
      </c>
      <c r="D19" s="11"/>
      <c r="E19" s="11"/>
      <c r="F19" s="11"/>
      <c r="G19" s="11"/>
      <c r="H19" s="11"/>
      <c r="I19" s="11"/>
      <c r="J19" s="11"/>
      <c r="K19" s="11"/>
      <c r="L19" s="6"/>
    </row>
    <row r="20" spans="2:13" x14ac:dyDescent="0.25">
      <c r="B20" s="12"/>
      <c r="C20" s="13" t="s">
        <v>9</v>
      </c>
      <c r="D20" s="13" t="s">
        <v>10</v>
      </c>
      <c r="E20" s="13" t="s">
        <v>11</v>
      </c>
      <c r="F20" s="13" t="s">
        <v>13</v>
      </c>
      <c r="G20" s="13" t="s">
        <v>14</v>
      </c>
      <c r="H20" s="13" t="s">
        <v>16</v>
      </c>
      <c r="I20" s="13" t="s">
        <v>17</v>
      </c>
      <c r="J20" s="13" t="s">
        <v>20</v>
      </c>
      <c r="K20" s="13" t="s">
        <v>22</v>
      </c>
      <c r="L20" s="13" t="s">
        <v>40</v>
      </c>
    </row>
    <row r="21" spans="2:13" x14ac:dyDescent="0.25">
      <c r="B21" s="6" t="s">
        <v>28</v>
      </c>
      <c r="C21" s="15">
        <v>0.28531204036224711</v>
      </c>
      <c r="D21" s="15">
        <v>3.4102886953064626E-2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0.53044360344772046</v>
      </c>
      <c r="K21" s="15">
        <v>0.1501414692369677</v>
      </c>
      <c r="L21" s="15">
        <v>1</v>
      </c>
      <c r="M21" t="str">
        <f>RIGHT(B21,LEN(B21)-4)</f>
        <v>MR_1.1</v>
      </c>
    </row>
    <row r="22" spans="2:13" x14ac:dyDescent="0.25">
      <c r="B22" s="8" t="s">
        <v>29</v>
      </c>
      <c r="C22" s="16">
        <v>0.28661486869419245</v>
      </c>
      <c r="D22" s="16">
        <v>4.4636839572256615E-2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0.52252587148480234</v>
      </c>
      <c r="K22" s="16">
        <v>0.14622242024874874</v>
      </c>
      <c r="L22" s="16">
        <v>1</v>
      </c>
      <c r="M22" t="str">
        <f t="shared" ref="M22:M30" si="0">RIGHT(B22,LEN(B22)-4)</f>
        <v>MR_1.2</v>
      </c>
    </row>
    <row r="23" spans="2:13" x14ac:dyDescent="0.25">
      <c r="B23" s="6" t="s">
        <v>30</v>
      </c>
      <c r="C23" s="15">
        <v>0.11850074141792513</v>
      </c>
      <c r="D23" s="15">
        <v>0</v>
      </c>
      <c r="E23" s="15">
        <v>0.11248207960244831</v>
      </c>
      <c r="F23" s="15">
        <v>4.6725279460536825E-2</v>
      </c>
      <c r="G23" s="15">
        <v>0</v>
      </c>
      <c r="H23" s="15">
        <v>0</v>
      </c>
      <c r="I23" s="15">
        <v>9.2661667697855037E-3</v>
      </c>
      <c r="J23" s="15">
        <v>0.71302573274930425</v>
      </c>
      <c r="K23" s="15">
        <v>0</v>
      </c>
      <c r="L23" s="15">
        <v>1</v>
      </c>
      <c r="M23" t="str">
        <f t="shared" si="0"/>
        <v>SK_1.B1g</v>
      </c>
    </row>
    <row r="24" spans="2:13" x14ac:dyDescent="0.25">
      <c r="B24" t="s">
        <v>31</v>
      </c>
      <c r="C24" s="17">
        <v>9.8430993405570655E-2</v>
      </c>
      <c r="D24" s="17">
        <v>0</v>
      </c>
      <c r="E24" s="17">
        <v>0.12265530820911411</v>
      </c>
      <c r="F24" s="17">
        <v>5.8538168471558738E-2</v>
      </c>
      <c r="G24" s="17">
        <v>0</v>
      </c>
      <c r="H24" s="17">
        <v>0</v>
      </c>
      <c r="I24" s="17">
        <v>9.9591474689598516E-3</v>
      </c>
      <c r="J24" s="17">
        <v>0.71041638244479677</v>
      </c>
      <c r="K24" s="17">
        <v>0</v>
      </c>
      <c r="L24" s="17">
        <v>1</v>
      </c>
      <c r="M24" t="str">
        <f t="shared" si="0"/>
        <v>SK_1.B1w</v>
      </c>
    </row>
    <row r="25" spans="2:13" x14ac:dyDescent="0.25">
      <c r="B25" t="s">
        <v>32</v>
      </c>
      <c r="C25" s="17">
        <v>0.10008125194651095</v>
      </c>
      <c r="D25" s="17">
        <v>6.1330763405379511E-2</v>
      </c>
      <c r="E25" s="17">
        <v>0</v>
      </c>
      <c r="F25" s="17">
        <v>0</v>
      </c>
      <c r="G25" s="17">
        <v>0.44071989441335513</v>
      </c>
      <c r="H25" s="17">
        <v>0</v>
      </c>
      <c r="I25" s="17">
        <v>0</v>
      </c>
      <c r="J25" s="17">
        <v>8.5103966478983235E-3</v>
      </c>
      <c r="K25" s="17">
        <v>0.38935769358685612</v>
      </c>
      <c r="L25" s="17">
        <v>1</v>
      </c>
      <c r="M25" t="str">
        <f t="shared" si="0"/>
        <v>SK_1.B5</v>
      </c>
    </row>
    <row r="26" spans="2:13" x14ac:dyDescent="0.25">
      <c r="B26" t="s">
        <v>33</v>
      </c>
      <c r="C26" s="17">
        <v>0.29402068379792184</v>
      </c>
      <c r="D26" s="17">
        <v>0</v>
      </c>
      <c r="E26" s="17">
        <v>0</v>
      </c>
      <c r="F26" s="17">
        <v>4.2861340641402783E-2</v>
      </c>
      <c r="G26" s="17">
        <v>8.6446297809601294E-2</v>
      </c>
      <c r="H26" s="17">
        <v>0</v>
      </c>
      <c r="I26" s="17">
        <v>0</v>
      </c>
      <c r="J26" s="17">
        <v>0.4983418641014179</v>
      </c>
      <c r="K26" s="17">
        <v>7.8329813649656244E-2</v>
      </c>
      <c r="L26" s="17">
        <v>1</v>
      </c>
      <c r="M26" t="str">
        <f t="shared" si="0"/>
        <v>SK_2.A11</v>
      </c>
    </row>
    <row r="27" spans="2:13" x14ac:dyDescent="0.25">
      <c r="B27" t="s">
        <v>34</v>
      </c>
      <c r="C27" s="17">
        <v>0</v>
      </c>
      <c r="D27" s="17">
        <v>5.6477256952560895E-2</v>
      </c>
      <c r="E27" s="17">
        <v>0</v>
      </c>
      <c r="F27" s="17">
        <v>0</v>
      </c>
      <c r="G27" s="17">
        <v>0.49086307809841845</v>
      </c>
      <c r="H27" s="17">
        <v>0</v>
      </c>
      <c r="I27" s="17">
        <v>0</v>
      </c>
      <c r="J27" s="17">
        <v>3.0274291473276248E-3</v>
      </c>
      <c r="K27" s="17">
        <v>0.44963223580169304</v>
      </c>
      <c r="L27" s="17">
        <v>1</v>
      </c>
      <c r="M27" t="str">
        <f t="shared" si="0"/>
        <v>SK_2.B5</v>
      </c>
    </row>
    <row r="28" spans="2:13" x14ac:dyDescent="0.25">
      <c r="B28" t="s">
        <v>35</v>
      </c>
      <c r="C28" s="17">
        <v>0.31157991759141823</v>
      </c>
      <c r="D28" s="17">
        <v>6.6376705193772201E-2</v>
      </c>
      <c r="E28" s="17">
        <v>9.4239033267630279E-2</v>
      </c>
      <c r="F28" s="17">
        <v>0</v>
      </c>
      <c r="G28" s="17">
        <v>1.5107360764776007E-2</v>
      </c>
      <c r="H28" s="17">
        <v>6.6857639051885855E-3</v>
      </c>
      <c r="I28" s="17">
        <v>4.8521321338605107E-3</v>
      </c>
      <c r="J28" s="17">
        <v>0.49001330956135458</v>
      </c>
      <c r="K28" s="17">
        <v>1.1145777581999625E-2</v>
      </c>
      <c r="L28" s="17">
        <v>1</v>
      </c>
      <c r="M28" t="str">
        <f t="shared" si="0"/>
        <v>SK_2.H7</v>
      </c>
    </row>
    <row r="29" spans="2:13" x14ac:dyDescent="0.25">
      <c r="B29" t="s">
        <v>36</v>
      </c>
      <c r="C29" s="17">
        <v>0.36492972536711415</v>
      </c>
      <c r="D29" s="17">
        <v>0</v>
      </c>
      <c r="E29" s="17">
        <v>7.5247287526625614E-2</v>
      </c>
      <c r="F29" s="17">
        <v>0</v>
      </c>
      <c r="G29" s="17">
        <v>0</v>
      </c>
      <c r="H29" s="17">
        <v>0</v>
      </c>
      <c r="I29" s="17">
        <v>0</v>
      </c>
      <c r="J29" s="17">
        <v>0.55982298710626022</v>
      </c>
      <c r="K29" s="17">
        <v>0</v>
      </c>
      <c r="L29" s="17">
        <v>1</v>
      </c>
      <c r="M29" t="str">
        <f t="shared" si="0"/>
        <v>SK_2.H7oben</v>
      </c>
    </row>
    <row r="30" spans="2:13" x14ac:dyDescent="0.25">
      <c r="B30" s="8" t="s">
        <v>37</v>
      </c>
      <c r="C30" s="16">
        <v>0.22437661125382236</v>
      </c>
      <c r="D30" s="16">
        <v>0</v>
      </c>
      <c r="E30" s="16">
        <v>0.49100244974421187</v>
      </c>
      <c r="F30" s="16">
        <v>7.4146680562816591E-2</v>
      </c>
      <c r="G30" s="16">
        <v>0</v>
      </c>
      <c r="H30" s="16">
        <v>0.10466044607348139</v>
      </c>
      <c r="I30" s="16">
        <v>1.3965377184466193E-2</v>
      </c>
      <c r="J30" s="16">
        <v>8.6431941416818592E-2</v>
      </c>
      <c r="K30" s="16">
        <v>5.4164937643827972E-3</v>
      </c>
      <c r="L30" s="16">
        <v>1</v>
      </c>
      <c r="M30" t="str">
        <f t="shared" si="0"/>
        <v>SK_K0</v>
      </c>
    </row>
    <row r="31" spans="2:13" x14ac:dyDescent="0.25">
      <c r="C31">
        <f>COUNTIF(C21:C30,"&lt;&gt;0")</f>
        <v>9</v>
      </c>
      <c r="D31">
        <f t="shared" ref="D31:K31" si="1">COUNTIF(D21:D30,"&lt;&gt;0")</f>
        <v>5</v>
      </c>
      <c r="E31">
        <f t="shared" si="1"/>
        <v>5</v>
      </c>
      <c r="F31">
        <f t="shared" si="1"/>
        <v>4</v>
      </c>
      <c r="G31">
        <f t="shared" si="1"/>
        <v>4</v>
      </c>
      <c r="H31">
        <f t="shared" si="1"/>
        <v>2</v>
      </c>
      <c r="I31">
        <f t="shared" si="1"/>
        <v>4</v>
      </c>
      <c r="J31">
        <f t="shared" si="1"/>
        <v>10</v>
      </c>
      <c r="K31">
        <f t="shared" si="1"/>
        <v>7</v>
      </c>
    </row>
    <row r="33" spans="3:3" x14ac:dyDescent="0.25">
      <c r="C33" t="s">
        <v>20</v>
      </c>
    </row>
    <row r="34" spans="3:3" x14ac:dyDescent="0.25">
      <c r="C34" t="s">
        <v>9</v>
      </c>
    </row>
    <row r="35" spans="3:3" x14ac:dyDescent="0.25">
      <c r="C35" t="s">
        <v>22</v>
      </c>
    </row>
    <row r="36" spans="3:3" x14ac:dyDescent="0.25">
      <c r="C36" t="s">
        <v>11</v>
      </c>
    </row>
    <row r="37" spans="3:3" x14ac:dyDescent="0.25">
      <c r="C37" t="s">
        <v>10</v>
      </c>
    </row>
    <row r="38" spans="3:3" x14ac:dyDescent="0.25">
      <c r="C38" t="s">
        <v>14</v>
      </c>
    </row>
    <row r="39" spans="3:3" x14ac:dyDescent="0.25">
      <c r="C39" t="s">
        <v>13</v>
      </c>
    </row>
    <row r="40" spans="3:3" x14ac:dyDescent="0.25">
      <c r="C40" t="s">
        <v>17</v>
      </c>
    </row>
    <row r="41" spans="3:3" x14ac:dyDescent="0.25">
      <c r="C41" t="s">
        <v>16</v>
      </c>
    </row>
  </sheetData>
  <mergeCells count="4">
    <mergeCell ref="B3:B4"/>
    <mergeCell ref="C3:K3"/>
    <mergeCell ref="B19:B20"/>
    <mergeCell ref="C19:K19"/>
  </mergeCells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SCM0UV</vt:lpstr>
      <vt:lpstr>SCM0MS</vt:lpstr>
      <vt:lpstr>SCM0union</vt:lpstr>
      <vt:lpstr>SCM0graph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Koenig</dc:creator>
  <cp:lastModifiedBy>Steven Koenig</cp:lastModifiedBy>
  <dcterms:created xsi:type="dcterms:W3CDTF">2015-03-24T10:28:21Z</dcterms:created>
  <dcterms:modified xsi:type="dcterms:W3CDTF">2015-03-24T13:52:50Z</dcterms:modified>
</cp:coreProperties>
</file>