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1" sheetId="1" state="visible" r:id="rId2"/>
    <sheet name="samp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<sst xmlns="http://schemas.openxmlformats.org/spreadsheetml/2006/main" count="36" uniqueCount="30">
  <si>
    <t xml:space="preserve">date</t>
  </si>
  <si>
    <t xml:space="preserve">actual</t>
  </si>
  <si>
    <t xml:space="preserve">trend</t>
  </si>
  <si>
    <t xml:space="preserve">seasonality</t>
  </si>
  <si>
    <t xml:space="preserve">noise</t>
  </si>
  <si>
    <t xml:space="preserve">denoised</t>
  </si>
  <si>
    <t xml:space="preserve">deseasonalized</t>
  </si>
  <si>
    <t xml:space="preserve">detrended</t>
  </si>
  <si>
    <t xml:space="preserve">slope</t>
  </si>
  <si>
    <t xml:space="preserve">season5</t>
  </si>
  <si>
    <t xml:space="preserve">season12</t>
  </si>
  <si>
    <t xml:space="preserve">anomaly</t>
  </si>
  <si>
    <t xml:space="preserve">start level</t>
  </si>
  <si>
    <t xml:space="preserve">season5 level</t>
  </si>
  <si>
    <t xml:space="preserve">season12 level</t>
  </si>
  <si>
    <t xml:space="preserve">noise level</t>
  </si>
  <si>
    <t xml:space="preserve">Mean/Avg</t>
  </si>
  <si>
    <t xml:space="preserve">STD</t>
  </si>
  <si>
    <t xml:space="preserve">Median</t>
  </si>
  <si>
    <t xml:space="preserve">Min</t>
  </si>
  <si>
    <t xml:space="preserve">Q1</t>
  </si>
  <si>
    <t xml:space="preserve">Q2</t>
  </si>
  <si>
    <t xml:space="preserve">Q3</t>
  </si>
  <si>
    <t xml:space="preserve">Max</t>
  </si>
  <si>
    <t xml:space="preserve">IQR</t>
  </si>
  <si>
    <t xml:space="preserve">Low IQR</t>
  </si>
  <si>
    <t xml:space="preserve">High IQR</t>
  </si>
  <si>
    <t xml:space="preserve">Low z-Score</t>
  </si>
  <si>
    <t xml:space="preserve">High z-Score</t>
  </si>
  <si>
    <t xml:space="preserve">SUM/COUNT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</si>
</sst>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"/>
    <numFmt numFmtId="166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trike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sample1!$C$1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sample1!$B$2:$B$37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sample1!$C$2:$C$37</c:f>
              <c:numCache>
                <c:formatCode>General</c:formatCode>
                <c:ptCount val="36"/>
                <c:pt idx="0">
                  <c:v>98.4203217676711</c:v>
                </c:pt>
                <c:pt idx="1">
                  <c:v>110.751774432065</c:v>
                </c:pt>
                <c:pt idx="2">
                  <c:v>123.308564570158</c:v>
                </c:pt>
                <c:pt idx="3">
                  <c:v>146.591411584046</c:v>
                </c:pt>
                <c:pt idx="4">
                  <c:v>149.238658587474</c:v>
                </c:pt>
                <c:pt idx="5">
                  <c:v>131.422554433206</c:v>
                </c:pt>
                <c:pt idx="6">
                  <c:v>120.102217671765</c:v>
                </c:pt>
                <c:pt idx="7">
                  <c:v>127.301155217243</c:v>
                </c:pt>
                <c:pt idx="8">
                  <c:v>113.098952705843</c:v>
                </c:pt>
                <c:pt idx="9">
                  <c:v>113.702926916998</c:v>
                </c:pt>
                <c:pt idx="10">
                  <c:v>119.585998061956</c:v>
                </c:pt>
                <c:pt idx="11">
                  <c:v>147.271415969484</c:v>
                </c:pt>
                <c:pt idx="12">
                  <c:v>163.87523121703</c:v>
                </c:pt>
                <c:pt idx="13">
                  <c:v>167.77732547456</c:v>
                </c:pt>
                <c:pt idx="14">
                  <c:v>197.928740163302</c:v>
                </c:pt>
                <c:pt idx="15">
                  <c:v>199.073534664308</c:v>
                </c:pt>
                <c:pt idx="16">
                  <c:v>202.220335569281</c:v>
                </c:pt>
                <c:pt idx="17">
                  <c:v>191.357279193012</c:v>
                </c:pt>
                <c:pt idx="18">
                  <c:v>183.040516672022</c:v>
                </c:pt>
                <c:pt idx="19">
                  <c:v>176.293586810789</c:v>
                </c:pt>
                <c:pt idx="20">
                  <c:v>188.024074908526</c:v>
                </c:pt>
                <c:pt idx="21">
                  <c:v>188.272648972465</c:v>
                </c:pt>
                <c:pt idx="22">
                  <c:v>195.924123764342</c:v>
                </c:pt>
                <c:pt idx="23">
                  <c:v>202.841652825521</c:v>
                </c:pt>
                <c:pt idx="24">
                  <c:v>224.976390852566</c:v>
                </c:pt>
                <c:pt idx="25">
                  <c:v>233.877823455602</c:v>
                </c:pt>
                <c:pt idx="26">
                  <c:v>248.678958161446</c:v>
                </c:pt>
                <c:pt idx="27">
                  <c:v>257.748266494736</c:v>
                </c:pt>
                <c:pt idx="28">
                  <c:v>265.094605835229</c:v>
                </c:pt>
                <c:pt idx="29">
                  <c:v>265.576011155139</c:v>
                </c:pt>
                <c:pt idx="30">
                  <c:v>257.219679150375</c:v>
                </c:pt>
                <c:pt idx="31">
                  <c:v>241.471296784841</c:v>
                </c:pt>
                <c:pt idx="32">
                  <c:v>232.276112146521</c:v>
                </c:pt>
                <c:pt idx="33">
                  <c:v>230.889070375316</c:v>
                </c:pt>
                <c:pt idx="34">
                  <c:v>251.274871067438</c:v>
                </c:pt>
                <c:pt idx="35">
                  <c:v>264.987106200452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sample1!$G$1</c:f>
              <c:strCache>
                <c:ptCount val="1"/>
                <c:pt idx="0">
                  <c:v>denoised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sample1!$B$2:$B$37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sample1!$G$2:$G$37</c:f>
              <c:numCache>
                <c:formatCode>General</c:formatCode>
                <c:ptCount val="36"/>
                <c:pt idx="0">
                  <c:v>100</c:v>
                </c:pt>
                <c:pt idx="1">
                  <c:v>117.5</c:v>
                </c:pt>
                <c:pt idx="2">
                  <c:v>131.650635094611</c:v>
                </c:pt>
                <c:pt idx="3">
                  <c:v>140</c:v>
                </c:pt>
                <c:pt idx="4">
                  <c:v>141.650635094611</c:v>
                </c:pt>
                <c:pt idx="5">
                  <c:v>137.5</c:v>
                </c:pt>
                <c:pt idx="6">
                  <c:v>130</c:v>
                </c:pt>
                <c:pt idx="7">
                  <c:v>122.5</c:v>
                </c:pt>
                <c:pt idx="8">
                  <c:v>118.349364905389</c:v>
                </c:pt>
                <c:pt idx="9">
                  <c:v>120</c:v>
                </c:pt>
                <c:pt idx="10">
                  <c:v>128.349364905389</c:v>
                </c:pt>
                <c:pt idx="11">
                  <c:v>142.5</c:v>
                </c:pt>
                <c:pt idx="12">
                  <c:v>160</c:v>
                </c:pt>
                <c:pt idx="13">
                  <c:v>177.5</c:v>
                </c:pt>
                <c:pt idx="14">
                  <c:v>191.650635094611</c:v>
                </c:pt>
                <c:pt idx="15">
                  <c:v>200</c:v>
                </c:pt>
                <c:pt idx="16">
                  <c:v>201.650635094611</c:v>
                </c:pt>
                <c:pt idx="17">
                  <c:v>197.5</c:v>
                </c:pt>
                <c:pt idx="18">
                  <c:v>190</c:v>
                </c:pt>
                <c:pt idx="19">
                  <c:v>182.5</c:v>
                </c:pt>
                <c:pt idx="20">
                  <c:v>178.349364905389</c:v>
                </c:pt>
                <c:pt idx="21">
                  <c:v>180</c:v>
                </c:pt>
                <c:pt idx="22">
                  <c:v>188.349364905389</c:v>
                </c:pt>
                <c:pt idx="23">
                  <c:v>202.5</c:v>
                </c:pt>
                <c:pt idx="24">
                  <c:v>220</c:v>
                </c:pt>
                <c:pt idx="25">
                  <c:v>237.5</c:v>
                </c:pt>
                <c:pt idx="26">
                  <c:v>251.650635094611</c:v>
                </c:pt>
                <c:pt idx="27">
                  <c:v>260</c:v>
                </c:pt>
                <c:pt idx="28">
                  <c:v>261.650635094611</c:v>
                </c:pt>
                <c:pt idx="29">
                  <c:v>257.5</c:v>
                </c:pt>
                <c:pt idx="30">
                  <c:v>250</c:v>
                </c:pt>
                <c:pt idx="31">
                  <c:v>242.5</c:v>
                </c:pt>
                <c:pt idx="32">
                  <c:v>238.349364905389</c:v>
                </c:pt>
                <c:pt idx="33">
                  <c:v>240</c:v>
                </c:pt>
                <c:pt idx="34">
                  <c:v>248.349364905389</c:v>
                </c:pt>
                <c:pt idx="35">
                  <c:v>262.5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3545"/>
        <c:axId val="2295931"/>
      </c:lineChart>
      <c:catAx>
        <c:axId val="903545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5931"/>
        <c:crosses val="autoZero"/>
        <c:auto val="1"/>
        <c:lblAlgn val="ctr"/>
        <c:lblOffset val="100"/>
        <c:noMultiLvlLbl val="0"/>
      </c:catAx>
      <c:valAx>
        <c:axId val="22959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5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sample2!$E$1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sample2!$E$2:$E$37</c:f>
              <c:numCache>
                <c:formatCode>General</c:formatCode>
                <c:ptCount val="36"/>
                <c:pt idx="0">
                  <c:v>113.473084844041</c:v>
                </c:pt>
                <c:pt idx="1">
                  <c:v>125.229876006445</c:v>
                </c:pt>
                <c:pt idx="2">
                  <c:v>149.46939261915</c:v>
                </c:pt>
                <c:pt idx="3">
                  <c:v>160.720944522248</c:v>
                </c:pt>
                <c:pt idx="4">
                  <c:v>159.759991019056</c:v>
                </c:pt>
                <c:pt idx="5">
                  <c:v>189.704892183346</c:v>
                </c:pt>
                <c:pt idx="6">
                  <c:v>163.798660863387</c:v>
                </c:pt>
                <c:pt idx="7">
                  <c:v>154.859190030382</c:v>
                </c:pt>
                <c:pt idx="8">
                  <c:v>153.745462684186</c:v>
                </c:pt>
                <c:pt idx="9">
                  <c:v>166.615183307861</c:v>
                </c:pt>
                <c:pt idx="10">
                  <c:v>177.978444672959</c:v>
                </c:pt>
                <c:pt idx="11">
                  <c:v>184.751580448118</c:v>
                </c:pt>
                <c:pt idx="12">
                  <c:v>230.021447892675</c:v>
                </c:pt>
                <c:pt idx="13">
                  <c:v>240.391410382824</c:v>
                </c:pt>
                <c:pt idx="14">
                  <c:v>268.989937770035</c:v>
                </c:pt>
                <c:pt idx="15">
                  <c:v>274.607368438367</c:v>
                </c:pt>
                <c:pt idx="16">
                  <c:v>287.582510270476</c:v>
                </c:pt>
                <c:pt idx="17">
                  <c:v>286.936759597536</c:v>
                </c:pt>
                <c:pt idx="18">
                  <c:v>277.276246021006</c:v>
                </c:pt>
                <c:pt idx="19">
                  <c:v>261.800062195457</c:v>
                </c:pt>
                <c:pt idx="20">
                  <c:v>232.69223856082</c:v>
                </c:pt>
                <c:pt idx="21">
                  <c:v>233.158281624856</c:v>
                </c:pt>
                <c:pt idx="22">
                  <c:v>250.600484300574</c:v>
                </c:pt>
                <c:pt idx="23">
                  <c:v>263.498164124971</c:v>
                </c:pt>
                <c:pt idx="24">
                  <c:v>298.037914948052</c:v>
                </c:pt>
                <c:pt idx="25">
                  <c:v>289.753397735291</c:v>
                </c:pt>
                <c:pt idx="26">
                  <c:v>307.947277695746</c:v>
                </c:pt>
                <c:pt idx="27">
                  <c:v>309.905066097492</c:v>
                </c:pt>
                <c:pt idx="28">
                  <c:v>316.318952832255</c:v>
                </c:pt>
                <c:pt idx="29">
                  <c:v>304.74603888412</c:v>
                </c:pt>
                <c:pt idx="30">
                  <c:v>274.589202400562</c:v>
                </c:pt>
                <c:pt idx="31">
                  <c:v>258.728557196001</c:v>
                </c:pt>
                <c:pt idx="32">
                  <c:v>259.053432473762</c:v>
                </c:pt>
                <c:pt idx="33">
                  <c:v>256.277659281437</c:v>
                </c:pt>
                <c:pt idx="34">
                  <c:v>252.680099609022</c:v>
                </c:pt>
                <c:pt idx="35">
                  <c:v>255.84426539712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403235"/>
        <c:axId val="56076476"/>
      </c:lineChart>
      <c:catAx>
        <c:axId val="51403235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76476"/>
        <c:crosses val="autoZero"/>
        <c:auto val="1"/>
        <c:lblAlgn val="ctr"/>
        <c:lblOffset val="100"/>
        <c:noMultiLvlLbl val="0"/>
      </c:catAx>
      <c:valAx>
        <c:axId val="560764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032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sample2!$E$1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sample2!$E$2:$E$37</c:f>
              <c:numCache>
                <c:formatCode>General</c:formatCode>
                <c:ptCount val="36"/>
                <c:pt idx="0">
                  <c:v>113.473084844041</c:v>
                </c:pt>
                <c:pt idx="1">
                  <c:v>125.229876006445</c:v>
                </c:pt>
                <c:pt idx="2">
                  <c:v>149.46939261915</c:v>
                </c:pt>
                <c:pt idx="3">
                  <c:v>160.720944522248</c:v>
                </c:pt>
                <c:pt idx="4">
                  <c:v>159.759991019056</c:v>
                </c:pt>
                <c:pt idx="5">
                  <c:v>189.704892183346</c:v>
                </c:pt>
                <c:pt idx="6">
                  <c:v>163.798660863387</c:v>
                </c:pt>
                <c:pt idx="7">
                  <c:v>154.859190030382</c:v>
                </c:pt>
                <c:pt idx="8">
                  <c:v>153.745462684186</c:v>
                </c:pt>
                <c:pt idx="9">
                  <c:v>166.615183307861</c:v>
                </c:pt>
                <c:pt idx="10">
                  <c:v>177.978444672959</c:v>
                </c:pt>
                <c:pt idx="11">
                  <c:v>184.751580448118</c:v>
                </c:pt>
                <c:pt idx="12">
                  <c:v>230.021447892675</c:v>
                </c:pt>
                <c:pt idx="13">
                  <c:v>240.391410382824</c:v>
                </c:pt>
                <c:pt idx="14">
                  <c:v>268.989937770035</c:v>
                </c:pt>
                <c:pt idx="15">
                  <c:v>274.607368438367</c:v>
                </c:pt>
                <c:pt idx="16">
                  <c:v>287.582510270476</c:v>
                </c:pt>
                <c:pt idx="17">
                  <c:v>286.936759597536</c:v>
                </c:pt>
                <c:pt idx="18">
                  <c:v>277.276246021006</c:v>
                </c:pt>
                <c:pt idx="19">
                  <c:v>261.800062195457</c:v>
                </c:pt>
                <c:pt idx="20">
                  <c:v>232.69223856082</c:v>
                </c:pt>
                <c:pt idx="21">
                  <c:v>233.158281624856</c:v>
                </c:pt>
                <c:pt idx="22">
                  <c:v>250.600484300574</c:v>
                </c:pt>
                <c:pt idx="23">
                  <c:v>263.498164124971</c:v>
                </c:pt>
                <c:pt idx="24">
                  <c:v>298.037914948052</c:v>
                </c:pt>
                <c:pt idx="25">
                  <c:v>289.753397735291</c:v>
                </c:pt>
                <c:pt idx="26">
                  <c:v>307.947277695746</c:v>
                </c:pt>
                <c:pt idx="27">
                  <c:v>309.905066097492</c:v>
                </c:pt>
                <c:pt idx="28">
                  <c:v>316.318952832255</c:v>
                </c:pt>
                <c:pt idx="29">
                  <c:v>304.74603888412</c:v>
                </c:pt>
                <c:pt idx="30">
                  <c:v>274.589202400562</c:v>
                </c:pt>
                <c:pt idx="31">
                  <c:v>258.728557196001</c:v>
                </c:pt>
                <c:pt idx="32">
                  <c:v>259.053432473762</c:v>
                </c:pt>
                <c:pt idx="33">
                  <c:v>256.277659281437</c:v>
                </c:pt>
                <c:pt idx="34">
                  <c:v>252.680099609022</c:v>
                </c:pt>
                <c:pt idx="35">
                  <c:v>255.84426539712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sample2!$F$1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sample2!$F$2:$F$37</c:f>
              <c:numCache>
                <c:formatCode>General</c:formatCode>
                <c:ptCount val="3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805544"/>
        <c:axId val="44542962"/>
      </c:lineChart>
      <c:catAx>
        <c:axId val="25805544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42962"/>
        <c:crosses val="autoZero"/>
        <c:auto val="1"/>
        <c:lblAlgn val="ctr"/>
        <c:lblOffset val="100"/>
        <c:noMultiLvlLbl val="0"/>
      </c:catAx>
      <c:valAx>
        <c:axId val="445429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055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sample2!$H$1</c:f>
              <c:strCache>
                <c:ptCount val="1"/>
                <c:pt idx="0">
                  <c:v>season5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0</c:v>
                </c:pt>
                <c:pt idx="7">
                  <c:v>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0</c:v>
                </c:pt>
                <c:pt idx="17">
                  <c:v>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0</c:v>
                </c:pt>
                <c:pt idx="22">
                  <c:v>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0</c:v>
                </c:pt>
                <c:pt idx="27">
                  <c:v>0</c:v>
                </c:pt>
                <c:pt idx="28">
                  <c:v>-0</c:v>
                </c:pt>
                <c:pt idx="29">
                  <c:v>-0</c:v>
                </c:pt>
                <c:pt idx="30">
                  <c:v>-0</c:v>
                </c:pt>
                <c:pt idx="31">
                  <c:v>0</c:v>
                </c:pt>
                <c:pt idx="32">
                  <c:v>0</c:v>
                </c:pt>
                <c:pt idx="33">
                  <c:v>-0</c:v>
                </c:pt>
                <c:pt idx="34">
                  <c:v>-0</c:v>
                </c:pt>
                <c:pt idx="35">
                  <c:v>-0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sample2!$I$1</c:f>
              <c:strCache>
                <c:ptCount val="1"/>
                <c:pt idx="0">
                  <c:v>season12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sample2!$I$2:$I$37</c:f>
              <c:numCache>
                <c:formatCode>General</c:formatCode>
                <c:ptCount val="36"/>
                <c:pt idx="0">
                  <c:v>0</c:v>
                </c:pt>
                <c:pt idx="1">
                  <c:v>20</c:v>
                </c:pt>
                <c:pt idx="2">
                  <c:v>34.6410161513775</c:v>
                </c:pt>
                <c:pt idx="3">
                  <c:v>40</c:v>
                </c:pt>
                <c:pt idx="4">
                  <c:v>34.6410161513776</c:v>
                </c:pt>
                <c:pt idx="5">
                  <c:v>20</c:v>
                </c:pt>
                <c:pt idx="6">
                  <c:v>4.89858719658941E-015</c:v>
                </c:pt>
                <c:pt idx="7">
                  <c:v>-20</c:v>
                </c:pt>
                <c:pt idx="8">
                  <c:v>-34.6410161513775</c:v>
                </c:pt>
                <c:pt idx="9">
                  <c:v>-40</c:v>
                </c:pt>
                <c:pt idx="10">
                  <c:v>-34.6410161513775</c:v>
                </c:pt>
                <c:pt idx="11">
                  <c:v>-20</c:v>
                </c:pt>
                <c:pt idx="12">
                  <c:v>-9.79717439317883E-015</c:v>
                </c:pt>
                <c:pt idx="13">
                  <c:v>20</c:v>
                </c:pt>
                <c:pt idx="14">
                  <c:v>34.6410161513775</c:v>
                </c:pt>
                <c:pt idx="15">
                  <c:v>40</c:v>
                </c:pt>
                <c:pt idx="16">
                  <c:v>34.6410161513776</c:v>
                </c:pt>
                <c:pt idx="17">
                  <c:v>20</c:v>
                </c:pt>
                <c:pt idx="18">
                  <c:v>1.46957615897682E-014</c:v>
                </c:pt>
                <c:pt idx="19">
                  <c:v>-20</c:v>
                </c:pt>
                <c:pt idx="20">
                  <c:v>-34.6410161513776</c:v>
                </c:pt>
                <c:pt idx="21">
                  <c:v>-40</c:v>
                </c:pt>
                <c:pt idx="22">
                  <c:v>-34.6410161513776</c:v>
                </c:pt>
                <c:pt idx="23">
                  <c:v>-20.0000000000001</c:v>
                </c:pt>
                <c:pt idx="24">
                  <c:v>-1.95943487863577E-014</c:v>
                </c:pt>
                <c:pt idx="25">
                  <c:v>20</c:v>
                </c:pt>
                <c:pt idx="26">
                  <c:v>34.6410161513776</c:v>
                </c:pt>
                <c:pt idx="27">
                  <c:v>40</c:v>
                </c:pt>
                <c:pt idx="28">
                  <c:v>34.6410161513776</c:v>
                </c:pt>
                <c:pt idx="29">
                  <c:v>20</c:v>
                </c:pt>
                <c:pt idx="30">
                  <c:v>9.55472095589571E-014</c:v>
                </c:pt>
                <c:pt idx="31">
                  <c:v>-20</c:v>
                </c:pt>
                <c:pt idx="32">
                  <c:v>-34.6410161513775</c:v>
                </c:pt>
                <c:pt idx="33">
                  <c:v>-40</c:v>
                </c:pt>
                <c:pt idx="34">
                  <c:v>-34.6410161513775</c:v>
                </c:pt>
                <c:pt idx="35">
                  <c:v>-20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sample2!$K$1</c:f>
              <c:strCache>
                <c:ptCount val="1"/>
                <c:pt idx="0">
                  <c:v>detrended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sample2!$K$2:$K$37</c:f>
              <c:numCache>
                <c:formatCode>General</c:formatCode>
                <c:ptCount val="36"/>
                <c:pt idx="0">
                  <c:v>13.4730848440406</c:v>
                </c:pt>
                <c:pt idx="1">
                  <c:v>15.2298760064445</c:v>
                </c:pt>
                <c:pt idx="2">
                  <c:v>29.46939261915</c:v>
                </c:pt>
                <c:pt idx="3">
                  <c:v>30.7209445222482</c:v>
                </c:pt>
                <c:pt idx="4">
                  <c:v>19.7599910190555</c:v>
                </c:pt>
                <c:pt idx="5">
                  <c:v>39.7048921833457</c:v>
                </c:pt>
                <c:pt idx="6">
                  <c:v>3.79866086338684</c:v>
                </c:pt>
                <c:pt idx="7">
                  <c:v>-15.140809969618</c:v>
                </c:pt>
                <c:pt idx="8">
                  <c:v>-26.2545373158143</c:v>
                </c:pt>
                <c:pt idx="9">
                  <c:v>-23.384816692139</c:v>
                </c:pt>
                <c:pt idx="10">
                  <c:v>-22.0215553270406</c:v>
                </c:pt>
                <c:pt idx="11">
                  <c:v>-25.2484195518819</c:v>
                </c:pt>
                <c:pt idx="12">
                  <c:v>10.0214478926745</c:v>
                </c:pt>
                <c:pt idx="13">
                  <c:v>10.3914103828243</c:v>
                </c:pt>
                <c:pt idx="14">
                  <c:v>28.9899377700353</c:v>
                </c:pt>
                <c:pt idx="15">
                  <c:v>24.6073684383666</c:v>
                </c:pt>
                <c:pt idx="16">
                  <c:v>27.5825102704757</c:v>
                </c:pt>
                <c:pt idx="17">
                  <c:v>16.9367595975359</c:v>
                </c:pt>
                <c:pt idx="18">
                  <c:v>-2.72375397899432</c:v>
                </c:pt>
                <c:pt idx="19">
                  <c:v>-18.1999378045429</c:v>
                </c:pt>
                <c:pt idx="20">
                  <c:v>-47.3077614391796</c:v>
                </c:pt>
                <c:pt idx="21">
                  <c:v>-46.8417183751443</c:v>
                </c:pt>
                <c:pt idx="22">
                  <c:v>-29.3995156994255</c:v>
                </c:pt>
                <c:pt idx="23">
                  <c:v>-16.5018358750287</c:v>
                </c:pt>
                <c:pt idx="24">
                  <c:v>18.0379149480516</c:v>
                </c:pt>
                <c:pt idx="25">
                  <c:v>9.75339773529106</c:v>
                </c:pt>
                <c:pt idx="26">
                  <c:v>27.9472776957464</c:v>
                </c:pt>
                <c:pt idx="27">
                  <c:v>29.9050660974918</c:v>
                </c:pt>
                <c:pt idx="28">
                  <c:v>36.318952832255</c:v>
                </c:pt>
                <c:pt idx="29">
                  <c:v>24.7460388841198</c:v>
                </c:pt>
                <c:pt idx="30">
                  <c:v>-5.41079759943812</c:v>
                </c:pt>
                <c:pt idx="31">
                  <c:v>-21.2714428039992</c:v>
                </c:pt>
                <c:pt idx="32">
                  <c:v>-20.9465675262385</c:v>
                </c:pt>
                <c:pt idx="33">
                  <c:v>-23.7223407185626</c:v>
                </c:pt>
                <c:pt idx="34">
                  <c:v>-27.3199003909782</c:v>
                </c:pt>
                <c:pt idx="35">
                  <c:v>-24.1557346028796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349854"/>
        <c:axId val="85650989"/>
      </c:lineChart>
      <c:catAx>
        <c:axId val="51349854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50989"/>
        <c:crosses val="autoZero"/>
        <c:auto val="1"/>
        <c:lblAlgn val="ctr"/>
        <c:lblOffset val="100"/>
        <c:noMultiLvlLbl val="0"/>
      </c:catAx>
      <c:valAx>
        <c:axId val="856509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498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342000</xdr:colOff>
      <xdr:row>1</xdr:row>
      <xdr:rowOff>157320</xdr:rowOff>
    </xdr:from>
    <xdr:to>
      <xdr:col>12</xdr:col>
      <xdr:colOff>527040</xdr:colOff>
      <xdr:row>29</xdr:row>
      <xdr:rowOff>80640</xdr:rowOff>
    </xdr:to>
    <xdr:graphicFrame>
      <xdr:nvGraphicFramePr>
        <xdr:cNvPr id="0" name=""/>
        <xdr:cNvGraphicFramePr/>
      </xdr:nvGraphicFramePr>
      <xdr:xfrm>
        <a:off x="2780280" y="320040"/>
        <a:ext cx="7955640" cy="44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268200</xdr:colOff>
      <xdr:row>0</xdr:row>
      <xdr:rowOff>98640</xdr:rowOff>
    </xdr:from>
    <xdr:to>
      <xdr:col>20</xdr:col>
      <xdr:colOff>649440</xdr:colOff>
      <xdr:row>20</xdr:row>
      <xdr:rowOff>87120</xdr:rowOff>
    </xdr:to>
    <xdr:graphicFrame>
      <xdr:nvGraphicFramePr>
        <xdr:cNvPr id="1" name=""/>
        <xdr:cNvGraphicFramePr/>
      </xdr:nvGraphicFramePr>
      <xdr:xfrm>
        <a:off x="10108800" y="98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254160</xdr:colOff>
      <xdr:row>20</xdr:row>
      <xdr:rowOff>160560</xdr:rowOff>
    </xdr:from>
    <xdr:to>
      <xdr:col>20</xdr:col>
      <xdr:colOff>635400</xdr:colOff>
      <xdr:row>40</xdr:row>
      <xdr:rowOff>149040</xdr:rowOff>
    </xdr:to>
    <xdr:graphicFrame>
      <xdr:nvGraphicFramePr>
        <xdr:cNvPr id="2" name=""/>
        <xdr:cNvGraphicFramePr/>
      </xdr:nvGraphicFramePr>
      <xdr:xfrm>
        <a:off x="10094760" y="3411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142200</xdr:colOff>
      <xdr:row>41</xdr:row>
      <xdr:rowOff>74520</xdr:rowOff>
    </xdr:from>
    <xdr:to>
      <xdr:col>20</xdr:col>
      <xdr:colOff>523440</xdr:colOff>
      <xdr:row>61</xdr:row>
      <xdr:rowOff>63000</xdr:rowOff>
    </xdr:to>
    <xdr:graphicFrame>
      <xdr:nvGraphicFramePr>
        <xdr:cNvPr id="3" name=""/>
        <xdr:cNvGraphicFramePr/>
      </xdr:nvGraphicFramePr>
      <xdr:xfrm>
        <a:off x="9982800" y="6739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1" topLeftCell="A2" activePane="bottomLeft" state="frozen"/>
      <selection pane="topLeft" activeCell="A1" activeCellId="0" sqref="A1"/>
      <selection pane="bottomLeft" activeCell="N7" activeCellId="0" sqref="N7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4.25"/>
    <col collapsed="false" customWidth="true" hidden="false" outlineLevel="0" max="8" min="8" style="0" width="15.27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0" t="n">
        <v>0</v>
      </c>
      <c r="B2" s="2" t="n">
        <f aca="false">EDATE(DATE(2023,1,1),A2)</f>
        <v>44927</v>
      </c>
      <c r="C2" s="3" t="n">
        <f aca="false">SUM(D2:F2)</f>
        <v>98.4203217676711</v>
      </c>
      <c r="D2" s="0" t="n">
        <f aca="false">100 + 5 * A2</f>
        <v>100</v>
      </c>
      <c r="E2" s="3" t="n">
        <f aca="false">25*SIN(2*PI()*A2/12)</f>
        <v>0</v>
      </c>
      <c r="F2" s="3" t="n">
        <f aca="true">-10+20*RAND()</f>
        <v>-1.57967823232887</v>
      </c>
      <c r="G2" s="3" t="n">
        <f aca="false">SUM(D2:E2)</f>
        <v>100</v>
      </c>
      <c r="H2" s="3" t="n">
        <f aca="false">D2+F2</f>
        <v>98.4203217676711</v>
      </c>
      <c r="I2" s="3" t="n">
        <f aca="false">E2+F2</f>
        <v>-1.57967823232887</v>
      </c>
    </row>
    <row r="3" customFormat="false" ht="12.8" hidden="false" customHeight="false" outlineLevel="0" collapsed="false">
      <c r="A3" s="0" t="n">
        <v>1</v>
      </c>
      <c r="B3" s="2" t="n">
        <f aca="false">EDATE(DATE(2023,1,1),A3)</f>
        <v>44958</v>
      </c>
      <c r="C3" s="3" t="n">
        <f aca="false">SUM(D3:F3)</f>
        <v>110.751774432065</v>
      </c>
      <c r="D3" s="0" t="n">
        <f aca="false">100 + 5 * A3</f>
        <v>105</v>
      </c>
      <c r="E3" s="3" t="n">
        <f aca="false">25*SIN(2*PI()*A3/12)</f>
        <v>12.5</v>
      </c>
      <c r="F3" s="3" t="n">
        <f aca="true">-10+20*RAND()</f>
        <v>-6.74822556793541</v>
      </c>
      <c r="G3" s="3" t="n">
        <f aca="false">SUM(D3:E3)</f>
        <v>117.5</v>
      </c>
      <c r="H3" s="3" t="n">
        <f aca="false">D3+F3</f>
        <v>98.2517744320646</v>
      </c>
      <c r="I3" s="3" t="n">
        <f aca="false">E3+F3</f>
        <v>5.75177443206459</v>
      </c>
    </row>
    <row r="4" customFormat="false" ht="12.8" hidden="false" customHeight="false" outlineLevel="0" collapsed="false">
      <c r="A4" s="0" t="n">
        <v>2</v>
      </c>
      <c r="B4" s="2" t="n">
        <f aca="false">EDATE(DATE(2023,1,1),A4)</f>
        <v>44986</v>
      </c>
      <c r="C4" s="3" t="n">
        <f aca="false">SUM(D4:F4)</f>
        <v>123.308564570158</v>
      </c>
      <c r="D4" s="0" t="n">
        <f aca="false">100 + 5 * A4</f>
        <v>110</v>
      </c>
      <c r="E4" s="3" t="n">
        <f aca="false">25*SIN(2*PI()*A4/12)</f>
        <v>21.650635094611</v>
      </c>
      <c r="F4" s="3" t="n">
        <f aca="true">-10+20*RAND()</f>
        <v>-8.34207052445278</v>
      </c>
      <c r="G4" s="3" t="n">
        <f aca="false">SUM(D4:E4)</f>
        <v>131.650635094611</v>
      </c>
      <c r="H4" s="3" t="n">
        <f aca="false">D4+F4</f>
        <v>101.657929475547</v>
      </c>
      <c r="I4" s="3" t="n">
        <f aca="false">E4+F4</f>
        <v>13.3085645701582</v>
      </c>
    </row>
    <row r="5" customFormat="false" ht="12.8" hidden="false" customHeight="false" outlineLevel="0" collapsed="false">
      <c r="A5" s="0" t="n">
        <v>3</v>
      </c>
      <c r="B5" s="2" t="n">
        <f aca="false">EDATE(DATE(2023,1,1),A5)</f>
        <v>45017</v>
      </c>
      <c r="C5" s="3" t="n">
        <f aca="false">SUM(D5:F5)</f>
        <v>146.591411584046</v>
      </c>
      <c r="D5" s="0" t="n">
        <f aca="false">100 + 5 * A5</f>
        <v>115</v>
      </c>
      <c r="E5" s="3" t="n">
        <f aca="false">25*SIN(2*PI()*A5/12)</f>
        <v>25</v>
      </c>
      <c r="F5" s="3" t="n">
        <f aca="true">-10+20*RAND()</f>
        <v>6.59141158404561</v>
      </c>
      <c r="G5" s="3" t="n">
        <f aca="false">SUM(D5:E5)</f>
        <v>140</v>
      </c>
      <c r="H5" s="3" t="n">
        <f aca="false">D5+F5</f>
        <v>121.591411584046</v>
      </c>
      <c r="I5" s="3" t="n">
        <f aca="false">E5+F5</f>
        <v>31.5914115840456</v>
      </c>
    </row>
    <row r="6" customFormat="false" ht="12.8" hidden="false" customHeight="false" outlineLevel="0" collapsed="false">
      <c r="A6" s="0" t="n">
        <v>4</v>
      </c>
      <c r="B6" s="2" t="n">
        <f aca="false">EDATE(DATE(2023,1,1),A6)</f>
        <v>45047</v>
      </c>
      <c r="C6" s="3" t="n">
        <f aca="false">SUM(D6:F6)</f>
        <v>149.238658587474</v>
      </c>
      <c r="D6" s="0" t="n">
        <f aca="false">100 + 5 * A6</f>
        <v>120</v>
      </c>
      <c r="E6" s="3" t="n">
        <f aca="false">25*SIN(2*PI()*A6/12)</f>
        <v>21.650635094611</v>
      </c>
      <c r="F6" s="3" t="n">
        <f aca="true">-10+20*RAND()</f>
        <v>7.58802349286307</v>
      </c>
      <c r="G6" s="3" t="n">
        <f aca="false">SUM(D6:E6)</f>
        <v>141.650635094611</v>
      </c>
      <c r="H6" s="3" t="n">
        <f aca="false">D6+F6</f>
        <v>127.588023492863</v>
      </c>
      <c r="I6" s="3" t="n">
        <f aca="false">E6+F6</f>
        <v>29.238658587474</v>
      </c>
    </row>
    <row r="7" customFormat="false" ht="12.8" hidden="false" customHeight="false" outlineLevel="0" collapsed="false">
      <c r="A7" s="0" t="n">
        <v>5</v>
      </c>
      <c r="B7" s="2" t="n">
        <f aca="false">EDATE(DATE(2023,1,1),A7)</f>
        <v>45078</v>
      </c>
      <c r="C7" s="3" t="n">
        <f aca="false">SUM(D7:F7)</f>
        <v>131.422554433206</v>
      </c>
      <c r="D7" s="0" t="n">
        <f aca="false">100 + 5 * A7</f>
        <v>125</v>
      </c>
      <c r="E7" s="3" t="n">
        <f aca="false">25*SIN(2*PI()*A7/12)</f>
        <v>12.5</v>
      </c>
      <c r="F7" s="3" t="n">
        <f aca="true">-10+20*RAND()</f>
        <v>-6.07744556679446</v>
      </c>
      <c r="G7" s="3" t="n">
        <f aca="false">SUM(D7:E7)</f>
        <v>137.5</v>
      </c>
      <c r="H7" s="3" t="n">
        <f aca="false">D7+F7</f>
        <v>118.922554433206</v>
      </c>
      <c r="I7" s="3" t="n">
        <f aca="false">E7+F7</f>
        <v>6.42255443320554</v>
      </c>
    </row>
    <row r="8" customFormat="false" ht="12.8" hidden="false" customHeight="false" outlineLevel="0" collapsed="false">
      <c r="A8" s="0" t="n">
        <v>6</v>
      </c>
      <c r="B8" s="2" t="n">
        <f aca="false">EDATE(DATE(2023,1,1),A8)</f>
        <v>45108</v>
      </c>
      <c r="C8" s="3" t="n">
        <f aca="false">SUM(D8:F8)</f>
        <v>120.102217671765</v>
      </c>
      <c r="D8" s="0" t="n">
        <f aca="false">100 + 5 * A8</f>
        <v>130</v>
      </c>
      <c r="E8" s="3" t="n">
        <f aca="false">25*SIN(2*PI()*A8/12)</f>
        <v>3.06161699786838E-015</v>
      </c>
      <c r="F8" s="3" t="n">
        <f aca="true">-10+20*RAND()</f>
        <v>-9.89778232823462</v>
      </c>
      <c r="G8" s="3" t="n">
        <f aca="false">SUM(D8:E8)</f>
        <v>130</v>
      </c>
      <c r="H8" s="3" t="n">
        <f aca="false">D8+F8</f>
        <v>120.102217671765</v>
      </c>
      <c r="I8" s="3" t="n">
        <f aca="false">E8+F8</f>
        <v>-9.89778232823461</v>
      </c>
    </row>
    <row r="9" customFormat="false" ht="12.8" hidden="false" customHeight="false" outlineLevel="0" collapsed="false">
      <c r="A9" s="0" t="n">
        <v>7</v>
      </c>
      <c r="B9" s="2" t="n">
        <f aca="false">EDATE(DATE(2023,1,1),A9)</f>
        <v>45139</v>
      </c>
      <c r="C9" s="3" t="n">
        <f aca="false">SUM(D9:F9)</f>
        <v>127.301155217243</v>
      </c>
      <c r="D9" s="0" t="n">
        <f aca="false">100 + 5 * A9</f>
        <v>135</v>
      </c>
      <c r="E9" s="3" t="n">
        <f aca="false">25*SIN(2*PI()*A9/12)</f>
        <v>-12.5</v>
      </c>
      <c r="F9" s="3" t="n">
        <f aca="true">-10+20*RAND()</f>
        <v>4.80115521724285</v>
      </c>
      <c r="G9" s="3" t="n">
        <f aca="false">SUM(D9:E9)</f>
        <v>122.5</v>
      </c>
      <c r="H9" s="3" t="n">
        <f aca="false">D9+F9</f>
        <v>139.801155217243</v>
      </c>
      <c r="I9" s="3" t="n">
        <f aca="false">E9+F9</f>
        <v>-7.69884478275715</v>
      </c>
    </row>
    <row r="10" customFormat="false" ht="12.8" hidden="false" customHeight="false" outlineLevel="0" collapsed="false">
      <c r="A10" s="0" t="n">
        <v>8</v>
      </c>
      <c r="B10" s="2" t="n">
        <f aca="false">EDATE(DATE(2023,1,1),A10)</f>
        <v>45170</v>
      </c>
      <c r="C10" s="3" t="n">
        <f aca="false">SUM(D10:F10)</f>
        <v>113.098952705843</v>
      </c>
      <c r="D10" s="0" t="n">
        <f aca="false">100 + 5 * A10</f>
        <v>140</v>
      </c>
      <c r="E10" s="3" t="n">
        <f aca="false">25*SIN(2*PI()*A10/12)</f>
        <v>-21.650635094611</v>
      </c>
      <c r="F10" s="3" t="n">
        <f aca="true">-10+20*RAND()</f>
        <v>-5.25041219954653</v>
      </c>
      <c r="G10" s="3" t="n">
        <f aca="false">SUM(D10:E10)</f>
        <v>118.349364905389</v>
      </c>
      <c r="H10" s="3" t="n">
        <f aca="false">D10+F10</f>
        <v>134.749587800453</v>
      </c>
      <c r="I10" s="3" t="n">
        <f aca="false">E10+F10</f>
        <v>-26.9010472941575</v>
      </c>
    </row>
    <row r="11" customFormat="false" ht="12.8" hidden="false" customHeight="false" outlineLevel="0" collapsed="false">
      <c r="A11" s="0" t="n">
        <v>9</v>
      </c>
      <c r="B11" s="2" t="n">
        <f aca="false">EDATE(DATE(2023,1,1),A11)</f>
        <v>45200</v>
      </c>
      <c r="C11" s="3" t="n">
        <f aca="false">SUM(D11:F11)</f>
        <v>113.702926916998</v>
      </c>
      <c r="D11" s="0" t="n">
        <f aca="false">100 + 5 * A11</f>
        <v>145</v>
      </c>
      <c r="E11" s="3" t="n">
        <f aca="false">25*SIN(2*PI()*A11/12)</f>
        <v>-25</v>
      </c>
      <c r="F11" s="3" t="n">
        <f aca="true">-10+20*RAND()</f>
        <v>-6.2970730830016</v>
      </c>
      <c r="G11" s="3" t="n">
        <f aca="false">SUM(D11:E11)</f>
        <v>120</v>
      </c>
      <c r="H11" s="3" t="n">
        <f aca="false">D11+F11</f>
        <v>138.702926916998</v>
      </c>
      <c r="I11" s="3" t="n">
        <f aca="false">E11+F11</f>
        <v>-31.2970730830016</v>
      </c>
    </row>
    <row r="12" customFormat="false" ht="12.8" hidden="false" customHeight="false" outlineLevel="0" collapsed="false">
      <c r="A12" s="0" t="n">
        <v>10</v>
      </c>
      <c r="B12" s="2" t="n">
        <f aca="false">EDATE(DATE(2023,1,1),A12)</f>
        <v>45231</v>
      </c>
      <c r="C12" s="3" t="n">
        <f aca="false">SUM(D12:F12)</f>
        <v>119.585998061956</v>
      </c>
      <c r="D12" s="0" t="n">
        <f aca="false">100 + 5 * A12</f>
        <v>150</v>
      </c>
      <c r="E12" s="3" t="n">
        <f aca="false">25*SIN(2*PI()*A12/12)</f>
        <v>-21.650635094611</v>
      </c>
      <c r="F12" s="3" t="n">
        <f aca="true">-10+20*RAND()</f>
        <v>-8.76336684343317</v>
      </c>
      <c r="G12" s="3" t="n">
        <f aca="false">SUM(D12:E12)</f>
        <v>128.349364905389</v>
      </c>
      <c r="H12" s="3" t="n">
        <f aca="false">D12+F12</f>
        <v>141.236633156567</v>
      </c>
      <c r="I12" s="3" t="n">
        <f aca="false">E12+F12</f>
        <v>-30.4140019380441</v>
      </c>
    </row>
    <row r="13" customFormat="false" ht="12.8" hidden="false" customHeight="false" outlineLevel="0" collapsed="false">
      <c r="A13" s="0" t="n">
        <v>11</v>
      </c>
      <c r="B13" s="2" t="n">
        <f aca="false">EDATE(DATE(2023,1,1),A13)</f>
        <v>45261</v>
      </c>
      <c r="C13" s="3" t="n">
        <f aca="false">SUM(D13:F13)</f>
        <v>147.271415969484</v>
      </c>
      <c r="D13" s="0" t="n">
        <f aca="false">100 + 5 * A13</f>
        <v>155</v>
      </c>
      <c r="E13" s="3" t="n">
        <f aca="false">25*SIN(2*PI()*A13/12)</f>
        <v>-12.5</v>
      </c>
      <c r="F13" s="3" t="n">
        <f aca="true">-10+20*RAND()</f>
        <v>4.77141596948362</v>
      </c>
      <c r="G13" s="3" t="n">
        <f aca="false">SUM(D13:E13)</f>
        <v>142.5</v>
      </c>
      <c r="H13" s="3" t="n">
        <f aca="false">D13+F13</f>
        <v>159.771415969484</v>
      </c>
      <c r="I13" s="3" t="n">
        <f aca="false">E13+F13</f>
        <v>-7.72858403051639</v>
      </c>
    </row>
    <row r="14" customFormat="false" ht="12.8" hidden="false" customHeight="false" outlineLevel="0" collapsed="false">
      <c r="A14" s="0" t="n">
        <v>12</v>
      </c>
      <c r="B14" s="2" t="n">
        <f aca="false">EDATE(DATE(2023,1,1),A14)</f>
        <v>45292</v>
      </c>
      <c r="C14" s="3" t="n">
        <f aca="false">SUM(D14:F14)</f>
        <v>163.87523121703</v>
      </c>
      <c r="D14" s="0" t="n">
        <f aca="false">100 + 5 * A14</f>
        <v>160</v>
      </c>
      <c r="E14" s="3" t="n">
        <f aca="false">25*SIN(2*PI()*A14/12)</f>
        <v>-6.12323399573677E-015</v>
      </c>
      <c r="F14" s="3" t="n">
        <f aca="true">-10+20*RAND()</f>
        <v>3.87523121703048</v>
      </c>
      <c r="G14" s="3" t="n">
        <f aca="false">SUM(D14:E14)</f>
        <v>160</v>
      </c>
      <c r="H14" s="3" t="n">
        <f aca="false">D14+F14</f>
        <v>163.875231217031</v>
      </c>
      <c r="I14" s="3" t="n">
        <f aca="false">E14+F14</f>
        <v>3.87523121703047</v>
      </c>
    </row>
    <row r="15" customFormat="false" ht="12.8" hidden="false" customHeight="false" outlineLevel="0" collapsed="false">
      <c r="A15" s="0" t="n">
        <v>13</v>
      </c>
      <c r="B15" s="2" t="n">
        <f aca="false">EDATE(DATE(2023,1,1),A15)</f>
        <v>45323</v>
      </c>
      <c r="C15" s="3" t="n">
        <f aca="false">SUM(D15:F15)</f>
        <v>167.77732547456</v>
      </c>
      <c r="D15" s="0" t="n">
        <f aca="false">100 + 5 * A15</f>
        <v>165</v>
      </c>
      <c r="E15" s="3" t="n">
        <f aca="false">25*SIN(2*PI()*A15/12)</f>
        <v>12.5</v>
      </c>
      <c r="F15" s="3" t="n">
        <f aca="true">-10+20*RAND()</f>
        <v>-9.72267452543993</v>
      </c>
      <c r="G15" s="3" t="n">
        <f aca="false">SUM(D15:E15)</f>
        <v>177.5</v>
      </c>
      <c r="H15" s="3" t="n">
        <f aca="false">D15+F15</f>
        <v>155.27732547456</v>
      </c>
      <c r="I15" s="3" t="n">
        <f aca="false">E15+F15</f>
        <v>2.77732547456007</v>
      </c>
    </row>
    <row r="16" customFormat="false" ht="12.8" hidden="false" customHeight="false" outlineLevel="0" collapsed="false">
      <c r="A16" s="0" t="n">
        <v>14</v>
      </c>
      <c r="B16" s="2" t="n">
        <f aca="false">EDATE(DATE(2023,1,1),A16)</f>
        <v>45352</v>
      </c>
      <c r="C16" s="3" t="n">
        <f aca="false">SUM(D16:F16)</f>
        <v>197.928740163302</v>
      </c>
      <c r="D16" s="0" t="n">
        <f aca="false">100 + 5 * A16</f>
        <v>170</v>
      </c>
      <c r="E16" s="3" t="n">
        <f aca="false">25*SIN(2*PI()*A16/12)</f>
        <v>21.650635094611</v>
      </c>
      <c r="F16" s="3" t="n">
        <f aca="true">-10+20*RAND()</f>
        <v>6.2781050686907</v>
      </c>
      <c r="G16" s="3" t="n">
        <f aca="false">SUM(D16:E16)</f>
        <v>191.650635094611</v>
      </c>
      <c r="H16" s="3" t="n">
        <f aca="false">D16+F16</f>
        <v>176.278105068691</v>
      </c>
      <c r="I16" s="3" t="n">
        <f aca="false">E16+F16</f>
        <v>27.9287401633017</v>
      </c>
    </row>
    <row r="17" customFormat="false" ht="12.8" hidden="false" customHeight="false" outlineLevel="0" collapsed="false">
      <c r="A17" s="0" t="n">
        <v>15</v>
      </c>
      <c r="B17" s="2" t="n">
        <f aca="false">EDATE(DATE(2023,1,1),A17)</f>
        <v>45383</v>
      </c>
      <c r="C17" s="3" t="n">
        <f aca="false">SUM(D17:F17)</f>
        <v>199.073534664308</v>
      </c>
      <c r="D17" s="0" t="n">
        <f aca="false">100 + 5 * A17</f>
        <v>175</v>
      </c>
      <c r="E17" s="3" t="n">
        <f aca="false">25*SIN(2*PI()*A17/12)</f>
        <v>25</v>
      </c>
      <c r="F17" s="3" t="n">
        <f aca="true">-10+20*RAND()</f>
        <v>-0.926465335691672</v>
      </c>
      <c r="G17" s="3" t="n">
        <f aca="false">SUM(D17:E17)</f>
        <v>200</v>
      </c>
      <c r="H17" s="3" t="n">
        <f aca="false">D17+F17</f>
        <v>174.073534664308</v>
      </c>
      <c r="I17" s="3" t="n">
        <f aca="false">E17+F17</f>
        <v>24.0735346643083</v>
      </c>
    </row>
    <row r="18" customFormat="false" ht="12.8" hidden="false" customHeight="false" outlineLevel="0" collapsed="false">
      <c r="A18" s="0" t="n">
        <v>16</v>
      </c>
      <c r="B18" s="2" t="n">
        <f aca="false">EDATE(DATE(2023,1,1),A18)</f>
        <v>45413</v>
      </c>
      <c r="C18" s="3" t="n">
        <f aca="false">SUM(D18:F18)</f>
        <v>202.220335569281</v>
      </c>
      <c r="D18" s="0" t="n">
        <f aca="false">100 + 5 * A18</f>
        <v>180</v>
      </c>
      <c r="E18" s="3" t="n">
        <f aca="false">25*SIN(2*PI()*A18/12)</f>
        <v>21.650635094611</v>
      </c>
      <c r="F18" s="3" t="n">
        <f aca="true">-10+20*RAND()</f>
        <v>0.569700474669666</v>
      </c>
      <c r="G18" s="3" t="n">
        <f aca="false">SUM(D18:E18)</f>
        <v>201.650635094611</v>
      </c>
      <c r="H18" s="3" t="n">
        <f aca="false">D18+F18</f>
        <v>180.56970047467</v>
      </c>
      <c r="I18" s="3" t="n">
        <f aca="false">E18+F18</f>
        <v>22.2203355692806</v>
      </c>
    </row>
    <row r="19" customFormat="false" ht="12.8" hidden="false" customHeight="false" outlineLevel="0" collapsed="false">
      <c r="A19" s="0" t="n">
        <v>17</v>
      </c>
      <c r="B19" s="2" t="n">
        <f aca="false">EDATE(DATE(2023,1,1),A19)</f>
        <v>45444</v>
      </c>
      <c r="C19" s="3" t="n">
        <f aca="false">SUM(D19:F19)</f>
        <v>191.357279193012</v>
      </c>
      <c r="D19" s="0" t="n">
        <f aca="false">100 + 5 * A19</f>
        <v>185</v>
      </c>
      <c r="E19" s="3" t="n">
        <f aca="false">25*SIN(2*PI()*A19/12)</f>
        <v>12.5</v>
      </c>
      <c r="F19" s="3" t="n">
        <f aca="true">-10+20*RAND()</f>
        <v>-6.14272080698841</v>
      </c>
      <c r="G19" s="3" t="n">
        <f aca="false">SUM(D19:E19)</f>
        <v>197.5</v>
      </c>
      <c r="H19" s="3" t="n">
        <f aca="false">D19+F19</f>
        <v>178.857279193012</v>
      </c>
      <c r="I19" s="3" t="n">
        <f aca="false">E19+F19</f>
        <v>6.35727919301158</v>
      </c>
    </row>
    <row r="20" customFormat="false" ht="12.8" hidden="false" customHeight="false" outlineLevel="0" collapsed="false">
      <c r="A20" s="0" t="n">
        <v>18</v>
      </c>
      <c r="B20" s="2" t="n">
        <f aca="false">EDATE(DATE(2023,1,1),A20)</f>
        <v>45474</v>
      </c>
      <c r="C20" s="3" t="n">
        <f aca="false">SUM(D20:F20)</f>
        <v>183.040516672022</v>
      </c>
      <c r="D20" s="0" t="n">
        <f aca="false">100 + 5 * A20</f>
        <v>190</v>
      </c>
      <c r="E20" s="3" t="n">
        <f aca="false">25*SIN(2*PI()*A20/12)</f>
        <v>9.18485099360515E-015</v>
      </c>
      <c r="F20" s="3" t="n">
        <f aca="true">-10+20*RAND()</f>
        <v>-6.9594833279785</v>
      </c>
      <c r="G20" s="3" t="n">
        <f aca="false">SUM(D20:E20)</f>
        <v>190</v>
      </c>
      <c r="H20" s="3" t="n">
        <f aca="false">D20+F20</f>
        <v>183.040516672022</v>
      </c>
      <c r="I20" s="3" t="n">
        <f aca="false">E20+F20</f>
        <v>-6.95948332797849</v>
      </c>
    </row>
    <row r="21" customFormat="false" ht="12.8" hidden="false" customHeight="false" outlineLevel="0" collapsed="false">
      <c r="A21" s="0" t="n">
        <v>19</v>
      </c>
      <c r="B21" s="2" t="n">
        <f aca="false">EDATE(DATE(2023,1,1),A21)</f>
        <v>45505</v>
      </c>
      <c r="C21" s="3" t="n">
        <f aca="false">SUM(D21:F21)</f>
        <v>176.293586810789</v>
      </c>
      <c r="D21" s="0" t="n">
        <f aca="false">100 + 5 * A21</f>
        <v>195</v>
      </c>
      <c r="E21" s="3" t="n">
        <f aca="false">25*SIN(2*PI()*A21/12)</f>
        <v>-12.5</v>
      </c>
      <c r="F21" s="3" t="n">
        <f aca="true">-10+20*RAND()</f>
        <v>-6.2064131892114</v>
      </c>
      <c r="G21" s="3" t="n">
        <f aca="false">SUM(D21:E21)</f>
        <v>182.5</v>
      </c>
      <c r="H21" s="3" t="n">
        <f aca="false">D21+F21</f>
        <v>188.793586810789</v>
      </c>
      <c r="I21" s="3" t="n">
        <f aca="false">E21+F21</f>
        <v>-18.7064131892114</v>
      </c>
    </row>
    <row r="22" customFormat="false" ht="12.8" hidden="false" customHeight="false" outlineLevel="0" collapsed="false">
      <c r="A22" s="0" t="n">
        <v>20</v>
      </c>
      <c r="B22" s="2" t="n">
        <f aca="false">EDATE(DATE(2023,1,1),A22)</f>
        <v>45536</v>
      </c>
      <c r="C22" s="3" t="n">
        <f aca="false">SUM(D22:F22)</f>
        <v>188.024074908526</v>
      </c>
      <c r="D22" s="0" t="n">
        <f aca="false">100 + 5 * A22</f>
        <v>200</v>
      </c>
      <c r="E22" s="3" t="n">
        <f aca="false">25*SIN(2*PI()*A22/12)</f>
        <v>-21.650635094611</v>
      </c>
      <c r="F22" s="3" t="n">
        <f aca="true">-10+20*RAND()</f>
        <v>9.67471000313731</v>
      </c>
      <c r="G22" s="3" t="n">
        <f aca="false">SUM(D22:E22)</f>
        <v>178.349364905389</v>
      </c>
      <c r="H22" s="3" t="n">
        <f aca="false">D22+F22</f>
        <v>209.674710003137</v>
      </c>
      <c r="I22" s="3" t="n">
        <f aca="false">E22+F22</f>
        <v>-11.9759250914737</v>
      </c>
    </row>
    <row r="23" customFormat="false" ht="12.8" hidden="false" customHeight="false" outlineLevel="0" collapsed="false">
      <c r="A23" s="0" t="n">
        <v>21</v>
      </c>
      <c r="B23" s="2" t="n">
        <f aca="false">EDATE(DATE(2023,1,1),A23)</f>
        <v>45566</v>
      </c>
      <c r="C23" s="3" t="n">
        <f aca="false">SUM(D23:F23)</f>
        <v>188.272648972465</v>
      </c>
      <c r="D23" s="0" t="n">
        <f aca="false">100 + 5 * A23</f>
        <v>205</v>
      </c>
      <c r="E23" s="3" t="n">
        <f aca="false">25*SIN(2*PI()*A23/12)</f>
        <v>-25</v>
      </c>
      <c r="F23" s="3" t="n">
        <f aca="true">-10+20*RAND()</f>
        <v>8.27264897246504</v>
      </c>
      <c r="G23" s="3" t="n">
        <f aca="false">SUM(D23:E23)</f>
        <v>180</v>
      </c>
      <c r="H23" s="3" t="n">
        <f aca="false">D23+F23</f>
        <v>213.272648972465</v>
      </c>
      <c r="I23" s="3" t="n">
        <f aca="false">E23+F23</f>
        <v>-16.727351027535</v>
      </c>
    </row>
    <row r="24" customFormat="false" ht="12.8" hidden="false" customHeight="false" outlineLevel="0" collapsed="false">
      <c r="A24" s="0" t="n">
        <v>22</v>
      </c>
      <c r="B24" s="2" t="n">
        <f aca="false">EDATE(DATE(2023,1,1),A24)</f>
        <v>45597</v>
      </c>
      <c r="C24" s="3" t="n">
        <f aca="false">SUM(D24:F24)</f>
        <v>195.924123764342</v>
      </c>
      <c r="D24" s="0" t="n">
        <f aca="false">100 + 5 * A24</f>
        <v>210</v>
      </c>
      <c r="E24" s="3" t="n">
        <f aca="false">25*SIN(2*PI()*A24/12)</f>
        <v>-21.650635094611</v>
      </c>
      <c r="F24" s="3" t="n">
        <f aca="true">-10+20*RAND()</f>
        <v>7.57475885895329</v>
      </c>
      <c r="G24" s="3" t="n">
        <f aca="false">SUM(D24:E24)</f>
        <v>188.349364905389</v>
      </c>
      <c r="H24" s="3" t="n">
        <f aca="false">D24+F24</f>
        <v>217.574758858953</v>
      </c>
      <c r="I24" s="3" t="n">
        <f aca="false">E24+F24</f>
        <v>-14.0758762356577</v>
      </c>
    </row>
    <row r="25" customFormat="false" ht="12.8" hidden="false" customHeight="false" outlineLevel="0" collapsed="false">
      <c r="A25" s="0" t="n">
        <v>23</v>
      </c>
      <c r="B25" s="2" t="n">
        <f aca="false">EDATE(DATE(2023,1,1),A25)</f>
        <v>45627</v>
      </c>
      <c r="C25" s="3" t="n">
        <f aca="false">SUM(D25:F25)</f>
        <v>202.841652825521</v>
      </c>
      <c r="D25" s="0" t="n">
        <f aca="false">100 + 5 * A25</f>
        <v>215</v>
      </c>
      <c r="E25" s="3" t="n">
        <f aca="false">25*SIN(2*PI()*A25/12)</f>
        <v>-12.5</v>
      </c>
      <c r="F25" s="3" t="n">
        <f aca="true">-10+20*RAND()</f>
        <v>0.341652825521033</v>
      </c>
      <c r="G25" s="3" t="n">
        <f aca="false">SUM(D25:E25)</f>
        <v>202.5</v>
      </c>
      <c r="H25" s="3" t="n">
        <f aca="false">D25+F25</f>
        <v>215.341652825521</v>
      </c>
      <c r="I25" s="3" t="n">
        <f aca="false">E25+F25</f>
        <v>-12.158347174479</v>
      </c>
    </row>
    <row r="26" customFormat="false" ht="12.8" hidden="false" customHeight="false" outlineLevel="0" collapsed="false">
      <c r="A26" s="0" t="n">
        <v>24</v>
      </c>
      <c r="B26" s="2" t="n">
        <f aca="false">EDATE(DATE(2023,1,1),A26)</f>
        <v>45658</v>
      </c>
      <c r="C26" s="3" t="n">
        <f aca="false">SUM(D26:F26)</f>
        <v>224.976390852566</v>
      </c>
      <c r="D26" s="0" t="n">
        <f aca="false">100 + 5 * A26</f>
        <v>220</v>
      </c>
      <c r="E26" s="3" t="n">
        <f aca="false">25*SIN(2*PI()*A26/12)</f>
        <v>-1.22464679914735E-014</v>
      </c>
      <c r="F26" s="3" t="n">
        <f aca="true">-10+20*RAND()</f>
        <v>4.97639085256568</v>
      </c>
      <c r="G26" s="3" t="n">
        <f aca="false">SUM(D26:E26)</f>
        <v>220</v>
      </c>
      <c r="H26" s="3" t="n">
        <f aca="false">D26+F26</f>
        <v>224.976390852566</v>
      </c>
      <c r="I26" s="3" t="n">
        <f aca="false">E26+F26</f>
        <v>4.97639085256567</v>
      </c>
    </row>
    <row r="27" customFormat="false" ht="12.8" hidden="false" customHeight="false" outlineLevel="0" collapsed="false">
      <c r="A27" s="0" t="n">
        <v>25</v>
      </c>
      <c r="B27" s="2" t="n">
        <f aca="false">EDATE(DATE(2023,1,1),A27)</f>
        <v>45689</v>
      </c>
      <c r="C27" s="3" t="n">
        <f aca="false">SUM(D27:F27)</f>
        <v>233.877823455602</v>
      </c>
      <c r="D27" s="0" t="n">
        <f aca="false">100 + 5 * A27</f>
        <v>225</v>
      </c>
      <c r="E27" s="3" t="n">
        <f aca="false">25*SIN(2*PI()*A27/12)</f>
        <v>12.5</v>
      </c>
      <c r="F27" s="3" t="n">
        <f aca="true">-10+20*RAND()</f>
        <v>-3.62217654439848</v>
      </c>
      <c r="G27" s="3" t="n">
        <f aca="false">SUM(D27:E27)</f>
        <v>237.5</v>
      </c>
      <c r="H27" s="3" t="n">
        <f aca="false">D27+F27</f>
        <v>221.377823455602</v>
      </c>
      <c r="I27" s="3" t="n">
        <f aca="false">E27+F27</f>
        <v>8.87782345560153</v>
      </c>
    </row>
    <row r="28" customFormat="false" ht="12.8" hidden="false" customHeight="false" outlineLevel="0" collapsed="false">
      <c r="A28" s="0" t="n">
        <v>26</v>
      </c>
      <c r="B28" s="2" t="n">
        <f aca="false">EDATE(DATE(2023,1,1),A28)</f>
        <v>45717</v>
      </c>
      <c r="C28" s="3" t="n">
        <f aca="false">SUM(D28:F28)</f>
        <v>248.678958161446</v>
      </c>
      <c r="D28" s="0" t="n">
        <f aca="false">100 + 5 * A28</f>
        <v>230</v>
      </c>
      <c r="E28" s="3" t="n">
        <f aca="false">25*SIN(2*PI()*A28/12)</f>
        <v>21.650635094611</v>
      </c>
      <c r="F28" s="3" t="n">
        <f aca="true">-10+20*RAND()</f>
        <v>-2.97167693316526</v>
      </c>
      <c r="G28" s="3" t="n">
        <f aca="false">SUM(D28:E28)</f>
        <v>251.650635094611</v>
      </c>
      <c r="H28" s="3" t="n">
        <f aca="false">D28+F28</f>
        <v>227.028323066835</v>
      </c>
      <c r="I28" s="3" t="n">
        <f aca="false">E28+F28</f>
        <v>18.6789581614457</v>
      </c>
    </row>
    <row r="29" customFormat="false" ht="12.8" hidden="false" customHeight="false" outlineLevel="0" collapsed="false">
      <c r="A29" s="0" t="n">
        <v>27</v>
      </c>
      <c r="B29" s="2" t="n">
        <f aca="false">EDATE(DATE(2023,1,1),A29)</f>
        <v>45748</v>
      </c>
      <c r="C29" s="3" t="n">
        <f aca="false">SUM(D29:F29)</f>
        <v>257.748266494736</v>
      </c>
      <c r="D29" s="0" t="n">
        <f aca="false">100 + 5 * A29</f>
        <v>235</v>
      </c>
      <c r="E29" s="3" t="n">
        <f aca="false">25*SIN(2*PI()*A29/12)</f>
        <v>25</v>
      </c>
      <c r="F29" s="3" t="n">
        <f aca="true">-10+20*RAND()</f>
        <v>-2.25173350526372</v>
      </c>
      <c r="G29" s="3" t="n">
        <f aca="false">SUM(D29:E29)</f>
        <v>260</v>
      </c>
      <c r="H29" s="3" t="n">
        <f aca="false">D29+F29</f>
        <v>232.748266494736</v>
      </c>
      <c r="I29" s="3" t="n">
        <f aca="false">E29+F29</f>
        <v>22.7482664947363</v>
      </c>
    </row>
    <row r="30" customFormat="false" ht="12.8" hidden="false" customHeight="false" outlineLevel="0" collapsed="false">
      <c r="A30" s="0" t="n">
        <v>28</v>
      </c>
      <c r="B30" s="2" t="n">
        <f aca="false">EDATE(DATE(2023,1,1),A30)</f>
        <v>45778</v>
      </c>
      <c r="C30" s="3" t="n">
        <f aca="false">SUM(D30:F30)</f>
        <v>265.094605835229</v>
      </c>
      <c r="D30" s="0" t="n">
        <f aca="false">100 + 5 * A30</f>
        <v>240</v>
      </c>
      <c r="E30" s="3" t="n">
        <f aca="false">25*SIN(2*PI()*A30/12)</f>
        <v>21.650635094611</v>
      </c>
      <c r="F30" s="3" t="n">
        <f aca="true">-10+20*RAND()</f>
        <v>3.4439707406177</v>
      </c>
      <c r="G30" s="3" t="n">
        <f aca="false">SUM(D30:E30)</f>
        <v>261.650635094611</v>
      </c>
      <c r="H30" s="3" t="n">
        <f aca="false">D30+F30</f>
        <v>243.443970740618</v>
      </c>
      <c r="I30" s="3" t="n">
        <f aca="false">E30+F30</f>
        <v>25.0946058352287</v>
      </c>
    </row>
    <row r="31" customFormat="false" ht="12.8" hidden="false" customHeight="false" outlineLevel="0" collapsed="false">
      <c r="A31" s="0" t="n">
        <v>29</v>
      </c>
      <c r="B31" s="2" t="n">
        <f aca="false">EDATE(DATE(2023,1,1),A31)</f>
        <v>45809</v>
      </c>
      <c r="C31" s="3" t="n">
        <f aca="false">SUM(D31:F31)</f>
        <v>265.576011155139</v>
      </c>
      <c r="D31" s="0" t="n">
        <f aca="false">100 + 5 * A31</f>
        <v>245</v>
      </c>
      <c r="E31" s="3" t="n">
        <f aca="false">25*SIN(2*PI()*A31/12)</f>
        <v>12.5</v>
      </c>
      <c r="F31" s="3" t="n">
        <f aca="true">-10+20*RAND()</f>
        <v>8.07601115513912</v>
      </c>
      <c r="G31" s="3" t="n">
        <f aca="false">SUM(D31:E31)</f>
        <v>257.5</v>
      </c>
      <c r="H31" s="3" t="n">
        <f aca="false">D31+F31</f>
        <v>253.076011155139</v>
      </c>
      <c r="I31" s="3" t="n">
        <f aca="false">E31+F31</f>
        <v>20.5760111551391</v>
      </c>
    </row>
    <row r="32" customFormat="false" ht="12.8" hidden="false" customHeight="false" outlineLevel="0" collapsed="false">
      <c r="A32" s="0" t="n">
        <v>30</v>
      </c>
      <c r="B32" s="2" t="n">
        <f aca="false">EDATE(DATE(2023,1,1),A32)</f>
        <v>45839</v>
      </c>
      <c r="C32" s="3" t="n">
        <f aca="false">SUM(D32:F32)</f>
        <v>257.219679150375</v>
      </c>
      <c r="D32" s="0" t="n">
        <f aca="false">100 + 5 * A32</f>
        <v>250</v>
      </c>
      <c r="E32" s="3" t="n">
        <f aca="false">25*SIN(2*PI()*A32/12)</f>
        <v>5.97170059743482E-014</v>
      </c>
      <c r="F32" s="3" t="n">
        <f aca="true">-10+20*RAND()</f>
        <v>7.21967915037481</v>
      </c>
      <c r="G32" s="3" t="n">
        <f aca="false">SUM(D32:E32)</f>
        <v>250</v>
      </c>
      <c r="H32" s="3" t="n">
        <f aca="false">D32+F32</f>
        <v>257.219679150375</v>
      </c>
      <c r="I32" s="3" t="n">
        <f aca="false">E32+F32</f>
        <v>7.21967915037487</v>
      </c>
    </row>
    <row r="33" customFormat="false" ht="12.8" hidden="false" customHeight="false" outlineLevel="0" collapsed="false">
      <c r="A33" s="0" t="n">
        <v>31</v>
      </c>
      <c r="B33" s="2" t="n">
        <f aca="false">EDATE(DATE(2023,1,1),A33)</f>
        <v>45870</v>
      </c>
      <c r="C33" s="3" t="n">
        <f aca="false">SUM(D33:F33)</f>
        <v>241.471296784841</v>
      </c>
      <c r="D33" s="0" t="n">
        <f aca="false">100 + 5 * A33</f>
        <v>255</v>
      </c>
      <c r="E33" s="3" t="n">
        <f aca="false">25*SIN(2*PI()*A33/12)</f>
        <v>-12.5</v>
      </c>
      <c r="F33" s="3" t="n">
        <f aca="true">-10+20*RAND()</f>
        <v>-1.02870321515898</v>
      </c>
      <c r="G33" s="3" t="n">
        <f aca="false">SUM(D33:E33)</f>
        <v>242.5</v>
      </c>
      <c r="H33" s="3" t="n">
        <f aca="false">D33+F33</f>
        <v>253.971296784841</v>
      </c>
      <c r="I33" s="3" t="n">
        <f aca="false">E33+F33</f>
        <v>-13.528703215159</v>
      </c>
    </row>
    <row r="34" customFormat="false" ht="12.8" hidden="false" customHeight="false" outlineLevel="0" collapsed="false">
      <c r="A34" s="0" t="n">
        <v>32</v>
      </c>
      <c r="B34" s="2" t="n">
        <f aca="false">EDATE(DATE(2023,1,1),A34)</f>
        <v>45901</v>
      </c>
      <c r="C34" s="3" t="n">
        <f aca="false">SUM(D34:F34)</f>
        <v>232.276112146521</v>
      </c>
      <c r="D34" s="0" t="n">
        <f aca="false">100 + 5 * A34</f>
        <v>260</v>
      </c>
      <c r="E34" s="3" t="n">
        <f aca="false">25*SIN(2*PI()*A34/12)</f>
        <v>-21.6506350946109</v>
      </c>
      <c r="F34" s="3" t="n">
        <f aca="true">-10+20*RAND()</f>
        <v>-6.07325275886846</v>
      </c>
      <c r="G34" s="3" t="n">
        <f aca="false">SUM(D34:E34)</f>
        <v>238.349364905389</v>
      </c>
      <c r="H34" s="3" t="n">
        <f aca="false">D34+F34</f>
        <v>253.926747241132</v>
      </c>
      <c r="I34" s="3" t="n">
        <f aca="false">E34+F34</f>
        <v>-27.7238878534794</v>
      </c>
    </row>
    <row r="35" customFormat="false" ht="12.8" hidden="false" customHeight="false" outlineLevel="0" collapsed="false">
      <c r="A35" s="0" t="n">
        <v>33</v>
      </c>
      <c r="B35" s="2" t="n">
        <f aca="false">EDATE(DATE(2023,1,1),A35)</f>
        <v>45931</v>
      </c>
      <c r="C35" s="3" t="n">
        <f aca="false">SUM(D35:F35)</f>
        <v>230.889070375316</v>
      </c>
      <c r="D35" s="0" t="n">
        <f aca="false">100 + 5 * A35</f>
        <v>265</v>
      </c>
      <c r="E35" s="3" t="n">
        <f aca="false">25*SIN(2*PI()*A35/12)</f>
        <v>-25</v>
      </c>
      <c r="F35" s="3" t="n">
        <f aca="true">-10+20*RAND()</f>
        <v>-9.1109296246838</v>
      </c>
      <c r="G35" s="3" t="n">
        <f aca="false">SUM(D35:E35)</f>
        <v>240</v>
      </c>
      <c r="H35" s="3" t="n">
        <f aca="false">D35+F35</f>
        <v>255.889070375316</v>
      </c>
      <c r="I35" s="3" t="n">
        <f aca="false">E35+F35</f>
        <v>-34.1109296246838</v>
      </c>
    </row>
    <row r="36" customFormat="false" ht="12.8" hidden="false" customHeight="false" outlineLevel="0" collapsed="false">
      <c r="A36" s="0" t="n">
        <v>34</v>
      </c>
      <c r="B36" s="2" t="n">
        <f aca="false">EDATE(DATE(2023,1,1),A36)</f>
        <v>45962</v>
      </c>
      <c r="C36" s="3" t="n">
        <f aca="false">SUM(D36:F36)</f>
        <v>251.274871067438</v>
      </c>
      <c r="D36" s="0" t="n">
        <f aca="false">100 + 5 * A36</f>
        <v>270</v>
      </c>
      <c r="E36" s="3" t="n">
        <f aca="false">25*SIN(2*PI()*A36/12)</f>
        <v>-21.650635094611</v>
      </c>
      <c r="F36" s="3" t="n">
        <f aca="true">-10+20*RAND()</f>
        <v>2.92550616204915</v>
      </c>
      <c r="G36" s="3" t="n">
        <f aca="false">SUM(D36:E36)</f>
        <v>248.349364905389</v>
      </c>
      <c r="H36" s="3" t="n">
        <f aca="false">D36+F36</f>
        <v>272.925506162049</v>
      </c>
      <c r="I36" s="3" t="n">
        <f aca="false">E36+F36</f>
        <v>-18.7251289325618</v>
      </c>
    </row>
    <row r="37" customFormat="false" ht="12.8" hidden="false" customHeight="false" outlineLevel="0" collapsed="false">
      <c r="A37" s="0" t="n">
        <v>35</v>
      </c>
      <c r="B37" s="2" t="n">
        <f aca="false">EDATE(DATE(2023,1,1),A37)</f>
        <v>45992</v>
      </c>
      <c r="C37" s="3" t="n">
        <f aca="false">SUM(D37:F37)</f>
        <v>264.987106200452</v>
      </c>
      <c r="D37" s="0" t="n">
        <f aca="false">100 + 5 * A37</f>
        <v>275</v>
      </c>
      <c r="E37" s="3" t="n">
        <f aca="false">25*SIN(2*PI()*A37/12)</f>
        <v>-12.5</v>
      </c>
      <c r="F37" s="3" t="n">
        <f aca="true">-10+20*RAND()</f>
        <v>2.48710620045214</v>
      </c>
      <c r="G37" s="3" t="n">
        <f aca="false">SUM(D37:E37)</f>
        <v>262.5</v>
      </c>
      <c r="H37" s="3" t="n">
        <f aca="false">D37+F37</f>
        <v>277.487106200452</v>
      </c>
      <c r="I37" s="3" t="n">
        <f aca="false">E37+F37</f>
        <v>-10.0128937995479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0" ySplit="1" topLeftCell="A2" activePane="bottomLeft" state="frozen"/>
      <selection pane="topLeft" activeCell="A1" activeCellId="0" sqref="A1"/>
      <selection pane="bottomLeft" activeCell="C39" activeCellId="0" sqref="C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09"/>
    <col collapsed="false" customWidth="true" hidden="false" outlineLevel="0" max="2" min="2" style="0" width="4.56"/>
    <col collapsed="false" customWidth="true" hidden="false" outlineLevel="0" max="3" min="3" style="0" width="5.25"/>
    <col collapsed="false" customWidth="true" hidden="false" outlineLevel="0" max="4" min="4" style="0" width="11.93"/>
    <col collapsed="false" customWidth="true" hidden="false" outlineLevel="0" max="14" min="14" style="0" width="14.09"/>
    <col collapsed="false" customWidth="true" hidden="false" outlineLevel="0" max="15" min="15" style="0" width="4.56"/>
  </cols>
  <sheetData>
    <row r="1" s="4" customFormat="true" ht="12.8" hidden="false" customHeight="false" outlineLevel="0" collapsed="false">
      <c r="D1" s="4" t="s">
        <v>0</v>
      </c>
      <c r="E1" s="4" t="s">
        <v>1</v>
      </c>
      <c r="F1" s="4" t="s">
        <v>2</v>
      </c>
      <c r="G1" s="4" t="s">
        <v>8</v>
      </c>
      <c r="H1" s="4" t="s">
        <v>9</v>
      </c>
      <c r="I1" s="4" t="s">
        <v>10</v>
      </c>
      <c r="J1" s="4" t="s">
        <v>4</v>
      </c>
      <c r="K1" s="4" t="s">
        <v>7</v>
      </c>
      <c r="L1" s="4" t="s">
        <v>5</v>
      </c>
      <c r="M1" s="4" t="s">
        <v>11</v>
      </c>
    </row>
    <row r="2" s="1" customFormat="true" ht="12.8" hidden="false" customHeight="false" outlineLevel="0" collapsed="false">
      <c r="A2" s="5" t="s">
        <v>12</v>
      </c>
      <c r="B2" s="6" t="n">
        <v>100</v>
      </c>
      <c r="C2" s="0" t="n">
        <v>0</v>
      </c>
      <c r="D2" s="2" t="n">
        <f aca="false">EDATE(DATE(2023,1,1),C2)</f>
        <v>44927</v>
      </c>
      <c r="E2" s="3" t="n">
        <f aca="false">F2+H2+I2+J2+M2</f>
        <v>113.473084844041</v>
      </c>
      <c r="F2" s="0" t="n">
        <f aca="false">B2</f>
        <v>100</v>
      </c>
      <c r="G2" s="0"/>
      <c r="H2" s="3" t="n">
        <f aca="false">$B$3*SIN(2*PI()*C2/5)</f>
        <v>0</v>
      </c>
      <c r="I2" s="3" t="n">
        <f aca="false">$B$4*SIN(2*PI()*C2/12)</f>
        <v>0</v>
      </c>
      <c r="J2" s="7" t="n">
        <f aca="true">-0.5*$B$5+$B$5*RAND()</f>
        <v>13.4730848440406</v>
      </c>
      <c r="K2" s="7" t="n">
        <f aca="false">H2+I2+J2</f>
        <v>13.4730848440406</v>
      </c>
      <c r="L2" s="7" t="n">
        <f aca="false">F2+H2+I2</f>
        <v>100</v>
      </c>
      <c r="M2" s="5" t="n">
        <v>0</v>
      </c>
      <c r="N2" s="0"/>
      <c r="O2" s="0"/>
    </row>
    <row r="3" s="1" customFormat="true" ht="12.8" hidden="false" customHeight="false" outlineLevel="0" collapsed="false">
      <c r="A3" s="5" t="s">
        <v>13</v>
      </c>
      <c r="B3" s="6" t="n">
        <v>0</v>
      </c>
      <c r="C3" s="0" t="n">
        <v>1</v>
      </c>
      <c r="D3" s="2" t="n">
        <f aca="false">EDATE(DATE(2023,1,1),C3)</f>
        <v>44958</v>
      </c>
      <c r="E3" s="3" t="n">
        <f aca="false">F3+H3+I3+J3+M3</f>
        <v>125.229876006445</v>
      </c>
      <c r="F3" s="0" t="n">
        <f aca="false">F2+(C3-C2)*G3</f>
        <v>110</v>
      </c>
      <c r="G3" s="8" t="n">
        <v>10</v>
      </c>
      <c r="H3" s="3" t="n">
        <f aca="false">$B$3*SIN(2*PI()*C3/5)</f>
        <v>0</v>
      </c>
      <c r="I3" s="3" t="n">
        <f aca="false">$B$4*SIN(2*PI()*C3/12)</f>
        <v>20</v>
      </c>
      <c r="J3" s="7" t="n">
        <f aca="true">-0.5*$B$5+$B$5*RAND()</f>
        <v>-4.77012399355545</v>
      </c>
      <c r="K3" s="7" t="n">
        <f aca="false">H3+I3+J3</f>
        <v>15.2298760064445</v>
      </c>
      <c r="L3" s="7" t="n">
        <f aca="false">F3+H3+I3</f>
        <v>130</v>
      </c>
      <c r="M3" s="5" t="n">
        <v>0</v>
      </c>
      <c r="N3" s="0"/>
      <c r="O3" s="0"/>
    </row>
    <row r="4" customFormat="false" ht="12.8" hidden="false" customHeight="false" outlineLevel="0" collapsed="false">
      <c r="A4" s="5" t="s">
        <v>14</v>
      </c>
      <c r="B4" s="6" t="n">
        <v>40</v>
      </c>
      <c r="C4" s="0" t="n">
        <v>2</v>
      </c>
      <c r="D4" s="2" t="n">
        <f aca="false">EDATE(DATE(2023,1,1),C4)</f>
        <v>44986</v>
      </c>
      <c r="E4" s="3" t="n">
        <f aca="false">F4+H4+I4+J4+M4</f>
        <v>149.46939261915</v>
      </c>
      <c r="F4" s="0" t="n">
        <f aca="false">F3+(C4-C3)*G4</f>
        <v>120</v>
      </c>
      <c r="G4" s="8" t="n">
        <v>10</v>
      </c>
      <c r="H4" s="3" t="n">
        <f aca="false">$B$3*SIN(2*PI()*C4/5)</f>
        <v>0</v>
      </c>
      <c r="I4" s="3" t="n">
        <f aca="false">$B$4*SIN(2*PI()*C4/12)</f>
        <v>34.6410161513775</v>
      </c>
      <c r="J4" s="7" t="n">
        <f aca="true">-0.5*$B$5+$B$5*RAND()</f>
        <v>-5.17162353222754</v>
      </c>
      <c r="K4" s="7" t="n">
        <f aca="false">H4+I4+J4</f>
        <v>29.46939261915</v>
      </c>
      <c r="L4" s="7" t="n">
        <f aca="false">F4+H4+I4</f>
        <v>154.641016151378</v>
      </c>
      <c r="M4" s="5" t="n">
        <v>0</v>
      </c>
    </row>
    <row r="5" customFormat="false" ht="12.8" hidden="false" customHeight="false" outlineLevel="0" collapsed="false">
      <c r="A5" s="5" t="s">
        <v>15</v>
      </c>
      <c r="B5" s="6" t="n">
        <v>40</v>
      </c>
      <c r="C5" s="0" t="n">
        <v>3</v>
      </c>
      <c r="D5" s="2" t="n">
        <f aca="false">EDATE(DATE(2023,1,1),C5)</f>
        <v>45017</v>
      </c>
      <c r="E5" s="3" t="n">
        <f aca="false">F5+H5+I5+J5+M5</f>
        <v>160.720944522248</v>
      </c>
      <c r="F5" s="0" t="n">
        <f aca="false">F4+(C5-C4)*G5</f>
        <v>130</v>
      </c>
      <c r="G5" s="8" t="n">
        <v>10</v>
      </c>
      <c r="H5" s="3" t="n">
        <f aca="false">$B$3*SIN(2*PI()*C5/5)</f>
        <v>-0</v>
      </c>
      <c r="I5" s="3" t="n">
        <f aca="false">$B$4*SIN(2*PI()*C5/12)</f>
        <v>40</v>
      </c>
      <c r="J5" s="7" t="n">
        <f aca="true">-0.5*$B$5+$B$5*RAND()</f>
        <v>-9.27905547775183</v>
      </c>
      <c r="K5" s="7" t="n">
        <f aca="false">H5+I5+J5</f>
        <v>30.7209445222482</v>
      </c>
      <c r="L5" s="7" t="n">
        <f aca="false">F5+H5+I5</f>
        <v>170</v>
      </c>
      <c r="M5" s="5" t="n">
        <v>0</v>
      </c>
    </row>
    <row r="6" customFormat="false" ht="12.8" hidden="false" customHeight="false" outlineLevel="0" collapsed="false">
      <c r="C6" s="0" t="n">
        <v>4</v>
      </c>
      <c r="D6" s="2" t="n">
        <f aca="false">EDATE(DATE(2023,1,1),C6)</f>
        <v>45047</v>
      </c>
      <c r="E6" s="3" t="n">
        <f aca="false">F6+H6+I6+J6+M6</f>
        <v>159.759991019056</v>
      </c>
      <c r="F6" s="0" t="n">
        <f aca="false">F5+(C6-C5)*G6</f>
        <v>140</v>
      </c>
      <c r="G6" s="8" t="n">
        <v>10</v>
      </c>
      <c r="H6" s="3" t="n">
        <f aca="false">$B$3*SIN(2*PI()*C6/5)</f>
        <v>-0</v>
      </c>
      <c r="I6" s="3" t="n">
        <f aca="false">$B$4*SIN(2*PI()*C6/12)</f>
        <v>34.6410161513776</v>
      </c>
      <c r="J6" s="7" t="n">
        <f aca="true">-0.5*$B$5+$B$5*RAND()</f>
        <v>-14.8810251323221</v>
      </c>
      <c r="K6" s="7" t="n">
        <f aca="false">H6+I6+J6</f>
        <v>19.7599910190555</v>
      </c>
      <c r="L6" s="7" t="n">
        <f aca="false">F6+H6+I6</f>
        <v>174.641016151378</v>
      </c>
      <c r="M6" s="5" t="n">
        <v>0</v>
      </c>
      <c r="N6" s="5"/>
      <c r="O6" s="5"/>
    </row>
    <row r="7" customFormat="false" ht="12.8" hidden="false" customHeight="false" outlineLevel="0" collapsed="false">
      <c r="C7" s="0" t="n">
        <v>5</v>
      </c>
      <c r="D7" s="2" t="n">
        <f aca="false">EDATE(DATE(2023,1,1),C7)</f>
        <v>45078</v>
      </c>
      <c r="E7" s="3" t="n">
        <f aca="false">F7+H7+I7+J7+M7</f>
        <v>189.704892183346</v>
      </c>
      <c r="F7" s="0" t="n">
        <f aca="false">F6+(C7-C6)*G7</f>
        <v>150</v>
      </c>
      <c r="G7" s="8" t="n">
        <v>10</v>
      </c>
      <c r="H7" s="3" t="n">
        <f aca="false">$B$3*SIN(2*PI()*C7/5)</f>
        <v>-0</v>
      </c>
      <c r="I7" s="3" t="n">
        <f aca="false">$B$4*SIN(2*PI()*C7/12)</f>
        <v>20</v>
      </c>
      <c r="J7" s="7" t="n">
        <f aca="true">-0.5*$B$5+$B$5*RAND()</f>
        <v>19.7048921833457</v>
      </c>
      <c r="K7" s="7" t="n">
        <f aca="false">H7+I7+J7</f>
        <v>39.7048921833457</v>
      </c>
      <c r="L7" s="7" t="n">
        <f aca="false">F7+H7+I7</f>
        <v>170</v>
      </c>
      <c r="M7" s="5" t="n">
        <v>0</v>
      </c>
      <c r="N7" s="5"/>
      <c r="O7" s="5"/>
    </row>
    <row r="8" customFormat="false" ht="12.8" hidden="false" customHeight="false" outlineLevel="0" collapsed="false">
      <c r="C8" s="0" t="n">
        <v>6</v>
      </c>
      <c r="D8" s="2" t="n">
        <f aca="false">EDATE(DATE(2023,1,1),C8)</f>
        <v>45108</v>
      </c>
      <c r="E8" s="3" t="n">
        <f aca="false">F8+H8+I8+J8+M8</f>
        <v>163.798660863387</v>
      </c>
      <c r="F8" s="0" t="n">
        <f aca="false">F7+(C8-C7)*G8</f>
        <v>160</v>
      </c>
      <c r="G8" s="8" t="n">
        <v>10</v>
      </c>
      <c r="H8" s="3" t="n">
        <f aca="false">$B$3*SIN(2*PI()*C8/5)</f>
        <v>0</v>
      </c>
      <c r="I8" s="3" t="n">
        <f aca="false">$B$4*SIN(2*PI()*C8/12)</f>
        <v>4.89858719658941E-015</v>
      </c>
      <c r="J8" s="7" t="n">
        <f aca="true">-0.5*$B$5+$B$5*RAND()</f>
        <v>3.79866086338684</v>
      </c>
      <c r="K8" s="7" t="n">
        <f aca="false">H8+I8+J8</f>
        <v>3.79866086338684</v>
      </c>
      <c r="L8" s="7" t="n">
        <f aca="false">F8+H8+I8</f>
        <v>160</v>
      </c>
      <c r="M8" s="5" t="n">
        <v>0</v>
      </c>
      <c r="N8" s="5"/>
      <c r="O8" s="5"/>
    </row>
    <row r="9" customFormat="false" ht="12.8" hidden="false" customHeight="false" outlineLevel="0" collapsed="false">
      <c r="C9" s="0" t="n">
        <v>7</v>
      </c>
      <c r="D9" s="2" t="n">
        <f aca="false">EDATE(DATE(2023,1,1),C9)</f>
        <v>45139</v>
      </c>
      <c r="E9" s="3" t="n">
        <f aca="false">F9+H9+I9+J9+M9</f>
        <v>154.859190030382</v>
      </c>
      <c r="F9" s="0" t="n">
        <f aca="false">F8+(C9-C8)*G9</f>
        <v>170</v>
      </c>
      <c r="G9" s="8" t="n">
        <v>10</v>
      </c>
      <c r="H9" s="3" t="n">
        <f aca="false">$B$3*SIN(2*PI()*C9/5)</f>
        <v>0</v>
      </c>
      <c r="I9" s="3" t="n">
        <f aca="false">$B$4*SIN(2*PI()*C9/12)</f>
        <v>-20</v>
      </c>
      <c r="J9" s="7" t="n">
        <f aca="true">-0.5*$B$5+$B$5*RAND()</f>
        <v>4.85919003038199</v>
      </c>
      <c r="K9" s="7" t="n">
        <f aca="false">H9+I9+J9</f>
        <v>-15.140809969618</v>
      </c>
      <c r="L9" s="7" t="n">
        <f aca="false">F9+H9+I9</f>
        <v>150</v>
      </c>
      <c r="M9" s="5" t="n">
        <v>0</v>
      </c>
      <c r="N9" s="5"/>
      <c r="O9" s="5"/>
    </row>
    <row r="10" customFormat="false" ht="12.8" hidden="false" customHeight="false" outlineLevel="0" collapsed="false">
      <c r="C10" s="0" t="n">
        <v>8</v>
      </c>
      <c r="D10" s="2" t="n">
        <f aca="false">EDATE(DATE(2023,1,1),C10)</f>
        <v>45170</v>
      </c>
      <c r="E10" s="3" t="n">
        <f aca="false">F10+H10+I10+J10+M10</f>
        <v>153.745462684186</v>
      </c>
      <c r="F10" s="0" t="n">
        <f aca="false">F9+(C10-C9)*G10</f>
        <v>180</v>
      </c>
      <c r="G10" s="8" t="n">
        <v>10</v>
      </c>
      <c r="H10" s="3" t="n">
        <f aca="false">$B$3*SIN(2*PI()*C10/5)</f>
        <v>-0</v>
      </c>
      <c r="I10" s="3" t="n">
        <f aca="false">$B$4*SIN(2*PI()*C10/12)</f>
        <v>-34.6410161513775</v>
      </c>
      <c r="J10" s="7" t="n">
        <f aca="true">-0.5*$B$5+$B$5*RAND()</f>
        <v>8.38647883556322</v>
      </c>
      <c r="K10" s="7" t="n">
        <f aca="false">H10+I10+J10</f>
        <v>-26.2545373158143</v>
      </c>
      <c r="L10" s="7" t="n">
        <f aca="false">F10+H10+I10</f>
        <v>145.358983848622</v>
      </c>
      <c r="M10" s="5" t="n">
        <v>0</v>
      </c>
      <c r="N10" s="5"/>
      <c r="O10" s="5"/>
    </row>
    <row r="11" customFormat="false" ht="12.8" hidden="false" customHeight="false" outlineLevel="0" collapsed="false">
      <c r="C11" s="0" t="n">
        <v>9</v>
      </c>
      <c r="D11" s="2" t="n">
        <f aca="false">EDATE(DATE(2023,1,1),C11)</f>
        <v>45200</v>
      </c>
      <c r="E11" s="3" t="n">
        <f aca="false">F11+H11+I11+J11+M11</f>
        <v>166.615183307861</v>
      </c>
      <c r="F11" s="0" t="n">
        <f aca="false">F10+(C11-C10)*G11</f>
        <v>190</v>
      </c>
      <c r="G11" s="8" t="n">
        <v>10</v>
      </c>
      <c r="H11" s="3" t="n">
        <f aca="false">$B$3*SIN(2*PI()*C11/5)</f>
        <v>-0</v>
      </c>
      <c r="I11" s="3" t="n">
        <f aca="false">$B$4*SIN(2*PI()*C11/12)</f>
        <v>-40</v>
      </c>
      <c r="J11" s="7" t="n">
        <f aca="true">-0.5*$B$5+$B$5*RAND()</f>
        <v>16.615183307861</v>
      </c>
      <c r="K11" s="7" t="n">
        <f aca="false">H11+I11+J11</f>
        <v>-23.384816692139</v>
      </c>
      <c r="L11" s="7" t="n">
        <f aca="false">F11+H11+I11</f>
        <v>150</v>
      </c>
      <c r="M11" s="5" t="n">
        <v>0</v>
      </c>
      <c r="N11" s="5"/>
      <c r="O11" s="5"/>
    </row>
    <row r="12" customFormat="false" ht="12.8" hidden="false" customHeight="false" outlineLevel="0" collapsed="false">
      <c r="C12" s="0" t="n">
        <v>10</v>
      </c>
      <c r="D12" s="2" t="n">
        <f aca="false">EDATE(DATE(2023,1,1),C12)</f>
        <v>45231</v>
      </c>
      <c r="E12" s="3" t="n">
        <f aca="false">F12+H12+I12+J12+M12</f>
        <v>177.978444672959</v>
      </c>
      <c r="F12" s="0" t="n">
        <f aca="false">F11+(C12-C11)*G12</f>
        <v>200</v>
      </c>
      <c r="G12" s="8" t="n">
        <v>10</v>
      </c>
      <c r="H12" s="3" t="n">
        <f aca="false">$B$3*SIN(2*PI()*C12/5)</f>
        <v>-0</v>
      </c>
      <c r="I12" s="3" t="n">
        <f aca="false">$B$4*SIN(2*PI()*C12/12)</f>
        <v>-34.6410161513775</v>
      </c>
      <c r="J12" s="7" t="n">
        <f aca="true">-0.5*$B$5+$B$5*RAND()</f>
        <v>12.6194608243369</v>
      </c>
      <c r="K12" s="7" t="n">
        <f aca="false">H12+I12+J12</f>
        <v>-22.0215553270406</v>
      </c>
      <c r="L12" s="7" t="n">
        <f aca="false">F12+H12+I12</f>
        <v>165.358983848622</v>
      </c>
      <c r="M12" s="5" t="n">
        <v>0</v>
      </c>
      <c r="N12" s="5"/>
      <c r="O12" s="5"/>
    </row>
    <row r="13" customFormat="false" ht="12.8" hidden="false" customHeight="false" outlineLevel="0" collapsed="false">
      <c r="C13" s="0" t="n">
        <v>11</v>
      </c>
      <c r="D13" s="2" t="n">
        <f aca="false">EDATE(DATE(2023,1,1),C13)</f>
        <v>45261</v>
      </c>
      <c r="E13" s="3" t="n">
        <f aca="false">F13+H13+I13+J13+M13</f>
        <v>184.751580448118</v>
      </c>
      <c r="F13" s="0" t="n">
        <f aca="false">F12+(C13-C12)*G13</f>
        <v>210</v>
      </c>
      <c r="G13" s="8" t="n">
        <v>10</v>
      </c>
      <c r="H13" s="3" t="n">
        <f aca="false">$B$3*SIN(2*PI()*C13/5)</f>
        <v>0</v>
      </c>
      <c r="I13" s="3" t="n">
        <f aca="false">$B$4*SIN(2*PI()*C13/12)</f>
        <v>-20</v>
      </c>
      <c r="J13" s="7" t="n">
        <f aca="true">-0.5*$B$5+$B$5*RAND()</f>
        <v>-5.24841955188191</v>
      </c>
      <c r="K13" s="7" t="n">
        <f aca="false">H13+I13+J13</f>
        <v>-25.2484195518819</v>
      </c>
      <c r="L13" s="7" t="n">
        <f aca="false">F13+H13+I13</f>
        <v>190</v>
      </c>
      <c r="M13" s="5" t="n">
        <v>0</v>
      </c>
      <c r="N13" s="5"/>
      <c r="O13" s="5"/>
    </row>
    <row r="14" customFormat="false" ht="12.8" hidden="false" customHeight="false" outlineLevel="0" collapsed="false">
      <c r="C14" s="0" t="n">
        <v>12</v>
      </c>
      <c r="D14" s="2" t="n">
        <f aca="false">EDATE(DATE(2023,1,1),C14)</f>
        <v>45292</v>
      </c>
      <c r="E14" s="3" t="n">
        <f aca="false">F14+H14+I14+J14+M14</f>
        <v>230.021447892675</v>
      </c>
      <c r="F14" s="0" t="n">
        <f aca="false">F13+(C14-C13)*G14</f>
        <v>220</v>
      </c>
      <c r="G14" s="8" t="n">
        <v>10</v>
      </c>
      <c r="H14" s="3" t="n">
        <f aca="false">$B$3*SIN(2*PI()*C14/5)</f>
        <v>0</v>
      </c>
      <c r="I14" s="3" t="n">
        <f aca="false">$B$4*SIN(2*PI()*C14/12)</f>
        <v>-9.79717439317883E-015</v>
      </c>
      <c r="J14" s="7" t="n">
        <f aca="true">-0.5*$B$5+$B$5*RAND()</f>
        <v>10.0214478926745</v>
      </c>
      <c r="K14" s="7" t="n">
        <f aca="false">H14+I14+J14</f>
        <v>10.0214478926745</v>
      </c>
      <c r="L14" s="7" t="n">
        <f aca="false">F14+H14+I14</f>
        <v>220</v>
      </c>
      <c r="M14" s="5" t="n">
        <v>0</v>
      </c>
      <c r="N14" s="5"/>
      <c r="O14" s="5"/>
    </row>
    <row r="15" customFormat="false" ht="12.8" hidden="false" customHeight="false" outlineLevel="0" collapsed="false">
      <c r="C15" s="0" t="n">
        <v>13</v>
      </c>
      <c r="D15" s="2" t="n">
        <f aca="false">EDATE(DATE(2023,1,1),C15)</f>
        <v>45323</v>
      </c>
      <c r="E15" s="3" t="n">
        <f aca="false">F15+H15+I15+J15+M15</f>
        <v>240.391410382824</v>
      </c>
      <c r="F15" s="0" t="n">
        <f aca="false">F14+(C15-C14)*G15</f>
        <v>230</v>
      </c>
      <c r="G15" s="8" t="n">
        <v>10</v>
      </c>
      <c r="H15" s="3" t="n">
        <f aca="false">$B$3*SIN(2*PI()*C15/5)</f>
        <v>-0</v>
      </c>
      <c r="I15" s="3" t="n">
        <f aca="false">$B$4*SIN(2*PI()*C15/12)</f>
        <v>20</v>
      </c>
      <c r="J15" s="7" t="n">
        <f aca="true">-0.5*$B$5+$B$5*RAND()</f>
        <v>-9.60858961717571</v>
      </c>
      <c r="K15" s="7" t="n">
        <f aca="false">H15+I15+J15</f>
        <v>10.3914103828243</v>
      </c>
      <c r="L15" s="7" t="n">
        <f aca="false">F15+H15+I15</f>
        <v>250</v>
      </c>
      <c r="M15" s="5" t="n">
        <v>0</v>
      </c>
      <c r="N15" s="5"/>
      <c r="O15" s="5"/>
    </row>
    <row r="16" customFormat="false" ht="12.8" hidden="false" customHeight="false" outlineLevel="0" collapsed="false">
      <c r="C16" s="0" t="n">
        <v>14</v>
      </c>
      <c r="D16" s="2" t="n">
        <f aca="false">EDATE(DATE(2023,1,1),C16)</f>
        <v>45352</v>
      </c>
      <c r="E16" s="3" t="n">
        <f aca="false">F16+H16+I16+J16+M16</f>
        <v>268.989937770035</v>
      </c>
      <c r="F16" s="0" t="n">
        <f aca="false">F15+(C16-C15)*G16</f>
        <v>240</v>
      </c>
      <c r="G16" s="8" t="n">
        <v>10</v>
      </c>
      <c r="H16" s="3" t="n">
        <f aca="false">$B$3*SIN(2*PI()*C16/5)</f>
        <v>-0</v>
      </c>
      <c r="I16" s="3" t="n">
        <f aca="false">$B$4*SIN(2*PI()*C16/12)</f>
        <v>34.6410161513775</v>
      </c>
      <c r="J16" s="7" t="n">
        <f aca="true">-0.5*$B$5+$B$5*RAND()</f>
        <v>-5.65107838134226</v>
      </c>
      <c r="K16" s="7" t="n">
        <f aca="false">H16+I16+J16</f>
        <v>28.9899377700353</v>
      </c>
      <c r="L16" s="7" t="n">
        <f aca="false">F16+H16+I16</f>
        <v>274.641016151378</v>
      </c>
      <c r="M16" s="5" t="n">
        <v>0</v>
      </c>
      <c r="N16" s="5"/>
      <c r="O16" s="5"/>
    </row>
    <row r="17" customFormat="false" ht="12.8" hidden="false" customHeight="false" outlineLevel="0" collapsed="false">
      <c r="C17" s="0" t="n">
        <v>15</v>
      </c>
      <c r="D17" s="2" t="n">
        <f aca="false">EDATE(DATE(2023,1,1),C17)</f>
        <v>45383</v>
      </c>
      <c r="E17" s="3" t="n">
        <f aca="false">F17+H17+I17+J17+M17</f>
        <v>274.607368438367</v>
      </c>
      <c r="F17" s="0" t="n">
        <f aca="false">F16+(C17-C16)*G17</f>
        <v>250</v>
      </c>
      <c r="G17" s="8" t="n">
        <v>10</v>
      </c>
      <c r="H17" s="3" t="n">
        <f aca="false">$B$3*SIN(2*PI()*C17/5)</f>
        <v>-0</v>
      </c>
      <c r="I17" s="3" t="n">
        <f aca="false">$B$4*SIN(2*PI()*C17/12)</f>
        <v>40</v>
      </c>
      <c r="J17" s="7" t="n">
        <f aca="true">-0.5*$B$5+$B$5*RAND()</f>
        <v>-15.3926315616334</v>
      </c>
      <c r="K17" s="7" t="n">
        <f aca="false">H17+I17+J17</f>
        <v>24.6073684383666</v>
      </c>
      <c r="L17" s="7" t="n">
        <f aca="false">F17+H17+I17</f>
        <v>290</v>
      </c>
      <c r="M17" s="5" t="n">
        <v>0</v>
      </c>
      <c r="N17" s="5"/>
      <c r="O17" s="5"/>
    </row>
    <row r="18" customFormat="false" ht="12.8" hidden="false" customHeight="false" outlineLevel="0" collapsed="false">
      <c r="C18" s="0" t="n">
        <v>16</v>
      </c>
      <c r="D18" s="2" t="n">
        <f aca="false">EDATE(DATE(2023,1,1),C18)</f>
        <v>45413</v>
      </c>
      <c r="E18" s="3" t="n">
        <f aca="false">F18+H18+I18+J18+M18</f>
        <v>287.582510270476</v>
      </c>
      <c r="F18" s="0" t="n">
        <f aca="false">F17+(C18-C17)*G18</f>
        <v>260</v>
      </c>
      <c r="G18" s="8" t="n">
        <v>10</v>
      </c>
      <c r="H18" s="3" t="n">
        <f aca="false">$B$3*SIN(2*PI()*C18/5)</f>
        <v>0</v>
      </c>
      <c r="I18" s="3" t="n">
        <f aca="false">$B$4*SIN(2*PI()*C18/12)</f>
        <v>34.6410161513776</v>
      </c>
      <c r="J18" s="7" t="n">
        <f aca="true">-0.5*$B$5+$B$5*RAND()</f>
        <v>-7.05850588090189</v>
      </c>
      <c r="K18" s="7" t="n">
        <f aca="false">H18+I18+J18</f>
        <v>27.5825102704757</v>
      </c>
      <c r="L18" s="7" t="n">
        <f aca="false">F18+H18+I18</f>
        <v>294.641016151378</v>
      </c>
      <c r="M18" s="5" t="n">
        <v>0</v>
      </c>
      <c r="N18" s="5"/>
      <c r="O18" s="5"/>
    </row>
    <row r="19" customFormat="false" ht="12.8" hidden="false" customHeight="false" outlineLevel="0" collapsed="false">
      <c r="C19" s="0" t="n">
        <v>17</v>
      </c>
      <c r="D19" s="2" t="n">
        <f aca="false">EDATE(DATE(2023,1,1),C19)</f>
        <v>45444</v>
      </c>
      <c r="E19" s="3" t="n">
        <f aca="false">F19+H19+I19+J19+M19</f>
        <v>286.936759597536</v>
      </c>
      <c r="F19" s="0" t="n">
        <f aca="false">F18+(C19-C18)*G19</f>
        <v>270</v>
      </c>
      <c r="G19" s="8" t="n">
        <v>10</v>
      </c>
      <c r="H19" s="3" t="n">
        <f aca="false">$B$3*SIN(2*PI()*C19/5)</f>
        <v>0</v>
      </c>
      <c r="I19" s="3" t="n">
        <f aca="false">$B$4*SIN(2*PI()*C19/12)</f>
        <v>20</v>
      </c>
      <c r="J19" s="7" t="n">
        <f aca="true">-0.5*$B$5+$B$5*RAND()</f>
        <v>-3.06324040246408</v>
      </c>
      <c r="K19" s="7" t="n">
        <f aca="false">H19+I19+J19</f>
        <v>16.9367595975359</v>
      </c>
      <c r="L19" s="7" t="n">
        <f aca="false">F19+H19+I19</f>
        <v>290</v>
      </c>
      <c r="M19" s="5" t="n">
        <v>0</v>
      </c>
      <c r="N19" s="5"/>
      <c r="O19" s="5"/>
    </row>
    <row r="20" customFormat="false" ht="12.8" hidden="false" customHeight="false" outlineLevel="0" collapsed="false">
      <c r="C20" s="0" t="n">
        <v>18</v>
      </c>
      <c r="D20" s="2" t="n">
        <f aca="false">EDATE(DATE(2023,1,1),C20)</f>
        <v>45474</v>
      </c>
      <c r="E20" s="3" t="n">
        <f aca="false">F20+H20+I20+J20+M20</f>
        <v>277.276246021006</v>
      </c>
      <c r="F20" s="0" t="n">
        <f aca="false">F19+(C20-C19)*G20</f>
        <v>280</v>
      </c>
      <c r="G20" s="8" t="n">
        <v>10</v>
      </c>
      <c r="H20" s="3" t="n">
        <f aca="false">$B$3*SIN(2*PI()*C20/5)</f>
        <v>-0</v>
      </c>
      <c r="I20" s="3" t="n">
        <f aca="false">$B$4*SIN(2*PI()*C20/12)</f>
        <v>1.46957615897682E-014</v>
      </c>
      <c r="J20" s="7" t="n">
        <f aca="true">-0.5*$B$5+$B$5*RAND()</f>
        <v>-2.72375397899434</v>
      </c>
      <c r="K20" s="7" t="n">
        <f aca="false">H20+I20+J20</f>
        <v>-2.72375397899432</v>
      </c>
      <c r="L20" s="7" t="n">
        <f aca="false">F20+H20+I20</f>
        <v>280</v>
      </c>
      <c r="M20" s="5" t="n">
        <v>0</v>
      </c>
      <c r="N20" s="5"/>
      <c r="O20" s="5"/>
    </row>
    <row r="21" customFormat="false" ht="12.8" hidden="false" customHeight="false" outlineLevel="0" collapsed="false">
      <c r="C21" s="0" t="n">
        <v>19</v>
      </c>
      <c r="D21" s="2" t="n">
        <f aca="false">EDATE(DATE(2023,1,1),C21)</f>
        <v>45505</v>
      </c>
      <c r="E21" s="3" t="n">
        <f aca="false">F21+H21+I21+J21+M21</f>
        <v>261.800062195457</v>
      </c>
      <c r="F21" s="0" t="n">
        <f aca="false">F20+(C21-C20)*G21</f>
        <v>280</v>
      </c>
      <c r="G21" s="8" t="n">
        <v>0</v>
      </c>
      <c r="H21" s="3" t="n">
        <f aca="false">$B$3*SIN(2*PI()*C21/5)</f>
        <v>-0</v>
      </c>
      <c r="I21" s="3" t="n">
        <f aca="false">$B$4*SIN(2*PI()*C21/12)</f>
        <v>-20</v>
      </c>
      <c r="J21" s="7" t="n">
        <f aca="true">-0.5*$B$5+$B$5*RAND()</f>
        <v>1.80006219545705</v>
      </c>
      <c r="K21" s="7" t="n">
        <f aca="false">H21+I21+J21</f>
        <v>-18.1999378045429</v>
      </c>
      <c r="L21" s="7" t="n">
        <f aca="false">F21+H21+I21</f>
        <v>260</v>
      </c>
      <c r="M21" s="5" t="n">
        <v>0</v>
      </c>
      <c r="N21" s="5"/>
      <c r="O21" s="5"/>
    </row>
    <row r="22" customFormat="false" ht="12.8" hidden="false" customHeight="false" outlineLevel="0" collapsed="false">
      <c r="C22" s="0" t="n">
        <v>20</v>
      </c>
      <c r="D22" s="2" t="n">
        <f aca="false">EDATE(DATE(2023,1,1),C22)</f>
        <v>45536</v>
      </c>
      <c r="E22" s="3" t="n">
        <f aca="false">F22+H22+I22+J22+M22</f>
        <v>232.69223856082</v>
      </c>
      <c r="F22" s="0" t="n">
        <f aca="false">F21+(C22-C21)*G22</f>
        <v>280</v>
      </c>
      <c r="G22" s="8" t="n">
        <v>0</v>
      </c>
      <c r="H22" s="3" t="n">
        <f aca="false">$B$3*SIN(2*PI()*C22/5)</f>
        <v>-0</v>
      </c>
      <c r="I22" s="3" t="n">
        <f aca="false">$B$4*SIN(2*PI()*C22/12)</f>
        <v>-34.6410161513776</v>
      </c>
      <c r="J22" s="7" t="n">
        <f aca="true">-0.5*$B$5+$B$5*RAND()</f>
        <v>-12.6667452878021</v>
      </c>
      <c r="K22" s="7" t="n">
        <f aca="false">H22+I22+J22</f>
        <v>-47.3077614391796</v>
      </c>
      <c r="L22" s="7" t="n">
        <f aca="false">F22+H22+I22</f>
        <v>245.358983848622</v>
      </c>
      <c r="M22" s="5" t="n">
        <v>0</v>
      </c>
      <c r="N22" s="5"/>
      <c r="O22" s="5"/>
    </row>
    <row r="23" customFormat="false" ht="12.8" hidden="false" customHeight="false" outlineLevel="0" collapsed="false">
      <c r="C23" s="0" t="n">
        <v>21</v>
      </c>
      <c r="D23" s="2" t="n">
        <f aca="false">EDATE(DATE(2023,1,1),C23)</f>
        <v>45566</v>
      </c>
      <c r="E23" s="3" t="n">
        <f aca="false">F23+H23+I23+J23+M23</f>
        <v>233.158281624856</v>
      </c>
      <c r="F23" s="0" t="n">
        <f aca="false">F22+(C23-C22)*G23</f>
        <v>280</v>
      </c>
      <c r="G23" s="8" t="n">
        <v>0</v>
      </c>
      <c r="H23" s="3" t="n">
        <f aca="false">$B$3*SIN(2*PI()*C23/5)</f>
        <v>0</v>
      </c>
      <c r="I23" s="3" t="n">
        <f aca="false">$B$4*SIN(2*PI()*C23/12)</f>
        <v>-40</v>
      </c>
      <c r="J23" s="7" t="n">
        <f aca="true">-0.5*$B$5+$B$5*RAND()</f>
        <v>-6.84171837514428</v>
      </c>
      <c r="K23" s="7" t="n">
        <f aca="false">H23+I23+J23</f>
        <v>-46.8417183751443</v>
      </c>
      <c r="L23" s="7" t="n">
        <f aca="false">F23+H23+I23</f>
        <v>240</v>
      </c>
      <c r="M23" s="5" t="n">
        <v>0</v>
      </c>
      <c r="N23" s="5"/>
      <c r="O23" s="5"/>
    </row>
    <row r="24" customFormat="false" ht="12.8" hidden="false" customHeight="false" outlineLevel="0" collapsed="false">
      <c r="C24" s="0" t="n">
        <v>22</v>
      </c>
      <c r="D24" s="2" t="n">
        <f aca="false">EDATE(DATE(2023,1,1),C24)</f>
        <v>45597</v>
      </c>
      <c r="E24" s="3" t="n">
        <f aca="false">F24+H24+I24+J24+M24</f>
        <v>250.600484300574</v>
      </c>
      <c r="F24" s="0" t="n">
        <f aca="false">F23+(C24-C23)*G24</f>
        <v>280</v>
      </c>
      <c r="G24" s="8" t="n">
        <v>0</v>
      </c>
      <c r="H24" s="3" t="n">
        <f aca="false">$B$3*SIN(2*PI()*C24/5)</f>
        <v>0</v>
      </c>
      <c r="I24" s="3" t="n">
        <f aca="false">$B$4*SIN(2*PI()*C24/12)</f>
        <v>-34.6410161513776</v>
      </c>
      <c r="J24" s="7" t="n">
        <f aca="true">-0.5*$B$5+$B$5*RAND()</f>
        <v>5.24150045195202</v>
      </c>
      <c r="K24" s="7" t="n">
        <f aca="false">H24+I24+J24</f>
        <v>-29.3995156994255</v>
      </c>
      <c r="L24" s="7" t="n">
        <f aca="false">F24+H24+I24</f>
        <v>245.358983848622</v>
      </c>
      <c r="M24" s="5" t="n">
        <v>0</v>
      </c>
    </row>
    <row r="25" customFormat="false" ht="12.8" hidden="false" customHeight="false" outlineLevel="0" collapsed="false">
      <c r="C25" s="0" t="n">
        <v>23</v>
      </c>
      <c r="D25" s="2" t="n">
        <f aca="false">EDATE(DATE(2023,1,1),C25)</f>
        <v>45627</v>
      </c>
      <c r="E25" s="3" t="n">
        <f aca="false">F25+H25+I25+J25+M25</f>
        <v>263.498164124971</v>
      </c>
      <c r="F25" s="0" t="n">
        <f aca="false">F24+(C25-C24)*G25</f>
        <v>280</v>
      </c>
      <c r="G25" s="8" t="n">
        <v>0</v>
      </c>
      <c r="H25" s="3" t="n">
        <f aca="false">$B$3*SIN(2*PI()*C25/5)</f>
        <v>-0</v>
      </c>
      <c r="I25" s="3" t="n">
        <f aca="false">$B$4*SIN(2*PI()*C25/12)</f>
        <v>-20.0000000000001</v>
      </c>
      <c r="J25" s="7" t="n">
        <f aca="true">-0.5*$B$5+$B$5*RAND()</f>
        <v>3.49816412497133</v>
      </c>
      <c r="K25" s="7" t="n">
        <f aca="false">H25+I25+J25</f>
        <v>-16.5018358750287</v>
      </c>
      <c r="L25" s="7" t="n">
        <f aca="false">F25+H25+I25</f>
        <v>260</v>
      </c>
      <c r="M25" s="5" t="n">
        <v>0</v>
      </c>
    </row>
    <row r="26" customFormat="false" ht="12.8" hidden="false" customHeight="false" outlineLevel="0" collapsed="false">
      <c r="C26" s="0" t="n">
        <v>24</v>
      </c>
      <c r="D26" s="2" t="n">
        <f aca="false">EDATE(DATE(2023,1,1),C26)</f>
        <v>45658</v>
      </c>
      <c r="E26" s="3" t="n">
        <f aca="false">F26+H26+I26+J26+M26</f>
        <v>298.037914948052</v>
      </c>
      <c r="F26" s="0" t="n">
        <f aca="false">F25+(C26-C25)*G26</f>
        <v>280</v>
      </c>
      <c r="G26" s="8" t="n">
        <v>0</v>
      </c>
      <c r="H26" s="3" t="n">
        <f aca="false">$B$3*SIN(2*PI()*C26/5)</f>
        <v>-0</v>
      </c>
      <c r="I26" s="3" t="n">
        <f aca="false">$B$4*SIN(2*PI()*C26/12)</f>
        <v>-1.95943487863577E-014</v>
      </c>
      <c r="J26" s="7" t="n">
        <f aca="true">-0.5*$B$5+$B$5*RAND()</f>
        <v>18.0379149480516</v>
      </c>
      <c r="K26" s="7" t="n">
        <f aca="false">H26+I26+J26</f>
        <v>18.0379149480516</v>
      </c>
      <c r="L26" s="7" t="n">
        <f aca="false">F26+H26+I26</f>
        <v>280</v>
      </c>
      <c r="M26" s="5" t="n">
        <v>0</v>
      </c>
    </row>
    <row r="27" customFormat="false" ht="12.8" hidden="false" customHeight="false" outlineLevel="0" collapsed="false">
      <c r="C27" s="0" t="n">
        <v>25</v>
      </c>
      <c r="D27" s="2" t="n">
        <f aca="false">EDATE(DATE(2023,1,1),C27)</f>
        <v>45689</v>
      </c>
      <c r="E27" s="3" t="n">
        <f aca="false">F27+H27+I27+J27+M27</f>
        <v>289.753397735291</v>
      </c>
      <c r="F27" s="0" t="n">
        <f aca="false">F26+(C27-C26)*G27</f>
        <v>280</v>
      </c>
      <c r="G27" s="8" t="n">
        <v>0</v>
      </c>
      <c r="H27" s="3" t="n">
        <f aca="false">$B$3*SIN(2*PI()*C27/5)</f>
        <v>-0</v>
      </c>
      <c r="I27" s="3" t="n">
        <f aca="false">$B$4*SIN(2*PI()*C27/12)</f>
        <v>20</v>
      </c>
      <c r="J27" s="7" t="n">
        <f aca="true">-0.5*$B$5+$B$5*RAND()</f>
        <v>-10.246602264709</v>
      </c>
      <c r="K27" s="7" t="n">
        <f aca="false">H27+I27+J27</f>
        <v>9.75339773529106</v>
      </c>
      <c r="L27" s="7" t="n">
        <f aca="false">F27+H27+I27</f>
        <v>300</v>
      </c>
      <c r="M27" s="5" t="n">
        <v>0</v>
      </c>
    </row>
    <row r="28" customFormat="false" ht="12.8" hidden="false" customHeight="false" outlineLevel="0" collapsed="false">
      <c r="C28" s="0" t="n">
        <v>26</v>
      </c>
      <c r="D28" s="2" t="n">
        <f aca="false">EDATE(DATE(2023,1,1),C28)</f>
        <v>45717</v>
      </c>
      <c r="E28" s="3" t="n">
        <f aca="false">F28+H28+I28+J28+M28</f>
        <v>307.947277695746</v>
      </c>
      <c r="F28" s="0" t="n">
        <f aca="false">F27+(C28-C27)*G28</f>
        <v>280</v>
      </c>
      <c r="G28" s="8" t="n">
        <v>0</v>
      </c>
      <c r="H28" s="3" t="n">
        <f aca="false">$B$3*SIN(2*PI()*C28/5)</f>
        <v>0</v>
      </c>
      <c r="I28" s="3" t="n">
        <f aca="false">$B$4*SIN(2*PI()*C28/12)</f>
        <v>34.6410161513776</v>
      </c>
      <c r="J28" s="7" t="n">
        <f aca="true">-0.5*$B$5+$B$5*RAND()</f>
        <v>-6.6937384556312</v>
      </c>
      <c r="K28" s="7" t="n">
        <f aca="false">H28+I28+J28</f>
        <v>27.9472776957464</v>
      </c>
      <c r="L28" s="7" t="n">
        <f aca="false">F28+H28+I28</f>
        <v>314.641016151378</v>
      </c>
      <c r="M28" s="5" t="n">
        <v>0</v>
      </c>
    </row>
    <row r="29" customFormat="false" ht="12.8" hidden="false" customHeight="false" outlineLevel="0" collapsed="false">
      <c r="C29" s="0" t="n">
        <v>27</v>
      </c>
      <c r="D29" s="2" t="n">
        <f aca="false">EDATE(DATE(2023,1,1),C29)</f>
        <v>45748</v>
      </c>
      <c r="E29" s="3" t="n">
        <f aca="false">F29+H29+I29+J29+M29</f>
        <v>309.905066097492</v>
      </c>
      <c r="F29" s="0" t="n">
        <f aca="false">F28+(C29-C28)*G29</f>
        <v>280</v>
      </c>
      <c r="G29" s="8" t="n">
        <v>0</v>
      </c>
      <c r="H29" s="3" t="n">
        <f aca="false">$B$3*SIN(2*PI()*C29/5)</f>
        <v>0</v>
      </c>
      <c r="I29" s="3" t="n">
        <f aca="false">$B$4*SIN(2*PI()*C29/12)</f>
        <v>40</v>
      </c>
      <c r="J29" s="7" t="n">
        <f aca="true">-0.5*$B$5+$B$5*RAND()</f>
        <v>-10.0949339025082</v>
      </c>
      <c r="K29" s="7" t="n">
        <f aca="false">H29+I29+J29</f>
        <v>29.9050660974918</v>
      </c>
      <c r="L29" s="7" t="n">
        <f aca="false">F29+H29+I29</f>
        <v>320</v>
      </c>
      <c r="M29" s="5" t="n">
        <v>0</v>
      </c>
    </row>
    <row r="30" customFormat="false" ht="12.8" hidden="false" customHeight="false" outlineLevel="0" collapsed="false">
      <c r="C30" s="0" t="n">
        <v>28</v>
      </c>
      <c r="D30" s="2" t="n">
        <f aca="false">EDATE(DATE(2023,1,1),C30)</f>
        <v>45778</v>
      </c>
      <c r="E30" s="3" t="n">
        <f aca="false">F30+H30+I30+J30+M30</f>
        <v>316.318952832255</v>
      </c>
      <c r="F30" s="0" t="n">
        <f aca="false">F29+(C30-C29)*G30</f>
        <v>280</v>
      </c>
      <c r="G30" s="8" t="n">
        <v>0</v>
      </c>
      <c r="H30" s="3" t="n">
        <f aca="false">$B$3*SIN(2*PI()*C30/5)</f>
        <v>-0</v>
      </c>
      <c r="I30" s="3" t="n">
        <f aca="false">$B$4*SIN(2*PI()*C30/12)</f>
        <v>34.6410161513776</v>
      </c>
      <c r="J30" s="7" t="n">
        <f aca="true">-0.5*$B$5+$B$5*RAND()</f>
        <v>1.67793668087743</v>
      </c>
      <c r="K30" s="7" t="n">
        <f aca="false">H30+I30+J30</f>
        <v>36.318952832255</v>
      </c>
      <c r="L30" s="7" t="n">
        <f aca="false">F30+H30+I30</f>
        <v>314.641016151378</v>
      </c>
      <c r="M30" s="5" t="n">
        <v>0</v>
      </c>
    </row>
    <row r="31" customFormat="false" ht="12.8" hidden="false" customHeight="false" outlineLevel="0" collapsed="false">
      <c r="C31" s="0" t="n">
        <v>29</v>
      </c>
      <c r="D31" s="2" t="n">
        <f aca="false">EDATE(DATE(2023,1,1),C31)</f>
        <v>45809</v>
      </c>
      <c r="E31" s="3" t="n">
        <f aca="false">F31+H31+I31+J31+M31</f>
        <v>304.74603888412</v>
      </c>
      <c r="F31" s="0" t="n">
        <f aca="false">F30+(C31-C30)*G31</f>
        <v>280</v>
      </c>
      <c r="G31" s="8" t="n">
        <v>0</v>
      </c>
      <c r="H31" s="3" t="n">
        <f aca="false">$B$3*SIN(2*PI()*C31/5)</f>
        <v>-0</v>
      </c>
      <c r="I31" s="3" t="n">
        <f aca="false">$B$4*SIN(2*PI()*C31/12)</f>
        <v>20</v>
      </c>
      <c r="J31" s="7" t="n">
        <f aca="true">-0.5*$B$5+$B$5*RAND()</f>
        <v>4.74603888411978</v>
      </c>
      <c r="K31" s="7" t="n">
        <f aca="false">H31+I31+J31</f>
        <v>24.7460388841198</v>
      </c>
      <c r="L31" s="7" t="n">
        <f aca="false">F31+H31+I31</f>
        <v>300</v>
      </c>
      <c r="M31" s="5" t="n">
        <v>0</v>
      </c>
    </row>
    <row r="32" customFormat="false" ht="12.8" hidden="false" customHeight="false" outlineLevel="0" collapsed="false">
      <c r="C32" s="0" t="n">
        <v>30</v>
      </c>
      <c r="D32" s="2" t="n">
        <f aca="false">EDATE(DATE(2023,1,1),C32)</f>
        <v>45839</v>
      </c>
      <c r="E32" s="3" t="n">
        <f aca="false">F32+H32+I32+J32+M32</f>
        <v>274.589202400562</v>
      </c>
      <c r="F32" s="0" t="n">
        <f aca="false">F31+(C32-C31)*G32</f>
        <v>280</v>
      </c>
      <c r="G32" s="8" t="n">
        <v>0</v>
      </c>
      <c r="H32" s="3" t="n">
        <f aca="false">$B$3*SIN(2*PI()*C32/5)</f>
        <v>-0</v>
      </c>
      <c r="I32" s="3" t="n">
        <f aca="false">$B$4*SIN(2*PI()*C32/12)</f>
        <v>9.55472095589571E-014</v>
      </c>
      <c r="J32" s="7" t="n">
        <f aca="true">-0.5*$B$5+$B$5*RAND()</f>
        <v>-5.41079759943822</v>
      </c>
      <c r="K32" s="7" t="n">
        <f aca="false">H32+I32+J32</f>
        <v>-5.41079759943812</v>
      </c>
      <c r="L32" s="7" t="n">
        <f aca="false">F32+H32+I32</f>
        <v>280</v>
      </c>
      <c r="M32" s="5" t="n">
        <v>0</v>
      </c>
    </row>
    <row r="33" customFormat="false" ht="12.8" hidden="false" customHeight="false" outlineLevel="0" collapsed="false">
      <c r="C33" s="0" t="n">
        <v>31</v>
      </c>
      <c r="D33" s="2" t="n">
        <f aca="false">EDATE(DATE(2023,1,1),C33)</f>
        <v>45870</v>
      </c>
      <c r="E33" s="3" t="n">
        <f aca="false">F33+H33+I33+J33+M33</f>
        <v>258.728557196001</v>
      </c>
      <c r="F33" s="0" t="n">
        <f aca="false">F32+(C33-C32)*G33</f>
        <v>280</v>
      </c>
      <c r="G33" s="8" t="n">
        <v>0</v>
      </c>
      <c r="H33" s="3" t="n">
        <f aca="false">$B$3*SIN(2*PI()*C33/5)</f>
        <v>0</v>
      </c>
      <c r="I33" s="3" t="n">
        <f aca="false">$B$4*SIN(2*PI()*C33/12)</f>
        <v>-20</v>
      </c>
      <c r="J33" s="7" t="n">
        <f aca="true">-0.5*$B$5+$B$5*RAND()</f>
        <v>-1.27144280399922</v>
      </c>
      <c r="K33" s="7" t="n">
        <f aca="false">H33+I33+J33</f>
        <v>-21.2714428039992</v>
      </c>
      <c r="L33" s="7" t="n">
        <f aca="false">F33+H33+I33</f>
        <v>260</v>
      </c>
      <c r="M33" s="5" t="n">
        <v>0</v>
      </c>
    </row>
    <row r="34" customFormat="false" ht="12.8" hidden="false" customHeight="false" outlineLevel="0" collapsed="false">
      <c r="C34" s="0" t="n">
        <v>32</v>
      </c>
      <c r="D34" s="2" t="n">
        <f aca="false">EDATE(DATE(2023,1,1),C34)</f>
        <v>45901</v>
      </c>
      <c r="E34" s="3" t="n">
        <f aca="false">F34+H34+I34+J34+M34</f>
        <v>259.053432473762</v>
      </c>
      <c r="F34" s="0" t="n">
        <f aca="false">F33+(C34-C33)*G34</f>
        <v>280</v>
      </c>
      <c r="G34" s="8" t="n">
        <v>0</v>
      </c>
      <c r="H34" s="3" t="n">
        <f aca="false">$B$3*SIN(2*PI()*C34/5)</f>
        <v>0</v>
      </c>
      <c r="I34" s="3" t="n">
        <f aca="false">$B$4*SIN(2*PI()*C34/12)</f>
        <v>-34.6410161513775</v>
      </c>
      <c r="J34" s="7" t="n">
        <f aca="true">-0.5*$B$5+$B$5*RAND()</f>
        <v>13.694448625139</v>
      </c>
      <c r="K34" s="7" t="n">
        <f aca="false">H34+I34+J34</f>
        <v>-20.9465675262385</v>
      </c>
      <c r="L34" s="7" t="n">
        <f aca="false">F34+H34+I34</f>
        <v>245.358983848623</v>
      </c>
      <c r="M34" s="5" t="n">
        <v>0</v>
      </c>
    </row>
    <row r="35" customFormat="false" ht="12.8" hidden="false" customHeight="false" outlineLevel="0" collapsed="false">
      <c r="C35" s="0" t="n">
        <v>33</v>
      </c>
      <c r="D35" s="2" t="n">
        <f aca="false">EDATE(DATE(2023,1,1),C35)</f>
        <v>45931</v>
      </c>
      <c r="E35" s="3" t="n">
        <f aca="false">F35+H35+I35+J35+M35</f>
        <v>256.277659281437</v>
      </c>
      <c r="F35" s="0" t="n">
        <f aca="false">F34+(C35-C34)*G35</f>
        <v>280</v>
      </c>
      <c r="G35" s="8" t="n">
        <v>0</v>
      </c>
      <c r="H35" s="3" t="n">
        <f aca="false">$B$3*SIN(2*PI()*C35/5)</f>
        <v>-0</v>
      </c>
      <c r="I35" s="3" t="n">
        <f aca="false">$B$4*SIN(2*PI()*C35/12)</f>
        <v>-40</v>
      </c>
      <c r="J35" s="7" t="n">
        <f aca="true">-0.5*$B$5+$B$5*RAND()</f>
        <v>16.2776592814374</v>
      </c>
      <c r="K35" s="7" t="n">
        <f aca="false">H35+I35+J35</f>
        <v>-23.7223407185626</v>
      </c>
      <c r="L35" s="7" t="n">
        <f aca="false">F35+H35+I35</f>
        <v>240</v>
      </c>
      <c r="M35" s="5" t="n">
        <v>0</v>
      </c>
    </row>
    <row r="36" customFormat="false" ht="12.8" hidden="false" customHeight="false" outlineLevel="0" collapsed="false">
      <c r="C36" s="0" t="n">
        <v>34</v>
      </c>
      <c r="D36" s="2" t="n">
        <f aca="false">EDATE(DATE(2023,1,1),C36)</f>
        <v>45962</v>
      </c>
      <c r="E36" s="3" t="n">
        <f aca="false">F36+H36+I36+J36+M36</f>
        <v>252.680099609022</v>
      </c>
      <c r="F36" s="0" t="n">
        <f aca="false">F35+(C36-C35)*G36</f>
        <v>280</v>
      </c>
      <c r="G36" s="8" t="n">
        <v>0</v>
      </c>
      <c r="H36" s="3" t="n">
        <f aca="false">$B$3*SIN(2*PI()*C36/5)</f>
        <v>-0</v>
      </c>
      <c r="I36" s="3" t="n">
        <f aca="false">$B$4*SIN(2*PI()*C36/12)</f>
        <v>-34.6410161513775</v>
      </c>
      <c r="J36" s="7" t="n">
        <f aca="true">-0.5*$B$5+$B$5*RAND()</f>
        <v>7.32111576039929</v>
      </c>
      <c r="K36" s="7" t="n">
        <f aca="false">H36+I36+J36</f>
        <v>-27.3199003909782</v>
      </c>
      <c r="L36" s="7" t="n">
        <f aca="false">F36+H36+I36</f>
        <v>245.358983848622</v>
      </c>
      <c r="M36" s="5" t="n">
        <v>0</v>
      </c>
    </row>
    <row r="37" customFormat="false" ht="12.8" hidden="false" customHeight="false" outlineLevel="0" collapsed="false">
      <c r="C37" s="0" t="n">
        <v>35</v>
      </c>
      <c r="D37" s="2" t="n">
        <f aca="false">EDATE(DATE(2023,1,1),C37)</f>
        <v>45992</v>
      </c>
      <c r="E37" s="3" t="n">
        <f aca="false">F37+H37+I37+J37+M37</f>
        <v>255.84426539712</v>
      </c>
      <c r="F37" s="0" t="n">
        <f aca="false">F36+(C37-C36)*G37</f>
        <v>280</v>
      </c>
      <c r="G37" s="8" t="n">
        <v>0</v>
      </c>
      <c r="H37" s="3" t="n">
        <f aca="false">$B$3*SIN(2*PI()*C37/5)</f>
        <v>-0</v>
      </c>
      <c r="I37" s="3" t="n">
        <f aca="false">$B$4*SIN(2*PI()*C37/12)</f>
        <v>-20</v>
      </c>
      <c r="J37" s="7" t="n">
        <f aca="true">-0.5*$B$5+$B$5*RAND()</f>
        <v>-4.15573460287957</v>
      </c>
      <c r="K37" s="7" t="n">
        <f aca="false">H37+I37+J37</f>
        <v>-24.1557346028796</v>
      </c>
      <c r="L37" s="7" t="n">
        <f aca="false">F37+H37+I37</f>
        <v>260</v>
      </c>
      <c r="M37" s="5" t="n">
        <v>0</v>
      </c>
    </row>
    <row r="38" customFormat="false" ht="12.8" hidden="false" customHeight="false" outlineLevel="0" collapsed="false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customFormat="false" ht="12.8" hidden="false" customHeight="false" outlineLevel="0" collapsed="false">
      <c r="D39" s="0" t="s">
        <v>16</v>
      </c>
      <c r="E39" s="3" t="n">
        <f aca="false">AVERAGE(E$2:E$37)</f>
        <v>233.098429970323</v>
      </c>
      <c r="F39" s="3" t="n">
        <f aca="false">AVERAGE(F$2:F$37)</f>
        <v>232.5</v>
      </c>
      <c r="G39" s="3" t="n">
        <f aca="false">AVERAGE(G$2:G$37)</f>
        <v>5.14285714285714</v>
      </c>
      <c r="H39" s="3" t="n">
        <f aca="false">AVERAGE(H$2:H$37)</f>
        <v>0</v>
      </c>
      <c r="I39" s="3" t="n">
        <f aca="false">AVERAGE(I$2:I$37)</f>
        <v>4.9477941892942E-015</v>
      </c>
      <c r="J39" s="3" t="n">
        <f aca="false">AVERAGE(J$2:J$37)</f>
        <v>0.598429970323156</v>
      </c>
      <c r="K39" s="3" t="n">
        <f aca="false">AVERAGE(K$2:K$37)</f>
        <v>0.598429970323161</v>
      </c>
      <c r="L39" s="3" t="n">
        <f aca="false">AVERAGE(L$2:L$37)</f>
        <v>232.5</v>
      </c>
      <c r="M39" s="3" t="n">
        <f aca="false">AVERAGE(M$2:M$37)</f>
        <v>0</v>
      </c>
    </row>
    <row r="40" customFormat="false" ht="12.8" hidden="false" customHeight="false" outlineLevel="0" collapsed="false">
      <c r="D40" s="0" t="s">
        <v>17</v>
      </c>
      <c r="E40" s="3" t="n">
        <f aca="false">STDEV(E$2:E$37)</f>
        <v>58.7685063456681</v>
      </c>
      <c r="F40" s="3" t="n">
        <f aca="false">STDEV(F$2:F$37)</f>
        <v>60.8687111741328</v>
      </c>
      <c r="G40" s="3" t="n">
        <f aca="false">STDEV(G$2:G$37)</f>
        <v>5.0709255283711</v>
      </c>
      <c r="H40" s="3" t="n">
        <f aca="false">STDEV(H$2:H$37)</f>
        <v>0</v>
      </c>
      <c r="I40" s="3" t="n">
        <f aca="false">STDEV(I$2:I$37)</f>
        <v>28.6854866240254</v>
      </c>
      <c r="J40" s="3" t="n">
        <f aca="false">STDEV(J$2:J$37)</f>
        <v>9.8855227576754</v>
      </c>
      <c r="K40" s="3" t="n">
        <f aca="false">STDEV(K$2:K$37)</f>
        <v>25.2031115094457</v>
      </c>
      <c r="L40" s="3" t="n">
        <f aca="false">STDEV(L$2:L$37)</f>
        <v>61.3198253155428</v>
      </c>
      <c r="M40" s="3" t="n">
        <f aca="false">STDEV(M$2:M$37)</f>
        <v>0</v>
      </c>
    </row>
    <row r="41" customFormat="false" ht="12.8" hidden="false" customHeight="false" outlineLevel="0" collapsed="false">
      <c r="D41" s="0" t="s">
        <v>18</v>
      </c>
      <c r="E41" s="3" t="n">
        <f aca="false">MEDIAN(E$2:E$37)</f>
        <v>254.262182503071</v>
      </c>
      <c r="F41" s="3" t="n">
        <f aca="false">MEDIAN(F$2:F$37)</f>
        <v>275</v>
      </c>
      <c r="G41" s="3" t="n">
        <f aca="false">MEDIAN(G$2:G$37)</f>
        <v>10</v>
      </c>
      <c r="H41" s="3" t="n">
        <f aca="false">MEDIAN(H$2:H$37)</f>
        <v>0</v>
      </c>
      <c r="I41" s="3" t="n">
        <f aca="false">MEDIAN(I$2:I$37)</f>
        <v>2.44929359829471E-015</v>
      </c>
      <c r="J41" s="3" t="n">
        <f aca="false">MEDIAN(J$2:J$37)</f>
        <v>-1.99759839149678</v>
      </c>
      <c r="K41" s="3" t="n">
        <f aca="false">MEDIAN(K$2:K$37)</f>
        <v>6.77602929933895</v>
      </c>
      <c r="L41" s="3" t="n">
        <f aca="false">MEDIAN(L$2:L$37)</f>
        <v>245.358983848622</v>
      </c>
      <c r="M41" s="3" t="n">
        <f aca="false">MEDIAN(M$2:M$37)</f>
        <v>0</v>
      </c>
    </row>
    <row r="42" customFormat="false" ht="12.8" hidden="false" customHeight="false" outlineLevel="0" collapsed="false">
      <c r="D42" s="0" t="s">
        <v>19</v>
      </c>
      <c r="E42" s="3" t="n">
        <f aca="false">MIN(E2:E37)</f>
        <v>113.473084844041</v>
      </c>
      <c r="F42" s="3" t="n">
        <f aca="false">MIN(F2:F37)</f>
        <v>100</v>
      </c>
      <c r="G42" s="3" t="n">
        <f aca="false">MIN(G2:G37)</f>
        <v>0</v>
      </c>
      <c r="H42" s="3" t="n">
        <f aca="false">MIN(H2:H37)</f>
        <v>0</v>
      </c>
      <c r="I42" s="3" t="n">
        <f aca="false">MIN(I2:I37)</f>
        <v>-40</v>
      </c>
      <c r="J42" s="3" t="n">
        <f aca="false">MIN(J2:J37)</f>
        <v>-15.3926315616334</v>
      </c>
      <c r="K42" s="3" t="n">
        <f aca="false">MIN(K2:K37)</f>
        <v>-47.3077614391796</v>
      </c>
      <c r="L42" s="3" t="n">
        <f aca="false">MIN(L2:L37)</f>
        <v>100</v>
      </c>
      <c r="M42" s="3" t="n">
        <f aca="false">MIN(M2:M37)</f>
        <v>0</v>
      </c>
    </row>
    <row r="43" customFormat="false" ht="12.8" hidden="false" customHeight="false" outlineLevel="0" collapsed="false">
      <c r="D43" s="0" t="s">
        <v>20</v>
      </c>
      <c r="E43" s="3" t="n">
        <f aca="false">QUARTILE(E$2:E$37,1)</f>
        <v>175.137629331685</v>
      </c>
      <c r="F43" s="3" t="n">
        <f aca="false">QUARTILE(F$2:F$37,1)</f>
        <v>187.5</v>
      </c>
      <c r="G43" s="3" t="n">
        <f aca="false">QUARTILE(G$2:G$37,1)</f>
        <v>0</v>
      </c>
      <c r="H43" s="3" t="n">
        <f aca="false">QUARTILE(H$2:H$37,1)</f>
        <v>0</v>
      </c>
      <c r="I43" s="3" t="n">
        <f aca="false">QUARTILE(I$2:I$37,1)</f>
        <v>-23.6602540378444</v>
      </c>
      <c r="J43" s="3" t="n">
        <f aca="false">QUARTILE(J$2:J$37,1)</f>
        <v>-6.73073343550947</v>
      </c>
      <c r="K43" s="3" t="n">
        <f aca="false">QUARTILE(K$2:K$37,1)</f>
        <v>-22.3623706683152</v>
      </c>
      <c r="L43" s="3" t="n">
        <f aca="false">QUARTILE(L$2:L$37,1)</f>
        <v>170</v>
      </c>
      <c r="M43" s="3" t="n">
        <f aca="false">QUARTILE(M$2:M$37,1)</f>
        <v>0</v>
      </c>
    </row>
    <row r="44" customFormat="false" ht="12.8" hidden="false" customHeight="false" outlineLevel="0" collapsed="false">
      <c r="D44" s="10" t="s">
        <v>21</v>
      </c>
      <c r="E44" s="11" t="n">
        <f aca="false">QUARTILE(E$2:E$37,2)</f>
        <v>254.262182503071</v>
      </c>
      <c r="F44" s="11" t="n">
        <f aca="false">QUARTILE(F$2:F$37,2)</f>
        <v>275</v>
      </c>
      <c r="G44" s="11" t="n">
        <f aca="false">QUARTILE(G$2:G$37,2)</f>
        <v>10</v>
      </c>
      <c r="H44" s="11" t="n">
        <f aca="false">QUARTILE(H$2:H$37,2)</f>
        <v>0</v>
      </c>
      <c r="I44" s="11" t="n">
        <f aca="false">QUARTILE(I$2:I$37,2)</f>
        <v>2.44929359829471E-015</v>
      </c>
      <c r="J44" s="11" t="n">
        <f aca="false">QUARTILE(J$2:J$37,2)</f>
        <v>-1.99759839149678</v>
      </c>
      <c r="K44" s="11" t="n">
        <f aca="false">QUARTILE(K$2:K$37,2)</f>
        <v>6.77602929933895</v>
      </c>
      <c r="L44" s="11" t="n">
        <f aca="false">QUARTILE(L$2:L$37,2)</f>
        <v>245.358983848622</v>
      </c>
      <c r="M44" s="11" t="n">
        <f aca="false">QUARTILE(M$2:M$37,2)</f>
        <v>0</v>
      </c>
    </row>
    <row r="45" customFormat="false" ht="12.8" hidden="false" customHeight="false" outlineLevel="0" collapsed="false">
      <c r="D45" s="0" t="s">
        <v>22</v>
      </c>
      <c r="E45" s="3" t="n">
        <f aca="false">QUARTILE(E$2:E$37,3)</f>
        <v>275.274587834026</v>
      </c>
      <c r="F45" s="3" t="n">
        <f aca="false">QUARTILE(F$2:F$37,3)</f>
        <v>280</v>
      </c>
      <c r="G45" s="3" t="n">
        <f aca="false">QUARTILE(G$2:G$37,3)</f>
        <v>10</v>
      </c>
      <c r="H45" s="3" t="n">
        <f aca="false">QUARTILE(H$2:H$37,3)</f>
        <v>0</v>
      </c>
      <c r="I45" s="3" t="n">
        <f aca="false">QUARTILE(I$2:I$37,3)</f>
        <v>23.6602540378444</v>
      </c>
      <c r="J45" s="3" t="n">
        <f aca="false">QUARTILE(J$2:J$37,3)</f>
        <v>7.58745652919027</v>
      </c>
      <c r="K45" s="3" t="n">
        <f aca="false">QUARTILE(K$2:K$37,3)</f>
        <v>24.6420360498049</v>
      </c>
      <c r="L45" s="3" t="n">
        <f aca="false">QUARTILE(L$2:L$37,3)</f>
        <v>280</v>
      </c>
      <c r="M45" s="3" t="n">
        <f aca="false">QUARTILE(M$2:M$37,3)</f>
        <v>0</v>
      </c>
    </row>
    <row r="46" customFormat="false" ht="12.8" hidden="false" customHeight="false" outlineLevel="0" collapsed="false">
      <c r="D46" s="0" t="s">
        <v>23</v>
      </c>
      <c r="E46" s="3" t="n">
        <f aca="false">MAX(E2:E37)</f>
        <v>316.318952832255</v>
      </c>
      <c r="F46" s="3" t="n">
        <f aca="false">MAX(F2:F37)</f>
        <v>280</v>
      </c>
      <c r="G46" s="3" t="n">
        <f aca="false">MAX(G2:G37)</f>
        <v>10</v>
      </c>
      <c r="H46" s="3" t="n">
        <f aca="false">MAX(H2:H37)</f>
        <v>0</v>
      </c>
      <c r="I46" s="3" t="n">
        <f aca="false">MAX(I2:I37)</f>
        <v>40</v>
      </c>
      <c r="J46" s="3" t="n">
        <f aca="false">MAX(J2:J37)</f>
        <v>19.7048921833457</v>
      </c>
      <c r="K46" s="3" t="n">
        <f aca="false">MAX(K2:K37)</f>
        <v>39.7048921833457</v>
      </c>
      <c r="L46" s="3" t="n">
        <f aca="false">MAX(L2:L37)</f>
        <v>320</v>
      </c>
      <c r="M46" s="3" t="n">
        <f aca="false">MAX(M2:M37)</f>
        <v>0</v>
      </c>
    </row>
    <row r="47" customFormat="false" ht="12.8" hidden="false" customHeight="false" outlineLevel="0" collapsed="false">
      <c r="D47" s="0" t="s">
        <v>24</v>
      </c>
      <c r="E47" s="3" t="n">
        <f aca="false">E45-E43</f>
        <v>100.136958502342</v>
      </c>
      <c r="F47" s="3" t="n">
        <f aca="false">F45-F43</f>
        <v>92.5</v>
      </c>
      <c r="G47" s="3" t="n">
        <f aca="false">G45-G43</f>
        <v>10</v>
      </c>
      <c r="H47" s="3" t="n">
        <f aca="false">H45-H43</f>
        <v>0</v>
      </c>
      <c r="I47" s="3" t="n">
        <f aca="false">I45-I43</f>
        <v>47.3205080756888</v>
      </c>
      <c r="J47" s="3" t="n">
        <f aca="false">J45-J43</f>
        <v>14.3181899646997</v>
      </c>
      <c r="K47" s="3" t="n">
        <f aca="false">K45-K43</f>
        <v>47.0044067181201</v>
      </c>
      <c r="L47" s="3" t="n">
        <f aca="false">L45-L43</f>
        <v>110</v>
      </c>
      <c r="M47" s="3" t="n">
        <f aca="false">M45-M43</f>
        <v>0</v>
      </c>
    </row>
    <row r="48" customFormat="false" ht="12.8" hidden="false" customHeight="false" outlineLevel="0" collapsed="false">
      <c r="D48" s="0" t="s">
        <v>25</v>
      </c>
      <c r="E48" s="3" t="n">
        <f aca="false">E43-1.5*E47</f>
        <v>24.9321915781725</v>
      </c>
      <c r="F48" s="3" t="n">
        <f aca="false">F43-1.5*F47</f>
        <v>48.75</v>
      </c>
      <c r="G48" s="3" t="n">
        <f aca="false">G43-1.5*G47</f>
        <v>-15</v>
      </c>
      <c r="H48" s="3" t="n">
        <f aca="false">H43-1.5*H47</f>
        <v>0</v>
      </c>
      <c r="I48" s="3" t="n">
        <f aca="false">I43-1.5*I47</f>
        <v>-94.6410161513776</v>
      </c>
      <c r="J48" s="3" t="n">
        <f aca="false">J43-1.5*J47</f>
        <v>-28.2080183825591</v>
      </c>
      <c r="K48" s="3" t="n">
        <f aca="false">K43-1.5*K47</f>
        <v>-92.8689807454954</v>
      </c>
      <c r="L48" s="3" t="n">
        <f aca="false">L43-1.5*L47</f>
        <v>5</v>
      </c>
      <c r="M48" s="3" t="n">
        <f aca="false">M43-1.5*M47</f>
        <v>0</v>
      </c>
    </row>
    <row r="49" customFormat="false" ht="12.8" hidden="false" customHeight="false" outlineLevel="0" collapsed="false">
      <c r="D49" s="0" t="s">
        <v>26</v>
      </c>
      <c r="E49" s="3" t="n">
        <f aca="false">E45+1.5*E47</f>
        <v>425.480025587539</v>
      </c>
      <c r="F49" s="3" t="n">
        <f aca="false">F45+1.5*F47</f>
        <v>418.75</v>
      </c>
      <c r="G49" s="3" t="n">
        <f aca="false">G45+1.5*G47</f>
        <v>25</v>
      </c>
      <c r="H49" s="3" t="n">
        <f aca="false">H45+1.5*H47</f>
        <v>0</v>
      </c>
      <c r="I49" s="3" t="n">
        <f aca="false">I45+1.5*I47</f>
        <v>94.6410161513776</v>
      </c>
      <c r="J49" s="3" t="n">
        <f aca="false">J45+1.5*J47</f>
        <v>29.0647414762399</v>
      </c>
      <c r="K49" s="3" t="n">
        <f aca="false">K45+1.5*K47</f>
        <v>95.1486461269851</v>
      </c>
      <c r="L49" s="3" t="n">
        <f aca="false">L45+1.5*L47</f>
        <v>445</v>
      </c>
      <c r="M49" s="3" t="n">
        <f aca="false">M45+1.5*M47</f>
        <v>0</v>
      </c>
    </row>
    <row r="50" customFormat="false" ht="12.8" hidden="false" customHeight="false" outlineLevel="0" collapsed="false">
      <c r="D50" s="0" t="s">
        <v>27</v>
      </c>
      <c r="E50" s="3" t="n">
        <f aca="false">E$39-3*E$40</f>
        <v>56.7929109333189</v>
      </c>
      <c r="F50" s="3" t="n">
        <f aca="false">F$39-3*F$40</f>
        <v>49.8938664776016</v>
      </c>
      <c r="G50" s="3" t="n">
        <f aca="false">G$39-3*G$40</f>
        <v>-10.0699194422562</v>
      </c>
      <c r="H50" s="3" t="n">
        <f aca="false">H$39-3*H$40</f>
        <v>0</v>
      </c>
      <c r="I50" s="3" t="n">
        <f aca="false">I$39-3*I$40</f>
        <v>-86.0564598720764</v>
      </c>
      <c r="J50" s="3" t="n">
        <f aca="false">J$39-3*J$40</f>
        <v>-29.058138302703</v>
      </c>
      <c r="K50" s="3" t="n">
        <f aca="false">K$39-3*K$40</f>
        <v>-75.0109045580139</v>
      </c>
      <c r="L50" s="3" t="n">
        <f aca="false">L$39-3*L$40</f>
        <v>48.5405240533715</v>
      </c>
      <c r="M50" s="3" t="n">
        <f aca="false">M$39-3*M$40</f>
        <v>0</v>
      </c>
    </row>
    <row r="51" customFormat="false" ht="12.8" hidden="false" customHeight="false" outlineLevel="0" collapsed="false">
      <c r="D51" s="0" t="s">
        <v>28</v>
      </c>
      <c r="E51" s="3" t="n">
        <f aca="false">E$39+3*E$40</f>
        <v>409.403949007327</v>
      </c>
      <c r="F51" s="3" t="n">
        <f aca="false">F$39+3*F$40</f>
        <v>415.106133522398</v>
      </c>
      <c r="G51" s="3" t="n">
        <f aca="false">G$39+3*G$40</f>
        <v>20.3556337279704</v>
      </c>
      <c r="H51" s="3" t="n">
        <f aca="false">H$39+3*H$40</f>
        <v>0</v>
      </c>
      <c r="I51" s="3" t="n">
        <f aca="false">I$39+3*I$40</f>
        <v>86.0564598720764</v>
      </c>
      <c r="J51" s="3" t="n">
        <f aca="false">J$39+3*J$40</f>
        <v>30.2549982433493</v>
      </c>
      <c r="K51" s="3" t="n">
        <f aca="false">K$39+3*K$40</f>
        <v>76.2077644986602</v>
      </c>
      <c r="L51" s="3" t="n">
        <f aca="false">L$39+3*L$40</f>
        <v>416.459475946629</v>
      </c>
      <c r="M51" s="3" t="n">
        <f aca="false">M$39+3*M$40</f>
        <v>0</v>
      </c>
    </row>
    <row r="52" customFormat="false" ht="12.8" hidden="false" customHeight="false" outlineLevel="0" collapsed="false">
      <c r="D52" s="10" t="s">
        <v>29</v>
      </c>
      <c r="E52" s="11" t="n">
        <f aca="false">SUM(E2:E37)/COUNT(E2:E37)</f>
        <v>233.098429970323</v>
      </c>
      <c r="F52" s="11" t="n">
        <f aca="false">SUM(F2:F37)/COUNT(F2:F37)</f>
        <v>232.5</v>
      </c>
      <c r="G52" s="11" t="n">
        <f aca="false">SUM(G2:G37)/COUNT(G2:G37)</f>
        <v>5.14285714285714</v>
      </c>
      <c r="H52" s="11" t="n">
        <f aca="false">SUM(H2:H37)/COUNT(H2:H37)</f>
        <v>0</v>
      </c>
      <c r="I52" s="11" t="n">
        <f aca="false">SUM(I2:I37)/COUNT(I2:I37)</f>
        <v>4.9477941892942E-015</v>
      </c>
      <c r="J52" s="11" t="n">
        <f aca="false">SUM(J2:J37)/COUNT(J2:J37)</f>
        <v>0.598429970323156</v>
      </c>
      <c r="K52" s="11" t="n">
        <f aca="false">SUM(K2:K37)/COUNT(K2:K37)</f>
        <v>0.598429970323161</v>
      </c>
      <c r="L52" s="11" t="n">
        <f aca="false">SUM(L2:L37)/COUNT(L2:L37)</f>
        <v>232.5</v>
      </c>
      <c r="M52" s="11" t="n">
        <f aca="false">SUM(M2:M37)/COUNT(M2:M37)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2025-10-18T08:47:04Z</dcterms:created>
  <dc:creator/>
  <dc:description/>
  <dc:language>en-US</dc:language>
  <cp:lastModifiedBy/>
  <dcterms:modified xsi:type="dcterms:W3CDTF">2025-10-18T10:59:43Z</dcterms:modified>
  <cp:revision>2</cp:revision>
  <dc:subject/>
  <dc:title/>
</cp:coreProperties>
</file>