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F41" i="1"/>
  <c r="H41" i="1" s="1"/>
  <c r="F40" i="1"/>
  <c r="I40" i="1" s="1"/>
  <c r="K39" i="1"/>
  <c r="F39" i="1"/>
  <c r="I39" i="1" s="1"/>
  <c r="K38" i="1"/>
  <c r="F38" i="1"/>
  <c r="I38" i="1" s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F13" i="1"/>
  <c r="I13" i="1" s="1"/>
  <c r="K12" i="1"/>
  <c r="F12" i="1"/>
  <c r="I12" i="1" s="1"/>
  <c r="K11" i="1"/>
  <c r="F11" i="1"/>
  <c r="I11" i="1" s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K48" i="1" l="1"/>
  <c r="K41" i="1"/>
  <c r="K40" i="1"/>
  <c r="K37" i="1"/>
  <c r="K29" i="1"/>
  <c r="K13" i="1"/>
  <c r="K10" i="1"/>
  <c r="H11" i="1"/>
  <c r="H2" i="2"/>
  <c r="H3" i="2"/>
  <c r="H4" i="2"/>
  <c r="H5" i="2"/>
  <c r="H6" i="2"/>
  <c r="H7" i="2"/>
  <c r="H8" i="2"/>
  <c r="H9" i="2"/>
  <c r="H10" i="2"/>
  <c r="H11" i="2"/>
  <c r="H12" i="2"/>
  <c r="I45" i="1"/>
  <c r="H19" i="1"/>
  <c r="I24" i="1"/>
  <c r="H35" i="1"/>
  <c r="R2" i="1"/>
  <c r="H7" i="1"/>
  <c r="H15" i="1"/>
  <c r="H39" i="1"/>
  <c r="H9" i="1"/>
  <c r="H13" i="1"/>
  <c r="H17" i="1"/>
  <c r="I28" i="1"/>
  <c r="H33" i="1"/>
  <c r="H37" i="1"/>
  <c r="I41" i="1"/>
  <c r="H25" i="2"/>
  <c r="H8" i="1"/>
  <c r="H10" i="1"/>
  <c r="H12" i="1"/>
  <c r="H14" i="1"/>
  <c r="H16" i="1"/>
  <c r="H18" i="1"/>
  <c r="H20" i="1"/>
  <c r="I22" i="1"/>
  <c r="I26" i="1"/>
  <c r="I30" i="1"/>
  <c r="H32" i="1"/>
  <c r="H34" i="1"/>
  <c r="H36" i="1"/>
  <c r="H38" i="1"/>
  <c r="I43" i="1"/>
  <c r="I6" i="1"/>
  <c r="H13" i="2"/>
  <c r="H14" i="2"/>
  <c r="H15" i="2"/>
  <c r="H16" i="2"/>
  <c r="H17" i="2"/>
  <c r="H18" i="2"/>
  <c r="H19" i="2"/>
  <c r="H20" i="2"/>
  <c r="H21" i="2"/>
  <c r="H22" i="2"/>
  <c r="H23" i="2"/>
  <c r="H24" i="2"/>
  <c r="I21" i="1"/>
  <c r="I23" i="1"/>
  <c r="I25" i="1"/>
  <c r="I27" i="1"/>
  <c r="I29" i="1"/>
  <c r="I31" i="1"/>
  <c r="I42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K77" i="1" l="1"/>
  <c r="I1" i="1"/>
  <c r="I3" i="1" s="1"/>
  <c r="F1" i="1"/>
  <c r="P1" i="1" l="1"/>
  <c r="F3" i="1"/>
  <c r="P2" i="1"/>
</calcChain>
</file>

<file path=xl/sharedStrings.xml><?xml version="1.0" encoding="utf-8"?>
<sst xmlns="http://schemas.openxmlformats.org/spreadsheetml/2006/main" count="211" uniqueCount="103">
  <si>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</si>
  <si>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</si>
  <si>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</si>
  <si>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</si>
  <si>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</si>
  <si>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</si>
  <si>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</si>
  <si>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</si>
  <si>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</si>
  <si>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</si>
  <si>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</si>
  <si>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</si>
  <si>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</si>
  <si>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</si>
  <si>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</si>
  <si>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</si>
  <si>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</si>
  <si>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</si>
  <si>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</si>
  <si>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</si>
  <si>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</si>
  <si>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</si>
  <si>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</si>
  <si>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</si>
  <si>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</si>
  <si>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</si>
  <si>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</si>
  <si>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</si>
  <si>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</si>
  <si>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</si>
  <si>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</si>
  <si>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</si>
  <si>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</si>
  <si>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</si>
  <si>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</si>
  <si>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</si>
  <si>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</si>
  <si>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</si>
  <si>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</si>
  <si>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</si>
  <si>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</si>
  <si>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</si>
  <si>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</si>
  <si>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</si>
  <si>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</si>
  <si>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</si>
  <si>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</si>
  <si>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</si>
  <si>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</si>
  <si>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</si>
  <si>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</si>
  <si>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</si>
  <si>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</si>
  <si>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</si>
  <si>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</si>
  <si>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</si>
  <si>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</si>
  <si>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</si>
  <si>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</si>
  <si>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</si>
  <si>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</si>
  <si>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</si>
  <si>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</si>
  <si>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</si>
  <si>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</si>
  <si>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</si>
  <si>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</si>
  <si>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</si>
  <si>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</si>
  <si>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</si>
  <si>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</si>
  <si>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</si>
  <si>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</si>
  <si>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</si>
  <si>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</si>
  <si>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</si>
  <si>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</si>
  <si>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</si>
  <si>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</si>
  <si>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</si>
  <si>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</si>
  <si>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</si>
  <si>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</si>
  <si>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</si>
  <si>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</si>
  <si>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</si>
  <si>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</si>
  <si>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</si>
  <si>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</si>
  <si>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</si>
  <si>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</si>
  <si>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</si>
  <si>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Escobar Thiago</t>
  </si>
  <si>
    <t>Santi Duarte</t>
  </si>
  <si>
    <t>Farmacia Catedral</t>
  </si>
  <si>
    <t>Tuki</t>
  </si>
  <si>
    <t>Chino</t>
  </si>
  <si>
    <t>Tomas Alarcon</t>
  </si>
  <si>
    <t>mun</t>
  </si>
  <si>
    <t>m,un</t>
  </si>
  <si>
    <t>munb</t>
  </si>
  <si>
    <t>seba</t>
  </si>
  <si>
    <t>richar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</si>
</sst>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C1" zoomScaleNormal="100" workbookViewId="0">
      <selection activeCell="G50" sqref="G50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79" width="11.42578125" style="117" customWidth="1"/>
    <col min="80" max="16384" width="11.42578125" style="117"/>
  </cols>
  <sheetData>
    <row r="1" spans="1:34" x14ac:dyDescent="0.25">
      <c r="A1" s="31"/>
      <c r="E1" s="49" t="s">
        <v>0</v>
      </c>
      <c r="F1" s="50">
        <f>SUM(I6:I75)</f>
        <v>21720</v>
      </c>
      <c r="G1" s="51"/>
      <c r="I1" s="52">
        <f>SUM(K7:K76)</f>
        <v>1350</v>
      </c>
      <c r="J1" s="45" t="s">
        <v>1</v>
      </c>
      <c r="K1" s="18"/>
      <c r="L1" s="18"/>
      <c r="N1" s="31"/>
      <c r="O1" s="42" t="s">
        <v>2</v>
      </c>
      <c r="P1" s="42">
        <f>F1+F2+I1+I2</f>
        <v>41070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18000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39720</v>
      </c>
      <c r="Q2" s="38">
        <f ca="1">(TEXT(S2,"####-##-##"))*1</f>
        <v>44954</v>
      </c>
      <c r="R2" s="39">
        <f ca="1">(TEXT(S2,"####-##-##"))*1</f>
        <v>44954</v>
      </c>
      <c r="S2" s="17" t="str">
        <f ca="1">MID(CELL("filename"),FIND("[",CELL("filename"))+1,8)</f>
        <v>20230128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39720</v>
      </c>
      <c r="G3" s="1"/>
      <c r="I3" s="55">
        <f>I1+I2</f>
        <v>1350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2</v>
      </c>
      <c r="H6" s="132">
        <f t="shared" ref="H6:H39" si="0">F6*G6</f>
        <v>700</v>
      </c>
      <c r="I6" s="133">
        <f t="shared" ref="I6:I37" si="1">B6*C6*F6*G6</f>
        <v>700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0</v>
      </c>
      <c r="C7" s="20">
        <v>1</v>
      </c>
      <c r="D7" s="123">
        <v>0</v>
      </c>
      <c r="E7" s="83" t="s">
        <v>36</v>
      </c>
      <c r="F7" s="61">
        <f>IFERROR(VLOOKUP(E7,Productos[],2,FALSE),"0")-D7*IFERROR(VLOOKUP(E7,Productos[],3,FALSE),"0")</f>
        <v>350</v>
      </c>
      <c r="G7" s="13">
        <v>1</v>
      </c>
      <c r="H7" s="132">
        <f t="shared" si="0"/>
        <v>350</v>
      </c>
      <c r="I7" s="133">
        <f t="shared" si="1"/>
        <v>0</v>
      </c>
      <c r="J7" s="60" t="s">
        <v>101</v>
      </c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61">
        <f>IFERROR(VLOOKUP(E8,Productos[],2,FALSE),"0")-D8*IFERROR(VLOOKUP(E8,Productos[],3,FALSE),"0")</f>
        <v>350</v>
      </c>
      <c r="G8" s="98">
        <v>2</v>
      </c>
      <c r="H8" s="132">
        <f t="shared" si="0"/>
        <v>700</v>
      </c>
      <c r="I8" s="133">
        <f t="shared" si="1"/>
        <v>700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0</v>
      </c>
      <c r="D9" s="123">
        <v>0</v>
      </c>
      <c r="E9" s="83" t="s">
        <v>35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0</v>
      </c>
      <c r="J9" s="60" t="s">
        <v>102</v>
      </c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33</v>
      </c>
      <c r="F10" s="61">
        <f>IFERROR(VLOOKUP(E10,Productos[],2,FALSE),"0")-D10*IFERROR(VLOOKUP(E10,Productos[],3,FALSE),"0")</f>
        <v>450</v>
      </c>
      <c r="G10" s="13">
        <v>1</v>
      </c>
      <c r="H10" s="132">
        <f t="shared" si="0"/>
        <v>450</v>
      </c>
      <c r="I10" s="133">
        <f t="shared" si="1"/>
        <v>450</v>
      </c>
      <c r="J10" s="60"/>
      <c r="K10" s="59">
        <f t="shared" si="2"/>
        <v>900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33</v>
      </c>
      <c r="F11" s="61">
        <f>IFERROR(VLOOKUP(E11,Productos[],2,FALSE),"0")-D11*IFERROR(VLOOKUP(E11,Productos[],3,FALSE),"0")</f>
        <v>450</v>
      </c>
      <c r="G11" s="13">
        <v>1</v>
      </c>
      <c r="H11" s="132">
        <f t="shared" si="0"/>
        <v>450</v>
      </c>
      <c r="I11" s="133">
        <f t="shared" si="1"/>
        <v>450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33</v>
      </c>
      <c r="F12" s="61">
        <f>IFERROR(VLOOKUP(E12,Productos[],2,FALSE),"0")-D12*IFERROR(VLOOKUP(E12,Productos[],3,FALSE),"0")</f>
        <v>450</v>
      </c>
      <c r="G12" s="13">
        <v>4</v>
      </c>
      <c r="H12" s="132">
        <f t="shared" si="0"/>
        <v>1800</v>
      </c>
      <c r="I12" s="133">
        <f t="shared" si="1"/>
        <v>1800</v>
      </c>
      <c r="J12" s="60"/>
      <c r="K12" s="59">
        <f t="shared" si="2"/>
        <v>0</v>
      </c>
      <c r="M12" s="29">
        <v>17</v>
      </c>
      <c r="N12" s="12">
        <v>0</v>
      </c>
      <c r="O12" s="64" t="s">
        <v>92</v>
      </c>
      <c r="P12" s="64" t="s">
        <v>100</v>
      </c>
      <c r="Q12" s="60">
        <v>3000</v>
      </c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34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0"/>
        <v>900</v>
      </c>
      <c r="I13" s="133">
        <f t="shared" si="1"/>
        <v>900</v>
      </c>
      <c r="J13" s="60"/>
      <c r="K13" s="59">
        <f t="shared" si="2"/>
        <v>0</v>
      </c>
      <c r="M13" s="29">
        <v>18</v>
      </c>
      <c r="N13" s="12">
        <v>0</v>
      </c>
      <c r="O13" s="64" t="s">
        <v>93</v>
      </c>
      <c r="P13" s="64" t="s">
        <v>98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34</v>
      </c>
      <c r="F14" s="61">
        <f>IFERROR(VLOOKUP(E14,Productos[],2,FALSE),"0")-D14*IFERROR(VLOOKUP(E14,Productos[],3,FALSE),"0")</f>
        <v>450</v>
      </c>
      <c r="G14" s="13">
        <v>1</v>
      </c>
      <c r="H14" s="132">
        <f t="shared" si="0"/>
        <v>450</v>
      </c>
      <c r="I14" s="133">
        <f t="shared" si="1"/>
        <v>450</v>
      </c>
      <c r="J14" s="60"/>
      <c r="K14" s="59">
        <f t="shared" si="2"/>
        <v>0</v>
      </c>
      <c r="M14" s="29">
        <v>19</v>
      </c>
      <c r="N14" s="12">
        <v>0</v>
      </c>
      <c r="O14" s="64" t="s">
        <v>94</v>
      </c>
      <c r="P14" s="64" t="s">
        <v>99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38</v>
      </c>
      <c r="F15" s="61">
        <f>IFERROR(VLOOKUP(E15,Productos[],2,FALSE),"0")-D15*IFERROR(VLOOKUP(E15,Productos[],3,FALSE),"0")</f>
        <v>200</v>
      </c>
      <c r="G15" s="98">
        <v>1</v>
      </c>
      <c r="H15" s="132">
        <f t="shared" si="0"/>
        <v>200</v>
      </c>
      <c r="I15" s="133">
        <f t="shared" si="1"/>
        <v>200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96</v>
      </c>
      <c r="P15" s="64" t="s">
        <v>98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34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95</v>
      </c>
      <c r="P16" s="64" t="s">
        <v>98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34</v>
      </c>
      <c r="F17" s="61">
        <f>IFERROR(VLOOKUP(E17,Productos[],2,FALSE),"0")-D17*IFERROR(VLOOKUP(E17,Productos[],3,FALSE),"0")</f>
        <v>450</v>
      </c>
      <c r="G17" s="13">
        <v>1</v>
      </c>
      <c r="H17" s="132">
        <f t="shared" si="0"/>
        <v>450</v>
      </c>
      <c r="I17" s="133">
        <f t="shared" si="1"/>
        <v>450</v>
      </c>
      <c r="J17" s="60"/>
      <c r="K17" s="59">
        <f t="shared" si="2"/>
        <v>0</v>
      </c>
      <c r="M17" s="29">
        <v>22</v>
      </c>
      <c r="N17" s="12">
        <v>0</v>
      </c>
      <c r="O17" s="64" t="s">
        <v>97</v>
      </c>
      <c r="P17" s="64" t="s">
        <v>98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35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0"/>
        <v>900</v>
      </c>
      <c r="I18" s="133">
        <f t="shared" si="1"/>
        <v>900</v>
      </c>
      <c r="J18" s="60"/>
      <c r="K18" s="59">
        <f t="shared" si="2"/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0</v>
      </c>
      <c r="D19" s="123">
        <v>0</v>
      </c>
      <c r="E19" s="83" t="s">
        <v>34</v>
      </c>
      <c r="F19" s="61">
        <f>IFERROR(VLOOKUP(E19,Productos[],2,FALSE),"0")-D19*IFERROR(VLOOKUP(E19,Productos[],3,FALSE),"0")</f>
        <v>450</v>
      </c>
      <c r="G19" s="13">
        <v>1</v>
      </c>
      <c r="H19" s="132">
        <f t="shared" si="0"/>
        <v>450</v>
      </c>
      <c r="I19" s="133">
        <f t="shared" si="1"/>
        <v>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35</v>
      </c>
      <c r="F20" s="61">
        <f>IFERROR(VLOOKUP(E20,Productos[],2,FALSE),"0")-D20*IFERROR(VLOOKUP(E20,Productos[],3,FALSE),"0")</f>
        <v>450</v>
      </c>
      <c r="G20" s="13">
        <v>1</v>
      </c>
      <c r="H20" s="132">
        <f t="shared" si="0"/>
        <v>450</v>
      </c>
      <c r="I20" s="133">
        <f t="shared" si="1"/>
        <v>450</v>
      </c>
      <c r="J20" s="60"/>
      <c r="K20" s="59"/>
      <c r="M20" s="137"/>
      <c r="N20" s="27"/>
      <c r="O20" s="137"/>
      <c r="Q20" s="35">
        <f>SUM(Q5:Q19)</f>
        <v>18000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35</v>
      </c>
      <c r="F21" s="61">
        <f>IFERROR(VLOOKUP(E21,Productos[],2,FALSE),"0")-D21*IFERROR(VLOOKUP(E21,Productos[],3,FALSE),"0")</f>
        <v>450</v>
      </c>
      <c r="G21" s="13">
        <v>1</v>
      </c>
      <c r="H21" s="132">
        <f t="shared" si="0"/>
        <v>450</v>
      </c>
      <c r="I21" s="133">
        <f t="shared" si="1"/>
        <v>450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34</v>
      </c>
      <c r="F22" s="61">
        <f>IFERROR(VLOOKUP(E22,Productos[],2,FALSE),"0")-D22*IFERROR(VLOOKUP(E22,Productos[],3,FALSE),"0")</f>
        <v>450</v>
      </c>
      <c r="G22" s="98">
        <v>1</v>
      </c>
      <c r="H22" s="132">
        <f t="shared" si="0"/>
        <v>450</v>
      </c>
      <c r="I22" s="133">
        <f t="shared" si="1"/>
        <v>450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35</v>
      </c>
      <c r="F23" s="61">
        <f>IFERROR(VLOOKUP(E23,Productos[],2,FALSE),"0")-D23*IFERROR(VLOOKUP(E23,Productos[],3,FALSE),"0")</f>
        <v>450</v>
      </c>
      <c r="G23" s="13">
        <v>1</v>
      </c>
      <c r="H23" s="132">
        <f t="shared" si="0"/>
        <v>450</v>
      </c>
      <c r="I23" s="133">
        <f t="shared" si="1"/>
        <v>450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33</v>
      </c>
      <c r="F24" s="61">
        <f>IFERROR(VLOOKUP(E24,Productos[],2,FALSE),"0")-D24*IFERROR(VLOOKUP(E24,Productos[],3,FALSE),"0")</f>
        <v>450</v>
      </c>
      <c r="G24" s="13">
        <v>1</v>
      </c>
      <c r="H24" s="132">
        <f t="shared" si="0"/>
        <v>450</v>
      </c>
      <c r="I24" s="133">
        <f t="shared" si="1"/>
        <v>450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35</v>
      </c>
      <c r="F25" s="61">
        <f>IFERROR(VLOOKUP(E25,Productos[],2,FALSE),"0")-D25*IFERROR(VLOOKUP(E25,Productos[],3,FALSE),"0")</f>
        <v>450</v>
      </c>
      <c r="G25" s="13">
        <v>2</v>
      </c>
      <c r="H25" s="132">
        <f t="shared" si="0"/>
        <v>900</v>
      </c>
      <c r="I25" s="133">
        <f t="shared" si="1"/>
        <v>900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33</v>
      </c>
      <c r="F26" s="61">
        <f>IFERROR(VLOOKUP(E26,Productos[],2,FALSE),"0")-D26*IFERROR(VLOOKUP(E26,Productos[],3,FALSE),"0")</f>
        <v>450</v>
      </c>
      <c r="G26" s="13">
        <v>2</v>
      </c>
      <c r="H26" s="132">
        <f t="shared" si="0"/>
        <v>900</v>
      </c>
      <c r="I26" s="133">
        <f t="shared" si="1"/>
        <v>900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35</v>
      </c>
      <c r="F27" s="61">
        <f>IFERROR(VLOOKUP(E27,Productos[],2,FALSE),"0")-D27*IFERROR(VLOOKUP(E27,Productos[],3,FALSE),"0")</f>
        <v>450</v>
      </c>
      <c r="G27" s="13">
        <v>1</v>
      </c>
      <c r="H27" s="132">
        <f t="shared" si="0"/>
        <v>450</v>
      </c>
      <c r="I27" s="133">
        <f t="shared" si="1"/>
        <v>450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 t="s">
        <v>36</v>
      </c>
      <c r="F28" s="61">
        <f>IFERROR(VLOOKUP(E28,Productos[],2,FALSE),"0")-D28*IFERROR(VLOOKUP(E28,Productos[],3,FALSE),"0")</f>
        <v>350</v>
      </c>
      <c r="G28" s="13">
        <v>1</v>
      </c>
      <c r="H28" s="132">
        <f t="shared" si="0"/>
        <v>350</v>
      </c>
      <c r="I28" s="133">
        <f t="shared" si="1"/>
        <v>350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35</v>
      </c>
      <c r="F29" s="61">
        <f>IFERROR(VLOOKUP(E29,Productos[],2,FALSE),"0")-D29*IFERROR(VLOOKUP(E29,Productos[],3,FALSE),"0")</f>
        <v>450</v>
      </c>
      <c r="G29" s="13">
        <v>1</v>
      </c>
      <c r="H29" s="132">
        <f t="shared" si="0"/>
        <v>450</v>
      </c>
      <c r="I29" s="133">
        <f t="shared" si="1"/>
        <v>450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36</v>
      </c>
      <c r="F30" s="61">
        <f>IFERROR(VLOOKUP(E30,Productos[],2,FALSE),"0")-D30*IFERROR(VLOOKUP(E30,Productos[],3,FALSE),"0")</f>
        <v>350</v>
      </c>
      <c r="G30" s="13">
        <v>1</v>
      </c>
      <c r="H30" s="132">
        <f t="shared" si="0"/>
        <v>350</v>
      </c>
      <c r="I30" s="133">
        <f t="shared" si="1"/>
        <v>350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44</v>
      </c>
      <c r="F31" s="61">
        <f>IFERROR(VLOOKUP(E31,Productos[],2,FALSE),"0")-D31*IFERROR(VLOOKUP(E31,Productos[],3,FALSE),"0")</f>
        <v>320</v>
      </c>
      <c r="G31" s="13">
        <v>1</v>
      </c>
      <c r="H31" s="132">
        <f t="shared" si="0"/>
        <v>320</v>
      </c>
      <c r="I31" s="133">
        <f t="shared" si="1"/>
        <v>320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 t="s">
        <v>33</v>
      </c>
      <c r="F32" s="61">
        <f>IFERROR(VLOOKUP(E32,Productos[],2,FALSE),"0")-D32*IFERROR(VLOOKUP(E32,Productos[],3,FALSE),"0")</f>
        <v>450</v>
      </c>
      <c r="G32" s="13">
        <v>1</v>
      </c>
      <c r="H32" s="132">
        <f t="shared" si="0"/>
        <v>450</v>
      </c>
      <c r="I32" s="133">
        <f t="shared" si="1"/>
        <v>450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 t="s">
        <v>36</v>
      </c>
      <c r="F33" s="61">
        <f>IFERROR(VLOOKUP(E33,Productos[],2,FALSE),"0")-D33*IFERROR(VLOOKUP(E33,Productos[],3,FALSE),"0")</f>
        <v>350</v>
      </c>
      <c r="G33" s="13">
        <v>1</v>
      </c>
      <c r="H33" s="132">
        <f t="shared" si="0"/>
        <v>350</v>
      </c>
      <c r="I33" s="133">
        <f t="shared" si="1"/>
        <v>350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 t="s">
        <v>33</v>
      </c>
      <c r="F34" s="61">
        <f>IFERROR(VLOOKUP(E34,Productos[],2,FALSE),"0")-D34*IFERROR(VLOOKUP(E34,Productos[],3,FALSE),"0")</f>
        <v>450</v>
      </c>
      <c r="G34" s="13">
        <v>1</v>
      </c>
      <c r="H34" s="132">
        <f t="shared" si="0"/>
        <v>450</v>
      </c>
      <c r="I34" s="133">
        <f t="shared" si="1"/>
        <v>450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 t="s">
        <v>35</v>
      </c>
      <c r="F35" s="61">
        <f>IFERROR(VLOOKUP(E35,Productos[],2,FALSE),"0")-D35*IFERROR(VLOOKUP(E35,Productos[],3,FALSE),"0")</f>
        <v>450</v>
      </c>
      <c r="G35" s="13">
        <v>1</v>
      </c>
      <c r="H35" s="132">
        <f t="shared" si="0"/>
        <v>450</v>
      </c>
      <c r="I35" s="133">
        <f t="shared" si="1"/>
        <v>450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0</v>
      </c>
      <c r="D36" s="123">
        <v>0</v>
      </c>
      <c r="E36" s="83" t="s">
        <v>35</v>
      </c>
      <c r="F36" s="61">
        <f>IFERROR(VLOOKUP(E36,Productos[],2,FALSE),"0")-D36*IFERROR(VLOOKUP(E36,Productos[],3,FALSE),"0")</f>
        <v>450</v>
      </c>
      <c r="G36" s="13">
        <v>1</v>
      </c>
      <c r="H36" s="132">
        <f t="shared" si="0"/>
        <v>450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 t="s">
        <v>33</v>
      </c>
      <c r="F37" s="61">
        <f>IFERROR(VLOOKUP(E37,Productos[],2,FALSE),"0")-D37*IFERROR(VLOOKUP(E37,Productos[],3,FALSE),"0")</f>
        <v>450</v>
      </c>
      <c r="G37" s="13">
        <v>1</v>
      </c>
      <c r="H37" s="132">
        <f t="shared" si="0"/>
        <v>450</v>
      </c>
      <c r="I37" s="133">
        <f t="shared" si="1"/>
        <v>450</v>
      </c>
      <c r="J37" s="60"/>
      <c r="K37" s="59">
        <f t="shared" si="3"/>
        <v>450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 t="s">
        <v>35</v>
      </c>
      <c r="F38" s="61">
        <f>IFERROR(VLOOKUP(E38,Productos[],2,FALSE),"0")-D38*IFERROR(VLOOKUP(E38,Productos[],3,FALSE),"0")</f>
        <v>450</v>
      </c>
      <c r="G38" s="13">
        <v>1</v>
      </c>
      <c r="H38" s="132">
        <f t="shared" si="0"/>
        <v>450</v>
      </c>
      <c r="I38" s="133">
        <f t="shared" ref="I38:I69" si="4">B38*C38*F38*G38</f>
        <v>450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 t="s">
        <v>33</v>
      </c>
      <c r="F39" s="61">
        <f>IFERROR(VLOOKUP(E39,Productos[],2,FALSE),"0")-D39*IFERROR(VLOOKUP(E39,Productos[],3,FALSE),"0")</f>
        <v>450</v>
      </c>
      <c r="G39" s="13">
        <v>2</v>
      </c>
      <c r="H39" s="132">
        <f t="shared" si="0"/>
        <v>900</v>
      </c>
      <c r="I39" s="133">
        <f t="shared" si="4"/>
        <v>900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 t="s">
        <v>36</v>
      </c>
      <c r="F40" s="61">
        <f>IFERROR(VLOOKUP(E40,Productos[],2,FALSE),"0")-D40*IFERROR(VLOOKUP(E40,Productos[],3,FALSE),"0")</f>
        <v>350</v>
      </c>
      <c r="G40" s="13">
        <v>1</v>
      </c>
      <c r="H40" s="132">
        <v>350</v>
      </c>
      <c r="I40" s="133">
        <f t="shared" si="4"/>
        <v>350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 t="s">
        <v>45</v>
      </c>
      <c r="F41" s="61">
        <f>IFERROR(VLOOKUP(E41,Productos[],2,FALSE),"0")-D41*IFERROR(VLOOKUP(E41,Productos[],3,FALSE),"0")</f>
        <v>350</v>
      </c>
      <c r="G41" s="13">
        <v>1</v>
      </c>
      <c r="H41" s="132">
        <f t="shared" ref="H41:H76" si="5">F41*G41</f>
        <v>350</v>
      </c>
      <c r="I41" s="133">
        <f t="shared" si="4"/>
        <v>350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 t="s">
        <v>33</v>
      </c>
      <c r="F42" s="61">
        <f>IFERROR(VLOOKUP(E42,Productos[],2,FALSE),"0")-D42*IFERROR(VLOOKUP(E42,Productos[],3,FALSE),"0")</f>
        <v>450</v>
      </c>
      <c r="G42" s="13">
        <v>1</v>
      </c>
      <c r="H42" s="132">
        <f t="shared" si="5"/>
        <v>450</v>
      </c>
      <c r="I42" s="133">
        <f t="shared" si="4"/>
        <v>450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 t="s">
        <v>36</v>
      </c>
      <c r="F43" s="61">
        <f>IFERROR(VLOOKUP(E43,Productos[],2,FALSE),"0")-D43*IFERROR(VLOOKUP(E43,Productos[],3,FALSE),"0")</f>
        <v>350</v>
      </c>
      <c r="G43" s="13">
        <v>1</v>
      </c>
      <c r="H43" s="132">
        <f t="shared" si="5"/>
        <v>350</v>
      </c>
      <c r="I43" s="133">
        <f t="shared" si="4"/>
        <v>350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 t="s">
        <v>36</v>
      </c>
      <c r="F44" s="61">
        <f>IFERROR(VLOOKUP(E44,Productos[],2,FALSE),"0")-D44*IFERROR(VLOOKUP(E44,Productos[],3,FALSE),"0")</f>
        <v>350</v>
      </c>
      <c r="G44" s="13">
        <v>1</v>
      </c>
      <c r="H44" s="132">
        <f t="shared" si="5"/>
        <v>350</v>
      </c>
      <c r="I44" s="133">
        <f t="shared" si="4"/>
        <v>350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 t="s">
        <v>33</v>
      </c>
      <c r="F45" s="61">
        <f>IFERROR(VLOOKUP(E45,Productos[],2,FALSE),"0")-D45*IFERROR(VLOOKUP(E45,Productos[],3,FALSE),"0")</f>
        <v>450</v>
      </c>
      <c r="G45" s="13">
        <v>1</v>
      </c>
      <c r="H45" s="132">
        <f t="shared" si="5"/>
        <v>450</v>
      </c>
      <c r="I45" s="133">
        <f t="shared" si="4"/>
        <v>450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 t="s">
        <v>33</v>
      </c>
      <c r="F46" s="61">
        <f>IFERROR(VLOOKUP(E46,Productos[],2,FALSE),"0")-D46*IFERROR(VLOOKUP(E46,Productos[],3,FALSE),"0")</f>
        <v>450</v>
      </c>
      <c r="G46" s="13">
        <v>1</v>
      </c>
      <c r="H46" s="132">
        <f t="shared" si="5"/>
        <v>450</v>
      </c>
      <c r="I46" s="133">
        <f t="shared" si="4"/>
        <v>450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 t="s">
        <v>36</v>
      </c>
      <c r="F47" s="61">
        <f>IFERROR(VLOOKUP(E47,Productos[],2,FALSE),"0")-D47*IFERROR(VLOOKUP(E47,Productos[],3,FALSE),"0")</f>
        <v>350</v>
      </c>
      <c r="G47" s="13">
        <v>1</v>
      </c>
      <c r="H47" s="132">
        <f t="shared" si="5"/>
        <v>350</v>
      </c>
      <c r="I47" s="133">
        <f t="shared" si="4"/>
        <v>350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 t="s">
        <v>33</v>
      </c>
      <c r="F48" s="61">
        <f>IFERROR(VLOOKUP(E48,Productos[],2,FALSE),"0")-D48*IFERROR(VLOOKUP(E48,Productos[],3,FALSE),"0")</f>
        <v>450</v>
      </c>
      <c r="G48" s="13">
        <v>1</v>
      </c>
      <c r="H48" s="132">
        <f t="shared" si="5"/>
        <v>450</v>
      </c>
      <c r="I48" s="133">
        <f t="shared" si="4"/>
        <v>450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 t="s">
        <v>35</v>
      </c>
      <c r="F49" s="61">
        <f>IFERROR(VLOOKUP(E49,Productos[],2,FALSE),"0")-D49*IFERROR(VLOOKUP(E49,Productos[],3,FALSE),"0")</f>
        <v>450</v>
      </c>
      <c r="G49" s="13">
        <v>2</v>
      </c>
      <c r="H49" s="132">
        <f t="shared" si="5"/>
        <v>900</v>
      </c>
      <c r="I49" s="133">
        <f t="shared" si="4"/>
        <v>900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 t="s">
        <v>36</v>
      </c>
      <c r="F50" s="61">
        <f>IFERROR(VLOOKUP(E50,Productos[],2,FALSE),"0")-D50*IFERROR(VLOOKUP(E50,Productos[],3,FALSE),"0")</f>
        <v>350</v>
      </c>
      <c r="G50" s="13">
        <v>1</v>
      </c>
      <c r="H50" s="132">
        <f t="shared" si="5"/>
        <v>350</v>
      </c>
      <c r="I50" s="133">
        <f t="shared" si="4"/>
        <v>350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1350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3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5" width="11.42578125" style="69" customWidth="1"/>
    <col min="56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55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18</v>
      </c>
      <c r="H2" s="81">
        <f>Productos[[#This Row],[Stock Inicial]]+(Productos[[#This Row],[Entradas]]-Productos[[#This Row],[Salidas]])</f>
        <v>37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47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7</v>
      </c>
      <c r="H3" s="81">
        <f>Productos[[#This Row],[Stock Inicial]]+(Productos[[#This Row],[Entradas]]-Productos[[#This Row],[Salidas]])</f>
        <v>40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33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16</v>
      </c>
      <c r="H4" s="81">
        <f>Productos[[#This Row],[Stock Inicial]]+(Productos[[#This Row],[Entradas]]-Productos[[#This Row],[Salidas]])</f>
        <v>17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99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13</v>
      </c>
      <c r="H5" s="81">
        <f>Productos[[#This Row],[Stock Inicial]]+(Productos[[#This Row],[Entradas]]-Productos[[#This Row],[Salidas]])</f>
        <v>86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23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23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12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11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5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5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13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13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41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41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11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8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1</v>
      </c>
      <c r="H14" s="81">
        <f>Productos[[#This Row],[Stock Inicial]]+(Productos[[#This Row],[Entradas]]-Productos[[#This Row],[Salidas]])</f>
        <v>7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49" width="11.42578125" style="69" customWidth="1"/>
    <col min="50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2023-01-29T03:10:24Z</dcterms:modified>
</cp:coreProperties>
</file>