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F25" i="2" s="1"/>
  <c r="E24" i="3"/>
  <c r="E23" i="3"/>
  <c r="E22" i="3"/>
  <c r="E21" i="3"/>
  <c r="F21" i="2" s="1"/>
  <c r="E20" i="3"/>
  <c r="E19" i="3"/>
  <c r="E18" i="3"/>
  <c r="E17" i="3"/>
  <c r="F17" i="2" s="1"/>
  <c r="E16" i="3"/>
  <c r="E15" i="3"/>
  <c r="E14" i="3"/>
  <c r="E13" i="3"/>
  <c r="F13" i="2" s="1"/>
  <c r="E12" i="3"/>
  <c r="E11" i="3"/>
  <c r="E10" i="3"/>
  <c r="E9" i="3"/>
  <c r="F9" i="2" s="1"/>
  <c r="E8" i="3"/>
  <c r="E7" i="3"/>
  <c r="E6" i="3"/>
  <c r="E5" i="3"/>
  <c r="F5" i="2" s="1"/>
  <c r="E4" i="3"/>
  <c r="E3" i="3"/>
  <c r="E2" i="3"/>
  <c r="G25" i="2"/>
  <c r="G24" i="2"/>
  <c r="F24" i="2"/>
  <c r="G23" i="2"/>
  <c r="F23" i="2"/>
  <c r="G22" i="2"/>
  <c r="F22" i="2"/>
  <c r="G21" i="2"/>
  <c r="G20" i="2"/>
  <c r="F20" i="2"/>
  <c r="G19" i="2"/>
  <c r="F19" i="2"/>
  <c r="G18" i="2"/>
  <c r="F18" i="2"/>
  <c r="G17" i="2"/>
  <c r="G16" i="2"/>
  <c r="F16" i="2"/>
  <c r="G15" i="2"/>
  <c r="F15" i="2"/>
  <c r="G14" i="2"/>
  <c r="F14" i="2"/>
  <c r="G13" i="2"/>
  <c r="L12" i="2"/>
  <c r="G12" i="2"/>
  <c r="F12" i="2"/>
  <c r="G11" i="2"/>
  <c r="F11" i="2"/>
  <c r="G10" i="2"/>
  <c r="F10" i="2"/>
  <c r="G9" i="2"/>
  <c r="G8" i="2"/>
  <c r="F8" i="2"/>
  <c r="G7" i="2"/>
  <c r="F7" i="2"/>
  <c r="G6" i="2"/>
  <c r="F6" i="2"/>
  <c r="G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I7" i="1"/>
  <c r="S2" i="1"/>
  <c r="R2" i="1" s="1"/>
  <c r="I2" i="1"/>
  <c r="F2" i="1"/>
  <c r="I15" i="1" l="1"/>
  <c r="H16" i="1"/>
  <c r="I29" i="1"/>
  <c r="H33" i="1"/>
  <c r="H2" i="2"/>
  <c r="H3" i="2"/>
  <c r="H4" i="2"/>
  <c r="H5" i="2"/>
  <c r="H6" i="2"/>
  <c r="H7" i="2"/>
  <c r="H8" i="2"/>
  <c r="H9" i="2"/>
  <c r="H10" i="2"/>
  <c r="H11" i="2"/>
  <c r="H12" i="2"/>
  <c r="H49" i="1"/>
  <c r="H41" i="1"/>
  <c r="H20" i="1"/>
  <c r="I21" i="1"/>
  <c r="H37" i="1"/>
  <c r="H45" i="1"/>
  <c r="I11" i="1"/>
  <c r="H18" i="1"/>
  <c r="I25" i="1"/>
  <c r="H35" i="1"/>
  <c r="H39" i="1"/>
  <c r="H43" i="1"/>
  <c r="H47" i="1"/>
  <c r="I1" i="1"/>
  <c r="I3" i="1" s="1"/>
  <c r="I9" i="1"/>
  <c r="I13" i="1"/>
  <c r="H17" i="1"/>
  <c r="H19" i="1"/>
  <c r="I23" i="1"/>
  <c r="I27" i="1"/>
  <c r="I31" i="1"/>
  <c r="H32" i="1"/>
  <c r="H34" i="1"/>
  <c r="H36" i="1"/>
  <c r="H38" i="1"/>
  <c r="H40" i="1"/>
  <c r="H42" i="1"/>
  <c r="H44" i="1"/>
  <c r="H46" i="1"/>
  <c r="H48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K77" i="1"/>
  <c r="I8" i="1"/>
  <c r="I10" i="1"/>
  <c r="I12" i="1"/>
  <c r="I14" i="1"/>
  <c r="I22" i="1"/>
  <c r="I24" i="1"/>
  <c r="I26" i="1"/>
  <c r="I28" i="1"/>
  <c r="I3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49" i="1" s="1"/>
  <c r="P2" i="1"/>
  <c r="P1" i="1"/>
</calcChain>
</file>

<file path=xl/sharedStrings.xml><?xml version="1.0" encoding="utf-8"?>
<sst xmlns="http://schemas.openxmlformats.org/spreadsheetml/2006/main" count="182" uniqueCount="100">
  <si>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</si>
  <si>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</si>
  <si>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</si>
  <si>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</si>
  <si>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</si>
  <si>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</si>
  <si>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</si>
  <si>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</si>
  <si>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</si>
  <si>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</si>
  <si>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</si>
  <si>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</si>
  <si>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</si>
  <si>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</si>
  <si>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</si>
  <si>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</si>
  <si>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</si>
  <si>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</si>
  <si>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</si>
  <si>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</si>
  <si>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</si>
  <si>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</si>
  <si>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</si>
  <si>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</si>
  <si>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</si>
  <si>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</si>
  <si>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</si>
  <si>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</si>
  <si>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</si>
  <si>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</si>
  <si>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</si>
  <si>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</si>
  <si>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</si>
  <si>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</si>
  <si>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</si>
  <si>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</si>
  <si>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</si>
  <si>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</si>
  <si>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</si>
  <si>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</si>
  <si>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</si>
  <si>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</si>
  <si>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</si>
  <si>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</si>
  <si>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</si>
  <si>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</si>
  <si>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</si>
  <si>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</si>
  <si>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</si>
  <si>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</si>
  <si>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</si>
  <si>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</si>
  <si>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</si>
  <si>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</si>
  <si>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</si>
  <si>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</si>
  <si>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</si>
  <si>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</si>
  <si>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</si>
  <si>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</si>
  <si>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</si>
  <si>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</si>
  <si>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</si>
  <si>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</si>
  <si>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</si>
  <si>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</si>
  <si>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</si>
  <si>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</si>
  <si>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</si>
  <si>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</si>
  <si>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</si>
  <si>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</si>
  <si>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</si>
  <si>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</si>
  <si>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</si>
  <si>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</si>
  <si>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</si>
  <si>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</si>
  <si>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</si>
  <si>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</si>
  <si>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</si>
  <si>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</si>
  <si>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</si>
  <si>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</si>
  <si>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</si>
  <si>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</si>
  <si>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</si>
  <si>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</si>
  <si>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</si>
  <si>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</si>
  <si>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</si>
  <si>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</si>
  <si>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Zone </t>
  </si>
  <si>
    <t xml:space="preserve">Britez </t>
  </si>
  <si>
    <t>Churri</t>
  </si>
  <si>
    <t xml:space="preserve">Richard </t>
  </si>
  <si>
    <t xml:space="preserve">Ritter </t>
  </si>
  <si>
    <t xml:space="preserve">Esmay </t>
  </si>
  <si>
    <t xml:space="preserve">Mun </t>
  </si>
  <si>
    <t xml:space="preserve">Congelada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</si>
</sst>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09" width="11.42578125" style="115" customWidth="1"/>
    <col min="110" max="16384" width="11.42578125" style="115"/>
  </cols>
  <sheetData>
    <row r="1" spans="1:34" x14ac:dyDescent="0.25">
      <c r="A1" s="31"/>
      <c r="E1" s="49" t="s">
        <v>0</v>
      </c>
      <c r="F1" s="50">
        <f>SUM(I6:I75)</f>
        <v>8750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26450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17700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26450</v>
      </c>
      <c r="Q2" s="38">
        <f ca="1">(TEXT(S2,"####-##-##"))*1</f>
        <v>44984</v>
      </c>
      <c r="R2" s="39">
        <f ca="1">(TEXT(S2,"####-##-##"))*1</f>
        <v>44984</v>
      </c>
      <c r="S2" s="17" t="str">
        <f ca="1">MID(CELL("filename"),FIND("[",CELL("filename"))+1,8)</f>
        <v>20230227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26450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36</v>
      </c>
      <c r="F6" s="128">
        <v>350</v>
      </c>
      <c r="G6" s="129">
        <v>1</v>
      </c>
      <c r="H6" s="130">
        <v>350</v>
      </c>
      <c r="I6" s="131">
        <v>350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37</v>
      </c>
      <c r="F7" s="128">
        <v>250</v>
      </c>
      <c r="G7" s="13">
        <v>1</v>
      </c>
      <c r="H7" s="130">
        <v>250</v>
      </c>
      <c r="I7" s="131">
        <f t="shared" ref="I7:I37" si="0">B7*C7*F7*G7</f>
        <v>250</v>
      </c>
      <c r="J7" s="60"/>
      <c r="K7" s="59">
        <f t="shared" ref="K7:K14" si="1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1</v>
      </c>
      <c r="E8" s="95" t="s">
        <v>34</v>
      </c>
      <c r="F8" s="128">
        <f>IFERROR(VLOOKUP(E8,Productos[],2,FALSE),"0")-D8*IFERROR(VLOOKUP(E8,Productos[],3,FALSE),"0")</f>
        <v>450</v>
      </c>
      <c r="G8" s="96">
        <v>2</v>
      </c>
      <c r="H8" s="130">
        <f t="shared" ref="H8:H37" si="2">F8*G8</f>
        <v>900</v>
      </c>
      <c r="I8" s="131">
        <f t="shared" si="0"/>
        <v>900</v>
      </c>
      <c r="J8" s="60"/>
      <c r="K8" s="98">
        <f t="shared" si="1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1</v>
      </c>
      <c r="E9" s="81" t="s">
        <v>34</v>
      </c>
      <c r="F9" s="128">
        <f>IFERROR(VLOOKUP(E9,Productos[],2,FALSE),"0")-D9*IFERROR(VLOOKUP(E9,Productos[],3,FALSE),"0")</f>
        <v>450</v>
      </c>
      <c r="G9" s="13">
        <v>2</v>
      </c>
      <c r="H9" s="130">
        <f t="shared" si="2"/>
        <v>900</v>
      </c>
      <c r="I9" s="131">
        <f t="shared" si="0"/>
        <v>900</v>
      </c>
      <c r="J9" s="60"/>
      <c r="K9" s="59">
        <f t="shared" si="1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1</v>
      </c>
      <c r="E10" s="81" t="s">
        <v>35</v>
      </c>
      <c r="F10" s="128">
        <f>IFERROR(VLOOKUP(E10,Productos[],2,FALSE),"0")-D10*IFERROR(VLOOKUP(E10,Productos[],3,FALSE),"0")</f>
        <v>450</v>
      </c>
      <c r="G10" s="13">
        <v>2</v>
      </c>
      <c r="H10" s="130">
        <f t="shared" si="2"/>
        <v>900</v>
      </c>
      <c r="I10" s="131">
        <f t="shared" si="0"/>
        <v>900</v>
      </c>
      <c r="J10" s="60"/>
      <c r="K10" s="59">
        <f t="shared" si="1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1</v>
      </c>
      <c r="E11" s="81" t="s">
        <v>34</v>
      </c>
      <c r="F11" s="128">
        <f>IFERROR(VLOOKUP(E11,Productos[],2,FALSE),"0")-D11*IFERROR(VLOOKUP(E11,Productos[],3,FALSE),"0")</f>
        <v>450</v>
      </c>
      <c r="G11" s="13">
        <v>2</v>
      </c>
      <c r="H11" s="130">
        <f t="shared" si="2"/>
        <v>900</v>
      </c>
      <c r="I11" s="131">
        <f t="shared" si="0"/>
        <v>900</v>
      </c>
      <c r="J11" s="60"/>
      <c r="K11" s="59">
        <f t="shared" si="1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37</v>
      </c>
      <c r="F12" s="128">
        <f>IFERROR(VLOOKUP(E12,Productos[],2,FALSE),"0")-D12*IFERROR(VLOOKUP(E12,Productos[],3,FALSE),"0")</f>
        <v>250</v>
      </c>
      <c r="G12" s="13">
        <v>1</v>
      </c>
      <c r="H12" s="130">
        <f t="shared" si="2"/>
        <v>250</v>
      </c>
      <c r="I12" s="131">
        <f t="shared" si="0"/>
        <v>250</v>
      </c>
      <c r="J12" s="60"/>
      <c r="K12" s="59">
        <f t="shared" si="1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38</v>
      </c>
      <c r="F13" s="128">
        <f>IFERROR(VLOOKUP(E13,Productos[],2,FALSE),"0")-D13*IFERROR(VLOOKUP(E13,Productos[],3,FALSE),"0")</f>
        <v>250</v>
      </c>
      <c r="G13" s="13">
        <v>1</v>
      </c>
      <c r="H13" s="130">
        <f t="shared" si="2"/>
        <v>250</v>
      </c>
      <c r="I13" s="131">
        <f t="shared" si="0"/>
        <v>250</v>
      </c>
      <c r="J13" s="60"/>
      <c r="K13" s="59">
        <f t="shared" si="1"/>
        <v>0</v>
      </c>
      <c r="M13" s="29">
        <v>18</v>
      </c>
      <c r="N13" s="12">
        <v>0</v>
      </c>
      <c r="O13" s="62" t="s">
        <v>92</v>
      </c>
      <c r="P13" s="62" t="s">
        <v>98</v>
      </c>
      <c r="Q13" s="60">
        <v>2700</v>
      </c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41</v>
      </c>
      <c r="F14" s="128">
        <f>IFERROR(VLOOKUP(E14,Productos[],2,FALSE),"0")-D14*IFERROR(VLOOKUP(E14,Productos[],3,FALSE),"0")</f>
        <v>250</v>
      </c>
      <c r="G14" s="13">
        <v>1</v>
      </c>
      <c r="H14" s="130">
        <f t="shared" si="2"/>
        <v>250</v>
      </c>
      <c r="I14" s="131">
        <f t="shared" si="0"/>
        <v>250</v>
      </c>
      <c r="J14" s="60"/>
      <c r="K14" s="59">
        <f t="shared" si="1"/>
        <v>0</v>
      </c>
      <c r="M14" s="29">
        <v>19</v>
      </c>
      <c r="N14" s="12">
        <v>0</v>
      </c>
      <c r="O14" s="62" t="s">
        <v>93</v>
      </c>
      <c r="P14" s="62" t="s">
        <v>98</v>
      </c>
      <c r="Q14" s="60">
        <v>3000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42</v>
      </c>
      <c r="F15" s="128">
        <f>IFERROR(VLOOKUP(E15,Productos[],2,FALSE),"0")-D15*IFERROR(VLOOKUP(E15,Productos[],3,FALSE),"0")</f>
        <v>250</v>
      </c>
      <c r="G15" s="96">
        <v>1</v>
      </c>
      <c r="H15" s="130">
        <f t="shared" si="2"/>
        <v>250</v>
      </c>
      <c r="I15" s="131">
        <f t="shared" si="0"/>
        <v>250</v>
      </c>
      <c r="J15" s="97"/>
      <c r="K15" s="98"/>
      <c r="M15" s="100">
        <v>20</v>
      </c>
      <c r="N15" s="93">
        <v>0</v>
      </c>
      <c r="O15" s="101" t="s">
        <v>94</v>
      </c>
      <c r="P15" s="62" t="s">
        <v>98</v>
      </c>
      <c r="Q15" s="60">
        <v>3000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41</v>
      </c>
      <c r="F16" s="128">
        <f>IFERROR(VLOOKUP(E16,Productos[],2,FALSE),"0")-D16*IFERROR(VLOOKUP(E16,Productos[],3,FALSE),"0")</f>
        <v>250</v>
      </c>
      <c r="G16" s="13">
        <v>1</v>
      </c>
      <c r="H16" s="130">
        <f t="shared" si="2"/>
        <v>250</v>
      </c>
      <c r="I16" s="131">
        <f t="shared" si="0"/>
        <v>250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95</v>
      </c>
      <c r="P16" s="62" t="s">
        <v>98</v>
      </c>
      <c r="Q16" s="60">
        <v>3000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1</v>
      </c>
      <c r="E17" s="81" t="s">
        <v>35</v>
      </c>
      <c r="F17" s="128">
        <f>IFERROR(VLOOKUP(E17,Productos[],2,FALSE),"0")-D17*IFERROR(VLOOKUP(E17,Productos[],3,FALSE),"0")</f>
        <v>450</v>
      </c>
      <c r="G17" s="13">
        <v>2</v>
      </c>
      <c r="H17" s="130">
        <f t="shared" si="2"/>
        <v>900</v>
      </c>
      <c r="I17" s="131">
        <f t="shared" si="0"/>
        <v>900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96</v>
      </c>
      <c r="P17" s="62" t="s">
        <v>98</v>
      </c>
      <c r="Q17" s="60">
        <v>3000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1</v>
      </c>
      <c r="E18" s="81" t="s">
        <v>35</v>
      </c>
      <c r="F18" s="128">
        <f>IFERROR(VLOOKUP(E18,Productos[],2,FALSE),"0")-D18*IFERROR(VLOOKUP(E18,Productos[],3,FALSE),"0")</f>
        <v>450</v>
      </c>
      <c r="G18" s="13">
        <v>2</v>
      </c>
      <c r="H18" s="130">
        <f t="shared" si="2"/>
        <v>900</v>
      </c>
      <c r="I18" s="131">
        <f t="shared" si="0"/>
        <v>900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97</v>
      </c>
      <c r="P18" s="62" t="s">
        <v>98</v>
      </c>
      <c r="Q18" s="60">
        <v>3000</v>
      </c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 t="s">
        <v>37</v>
      </c>
      <c r="F19" s="128">
        <f>IFERROR(VLOOKUP(E19,Productos[],2,FALSE),"0")-D19*IFERROR(VLOOKUP(E19,Productos[],3,FALSE),"0")</f>
        <v>250</v>
      </c>
      <c r="G19" s="13">
        <v>1</v>
      </c>
      <c r="H19" s="130">
        <f t="shared" si="2"/>
        <v>250</v>
      </c>
      <c r="I19" s="131">
        <f t="shared" si="0"/>
        <v>250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1</v>
      </c>
      <c r="E20" s="81" t="s">
        <v>34</v>
      </c>
      <c r="F20" s="128">
        <f>IFERROR(VLOOKUP(E20,Productos[],2,FALSE),"0")-D20*IFERROR(VLOOKUP(E20,Productos[],3,FALSE),"0")</f>
        <v>450</v>
      </c>
      <c r="G20" s="13">
        <v>2</v>
      </c>
      <c r="H20" s="130">
        <f t="shared" si="2"/>
        <v>900</v>
      </c>
      <c r="I20" s="131">
        <f t="shared" si="0"/>
        <v>900</v>
      </c>
      <c r="J20" s="60"/>
      <c r="K20" s="59"/>
      <c r="M20" s="135"/>
      <c r="N20" s="27"/>
      <c r="O20" s="135"/>
      <c r="Q20" s="35">
        <f>SUM(Q5:Q19)</f>
        <v>17700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 t="s">
        <v>36</v>
      </c>
      <c r="F21" s="128">
        <f>IFERROR(VLOOKUP(E21,Productos[],2,FALSE),"0")-D21*IFERROR(VLOOKUP(E21,Productos[],3,FALSE),"0")</f>
        <v>350</v>
      </c>
      <c r="G21" s="13">
        <v>1</v>
      </c>
      <c r="H21" s="130">
        <f t="shared" si="2"/>
        <v>350</v>
      </c>
      <c r="I21" s="131">
        <f t="shared" si="0"/>
        <v>350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/>
      <c r="C22" s="93">
        <v>1</v>
      </c>
      <c r="D22" s="93">
        <v>0</v>
      </c>
      <c r="E22" s="95" t="s">
        <v>34</v>
      </c>
      <c r="F22" s="128">
        <f>IFERROR(VLOOKUP(E22,Productos[],2,FALSE),"0")-D22*IFERROR(VLOOKUP(E22,Productos[],3,FALSE),"0")</f>
        <v>500</v>
      </c>
      <c r="G22" s="96">
        <v>1</v>
      </c>
      <c r="H22" s="130">
        <f t="shared" si="2"/>
        <v>500</v>
      </c>
      <c r="I22" s="131">
        <f t="shared" si="0"/>
        <v>0</v>
      </c>
      <c r="J22" s="97" t="s">
        <v>99</v>
      </c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/>
      <c r="F23" s="128">
        <f>IFERROR(VLOOKUP(E23,Productos[],2,FALSE),"0")-D23*IFERROR(VLOOKUP(E23,Productos[],3,FALSE),"0")</f>
        <v>0</v>
      </c>
      <c r="G23" s="13">
        <v>1</v>
      </c>
      <c r="H23" s="130">
        <f t="shared" si="2"/>
        <v>0</v>
      </c>
      <c r="I23" s="131">
        <f t="shared" si="0"/>
        <v>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/>
      <c r="F24" s="128">
        <f>IFERROR(VLOOKUP(E24,Productos[],2,FALSE),"0")-D24*IFERROR(VLOOKUP(E24,Productos[],3,FALSE),"0")</f>
        <v>0</v>
      </c>
      <c r="G24" s="13">
        <v>1</v>
      </c>
      <c r="H24" s="130">
        <f t="shared" si="2"/>
        <v>0</v>
      </c>
      <c r="I24" s="131">
        <f t="shared" si="0"/>
        <v>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/>
      <c r="F25" s="128">
        <f>IFERROR(VLOOKUP(E25,Productos[],2,FALSE),"0")-D25*IFERROR(VLOOKUP(E25,Productos[],3,FALSE),"0")</f>
        <v>0</v>
      </c>
      <c r="G25" s="13">
        <v>1</v>
      </c>
      <c r="H25" s="130">
        <f t="shared" si="2"/>
        <v>0</v>
      </c>
      <c r="I25" s="131">
        <f t="shared" si="0"/>
        <v>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/>
      <c r="F26" s="128">
        <f>IFERROR(VLOOKUP(E26,Productos[],2,FALSE),"0")-D26*IFERROR(VLOOKUP(E26,Productos[],3,FALSE),"0")</f>
        <v>0</v>
      </c>
      <c r="G26" s="13">
        <v>1</v>
      </c>
      <c r="H26" s="130">
        <f t="shared" si="2"/>
        <v>0</v>
      </c>
      <c r="I26" s="131">
        <f t="shared" si="0"/>
        <v>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2"/>
        <v>0</v>
      </c>
      <c r="I27" s="131">
        <f t="shared" si="0"/>
        <v>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2"/>
        <v>0</v>
      </c>
      <c r="I28" s="131">
        <f t="shared" si="0"/>
        <v>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2"/>
        <v>0</v>
      </c>
      <c r="I29" s="131">
        <f t="shared" si="0"/>
        <v>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f>IFERROR(VLOOKUP(E30,Productos[],2,FALSE),"0")-D30*IFERROR(VLOOKUP(E30,Productos[],3,FALSE),"0")</f>
        <v>0</v>
      </c>
      <c r="G30" s="13">
        <v>1</v>
      </c>
      <c r="H30" s="130">
        <f t="shared" si="2"/>
        <v>0</v>
      </c>
      <c r="I30" s="131">
        <f t="shared" si="0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si="2"/>
        <v>0</v>
      </c>
      <c r="I31" s="131">
        <f t="shared" si="0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2"/>
        <v>0</v>
      </c>
      <c r="I32" s="131">
        <f t="shared" si="0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2"/>
        <v>0</v>
      </c>
      <c r="I33" s="131">
        <f t="shared" si="0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2"/>
        <v>0</v>
      </c>
      <c r="I34" s="131">
        <f t="shared" si="0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2"/>
        <v>0</v>
      </c>
      <c r="I35" s="131">
        <f t="shared" si="0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2"/>
        <v>0</v>
      </c>
      <c r="I36" s="131">
        <f t="shared" si="0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2"/>
        <v>0</v>
      </c>
      <c r="I37" s="131">
        <f t="shared" si="0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ref="H38:H69" si="4">F38*G38</f>
        <v>0</v>
      </c>
      <c r="I38" s="131">
        <f t="shared" ref="I38:I69" si="5">B38*C38*F38*G38</f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4"/>
        <v>0</v>
      </c>
      <c r="I39" s="131">
        <f t="shared" si="5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4"/>
        <v>0</v>
      </c>
      <c r="I40" s="131">
        <f t="shared" si="5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4"/>
        <v>0</v>
      </c>
      <c r="I41" s="131">
        <f t="shared" si="5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4"/>
        <v>0</v>
      </c>
      <c r="I42" s="131">
        <f t="shared" si="5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4"/>
        <v>0</v>
      </c>
      <c r="I43" s="131">
        <f t="shared" si="5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4"/>
        <v>0</v>
      </c>
      <c r="I44" s="131">
        <f t="shared" si="5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4"/>
        <v>0</v>
      </c>
      <c r="I45" s="131">
        <f t="shared" si="5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4"/>
        <v>0</v>
      </c>
      <c r="I46" s="131">
        <f t="shared" si="5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4"/>
        <v>0</v>
      </c>
      <c r="I47" s="131">
        <f t="shared" si="5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4"/>
        <v>0</v>
      </c>
      <c r="I48" s="131">
        <f t="shared" si="5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4"/>
        <v>0</v>
      </c>
      <c r="I49" s="131">
        <f t="shared" si="5"/>
        <v>0</v>
      </c>
      <c r="J49" s="60"/>
      <c r="K49" s="59">
        <f t="shared" si="3"/>
        <v>0</v>
      </c>
      <c r="L49" s="135"/>
      <c r="M49" s="135"/>
      <c r="N49" s="135"/>
      <c r="O49" s="135">
        <v>32300</v>
      </c>
      <c r="P49">
        <f>+O49-F3</f>
        <v>5850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4"/>
        <v>0</v>
      </c>
      <c r="I50" s="131">
        <f t="shared" si="5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4"/>
        <v>0</v>
      </c>
      <c r="I51" s="131">
        <f t="shared" si="5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4"/>
        <v>0</v>
      </c>
      <c r="I52" s="131">
        <f t="shared" si="5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4"/>
        <v>0</v>
      </c>
      <c r="I53" s="131">
        <f t="shared" si="5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4"/>
        <v>0</v>
      </c>
      <c r="I54" s="131">
        <f t="shared" si="5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4"/>
        <v>0</v>
      </c>
      <c r="I55" s="131">
        <f t="shared" si="5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4"/>
        <v>0</v>
      </c>
      <c r="I56" s="131">
        <f t="shared" si="5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4"/>
        <v>0</v>
      </c>
      <c r="I57" s="131">
        <f t="shared" si="5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ref="H70:H76" si="7">F70*G70</f>
        <v>0</v>
      </c>
      <c r="I70" s="131">
        <f t="shared" ref="I70:I75" si="8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7"/>
        <v>0</v>
      </c>
      <c r="I71" s="131">
        <f t="shared" si="8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7"/>
        <v>0</v>
      </c>
      <c r="I72" s="131">
        <f t="shared" si="8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7"/>
        <v>0</v>
      </c>
      <c r="I73" s="131">
        <f t="shared" si="8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7"/>
        <v>0</v>
      </c>
      <c r="I74" s="131">
        <f t="shared" si="8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7"/>
        <v>0</v>
      </c>
      <c r="I75" s="131">
        <f t="shared" si="8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7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85" width="11.42578125" style="67" customWidth="1"/>
    <col min="86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1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0</v>
      </c>
      <c r="H2" s="79">
        <f>Productos[[#This Row],[Stock Inicial]]+(Productos[[#This Row],[Entradas]]-Productos[[#This Row],[Salidas]])</f>
        <v>1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42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9</v>
      </c>
      <c r="H3" s="79">
        <f>Productos[[#This Row],[Stock Inicial]]+(Productos[[#This Row],[Entradas]]-Productos[[#This Row],[Salidas]])</f>
        <v>33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57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6</v>
      </c>
      <c r="H4" s="79">
        <f>Productos[[#This Row],[Stock Inicial]]+(Productos[[#This Row],[Entradas]]-Productos[[#This Row],[Salidas]])</f>
        <v>51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33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2</v>
      </c>
      <c r="H5" s="79">
        <f>Productos[[#This Row],[Stock Inicial]]+(Productos[[#This Row],[Entradas]]-Productos[[#This Row],[Salidas]])</f>
        <v>31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19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3</v>
      </c>
      <c r="H6" s="79">
        <f>Productos[[#This Row],[Stock Inicial]]+(Productos[[#This Row],[Entradas]]-Productos[[#This Row],[Salidas]])</f>
        <v>16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21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1</v>
      </c>
      <c r="H7" s="79">
        <f>Productos[[#This Row],[Stock Inicial]]+(Productos[[#This Row],[Entradas]]-Productos[[#This Row],[Salidas]])</f>
        <v>20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12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2</v>
      </c>
      <c r="H10" s="79">
        <f>Productos[[#This Row],[Stock Inicial]]+(Productos[[#This Row],[Entradas]]-Productos[[#This Row],[Salidas]])</f>
        <v>10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3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1</v>
      </c>
      <c r="H11" s="79">
        <f>Productos[[#This Row],[Stock Inicial]]+(Productos[[#This Row],[Entradas]]-Productos[[#This Row],[Salidas]])</f>
        <v>2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944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944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79" width="11.42578125" style="67" customWidth="1"/>
    <col min="80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2023-03-04T00:41:12Z</dcterms:modified>
</cp:coreProperties>
</file>