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I28" i="1"/>
  <c r="K27" i="1"/>
  <c r="F27" i="1"/>
  <c r="I27" i="1" s="1"/>
  <c r="K26" i="1"/>
  <c r="I26" i="1"/>
  <c r="K25" i="1"/>
  <c r="I25" i="1"/>
  <c r="K24" i="1"/>
  <c r="I24" i="1"/>
  <c r="K23" i="1"/>
  <c r="F23" i="1"/>
  <c r="I23" i="1" s="1"/>
  <c r="K22" i="1"/>
  <c r="I22" i="1"/>
  <c r="K21" i="1"/>
  <c r="I21" i="1"/>
  <c r="R20" i="1"/>
  <c r="Q20" i="1"/>
  <c r="F20" i="1"/>
  <c r="H20" i="1" s="1"/>
  <c r="K19" i="1"/>
  <c r="H19" i="1"/>
  <c r="K18" i="1"/>
  <c r="H18" i="1"/>
  <c r="K17" i="1"/>
  <c r="H17" i="1"/>
  <c r="K16" i="1"/>
  <c r="F16" i="1"/>
  <c r="H16" i="1" s="1"/>
  <c r="I15" i="1"/>
  <c r="K14" i="1"/>
  <c r="I14" i="1"/>
  <c r="K13" i="1"/>
  <c r="I13" i="1"/>
  <c r="K12" i="1"/>
  <c r="I12" i="1"/>
  <c r="K11" i="1"/>
  <c r="F11" i="1"/>
  <c r="I11" i="1" s="1"/>
  <c r="K10" i="1"/>
  <c r="I10" i="1"/>
  <c r="K9" i="1"/>
  <c r="I9" i="1"/>
  <c r="K8" i="1"/>
  <c r="I8" i="1"/>
  <c r="K7" i="1"/>
  <c r="F7" i="1"/>
  <c r="I7" i="1" s="1"/>
  <c r="F6" i="1"/>
  <c r="H6" i="1" s="1"/>
  <c r="S2" i="1"/>
  <c r="R2" i="1" s="1"/>
  <c r="I2" i="1"/>
  <c r="F2" i="1"/>
  <c r="H3" i="2" l="1"/>
  <c r="H4" i="2"/>
  <c r="H5" i="2"/>
  <c r="H6" i="2"/>
  <c r="H7" i="2"/>
  <c r="H8" i="2"/>
  <c r="H9" i="2"/>
  <c r="H10" i="2"/>
  <c r="H11" i="2"/>
  <c r="H12" i="2"/>
  <c r="H2" i="2"/>
  <c r="H23" i="1"/>
  <c r="H10" i="1"/>
  <c r="H14" i="1"/>
  <c r="H27" i="1"/>
  <c r="K77" i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<sst xmlns="http://schemas.openxmlformats.org/spreadsheetml/2006/main" count="187" uniqueCount="99">
  <si>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</si>
  <si>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</si>
  <si>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</si>
  <si>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</si>
  <si>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</si>
  <si>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</si>
  <si>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</si>
  <si>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</si>
  <si>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</si>
  <si>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</si>
  <si>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</si>
  <si>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</si>
  <si>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</si>
  <si>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</si>
  <si>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</si>
  <si>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</si>
  <si>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</si>
  <si>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</si>
  <si>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</si>
  <si>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</si>
  <si>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</si>
  <si>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</si>
  <si>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</si>
  <si>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</si>
  <si>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</si>
  <si>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</si>
  <si>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</si>
  <si>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</si>
  <si>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</si>
  <si>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</si>
  <si>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</si>
  <si>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</si>
  <si>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</si>
  <si>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</si>
  <si>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</si>
  <si>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</si>
  <si>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</si>
  <si>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</si>
  <si>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</si>
  <si>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</si>
  <si>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</si>
  <si>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</si>
  <si>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</si>
  <si>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</si>
  <si>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</si>
  <si>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</si>
  <si>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</si>
  <si>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</si>
  <si>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</si>
  <si>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</si>
  <si>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</si>
  <si>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</si>
  <si>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</si>
  <si>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</si>
  <si>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</si>
  <si>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</si>
  <si>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</si>
  <si>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</si>
  <si>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</si>
  <si>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</si>
  <si>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</si>
  <si>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</si>
  <si>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</si>
  <si>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</si>
  <si>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</si>
  <si>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</si>
  <si>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</si>
  <si>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</si>
  <si>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</si>
  <si>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</si>
  <si>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</si>
  <si>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</si>
  <si>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</si>
  <si>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</si>
  <si>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</si>
  <si>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</si>
  <si>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</si>
  <si>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</si>
  <si>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</si>
  <si>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</si>
  <si>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</si>
  <si>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</si>
  <si>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</si>
  <si>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</si>
  <si>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</si>
  <si>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</si>
  <si>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</si>
  <si>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</si>
  <si>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</si>
  <si>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</si>
  <si>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</si>
  <si>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</si>
  <si>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Lopez </t>
  </si>
  <si>
    <t>Churri</t>
  </si>
  <si>
    <t>Richard</t>
  </si>
  <si>
    <t>Ritter</t>
  </si>
  <si>
    <t xml:space="preserve">Medina </t>
  </si>
  <si>
    <t xml:space="preserve">Mun </t>
  </si>
  <si>
    <t xml:space="preserve">Pico Pelota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</si>
</sst>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30" sqref="E30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6" width="11.42578125" style="115" customWidth="1"/>
    <col min="117" max="16384" width="11.42578125" style="115"/>
  </cols>
  <sheetData>
    <row r="1" spans="1:34" x14ac:dyDescent="0.25">
      <c r="A1" s="31"/>
      <c r="E1" s="49" t="s">
        <v>0</v>
      </c>
      <c r="F1" s="50">
        <f>SUM(I6:I75)</f>
        <v>18800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36300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17500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35300</v>
      </c>
      <c r="Q2" s="38">
        <f ca="1">(TEXT(S2,"####-##-##"))*1</f>
        <v>44991</v>
      </c>
      <c r="R2" s="39">
        <f ca="1">(TEXT(S2,"####-##-##"))*1</f>
        <v>44991</v>
      </c>
      <c r="S2" s="17" t="str">
        <f ca="1">MID(CELL("filename"),FIND("[",CELL("filename"))+1,8)</f>
        <v>20230306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35300</v>
      </c>
      <c r="G3" s="1"/>
      <c r="I3" s="55">
        <f>I1+I2</f>
        <v>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37</v>
      </c>
      <c r="F6" s="128">
        <f>IFERROR(VLOOKUP(E6,Productos[],2,FALSE),"0")-D6*IFERROR(VLOOKUP(E6,Productos[],3,FALSE),"0")</f>
        <v>250</v>
      </c>
      <c r="G6" s="129">
        <v>1</v>
      </c>
      <c r="H6" s="130">
        <f t="shared" ref="H6:H29" si="0">F6*G6</f>
        <v>250</v>
      </c>
      <c r="I6" s="131">
        <f t="shared" ref="I6:I37" si="1">B6*C6*F6*G6</f>
        <v>250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36</v>
      </c>
      <c r="F7" s="128">
        <f>IFERROR(VLOOKUP(E7,Productos[],2,FALSE),"0")-D7*IFERROR(VLOOKUP(E7,Productos[],3,FALSE),"0")</f>
        <v>350</v>
      </c>
      <c r="G7" s="13">
        <v>1</v>
      </c>
      <c r="H7" s="130">
        <f t="shared" si="0"/>
        <v>350</v>
      </c>
      <c r="I7" s="131">
        <f t="shared" si="1"/>
        <v>350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0</v>
      </c>
      <c r="E8" s="95" t="s">
        <v>34</v>
      </c>
      <c r="F8" s="128">
        <v>550</v>
      </c>
      <c r="G8" s="96">
        <v>2</v>
      </c>
      <c r="H8" s="130">
        <f t="shared" si="0"/>
        <v>1100</v>
      </c>
      <c r="I8" s="131">
        <f t="shared" si="1"/>
        <v>1100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0</v>
      </c>
      <c r="E9" s="81" t="s">
        <v>33</v>
      </c>
      <c r="F9" s="128">
        <v>550</v>
      </c>
      <c r="G9" s="13">
        <v>1</v>
      </c>
      <c r="H9" s="130">
        <f t="shared" si="0"/>
        <v>550</v>
      </c>
      <c r="I9" s="131">
        <f t="shared" si="1"/>
        <v>550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33</v>
      </c>
      <c r="F10" s="128">
        <v>550</v>
      </c>
      <c r="G10" s="13">
        <v>1</v>
      </c>
      <c r="H10" s="130">
        <f t="shared" si="0"/>
        <v>550</v>
      </c>
      <c r="I10" s="131">
        <f t="shared" si="1"/>
        <v>550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0</v>
      </c>
      <c r="E11" s="81" t="s">
        <v>36</v>
      </c>
      <c r="F11" s="128">
        <f>IFERROR(VLOOKUP(E11,Productos[],2,FALSE),"0")-D11*IFERROR(VLOOKUP(E11,Productos[],3,FALSE),"0")</f>
        <v>350</v>
      </c>
      <c r="G11" s="13">
        <v>1</v>
      </c>
      <c r="H11" s="130">
        <f t="shared" si="0"/>
        <v>350</v>
      </c>
      <c r="I11" s="131">
        <f t="shared" si="1"/>
        <v>350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34</v>
      </c>
      <c r="F12" s="128">
        <v>550</v>
      </c>
      <c r="G12" s="13">
        <v>1</v>
      </c>
      <c r="H12" s="130">
        <f t="shared" si="0"/>
        <v>550</v>
      </c>
      <c r="I12" s="131">
        <f t="shared" si="1"/>
        <v>550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34</v>
      </c>
      <c r="F13" s="128">
        <v>550</v>
      </c>
      <c r="G13" s="13">
        <v>2</v>
      </c>
      <c r="H13" s="130">
        <f t="shared" si="0"/>
        <v>1100</v>
      </c>
      <c r="I13" s="131">
        <f t="shared" si="1"/>
        <v>1100</v>
      </c>
      <c r="J13" s="60"/>
      <c r="K13" s="59">
        <f t="shared" si="2"/>
        <v>0</v>
      </c>
      <c r="M13" s="29">
        <v>18</v>
      </c>
      <c r="N13" s="12">
        <v>0</v>
      </c>
      <c r="O13" s="62"/>
      <c r="P13" s="62"/>
      <c r="Q13" s="60"/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 t="s">
        <v>33</v>
      </c>
      <c r="F14" s="128">
        <v>550</v>
      </c>
      <c r="G14" s="13">
        <v>1</v>
      </c>
      <c r="H14" s="130">
        <f t="shared" si="0"/>
        <v>550</v>
      </c>
      <c r="I14" s="131">
        <f t="shared" si="1"/>
        <v>550</v>
      </c>
      <c r="J14" s="60"/>
      <c r="K14" s="59">
        <f t="shared" si="2"/>
        <v>0</v>
      </c>
      <c r="M14" s="29">
        <v>19</v>
      </c>
      <c r="N14" s="12">
        <v>0</v>
      </c>
      <c r="O14" s="62" t="s">
        <v>92</v>
      </c>
      <c r="P14" s="62" t="s">
        <v>97</v>
      </c>
      <c r="Q14" s="60">
        <v>3500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 t="s">
        <v>34</v>
      </c>
      <c r="F15" s="128">
        <v>550</v>
      </c>
      <c r="G15" s="96">
        <v>3</v>
      </c>
      <c r="H15" s="130">
        <f t="shared" si="0"/>
        <v>1650</v>
      </c>
      <c r="I15" s="131">
        <f t="shared" si="1"/>
        <v>1650</v>
      </c>
      <c r="J15" s="97"/>
      <c r="K15" s="98"/>
      <c r="M15" s="100">
        <v>20</v>
      </c>
      <c r="N15" s="93">
        <v>0</v>
      </c>
      <c r="O15" s="101" t="s">
        <v>93</v>
      </c>
      <c r="P15" s="62" t="s">
        <v>97</v>
      </c>
      <c r="Q15" s="60">
        <v>3500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 t="s">
        <v>36</v>
      </c>
      <c r="F16" s="128">
        <f>IFERROR(VLOOKUP(E16,Productos[],2,FALSE),"0")-D16*IFERROR(VLOOKUP(E16,Productos[],3,FALSE),"0")</f>
        <v>350</v>
      </c>
      <c r="G16" s="13">
        <v>1</v>
      </c>
      <c r="H16" s="130">
        <f t="shared" si="0"/>
        <v>350</v>
      </c>
      <c r="I16" s="131">
        <f t="shared" si="1"/>
        <v>350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94</v>
      </c>
      <c r="P16" s="62" t="s">
        <v>97</v>
      </c>
      <c r="Q16" s="60">
        <v>3500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 t="s">
        <v>33</v>
      </c>
      <c r="F17" s="128">
        <v>550</v>
      </c>
      <c r="G17" s="13">
        <v>1</v>
      </c>
      <c r="H17" s="130">
        <f t="shared" si="0"/>
        <v>550</v>
      </c>
      <c r="I17" s="131">
        <f t="shared" si="1"/>
        <v>550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95</v>
      </c>
      <c r="P17" s="62" t="s">
        <v>97</v>
      </c>
      <c r="Q17" s="60">
        <v>3500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 t="s">
        <v>33</v>
      </c>
      <c r="F18" s="128">
        <v>550</v>
      </c>
      <c r="G18" s="13">
        <v>2</v>
      </c>
      <c r="H18" s="130">
        <f t="shared" si="0"/>
        <v>1100</v>
      </c>
      <c r="I18" s="131">
        <f t="shared" si="1"/>
        <v>1100</v>
      </c>
      <c r="J18" s="60"/>
      <c r="K18" s="59">
        <f>IF(C17=0,F17*G17,0)</f>
        <v>0</v>
      </c>
      <c r="M18" s="29">
        <v>23</v>
      </c>
      <c r="N18" s="12">
        <v>0</v>
      </c>
      <c r="O18" s="62" t="s">
        <v>96</v>
      </c>
      <c r="P18" s="62" t="s">
        <v>97</v>
      </c>
      <c r="Q18" s="60">
        <v>3500</v>
      </c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 t="s">
        <v>33</v>
      </c>
      <c r="F19" s="128">
        <v>550</v>
      </c>
      <c r="G19" s="13">
        <v>2</v>
      </c>
      <c r="H19" s="130">
        <f t="shared" si="0"/>
        <v>1100</v>
      </c>
      <c r="I19" s="131">
        <f t="shared" si="1"/>
        <v>1100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 t="s">
        <v>36</v>
      </c>
      <c r="F20" s="128">
        <f>IFERROR(VLOOKUP(E20,Productos[],2,FALSE),"0")-D20*IFERROR(VLOOKUP(E20,Productos[],3,FALSE),"0")</f>
        <v>350</v>
      </c>
      <c r="G20" s="13">
        <v>1</v>
      </c>
      <c r="H20" s="130">
        <f t="shared" si="0"/>
        <v>350</v>
      </c>
      <c r="I20" s="131">
        <f t="shared" si="1"/>
        <v>350</v>
      </c>
      <c r="J20" s="60"/>
      <c r="K20" s="59"/>
      <c r="M20" s="135"/>
      <c r="N20" s="27"/>
      <c r="O20" s="135"/>
      <c r="Q20" s="35">
        <f>SUM(Q5:Q19)</f>
        <v>17500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 t="s">
        <v>34</v>
      </c>
      <c r="F21" s="128">
        <v>550</v>
      </c>
      <c r="G21" s="13">
        <v>1</v>
      </c>
      <c r="H21" s="130">
        <f t="shared" si="0"/>
        <v>550</v>
      </c>
      <c r="I21" s="131">
        <f t="shared" si="1"/>
        <v>550</v>
      </c>
      <c r="J21" s="60"/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 t="s">
        <v>33</v>
      </c>
      <c r="F22" s="128">
        <v>550</v>
      </c>
      <c r="G22" s="96">
        <v>3</v>
      </c>
      <c r="H22" s="130">
        <f t="shared" si="0"/>
        <v>1650</v>
      </c>
      <c r="I22" s="131">
        <f t="shared" si="1"/>
        <v>1650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 t="s">
        <v>37</v>
      </c>
      <c r="F23" s="128">
        <f>IFERROR(VLOOKUP(E23,Productos[],2,FALSE),"0")-D23*IFERROR(VLOOKUP(E23,Productos[],3,FALSE),"0")</f>
        <v>250</v>
      </c>
      <c r="G23" s="13">
        <v>1</v>
      </c>
      <c r="H23" s="130">
        <f t="shared" si="0"/>
        <v>250</v>
      </c>
      <c r="I23" s="131">
        <f t="shared" si="1"/>
        <v>250</v>
      </c>
      <c r="J23" s="60"/>
      <c r="K23" s="59">
        <f t="shared" si="3"/>
        <v>0</v>
      </c>
      <c r="L23" s="135"/>
      <c r="M23" s="135"/>
      <c r="N23" s="135"/>
      <c r="O23" s="62" t="s">
        <v>98</v>
      </c>
      <c r="P23" s="88">
        <v>1000</v>
      </c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 t="s">
        <v>34</v>
      </c>
      <c r="F24" s="128">
        <v>550</v>
      </c>
      <c r="G24" s="13">
        <v>1</v>
      </c>
      <c r="H24" s="130">
        <f t="shared" si="0"/>
        <v>550</v>
      </c>
      <c r="I24" s="131">
        <f t="shared" si="1"/>
        <v>550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 t="s">
        <v>33</v>
      </c>
      <c r="F25" s="128">
        <v>550</v>
      </c>
      <c r="G25" s="13">
        <v>2</v>
      </c>
      <c r="H25" s="130">
        <f t="shared" si="0"/>
        <v>1100</v>
      </c>
      <c r="I25" s="131">
        <f t="shared" si="1"/>
        <v>1100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 t="s">
        <v>33</v>
      </c>
      <c r="F26" s="128">
        <v>550</v>
      </c>
      <c r="G26" s="13">
        <v>3</v>
      </c>
      <c r="H26" s="130">
        <f t="shared" si="0"/>
        <v>1650</v>
      </c>
      <c r="I26" s="131">
        <f t="shared" si="1"/>
        <v>1650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 t="s">
        <v>41</v>
      </c>
      <c r="F27" s="128">
        <f>IFERROR(VLOOKUP(E27,Productos[],2,FALSE),"0")-D27*IFERROR(VLOOKUP(E27,Productos[],3,FALSE),"0")</f>
        <v>250</v>
      </c>
      <c r="G27" s="13">
        <v>1</v>
      </c>
      <c r="H27" s="130">
        <f t="shared" si="0"/>
        <v>250</v>
      </c>
      <c r="I27" s="131">
        <f t="shared" si="1"/>
        <v>250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 t="s">
        <v>33</v>
      </c>
      <c r="F28" s="128">
        <v>550</v>
      </c>
      <c r="G28" s="13">
        <v>3</v>
      </c>
      <c r="H28" s="130">
        <f t="shared" si="0"/>
        <v>1650</v>
      </c>
      <c r="I28" s="131">
        <f t="shared" si="1"/>
        <v>1650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 t="s">
        <v>36</v>
      </c>
      <c r="F29" s="128">
        <f>IFERROR(VLOOKUP(E29,Productos[],2,FALSE),"0")-D29*IFERROR(VLOOKUP(E29,Productos[],3,FALSE),"0")</f>
        <v>350</v>
      </c>
      <c r="G29" s="13">
        <v>2</v>
      </c>
      <c r="H29" s="130">
        <f t="shared" si="0"/>
        <v>700</v>
      </c>
      <c r="I29" s="131">
        <f t="shared" si="1"/>
        <v>700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v>0</v>
      </c>
      <c r="G30" s="13">
        <v>1</v>
      </c>
      <c r="H30" s="130"/>
      <c r="I30" s="131">
        <f t="shared" si="1"/>
        <v>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ref="H31:H76" si="4">F31*G31</f>
        <v>0</v>
      </c>
      <c r="I31" s="131">
        <f t="shared" si="1"/>
        <v>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1000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4"/>
        <v>0</v>
      </c>
      <c r="I32" s="131">
        <f t="shared" si="1"/>
        <v>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4"/>
        <v>0</v>
      </c>
      <c r="I33" s="131">
        <f t="shared" si="1"/>
        <v>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4"/>
        <v>0</v>
      </c>
      <c r="I34" s="131">
        <f t="shared" si="1"/>
        <v>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4"/>
        <v>0</v>
      </c>
      <c r="I35" s="131">
        <f t="shared" si="1"/>
        <v>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4"/>
        <v>0</v>
      </c>
      <c r="I36" s="131">
        <f t="shared" si="1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4"/>
        <v>0</v>
      </c>
      <c r="I37" s="131">
        <f t="shared" si="1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4"/>
        <v>0</v>
      </c>
      <c r="I38" s="131">
        <f t="shared" ref="I38:I69" si="5">B38*C38*F38*G38</f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4"/>
        <v>0</v>
      </c>
      <c r="I39" s="131">
        <f t="shared" si="5"/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4"/>
        <v>0</v>
      </c>
      <c r="I40" s="131">
        <f t="shared" si="5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4"/>
        <v>0</v>
      </c>
      <c r="I41" s="131">
        <f t="shared" si="5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4"/>
        <v>0</v>
      </c>
      <c r="I42" s="131">
        <f t="shared" si="5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4"/>
        <v>0</v>
      </c>
      <c r="I43" s="131">
        <f t="shared" si="5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4"/>
        <v>0</v>
      </c>
      <c r="I44" s="131">
        <f t="shared" si="5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4"/>
        <v>0</v>
      </c>
      <c r="I45" s="131">
        <f t="shared" si="5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4"/>
        <v>0</v>
      </c>
      <c r="I46" s="131">
        <f t="shared" si="5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4"/>
        <v>0</v>
      </c>
      <c r="I47" s="131">
        <f t="shared" si="5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4"/>
        <v>0</v>
      </c>
      <c r="I48" s="131">
        <f t="shared" si="5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4"/>
        <v>0</v>
      </c>
      <c r="I49" s="131">
        <f t="shared" si="5"/>
        <v>0</v>
      </c>
      <c r="J49" s="60"/>
      <c r="K49" s="59">
        <f t="shared" si="3"/>
        <v>0</v>
      </c>
      <c r="L49" s="135"/>
      <c r="M49" s="135"/>
      <c r="N49" s="135"/>
      <c r="O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4"/>
        <v>0</v>
      </c>
      <c r="I50" s="131">
        <f t="shared" si="5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4"/>
        <v>0</v>
      </c>
      <c r="I51" s="131">
        <f t="shared" si="5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4"/>
        <v>0</v>
      </c>
      <c r="I52" s="131">
        <f t="shared" si="5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4"/>
        <v>0</v>
      </c>
      <c r="I53" s="131">
        <f t="shared" si="5"/>
        <v>0</v>
      </c>
      <c r="J53" s="60"/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4"/>
        <v>0</v>
      </c>
      <c r="I54" s="131">
        <f t="shared" si="5"/>
        <v>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4"/>
        <v>0</v>
      </c>
      <c r="I55" s="131">
        <f t="shared" si="5"/>
        <v>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4"/>
        <v>0</v>
      </c>
      <c r="I56" s="131">
        <f t="shared" si="5"/>
        <v>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4"/>
        <v>0</v>
      </c>
      <c r="I57" s="131">
        <f t="shared" si="5"/>
        <v>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4"/>
        <v>0</v>
      </c>
      <c r="I58" s="131">
        <f t="shared" si="5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4"/>
        <v>0</v>
      </c>
      <c r="I59" s="131">
        <f t="shared" si="5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4"/>
        <v>0</v>
      </c>
      <c r="I60" s="131">
        <f t="shared" si="5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4"/>
        <v>0</v>
      </c>
      <c r="I61" s="131">
        <f t="shared" si="5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4"/>
        <v>0</v>
      </c>
      <c r="I62" s="131">
        <f t="shared" si="5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4"/>
        <v>0</v>
      </c>
      <c r="I63" s="131">
        <f t="shared" si="5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4"/>
        <v>0</v>
      </c>
      <c r="I64" s="131">
        <f t="shared" si="5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4"/>
        <v>0</v>
      </c>
      <c r="I65" s="131">
        <f t="shared" si="5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4"/>
        <v>0</v>
      </c>
      <c r="I66" s="131">
        <f t="shared" si="5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4"/>
        <v>0</v>
      </c>
      <c r="I67" s="131">
        <f t="shared" si="5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4"/>
        <v>0</v>
      </c>
      <c r="I68" s="131">
        <f t="shared" si="5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4"/>
        <v>0</v>
      </c>
      <c r="I69" s="131">
        <f t="shared" si="5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si="4"/>
        <v>0</v>
      </c>
      <c r="I70" s="131">
        <f t="shared" ref="I70:I75" si="7">B70*C70*F70*G70</f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4"/>
        <v>0</v>
      </c>
      <c r="I71" s="131">
        <f t="shared" si="7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4"/>
        <v>0</v>
      </c>
      <c r="I72" s="131">
        <f t="shared" si="7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4"/>
        <v>0</v>
      </c>
      <c r="I73" s="131">
        <f t="shared" si="7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4"/>
        <v>0</v>
      </c>
      <c r="I74" s="131">
        <f t="shared" si="7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4"/>
        <v>0</v>
      </c>
      <c r="I75" s="131">
        <f t="shared" si="7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4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92" width="11.42578125" style="67" customWidth="1"/>
    <col min="93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500</v>
      </c>
      <c r="D2" s="70">
        <v>50</v>
      </c>
      <c r="E2" s="77">
        <v>-44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19</v>
      </c>
      <c r="H2" s="79">
        <f>Productos[[#This Row],[Stock Inicial]]+(Productos[[#This Row],[Entradas]]-Productos[[#This Row],[Salidas]])</f>
        <v>-63</v>
      </c>
      <c r="I2" s="69" t="s">
        <v>33</v>
      </c>
    </row>
    <row r="3" spans="2:12" x14ac:dyDescent="0.25">
      <c r="B3" s="69" t="s">
        <v>34</v>
      </c>
      <c r="C3" s="70">
        <v>500</v>
      </c>
      <c r="D3" s="70">
        <v>50</v>
      </c>
      <c r="E3" s="77">
        <v>-58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10</v>
      </c>
      <c r="H3" s="79">
        <f>Productos[[#This Row],[Stock Inicial]]+(Productos[[#This Row],[Entradas]]-Productos[[#This Row],[Salidas]])</f>
        <v>-68</v>
      </c>
      <c r="I3" s="69" t="s">
        <v>34</v>
      </c>
      <c r="J3" s="68"/>
    </row>
    <row r="4" spans="2:12" x14ac:dyDescent="0.25">
      <c r="B4" s="69" t="s">
        <v>35</v>
      </c>
      <c r="C4" s="70">
        <v>500</v>
      </c>
      <c r="D4" s="70">
        <v>50</v>
      </c>
      <c r="E4" s="77">
        <v>0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0</v>
      </c>
      <c r="H4" s="79">
        <f>Productos[[#This Row],[Stock Inicial]]+(Productos[[#This Row],[Entradas]]-Productos[[#This Row],[Salidas]])</f>
        <v>0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-7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6</v>
      </c>
      <c r="H5" s="79">
        <f>Productos[[#This Row],[Stock Inicial]]+(Productos[[#This Row],[Entradas]]-Productos[[#This Row],[Salidas]])</f>
        <v>-13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12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2</v>
      </c>
      <c r="H6" s="79">
        <f>Productos[[#This Row],[Stock Inicial]]+(Productos[[#This Row],[Entradas]]-Productos[[#This Row],[Salidas]])</f>
        <v>10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13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0</v>
      </c>
      <c r="H7" s="79">
        <f>Productos[[#This Row],[Stock Inicial]]+(Productos[[#This Row],[Entradas]]-Productos[[#This Row],[Salidas]])</f>
        <v>13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8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1</v>
      </c>
      <c r="H10" s="79">
        <f>Productos[[#This Row],[Stock Inicial]]+(Productos[[#This Row],[Entradas]]-Productos[[#This Row],[Salidas]])</f>
        <v>7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-1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0</v>
      </c>
      <c r="H11" s="79">
        <f>Productos[[#This Row],[Stock Inicial]]+(Productos[[#This Row],[Entradas]]-Productos[[#This Row],[Salidas]])</f>
        <v>-1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929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929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6" width="11.42578125" style="67" customWidth="1"/>
    <col min="87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2023-03-07T04:22:32Z</dcterms:modified>
</cp:coreProperties>
</file>