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publishItems="1"/>
  <mc:AlternateContent xmlns:mc="http://schemas.openxmlformats.org/markup-compatibility/2006">
    <mc:Choice Requires="x15">
      <x15ac:absPath xmlns:x15ac="http://schemas.microsoft.com/office/spreadsheetml/2010/11/ac" url="/Users/keithrichmond/Desktop/Maven Analytics/Advanced Excel Dashboard Design/Excel+Dashboard+Datasets/"/>
    </mc:Choice>
  </mc:AlternateContent>
  <xr:revisionPtr revIDLastSave="0" documentId="13_ncr:1_{BBA56C7B-633F-864B-B829-1CF6EB9466CC}" xr6:coauthVersionLast="47" xr6:coauthVersionMax="47" xr10:uidLastSave="{00000000-0000-0000-0000-000000000000}"/>
  <bookViews>
    <workbookView xWindow="960" yWindow="500" windowWidth="38600" windowHeight="22980" activeTab="2" xr2:uid="{DB438AB8-0F60-4224-9C67-97043B861F24}"/>
  </bookViews>
  <sheets>
    <sheet name="Data" sheetId="1" r:id="rId1"/>
    <sheet name="Data Prep" sheetId="2" r:id="rId2"/>
    <sheet name="Dashboard" sheetId="3" r:id="rId3"/>
    <sheet name="Sheet2" sheetId="5" r:id="rId4"/>
    <sheet name="Sheet1" sheetId="4" r:id="rId5"/>
  </sheets>
  <definedNames>
    <definedName name="_xlnm._FilterDatabase" localSheetId="0" hidden="1">Data!$A$1:$F$1919</definedName>
    <definedName name="_xlchart.v5.0" hidden="1">'Data Prep'!$O$2</definedName>
    <definedName name="_xlchart.v5.1" hidden="1">'Data Prep'!$O$3:$O$50</definedName>
    <definedName name="_xlchart.v5.2" hidden="1">'Data Prep'!$T$2</definedName>
    <definedName name="_xlchart.v5.3" hidden="1">'Data Prep'!$T$3:$T$50</definedName>
    <definedName name="Natural_Resources">'Data Prep'!$A$3:$A$12</definedName>
    <definedName name="Z_948164EF_B902_4A6C_8E3C_A935061C5153_.wvu.FilterData" localSheetId="0" hidden="1">Data!$A$1:$F$1919</definedName>
    <definedName name="Z_A1F01C08_243B_48FC_94A8_F102AEB1706D_.wvu.FilterData" localSheetId="0" hidden="1">Data!$A$1:$F$1919</definedName>
  </definedNames>
  <calcPr calcId="191029"/>
  <customWorkbookViews>
    <customWorkbookView name="Dashboard" guid="{948164EF-B902-4A6C-8E3C-A935061C5153}" maximized="1" xWindow="-8" yWindow="-8" windowWidth="1936" windowHeight="1056" activeSheetId="8" showFormulaBar="0"/>
    <customWorkbookView name="ShowAllWorksheets" guid="{A1F01C08-243B-48FC-94A8-F102AEB1706D}" maximized="1" xWindow="-8" yWindow="-8" windowWidth="1936" windowHeight="1056" activeSheetId="8" showFormulaBar="0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9" i="2" l="1"/>
  <c r="T2" i="2" s="1"/>
  <c r="B3" i="2"/>
  <c r="F4" i="2" s="1"/>
  <c r="O3" i="2" a="1"/>
  <c r="O3" i="2" s="1"/>
  <c r="I10" i="2"/>
  <c r="I3" i="2"/>
  <c r="I4" i="2"/>
  <c r="I12" i="2"/>
  <c r="I9" i="2"/>
  <c r="I7" i="2"/>
  <c r="I5" i="2"/>
  <c r="I8" i="2"/>
  <c r="I11" i="2"/>
  <c r="I6" i="2"/>
  <c r="E8" i="2"/>
  <c r="E6" i="2"/>
  <c r="E11" i="2"/>
  <c r="E12" i="2"/>
  <c r="E3" i="2"/>
  <c r="E9" i="2"/>
  <c r="E7" i="2"/>
  <c r="E4" i="2"/>
  <c r="E5" i="2"/>
  <c r="E10" i="2"/>
  <c r="A3" i="2" a="1"/>
  <c r="A3" i="2" s="1"/>
  <c r="F11" i="2" l="1"/>
  <c r="F10" i="2"/>
  <c r="F9" i="2"/>
  <c r="F8" i="2"/>
  <c r="F7" i="2"/>
  <c r="F6" i="2"/>
  <c r="F3" i="2"/>
  <c r="F5" i="2"/>
  <c r="F12" i="2"/>
  <c r="S11" i="2"/>
  <c r="S42" i="2"/>
  <c r="S37" i="2"/>
  <c r="P16" i="2"/>
  <c r="R16" i="2" s="1"/>
  <c r="T16" i="2" s="1"/>
  <c r="S45" i="2"/>
  <c r="S29" i="2"/>
  <c r="S21" i="2"/>
  <c r="M6" i="2"/>
  <c r="S12" i="2"/>
  <c r="M5" i="2"/>
  <c r="S36" i="2"/>
  <c r="H16" i="2"/>
  <c r="S35" i="2"/>
  <c r="S9" i="2"/>
  <c r="S34" i="2"/>
  <c r="S26" i="2"/>
  <c r="S18" i="2"/>
  <c r="S8" i="2"/>
  <c r="S6" i="2"/>
  <c r="S44" i="2"/>
  <c r="S20" i="2"/>
  <c r="M4" i="2"/>
  <c r="S43" i="2"/>
  <c r="S19" i="2"/>
  <c r="P3" i="2"/>
  <c r="R3" i="2" s="1"/>
  <c r="T3" i="2" s="1"/>
  <c r="L4" i="2"/>
  <c r="S49" i="2"/>
  <c r="S33" i="2"/>
  <c r="S7" i="2"/>
  <c r="L5" i="2"/>
  <c r="S48" i="2"/>
  <c r="S32" i="2"/>
  <c r="S24" i="2"/>
  <c r="L6" i="2"/>
  <c r="P32" i="2"/>
  <c r="R32" i="2" s="1"/>
  <c r="T32" i="2" s="1"/>
  <c r="S47" i="2"/>
  <c r="S39" i="2"/>
  <c r="S31" i="2"/>
  <c r="S23" i="2"/>
  <c r="S15" i="2"/>
  <c r="S5" i="2"/>
  <c r="P6" i="2"/>
  <c r="R6" i="2" s="1"/>
  <c r="T6" i="2" s="1"/>
  <c r="S28" i="2"/>
  <c r="S10" i="2"/>
  <c r="S3" i="2"/>
  <c r="S27" i="2"/>
  <c r="L3" i="2"/>
  <c r="S50" i="2"/>
  <c r="P48" i="2"/>
  <c r="R48" i="2" s="1"/>
  <c r="T48" i="2" s="1"/>
  <c r="S41" i="2"/>
  <c r="S25" i="2"/>
  <c r="S17" i="2"/>
  <c r="P40" i="2"/>
  <c r="R40" i="2" s="1"/>
  <c r="T40" i="2" s="1"/>
  <c r="S40" i="2"/>
  <c r="S16" i="2"/>
  <c r="M3" i="2"/>
  <c r="P24" i="2"/>
  <c r="R24" i="2" s="1"/>
  <c r="T24" i="2" s="1"/>
  <c r="S46" i="2"/>
  <c r="S38" i="2"/>
  <c r="S30" i="2"/>
  <c r="S22" i="2"/>
  <c r="S14" i="2"/>
  <c r="S13" i="2"/>
  <c r="S4" i="2"/>
  <c r="I16" i="2"/>
  <c r="P50" i="2"/>
  <c r="R50" i="2" s="1"/>
  <c r="T50" i="2" s="1"/>
  <c r="P42" i="2"/>
  <c r="R42" i="2" s="1"/>
  <c r="T42" i="2" s="1"/>
  <c r="P34" i="2"/>
  <c r="R34" i="2" s="1"/>
  <c r="T34" i="2" s="1"/>
  <c r="P26" i="2"/>
  <c r="R26" i="2" s="1"/>
  <c r="T26" i="2" s="1"/>
  <c r="P18" i="2"/>
  <c r="R18" i="2" s="1"/>
  <c r="T18" i="2" s="1"/>
  <c r="P8" i="2"/>
  <c r="R8" i="2" s="1"/>
  <c r="T8" i="2" s="1"/>
  <c r="P49" i="2"/>
  <c r="R49" i="2" s="1"/>
  <c r="T49" i="2" s="1"/>
  <c r="P41" i="2"/>
  <c r="R41" i="2" s="1"/>
  <c r="T41" i="2" s="1"/>
  <c r="P33" i="2"/>
  <c r="R33" i="2" s="1"/>
  <c r="T33" i="2" s="1"/>
  <c r="P25" i="2"/>
  <c r="R25" i="2" s="1"/>
  <c r="T25" i="2" s="1"/>
  <c r="P17" i="2"/>
  <c r="R17" i="2" s="1"/>
  <c r="T17" i="2" s="1"/>
  <c r="P7" i="2"/>
  <c r="R7" i="2" s="1"/>
  <c r="T7" i="2" s="1"/>
  <c r="P47" i="2"/>
  <c r="R47" i="2" s="1"/>
  <c r="T47" i="2" s="1"/>
  <c r="P39" i="2"/>
  <c r="R39" i="2" s="1"/>
  <c r="T39" i="2" s="1"/>
  <c r="P31" i="2"/>
  <c r="R31" i="2" s="1"/>
  <c r="T31" i="2" s="1"/>
  <c r="P23" i="2"/>
  <c r="R23" i="2" s="1"/>
  <c r="T23" i="2" s="1"/>
  <c r="P15" i="2"/>
  <c r="R15" i="2" s="1"/>
  <c r="T15" i="2" s="1"/>
  <c r="P9" i="2"/>
  <c r="R9" i="2" s="1"/>
  <c r="T9" i="2" s="1"/>
  <c r="P46" i="2"/>
  <c r="R46" i="2" s="1"/>
  <c r="T46" i="2" s="1"/>
  <c r="P38" i="2"/>
  <c r="R38" i="2" s="1"/>
  <c r="T38" i="2" s="1"/>
  <c r="P30" i="2"/>
  <c r="R30" i="2" s="1"/>
  <c r="T30" i="2" s="1"/>
  <c r="P22" i="2"/>
  <c r="R22" i="2" s="1"/>
  <c r="T22" i="2" s="1"/>
  <c r="P14" i="2"/>
  <c r="R14" i="2" s="1"/>
  <c r="T14" i="2" s="1"/>
  <c r="P10" i="2"/>
  <c r="R10" i="2" s="1"/>
  <c r="T10" i="2" s="1"/>
  <c r="P45" i="2"/>
  <c r="R45" i="2" s="1"/>
  <c r="T45" i="2" s="1"/>
  <c r="P37" i="2"/>
  <c r="R37" i="2" s="1"/>
  <c r="T37" i="2" s="1"/>
  <c r="P29" i="2"/>
  <c r="R29" i="2" s="1"/>
  <c r="T29" i="2" s="1"/>
  <c r="P21" i="2"/>
  <c r="R21" i="2" s="1"/>
  <c r="T21" i="2" s="1"/>
  <c r="P13" i="2"/>
  <c r="R13" i="2" s="1"/>
  <c r="T13" i="2" s="1"/>
  <c r="P4" i="2"/>
  <c r="R4" i="2" s="1"/>
  <c r="T4" i="2" s="1"/>
  <c r="P44" i="2"/>
  <c r="R44" i="2" s="1"/>
  <c r="T44" i="2" s="1"/>
  <c r="P36" i="2"/>
  <c r="R36" i="2" s="1"/>
  <c r="T36" i="2" s="1"/>
  <c r="P28" i="2"/>
  <c r="R28" i="2" s="1"/>
  <c r="T28" i="2" s="1"/>
  <c r="P20" i="2"/>
  <c r="R20" i="2" s="1"/>
  <c r="T20" i="2" s="1"/>
  <c r="P12" i="2"/>
  <c r="R12" i="2" s="1"/>
  <c r="T12" i="2" s="1"/>
  <c r="P5" i="2"/>
  <c r="R5" i="2" s="1"/>
  <c r="T5" i="2" s="1"/>
  <c r="P43" i="2"/>
  <c r="R43" i="2" s="1"/>
  <c r="T43" i="2" s="1"/>
  <c r="P35" i="2"/>
  <c r="R35" i="2" s="1"/>
  <c r="T35" i="2" s="1"/>
  <c r="P27" i="2"/>
  <c r="R27" i="2" s="1"/>
  <c r="T27" i="2" s="1"/>
  <c r="P19" i="2"/>
  <c r="R19" i="2" s="1"/>
  <c r="T19" i="2" s="1"/>
  <c r="P11" i="2"/>
  <c r="R11" i="2" s="1"/>
  <c r="T11" i="2" s="1"/>
  <c r="I17" i="2" l="1"/>
  <c r="I19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4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</futureMetadata>
  <cellMetadata count="1">
    <bk>
      <rc t="1" v="0"/>
    </bk>
  </cellMetadata>
  <valueMetadata count="48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</valueMetadata>
</metadata>
</file>

<file path=xl/sharedStrings.xml><?xml version="1.0" encoding="utf-8"?>
<sst xmlns="http://schemas.openxmlformats.org/spreadsheetml/2006/main" count="3893" uniqueCount="81">
  <si>
    <t>State</t>
  </si>
  <si>
    <t>Alabama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</si>
  <si>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</si>
  <si>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</si>
  <si>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</si>
  <si>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</si>
  <si>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</si>
  <si>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</si>
  <si>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</si>
  <si>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</si>
  <si>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</si>
  <si>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</si>
  <si>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</si>
  <si>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</si>
  <si>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</si>
  <si>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</si>
  <si>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</si>
  <si>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</si>
  <si>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</si>
  <si>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</si>
  <si>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</si>
  <si>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</si>
  <si>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</si>
  <si>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</si>
  <si>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</si>
  <si>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</si>
  <si>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</si>
  <si>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</si>
  <si>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</si>
  <si>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</si>
  <si>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</si>
  <si>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</si>
  <si>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</si>
  <si>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</si>
  <si>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</si>
  <si>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</si>
  <si>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</si>
  <si>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</si>
  <si>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</si>
  <si>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</si>
  <si>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</si>
  <si>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</si>
  <si>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</si>
  <si>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</si>
  <si>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</si>
  <si>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</si>
  <si>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</si>
  <si>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</si>
  <si>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</si>
  <si>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Industry</t>
  </si>
  <si>
    <t>Year</t>
  </si>
  <si>
    <t>Construction</t>
  </si>
  <si>
    <t>Manufacturing</t>
  </si>
  <si>
    <t>Information</t>
  </si>
  <si>
    <t>Trade &amp; Transportation</t>
  </si>
  <si>
    <t>Natural Resources</t>
  </si>
  <si>
    <t>Finance</t>
  </si>
  <si>
    <t>Business Services</t>
  </si>
  <si>
    <t>Education &amp; Health</t>
  </si>
  <si>
    <t>Leisure &amp; Hospitality</t>
  </si>
  <si>
    <t>Other Services</t>
  </si>
  <si>
    <t>Establishments</t>
  </si>
  <si>
    <t>Employees</t>
  </si>
  <si>
    <t>Avg Annual Wage</t>
  </si>
  <si>
    <t>INDUSTRY FILTER</t>
  </si>
  <si>
    <t>Selection</t>
  </si>
  <si>
    <t>DATE FILTER</t>
  </si>
  <si>
    <t>Current Year:</t>
  </si>
  <si>
    <t>AVG WAGE BY INDUSTRY</t>
  </si>
  <si>
    <t>EMPLOYEES BY INDUSTRY</t>
  </si>
  <si>
    <t>EMPLOYEES BY INDUSTRY (CLEAN)</t>
  </si>
  <si>
    <t>Others</t>
  </si>
  <si>
    <t>Avg Wage</t>
  </si>
  <si>
    <t>WAGE &amp; EMPLOYEE TRENDS</t>
  </si>
  <si>
    <t>COMPARISONS BY STATE</t>
  </si>
  <si>
    <t>Population</t>
  </si>
  <si>
    <t>Employee per 1000 Capita</t>
  </si>
  <si>
    <t>Average Wages</t>
  </si>
  <si>
    <t>MAP FILTER</t>
  </si>
  <si>
    <t>Metric:</t>
  </si>
  <si>
    <t>Percentage: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</si>
</sst>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"/>
    <numFmt numFmtId="165" formatCode="_(&quot;$&quot;* #,##0_);_(&quot;$&quot;* \(#,##0\);_(&quot;$&quot;* &quot;-&quot;??_);_(@_)"/>
    <numFmt numFmtId="166" formatCode="_(* #,##0_);_(* \(#,##0\);_(* &quot;-&quot;??_);_(@_)"/>
    <numFmt numFmtId="167" formatCode="#,##0;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3" fontId="0" fillId="0" borderId="0" xfId="0" applyNumberFormat="1"/>
    <xf numFmtId="164" fontId="0" fillId="0" borderId="0" xfId="0" applyNumberFormat="1"/>
    <xf numFmtId="0" fontId="1" fillId="2" borderId="0" xfId="0" applyFont="1" applyFill="1"/>
    <xf numFmtId="0" fontId="1" fillId="0" borderId="0" xfId="0" applyFont="1" applyAlignment="1">
      <alignment horizontal="right"/>
    </xf>
    <xf numFmtId="0" fontId="3" fillId="3" borderId="0" xfId="0" applyFont="1" applyFill="1" applyAlignment="1">
      <alignment horizontal="centerContinuous"/>
    </xf>
    <xf numFmtId="0" fontId="1" fillId="4" borderId="0" xfId="0" applyFont="1" applyFill="1"/>
    <xf numFmtId="0" fontId="3" fillId="5" borderId="0" xfId="0" applyFont="1" applyFill="1" applyAlignment="1">
      <alignment horizontal="centerContinuous"/>
    </xf>
    <xf numFmtId="0" fontId="0" fillId="5" borderId="0" xfId="0" applyFill="1" applyAlignment="1">
      <alignment horizontal="centerContinuous"/>
    </xf>
    <xf numFmtId="0" fontId="0" fillId="0" borderId="0" xfId="0" applyAlignment="1">
      <alignment horizontal="left"/>
    </xf>
    <xf numFmtId="164" fontId="0" fillId="0" borderId="0" xfId="0" applyNumberFormat="1" applyAlignment="1"/>
    <xf numFmtId="165" fontId="0" fillId="0" borderId="0" xfId="2" applyNumberFormat="1" applyFont="1"/>
    <xf numFmtId="166" fontId="0" fillId="0" borderId="0" xfId="1" applyNumberFormat="1" applyFont="1"/>
    <xf numFmtId="3" fontId="0" fillId="0" borderId="0" xfId="1" applyNumberFormat="1" applyFont="1"/>
    <xf numFmtId="9" fontId="0" fillId="0" borderId="0" xfId="3" applyFont="1"/>
    <xf numFmtId="3" fontId="0" fillId="0" borderId="0" xfId="3" applyNumberFormat="1" applyFont="1"/>
    <xf numFmtId="164" fontId="0" fillId="0" borderId="0" xfId="2" applyNumberFormat="1" applyFont="1"/>
    <xf numFmtId="0" fontId="1" fillId="4" borderId="0" xfId="0" applyFont="1" applyFill="1" applyAlignment="1">
      <alignment horizontal="center"/>
    </xf>
    <xf numFmtId="167" fontId="0" fillId="0" borderId="0" xfId="0" applyNumberFormat="1"/>
    <xf numFmtId="0" fontId="0" fillId="0" borderId="0" xfId="0" applyBorder="1"/>
    <xf numFmtId="0" fontId="4" fillId="6" borderId="0" xfId="0" applyFont="1" applyFill="1" applyAlignment="1">
      <alignment horizontal="left"/>
    </xf>
    <xf numFmtId="0" fontId="3" fillId="5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colors>
    <mruColors>
      <color rgb="FF276AA5"/>
      <color rgb="FFCF5D46"/>
      <color rgb="FFDE644B"/>
      <color rgb="FFF56E53"/>
      <color rgb="FFC09005"/>
      <color rgb="FF269999"/>
      <color rgb="FFB2DBD5"/>
      <color rgb="FFEE0000"/>
      <color rgb="FFFF745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microsoft.com/office/2017/06/relationships/rdSupportingPropertyBagStructure" Target="richData/rdsupportingpropertybagstructure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06/relationships/richStyles" Target="richData/richStyl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06/relationships/rdRichValueStructure" Target="richData/rdrichvaluestructure.xml"/><Relationship Id="rId5" Type="http://schemas.openxmlformats.org/officeDocument/2006/relationships/worksheet" Target="worksheets/sheet5.xml"/><Relationship Id="rId15" Type="http://schemas.microsoft.com/office/2017/06/relationships/rdRichValueTypes" Target="richData/rdRichValueTypes.xml"/><Relationship Id="rId10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Relationship Id="rId14" Type="http://schemas.microsoft.com/office/2017/06/relationships/rdSupportingPropertyBag" Target="richData/rdsupportingpropertybag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'Data Prep'!$E$2</c:f>
              <c:strCache>
                <c:ptCount val="1"/>
                <c:pt idx="0">
                  <c:v>Avg Annual Wage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cat>
            <c:strRef>
              <c:f>'Data Prep'!$D$3:$D$12</c:f>
              <c:strCache>
                <c:ptCount val="10"/>
                <c:pt idx="0">
                  <c:v>Leisure &amp; Hospitality</c:v>
                </c:pt>
                <c:pt idx="1">
                  <c:v>Other Services</c:v>
                </c:pt>
                <c:pt idx="2">
                  <c:v>Trade &amp; Transportation</c:v>
                </c:pt>
                <c:pt idx="3">
                  <c:v>Education &amp; Health</c:v>
                </c:pt>
                <c:pt idx="4">
                  <c:v>Natural Resources</c:v>
                </c:pt>
                <c:pt idx="5">
                  <c:v>Construction</c:v>
                </c:pt>
                <c:pt idx="6">
                  <c:v>Manufacturing</c:v>
                </c:pt>
                <c:pt idx="7">
                  <c:v>Business Services</c:v>
                </c:pt>
                <c:pt idx="8">
                  <c:v>Finance</c:v>
                </c:pt>
                <c:pt idx="9">
                  <c:v>Information</c:v>
                </c:pt>
              </c:strCache>
            </c:strRef>
          </c:cat>
          <c:val>
            <c:numRef>
              <c:f>'Data Prep'!$E$3:$E$12</c:f>
              <c:numCache>
                <c:formatCode>"$"#,##0</c:formatCode>
                <c:ptCount val="10"/>
                <c:pt idx="0">
                  <c:v>23286.416666666668</c:v>
                </c:pt>
                <c:pt idx="1">
                  <c:v>40790.1875</c:v>
                </c:pt>
                <c:pt idx="2">
                  <c:v>49366.8125</c:v>
                </c:pt>
                <c:pt idx="3">
                  <c:v>53607.208333333336</c:v>
                </c:pt>
                <c:pt idx="4">
                  <c:v>55605.9375</c:v>
                </c:pt>
                <c:pt idx="5">
                  <c:v>63896.895833333336</c:v>
                </c:pt>
                <c:pt idx="6">
                  <c:v>68427.875</c:v>
                </c:pt>
                <c:pt idx="7">
                  <c:v>74713.0625</c:v>
                </c:pt>
                <c:pt idx="8">
                  <c:v>90040.666666666672</c:v>
                </c:pt>
                <c:pt idx="9">
                  <c:v>93586.333333333328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B0-B940-B18F-1FF58DB5D797}"/>
            </c:ext>
          </c:extLst>
        </c:ser>
        <c:ser>
          <c:idx val="1"/>
          <c:order val="1"/>
          <c:tx>
            <c:strRef>
              <c:f>'Data Prep'!$F$2</c:f>
              <c:strCache>
                <c:ptCount val="1"/>
                <c:pt idx="0">
                  <c:v>Selection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numFmt formatCode="&quot;$&quot;#,##0,&quot;K&quot;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'Data Prep'!$D$3:$D$12</c:f>
              <c:strCache>
                <c:ptCount val="10"/>
                <c:pt idx="0">
                  <c:v>Leisure &amp; Hospitality</c:v>
                </c:pt>
                <c:pt idx="1">
                  <c:v>Other Services</c:v>
                </c:pt>
                <c:pt idx="2">
                  <c:v>Trade &amp; Transportation</c:v>
                </c:pt>
                <c:pt idx="3">
                  <c:v>Education &amp; Health</c:v>
                </c:pt>
                <c:pt idx="4">
                  <c:v>Natural Resources</c:v>
                </c:pt>
                <c:pt idx="5">
                  <c:v>Construction</c:v>
                </c:pt>
                <c:pt idx="6">
                  <c:v>Manufacturing</c:v>
                </c:pt>
                <c:pt idx="7">
                  <c:v>Business Services</c:v>
                </c:pt>
                <c:pt idx="8">
                  <c:v>Finance</c:v>
                </c:pt>
                <c:pt idx="9">
                  <c:v>Information</c:v>
                </c:pt>
              </c:strCache>
            </c:strRef>
          </c:cat>
          <c:val>
            <c:numRef>
              <c:f>'Data Prep'!$F$3:$F$12</c:f>
              <c:numCache>
                <c:formatCode>"$"#,##0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63896.895833333336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B0-B940-B18F-1FF58DB5D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6"/>
        <c:overlap val="100"/>
        <c:axId val="448843520"/>
        <c:axId val="448845168"/>
      </c:barChart>
      <c:catAx>
        <c:axId val="448843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845168"/>
        <c:crosses val="autoZero"/>
        <c:auto val="1"/>
        <c:lblAlgn val="ctr"/>
        <c:lblOffset val="100"/>
        <c:noMultiLvlLbl val="0"/>
      </c:catAx>
      <c:valAx>
        <c:axId val="448845168"/>
        <c:scaling>
          <c:orientation val="minMax"/>
        </c:scaling>
        <c:delete val="0"/>
        <c:axPos val="b"/>
        <c:numFmt formatCode="&quot;$&quot;#,##0,&quot;K&quot;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843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'Data Prep'!$I$15</c:f>
              <c:strCache>
                <c:ptCount val="1"/>
                <c:pt idx="0">
                  <c:v>Employees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dPt>
            <c:idx val="0"/>
            <c:bubble3D val="0"/>
            <c:spPr>
              <a:solidFill>
                <a:schemeClr val="accent5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394-DA4B-8AC5-456937C80151}"/>
              </c:ext>
            </c:extLst>
          </c:dPt>
          <c:dPt>
            <c:idx val="1"/>
            <c:bubble3D val="0"/>
            <c:spPr>
              <a:solidFill>
                <a:srgbClr val="C0900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394-DA4B-8AC5-456937C80151}"/>
              </c:ext>
            </c:extLst>
          </c:dPt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eparator>, 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'Data Prep'!$H$16:$H$17</c:f>
              <c:strCache>
                <c:ptCount val="2"/>
                <c:pt idx="0">
                  <c:v>Construction</c:v>
                </c:pt>
                <c:pt idx="1">
                  <c:v>Others</c:v>
                </c:pt>
              </c:strCache>
            </c:strRef>
          </c:cat>
          <c:val>
            <c:numRef>
              <c:f>'Data Prep'!$I$16:$I$17</c:f>
              <c:numCache>
                <c:formatCode>#,##0</c:formatCode>
                <c:ptCount val="2"/>
                <c:pt idx="0">
                  <c:v>7136444</c:v>
                </c:pt>
                <c:pt idx="1">
                  <c:v>109512895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94-DA4B-8AC5-456937C801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'Data Prep'!$M$2</c:f>
              <c:strCache>
                <c:ptCount val="1"/>
                <c:pt idx="0">
                  <c:v>Employees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#,##0.00,,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'Data Prep'!$K$3:$K$6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'Data Prep'!$M$3:$M$6</c:f>
              <c:numCache>
                <c:formatCode>#,##0</c:formatCode>
                <c:ptCount val="4"/>
                <c:pt idx="0">
                  <c:v>6834462</c:v>
                </c:pt>
                <c:pt idx="1">
                  <c:v>7158459</c:v>
                </c:pt>
                <c:pt idx="2">
                  <c:v>7383280</c:v>
                </c:pt>
                <c:pt idx="3">
                  <c:v>7136444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5E-3449-8E79-73FCAE6B5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14731775"/>
        <c:axId val="14733423"/>
      </c:barChart>
      <c:dateAx>
        <c:axId val="14731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3423"/>
        <c:crosses val="autoZero"/>
        <c:auto val="0"/>
        <c:lblOffset val="100"/>
        <c:baseTimeUnit val="days"/>
      </c:dateAx>
      <c:valAx>
        <c:axId val="14733423"/>
        <c:scaling>
          <c:orientation val="minMax"/>
          <c:max val="300000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/>
                  <a:t>Average</a:t>
                </a:r>
                <a:r>
                  <a:rPr lang="en-US" sz="1050" baseline="0"/>
                  <a:t> Annual Wages</a:t>
                </a:r>
                <a:endParaRPr lang="en-US" sz="105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;;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1775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'Data Prep'!$L$2</c:f>
              <c:strCache>
                <c:ptCount val="1"/>
                <c:pt idx="0">
                  <c:v>Avg Wage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bg1"/>
              </a:solidFill>
              <a:ln w="28575">
                <a:solidFill>
                  <a:schemeClr val="accent2"/>
                </a:solidFill>
              </a:ln>
              <a:effectLst/>
            </c:spPr>
          </c:marker>
          <c:dLbls>
            <c:numFmt formatCode="&quot;$&quot;#,##0,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eparator>,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'Data Prep'!$K$3:$K$6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'Data Prep'!$L$3:$L$6</c:f>
              <c:numCache>
                <c:formatCode>"$"#,##0</c:formatCode>
                <c:ptCount val="4"/>
                <c:pt idx="0">
                  <c:v>57353.829787234041</c:v>
                </c:pt>
                <c:pt idx="1">
                  <c:v>59438.8125</c:v>
                </c:pt>
                <c:pt idx="2">
                  <c:v>61382.208333333336</c:v>
                </c:pt>
                <c:pt idx="3">
                  <c:v>63896.895833333336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4F-4F4F-B2D8-4660A5242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31775"/>
        <c:axId val="14733423"/>
      </c:lineChart>
      <c:dateAx>
        <c:axId val="1473177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733423"/>
        <c:crosses val="autoZero"/>
        <c:auto val="0"/>
        <c:lblOffset val="100"/>
        <c:baseTimeUnit val="days"/>
      </c:dateAx>
      <c:valAx>
        <c:axId val="14733423"/>
        <c:scaling>
          <c:orientation val="minMax"/>
          <c:max val="100000"/>
          <c:min val="20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/>
                  <a:t>Average</a:t>
                </a:r>
                <a:r>
                  <a:rPr lang="en-US" sz="1050" baseline="0"/>
                  <a:t> Annual Wages</a:t>
                </a:r>
                <a:endParaRPr lang="en-US" sz="105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;;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1775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plotSurface>
          <cx:spPr>
            <a:solidFill>
              <a:schemeClr val="bg1"/>
            </a:solidFill>
          </cx:spPr>
        </cx:plotSurface>
        <cx:series layoutId="regionMap" uniqueId="{B93A9AC0-04CE-7345-9525-486B32B71DA2}">
          <cx:tx>
            <cx:txData>
              <cx:f>_xlchart.v5.2</cx:f>
              <cx:v>Employee per 1000 Capita</cx:v>
            </cx:txData>
          </cx:tx>
          <cx:spPr>
            <a:solidFill>
              <a:schemeClr val="bg1"/>
            </a:solidFill>
          </cx:spPr>
          <cx:dataId val="0"/>
          <cx:layoutPr>
            <cx:geography cultureLanguage="en-US" cultureRegion="US" attribution="Powered by Bing">
              <cx:geoCache provider="{E9337A44-BEBE-4D9F-B70C-5C5E7DAFC167}">
                <cx:binary>1F3bcty2sv0Vl58PFQAESWDXzq4KyLnPSLIsy3ZeWLIsk+AFvAC8fv1pSpY9Gk8SndqqOjWVRJFm
CE6Ti91YvbqB+fdd/6+77P62ftPnmdL/uut/fxsbU/7rt9/0XXyf3+qzXN7VhS6+mbO7Iv+t+PZN
3t3/9rW+7aSKfiMI09/u4tva3Pdv//NvOFt0X2yLu1sjC/Wuua+Hq3vdZEb/zXtH33pz+zWXKpDa
1PLO4N/ffhwKeCF6++ZeGWmG66G8//3ts4Pevvnt8FS/fOybDCwzzVcYS8kZ59wlLna463rc5W/f
ZIWKvr9tYeSdOQ6m1EHIswkl5Omzz29zGP8Cgx7Muf36tb7XGi7o4f97A59ZD69/fvvmrmiUmW5a
BPfv97cflDT3X9+8N7fmXr99I3XhPx7gF9MlfHj/cM2/Pb/t//n3wQtwFw5e2UPm8Jb901u/APPB
3MZPd+a/R8XmZzaxPYaQw9l08+0DVDA+cz1GCHEdlzhPH/wIyT+ZchyPx1EHYHy4Pkkw3heNid8E
t2lhbp/uzX8PCqVn1HYxdeDGUw956BAUhM6IjSjHrs0wsx1wpUc3fcTlpVYdx+f56AOc3gcnjJN/
WxeZVK+IlG2fcWRzSjBi2KGEe8/dh6Ezxim8h7HjPfjQMaReYtffYfVz/CFa/kmidXmvlB6y9lbJ
V8SKTli4Lvc4Z4i6zINotj8Bed4ZsxnjMP047uRU9DlWL7XqOFLPRx/gdPnHSeL0R3b75TZ/RYhs
cua5LiUuYvATwh9+DhFzzxhFtk2QjQ8noxcYcxyZHwMPQPlje5KgfJT6rlBaqqen91XmI9fm3IE5
ySbs4c7vOw7jZ0DYuONwG9idhxl7+ujvzO0lFh3HZu9iDtD5uDoJdO7+lmDuc+tnR/4fuTWwOAfZ
juPABMQcDEztud9wfoaAJyDCsUen4HdAGA5471+bdRylg+HPruQ0SPVVDAT/zUpnt+rr08P7Cn4D
3Jkw8AzGGbV/mW/wmQO+glzgeQ4G74Jgt8/iXmrTcUyejz5wnqvTcJ5nVkNOelHfR8VrxjVgbzZz
mWt7iFHuInCL/cCGCYKUFMibjX4kR/sI/bM9x7F5Gvfs+uDyrk4ipD2zGlA5L2rIgX5y0P3o8ezY
/2tQc84cm4Pb2MjB3q9kwONnmAHnfghoD2xuH5uXW3Uco8Pxz64ELvo0mfXq621cPIWZVwhw9MwG
wuwRihnBhPEDvoYxPXOBFngI5BzbBfLw9NmPzOAfzTmOzfdhB5CsTjM1vZF1JF810bFBSMOEI8aB
EhxLdNgZZEEuSGzInXLWQzbwEouOA/Nz5AE2N3+cZGjb3dbD61ICm51xh3iQXSLEPPAd9/mU47ln
HgLwQFMAQnCY47zEnuPI/Bx5gMzuNL3m462OQZ42r0oHvDMKc71nY5tR4nk2CAC/0oFJciMEaMEv
AsHLbDqOz/7YA4Q+nqbvXKQZzDWvqg4AIWA2pa6DiMsgtB2IbRziHoIsB4FucOg5L7HmODI/Rx7g
crE5yZj2SGxeXbIG36GuDUonhDYg1NNM/8x3QLKGtNOGQgKiD/nQcybwUquOY/R89AFO56cZ4c7v
uzfr+1rfD0936hX4GjrDNkeQayIQdFzKDiKcB3QNBASC4B/Xdj18oBO8zKa/wGjveg4RWp+mJ8EV
fS7q9BXxgRqpzYmNmfdjhtn3Is8BQQEhChARTjk5hs8/WfTX6DyOPMTm88lis7zNS2AJ9f0rAmSf
wczjYmDWj4nnwRTkgabjAbX+Qb6PONCLzPprlPaGH0K1PFGo2tuvt6+H0VTSdlwK1VECAcwj7gHF
xtiFpBSkBcc5xhTO7//JnL/C5nHcISg3JwnKzX2dF8q8HipQ04a6GoF/plLBJIg+JwgeOXOhOYRD
5Y1BP8JDYrSv57zAoOO4/Bh4AMzN9UkCswNUbl+zhE29M6iogQDtUco86Co4CGkY8TOQqDEQgsek
CIDbB+YFBh0H5sfAA2B2JwqMVOpev24fiHtmQxijNqjPHDCaKtL7dIDTM8wh4ZlY9ZH2nN1LLPoL
bH4OPUTn/CTdZnOr9K1+enL/eyYNOg6wZw/qba7LoIBz2KLDGSijUHODqhxj7Fcm/c/2HAfmadwB
Kpv3J4nKSn2VrxrMYO7nmEOLB+Q4T2nmvsdAAwEUsKHmBvIa9Lw9NBjsB7MXGHQclx8DD4BZnaa7
7ORdLKPb16y10TPmUQ/q09ArBeRsau98howDTQRoas7BnH6PdfvIvMSi49D8HHmAzW51kk6zu5Xq
NVMaByYZaLpxoFhACP2lCOryM4KhGREBelMrIj7oy/1Hc/4ClcerOIRkdpKQTLrI7r6Xd69YW7Oh
CZSAGg1toNA2jaBQ/dxhMHLPoOsQ5BwGqht6UEP3HeZlNh0HZ3/sAULnu5NEaJ4VtXzNLJOwMwcy
SEwAAPxdKnsWzwgQBCghkEmxhiTUgSx0H54XGHQcmx8DD4CZn2a72u5W69u7uNH3xrwiP4PVBtgj
ENJc6LGZqqAgxOzDA0KNi2ClAcw0oEr/2uz5YrOOg3Qw/ACq3WlWdLZFI/Ur8zV0BrkNlEKhc82d
ygcHWg3H0LMLvQVA2iinMAkdeNGLTDoO0d7QA3i2pwnPBsJLc5cOT3HmFZIcKKhBrZpAbxQG1vbL
FMQcYNMeNHdQ15vKpdMUtR/jXmLRcXB+jjzAZvP5JKefi1i+IjWATnaKQcGkHGrV05od/Dy4MWij
BrQcoNrOY7P0c1z+yZrjmDyOOsDj4jQ1553Uevq3LOXTrXkFd4HbTqauDhfBYjYgbwdzDvRJTyrN
j16oX5j0y4w6js6zKzoAaXea6sD5/Zf6VqevWBqgUJ6BooDtwQoPm3oPpGyfFUCfNMxGoOr8XCGy
H89eYtBxdH6OPIDm/DQTnsV9AV1rr4gMrPyAcjRhUPh0QZ5x6WFIs6G/AHqoYS3VUTr9AoOOI/Nj
4AEwiz9OcqIJ7rPb7vY1S54gqU2tatDvNKk2UJl2nk82UJOGHkOXQtEaBNEpwD1F1Mcez5dYdBya
nyMPsAlO02n8AioEd0beNebpFv33k84U0mD5AMzzT71PB/DApGSDY/3SEfVCa45D82zwATr+adZv
ru/7Vy0QYHAL2+MgmjHysLzjOS4w1djAzWA5DoXlBb82E/6jOceB+T7sAJLrTycZzP6o09cu24AK
PU3uNiia7pTSHFbUQLWxOXBrWG7wuNjtyVMfg9lLLDoOzM+RB9j8cZqrPj7ea/PmZ7/3I03678MZ
1NW+r/ycOjj3uRkspQZEvCe57ZcFHy826Dg+B8MPQPp4ml0cfgGy5+3XV0w9p/51DoIaggQUFr6j
w5WGIESfgRTNYLEHAu36wcH2KfRLLDoO0M+RB9j4FycZ3FZF94r8GfROSDldB5o4oOp8pDfaht5o
hFwMBelpfSg41z4s/2TMcUgeRx3AsTpN4jzlz0VTv6YcAC0ALvBmcJUfu3TsBzQOcw2oZi7oND8W
u+9j8hKLjuPyc+QBNrvTdBX/NpPfivq1F0kRKAu4oC7/WGqzjw7GoNZACQFaCSYN9Bdt82U2Hcdn
f+wBQv5pes8qg31VCvmaBRxoVYdlhfRnk+Y+OiClYQrLDH64zkHS+RJ7jmPzc+QBMqvTrK9dw14q
sB3W/f1TwH8FjubALhygkUHaDz8eizLPwJna1mzwrqcViKCD7ge2F5l0HJ29oQfwXJ9mo80ftRyL
12znhLYBWD24VzADz9gHB3YigkZb6CmAFmhv2q3jAJwXGHQcmh8DD4D548//H3r211uw/dilLrg1
t7OH7e32dmH7+3cfrh323DsY+v35Pupbj4/+6uvvb6FPYGoD+LFt3nSSZ56xBO1O/qAge0Pub7X5
/a0FW0ydgTqKHQIONglxHWRh0+subAhGQTSFddgPzYj47Rs1Lcv//S0hsFUYzGMcmt2hTgdrtN++
AaIzvYWBy0OfHEOwl5j3uHr76fIui2yArRZ+3Ivvf79RTX5ZSGX0dDGQO5ePx02WUuhEBY2QA7mE
7XtApWVgX3l3ewXLNKfD/wea7rIxcSLyHpWJtcyGrFlaWTGIROFdKlPrY6ZGJcpObbBp6Ac2olgQ
Xg/rNC/5osXjjdYWDrJQdTMqEQ7QSPu1QXlg0sraINQUwo1wvWi5Dv3e4HxWGrPqGjsXqnKiq45Z
amun+lqWbI6MXHrUWOshjcM1CrMusFzsG26VM4+EZtbgyFqGLdKzqNPLAffun4zHsciw5/kZL3vB
WGcvpUGlGFTnLW0Vqhlv9Xg59rUSyC1MUMR9Ok9Z866K2sQfkSHzpstSYXTCdqaJZqN2P1QqDgjX
76uiX1I3LGejZZxNlDqzvomWY2KPSx55WihPlL1dbDBNsjk8S7WPZBjNwtpLg9BrkYhpRy90293p
uhTWUNJFnZTNIi+7ZtFZ7hfjDB+ZovV5F3nvCK3Li9bUTGRDMeuqNH83OCZbMe05okg4FYWRzlVX
JgGtPPNRs/BbVTatcFOez3vbtQSiWTmTjetXOQ7SLtVLwpthhrBWyz6R86TtmnOHRru8D9tV4lUB
zly6Lor+W1F06UXXWJ8siS51Qcar3OkHv0l19F7Jem48t/fjipa7to6wIGVGV4lC3zq4xo2M0V1i
uHtee1kchH1SBhEyZlmN43XVe5FfmlgtysKrLvMolf6ezx15kqcc9vBBhq7eqYkUTRt/TLtQ7T/I
+UhpYoXafa+qxE9R2Cwdu3FmcZ8Ns9Bpw5WDSzODz43zLPkTOSpwyrwQLKPJ2omJvmh5UQZWgb3A
7YpFl7b4nad6J9Bja19WonB5dI2L0hPjwKK1V7bvZIraxRgnwyzrmznBSi66Bp9nOC1XJXV8bpl8
3Q+9H3WVt2D1WAhceTKwrXLctrzD4GUzZGl9XuR6EQ9WP3OzRvquye68Mr312lF/1EYu+OjdtFnj
XMUlnrVj9yfJVRS0Gh5VHrl+o+3iIsHDlabM+HZTDIEXdeS6zopKKBtVwjU5h3rjjyB35IbDvgOH
dxzaC6cgBNvhQDeBQ6GRYP+Ol7BJSxSiUr33qrQJ4sF4axMPs66N7Z0d5T4PnY8qiqOLbNunZbtJ
BuuyL9s/DbKsIJVlH1SDHYmyqe+cRtXCy1q1tHFebwfZEJGSncQymSeMJCKbfkRVJH0cDeNMlx1e
J33n+HXY+FaT2Jc4KVZNrNla9l8iRdN1VrYfdWqxZZLJyypOkUDSi4OR5Te1FYou6uUHUhZ4A3dJ
bS1iL1gTeeus7nw7qvpLh4U3Ee3Joq6UXLsl7vxUda3vyRGL0Ss/d0hvs6xUi7wZrQVlW12OJhgg
xM8q3id+y8rPEml26XZ0DWto8iUa7a/KbbZdTfDSg+A22Fou8hZXfqWS4maIui0N7cDJkTcz1DKB
bReiYX05j5PS8+0ExT6NCr4ZhtxvOpQGMi5skeUxXScEr2AeOs/QKAUeHB7YxlnEpFvl0vNxW7jz
umxDoRP+yXOau2KU2zS2w21JP+S6kO8d2q5So5Gf6STyIztdxEV8ZZjF/BG3xLe6hM9QE6FlzptF
QlWgjaq3Cuk6SDLrvI21FGkyOpvSxR9cNV40tKvmSKd9MPQVEZmW3ZzHLF1KqSvBYy+Hp3nYoLEm
PpENC8qyWlZZSs+bKPDqodtYMYOZpAWXHtty2FQSCbskxdpzy4B1UbOiVuGHnHV+m6F+XnkWWys7
lSLCZSNG6Dd/z1izLNtmWA9DtGtbJ1+Ao381bkpETVpLNIRLP2TpnYq1XuZZTdYSBZkxaAfPlc+c
NCBkTLeVUwdxgspNA8GElKPadd2g5gPG87CKonmlx/SiH97ZcU4vw0YqX4XOopfOOGsGp1zA9h7l
7uGHp0pRVk21HuDKRKTScqlyRwnumB3NwiEYO/anTWQ0R02dznHpLsEJ0mWj8oAPjl5YoaJCdaRf
JqD3+W0SpWtbO35HIntBR6qDYfRgekqjbdzB7EhYeWlcfdfUcQe9IX8XBmAzuWdhAAQq2Cxrkqhg
B4aJw3L7eRggURuGUetZV0lWO6KLsSuIqrjgXsKD1hlXI6f1u7Ri66HvWFB7DffHxo8tT67AWfQM
pXzY9HJ0xKjAvXLV3kS1Ln0M0/uqjfqvY4Sc9zJfhzEEi6bfaicUmVOtmbLchVWXziwvS7O2TOPn
sW3OK1Z+6jlNg2rsm1XnwJNsRYP0OzOQLY8yOXO9RXyBjOfNSFT7ADneFrJJRKG1meUEWzNqq3s3
tJtNHDVMxAQbUZRhuxlhVY9fEzX4kdpWcV/NizrrBY1DOH8vkxnsgxCo0Ock/NLndrTMEc03taZB
U/TZElYNrVHmkV3VQuzvrFb60OM9bEv4eOEYi8wGcKytXWLuGxRKkTQmg7knowtjeXnQ9CafGztN
hK0sZ1MN6KbN4z/bUn5xrYgvSBv5IABHmxzXomwjPGucwdlor/Nj445zxSs286hDfC5Vt6716Cdl
UooRHHjjwgIAEbV2O5eh6YTEhu46ZZeCDTma5XwAXuak0UZGAK/pky5w+yyBAJAudA2IEtktNS/T
neldEsC2rsovoi7dsij9WnjYXVTDlbR4PKeeY/nItvQVSVCzzSr32lZ+SIt8ixVbFFWZb5vRiy4f
fiz7tvn290+tOz2UP2nv9NBCTzyDMh+sX4RtQTxYP7c/d3UV1lY01uGVDnse8Dbim9At+WY0RC+h
GeimrPOlZY39VevcJSMfdtSZY4sUvi3H6haF9sJSWTqzUAYsmPQ6kKQg8zgl/TbvUiOs8coadLLu
jWst0pq9s5xs+MyUNj6so4yvytxTvuRILqhphax0PoPWsNYvnZr7nNVtQFXe76oCYpnt1eN8lH22
JVHDRe524QLM+OLKDm+Mk46zXo8zo+1d279Toce2fehq31WNJyxD0ZUTZjWQaADNrdENj8Ng9Ea8
7OzR+MAE3a3TzQx4zmWS93lQhJm38BwdVLKx5n9/4+mUTxzceDrlNlDJg1oDLCx9fuPVmOoax5F3
lbmjmfUJ7s+rEqLnJ9qM4aXq+bhANI6CgjnzzhjBrXhTaNlsS9iG3B+olVzlxbmKHWtWmWyYDzJ1
gyYtb1CInE1bRZZf05afW6YUMK/YooA9gM9VjSwh42yDgRmswiLKfAYhwyeF9pYFySAncNpykw12
eg3VkossZZ9rFRfrsY1jX5FQbd2UCQbT+XsThToYURbNgSWvLKpD2Cnhb0MqR0duEqzcwLBnjcfJ
w/7ez57OvJb1SDvnCjgizJhJSi4kfqdH1KzruEUL+MxPLklS3237Zo2asYd0JWn9qsV0lbcQ6izu
qEWqGwPct+/8IcyB1tIqCkqvrGYq5TgwCd64ER93iKtG2GFeQ9xW7oqVsl2nRu68KvlYNIguC72N
83aLvLKY6zLGq44wJVjUzI2b8wXX3pchzp0lRMXx2uNa1L3NV6WNNiPTctu2eYBLNogaJeO8BMYY
EJb3AWbJcJ5RCHKpbNHGknpuoQEyHF7QdWUU2+aokEKHXbMa1NAJlp4nkYw/QcrtLJX82FpNvZUN
nQ9NGu88146CZojpNcJD6dvp6G5yXdoCiAQEknUUydZPZA75FUlbEbddtyD9nFrI+JXGls/LhAlT
OZ/cDtyyg1xn1nfKETWLqaCFjpZd7uIgUS7eFCsoVGci4q61tIA0XWLayZnF6zqwTJbvunrwSRzL
QBcuNDVnzZUc0dwyoScqU7nnYxF6QSJRvOWO/NTYGsKG7n27SL+Qvje3LCW+NGwUlROyZQ6csAMq
fhm29tdW+0OfK2GGMAtUTh2Bm5ouHmYgGqtLBgFqW6DqXJbWRdZhdlFXVj1ncVbMKAlGlelz6nSr
ClnuuuDYL7wCr7PILxxLCpJ41rqM3RVSdXRjp7kj3EEO72QVr2s3ToQc0MfcMPyh6/kqzWodqN4a
IOu0sD8QqWdtq/TcWExtEuZdmvJDTvLkoqogyyEmnhOH977SEHmifCFJa290r0Retc2mo5L7adbd
e7jxAlS40byUNRIDydNrW65jacXbikXFvNSZFA9/skgvvDy5s4u8WA09sDhwKUh7iQb+zSt4ZuC2
04xsgS1lou/Me9se8nk8dKHwTMTF0EdoBzeXib/3Yghmh17ModkXQa0CNtmdBJuDjJQpnDc6basr
xwVy0Oc8CUqn8dYaFJVzmJSuRhdCv1MreuGl1nsSh44glS5nWddXiyGsYh8nLjAKyO5626k3dkKb
mQwvrVy9oyRR144ULjHjO0SSeCntgYPYEJMPnGnqS1DiBWuRWhSkvDYJcxZIw7z9EGft2uRCZrpb
xeEASERNd8HS8GvL2iuU2fw6itS8AJjP2zRMBMFJPQ9BQPFhzmQzpyxKn7SsXwDDRQGoM42AxDmb
606ngWe54TLEZez3sTtCAA+NyDpvXlsD21gjY+dhVUTLJq9yUbqVgg+O1IXT2BtrkCGkTnwUjoqa
z145rpIkHa9dXLWzLELxrOqJ46vyXauMA4JMEX+wx6paphI+N7P65DoP37t8OhqN1q4PWbbiVGer
RnIiqhCiG/Kidy3O0S7kaAxyZG+T0JWiYzUoH479Ubs48+OBpFu3Ap7fxjQPogElM954d3kRqauo
Qa4PW5hEG8+2MlEWS8XtboMnOhMldADlhntB2faVcIAyXRk8+gY0hIXmvRHSgZlLqmZlp5DQ9XgE
Ni+tap5l7UIB2RO5l4fnpCq4sGAnQD9GiVmwuM6FMZY6130KukZn3ci2aGcqLNGiHjDEOLeBNANI
R1EQZ6PINUJxtXGK1hFh2Ix+WCTOrHHjQNpxJca8c0Xb8GgeKsly0bk1PDpVZWasbNJlxiMl4ij5
GCdRLqoe2UHWaC5UhJkoMg45rA63beIO7+A+BI5O7zonw+8L16QLp7CjtSyVvnCzTHiFSXzTVfkd
phcw44a3VqGHIDTgkRHuslVaSBsExXAT0jw9l0yui6zJPmTY+QKCDd5V01+m4hsejVdVldnrDMTM
60yZdBZBn/3clTe5tsiFRtq+DGPb88s6zeZMIyVClDOAkKdXjHi9SAtIv2n6Lay7L27F3HfJDbGt
aB3rbpz3S5PYxTtpfZUmZr6pa7aJMycSkafsxdA6LMCoYB/omOULUBGrmZVkxSLtIO+CaeDG0rkb
xAbmyjSy3SBUKLBjmH97nQ+CjLm8zgZS+qZXySpy1IcyKppFgxRal+i6tWugPIUtP7M2X1b1zoxR
sR0jh81NYb5iO2GbISf13DODEWMq5xGO5TkCnfxdF5mVY7XuPKKWgvBaDjdpCI8dkKM4NuOnqh/g
4UlbFeQOVv4AUXwL33OTLqn6XPa5508LRZYkcbYtLYtLry9GYbV9dlnS+n1jWDTPeGXNC4dnu7Gp
WsFDkCdb2QMns/Swjprko5LEmTHgUH7DeL7IVYfgaWlj4RAcf8qxV/ld13qXiVOC5lB/BZ2CnMdR
yYNeylSoNB7n3MvcBW2p9o3EcxkZdr1UwI2ugK2sLDXiLaPxhyQ01qyMllli6mU1dAnIYE6+ccsB
aCDkT6KxaLjMLabnuI7qwE5we4XLeY6cYoaMjoNMxXIUeR1e9g4Ip7RV2SqPWhM01A7XNM1ruFEy
Eh7upIA92wlEna4NTNW9j4os2xE29Au7HdZ5nlXigTYPzq3JynoFyfv7MRxSfxh4slDWQM6lDDI+
LMomucuSLpujjKEtqZAYrZYFnRfGflFoP3KHcGt11XjetWkkeFnZoqUUyCx0jixHbH/2lLfEWn/2
8EiWKB/6FcdAElKTuH4qve4cJ9WfI4jFM2TnSLSsu4IaAoebxi/BWep1gpruPCt7DVqT/S2ronGW
9nj4SAd1EdUxEbSsIKbRtL5Ka3fO+Q3mWn1ioJ0HJnOQ6GFB4NIF7v44U36v5XyXEh+rEndFOdQy
ir9/19GPP/9zXeTw78NX8Px8cfqqpJ9/wZLwx+9Y+tujoDV86vrThwdN1vw4Fxjz3bqpmvPsj19K
S0/VlYPi0eNXNv3Fmy+rLHHoId3jFL8Ulp6+2OlN8e0NNFI1+ZefzftT8eZx/PcqE+xBClzDhS16
YF7/3jn8vdAE35GBMezOA+vAbWideFiP973Q9NAZRqE5jH/vBAeN93uhCd5isB5pWlYBHUqgarg/
vrvqGaRQV/v+936haepV2s/7gAjByk3oN3emdMa1pyvfT2kGrFIcDz1aWjATl6XIo2/OuGkg80M6
FzjvgEEmQcJYEOJ7R8dCt+8bqDWh8SuxlNAonMkegnGeLLvusiuXSF6Y6hOm4ILycu82HzP2oeq1
l6U+WGu70LoI36BAYQP+A2m7cFy3ZAyUTqtHaxwzLXReXsIilFGE9NPAy61uYf4Zc+F4SytHVx5L
RTmeD6xdVpb5QnIN7kuWI+gmoIDMIDDsZMHmne2uBkpF1wH9KmLRqFjwC8++1+Ug0j4XcXgBp6mU
FmkYgsRUXk6nG9zcD6fX4Ii07ua0Ku6mY1rISQ2UgqaPg/i87HjoA/GBU8O8ETWitLesbR5emg6Z
TlmVeDFZwMpuPp2qc8q1Zs0MlXcUzv5kVDWpu2DTZOCDwVU3L5ADwlnuT8dIOF1UDSLsYKqDhE4X
lgg5ZJCS+NPvFfyuu9APDRXA3uc6SmeSoYvpmDh3Z7WzqGIYCm+DziGiEoZMh0bwWkL8oVIBMxc0
7VekySGvhf/qZjaNhhwBwl/4p6urbDadA74kLKjich1akahgbAUZUTQsKrCqy/luOh1JQLTVSwrK
1nREKrt3FRxdGAjV08d2Bn0jrBZR2vg2vXD0hkKmCyNSBSeAz3iwCz68wt786VKnz9NWLzyOFwaJ
SrXL6S1qxw//75cO+qKTxidVM3u4ADgPBVE6tORiuj3TtU8fPl0DyBqzSqXz6ffpFobT7/CeLnLB
iyBJrxGYNtjqhqJekDrWgmTUg/uFFiAyioaCa5BeQAos2uIyIdehmwdQiPSRWUseCneaF+DP6WCN
exA62XJAtUDAYKss92nSzpsEagqN2kyvh2Mt2jYMkvFPCZ8xnRdSmblMcz+F002nIPA7N55QULGa
rILWbf9pKCOQUydUpF0yk5KKEH6f3qum085KClcGZ0upBEKMzXuUtXNQXf3JgmkYzJMu/wyMepZC
LtFWw7zloHgnbXGbJ1hw155Ii59PMmQJolgEYmIc3LZ97tdNetVb4TWPLEg77PLPFJS1DDRpPgA9
zLObrnSTQDq2UJARRdrb6MHbVTX2x6jxDWgqXkx2TS+bQLEGi6FagAyVgYTOrlP1iegs+V/2vmxZ
UlwJ8otkxirgFXLfM89eL1htFyHEIrHz9eMo63ZWn1vTbfM+LzJFKESekwuSPNyDkKSxjDIORGM0
+u+FkyxyVnCkufGDISa7CNNe1gBis7Rd2n1zFUYVVbRetuWEd9A+4yaWRPqW9f/X0H9jZxjOP66h
eE7Qb2JETc7QM/7LzbBQe8izfKybHqqo0fkpOPdVE+wLiNegCQ1Q/i5AhgMUjF+LJsoQ2A4qeDke
6BKamfvXouliyAV/2odMBLI3MD7+XxZNlNz/26o5/z3QcLsOhA9gpAKznlOwv7EzfK8b8xwQ3M+p
bv6jhhH5nMlNT10rxCJQ5vQ15TTMzIb/kAVSppSZ9lXxmm9Bh+jWpSpxBu+Ha8I6nA7bfFiiOkb5
pFRXX9vUCnE+rp50k7SNG7UiR8IwGaunRFbOsXX9i+eZHIeWLmjwizW63T2Y+OOudYY6nCaNpIpq
ZaddcpyqMK5FeXw0SJOXR581bAhHQP9RjaPg4jGsezpG9zqkkQ5xfb+IdgN6fVVe3q6chPSLmknz
XXjmycVq8NPMhv1otu3HqIZi0Q0ucp9JJnYZNsDrxG3SJ8fogKB5Vrf0poKGhVGqY27F8ug0cbWJ
y/jl4dJ+3Tx80hfLWrrBTvtJSutD316JXdI4ErIa9sXc1Fky7LWJb5rYBCr/Hz+ydzLsywoHBh2t
m7tdDhnG9IVSv98q0bcb1GOCD/mAeVZRDNsCXAbgmHUXYotcX5MetzxnJCzKBbJLpGvdMmRZl++z
MaH/243TPN87FQEaEtletlSF3x/pnF/QvakvszH065rv51E90ACjWRduA04OJyxUmZIf6RRbi7jr
kp0TJP57lQHCC6qPIK6S9VCakRe0w4kNOO/2I/Ljpgk4r1BOvfd567yaSJ54fSU/BosWGw8n3pUO
61PjWpaOffM47X+bDnKOExE7YevKa11vURAz3fm+vNzNOEWamMZEhnlMuzUtDBz+HP+MhE+MH0jV
4RshyUKCAnX2zDI4u3ODTOaetaazf/hbVsQ7z0qu2qWbdpqCsyOybpHm/a9rMAAQYZkM+aoueH9o
56Yz3O4w5Z1YkgHfr08DOuThq9N8Cm1Wl8vK41h2bIetzVq+aaudnAYJu3ngs82IwBCeH+vthcjn
9daxAeP/N7JQucUWbmf9mqlH8HDYJZLSWdjhSa833RiiWSuPeKe8aJtbW5nNHuTtqwQs+aMz69No
sPyrXaVmKKogeRnr3MbWyrPOVsWmNR3MfB/zvtp7aTIA5AnafWJUpH9hTRurZWzl5MRmzIXI0UTG
bkwv9wZIw6EQ5u431zxIfOlGSCYGy8dA2gXp5Qfwb/Zr7hyY8zpe8kI4EbewGwJ67i+5GTx3+Idu
unEsfM7Atpzlw5fG0yHgxD7myJjelCPag+GT+6Q45cnWSwGhj6XlHIJ2Kg5ZvtZGyqe0u/vvXTbW
zgEbfn+ZKPvXSD9P4xZhQA9YPCxH5LtCVRvs5I8Jzt7SOfIW971WSHYCoYKd3ASQI2632KYVY+as
73HIeP0az2vjh52bu7FjzVqn7GolxpuHZALSd/emtyrsV0YvkjIz777Jw90xi9WhnF1DkheHxsve
H5Maptzo00VxBpijy6Q7y8S08THOSQPRLCfDao/xBOvuytp6xXuvi7QpwB+7BIDiH7EPvzsC888J
6SIbv+ldPhVpODldfOy5FURscPPvfrkgREzfjIbKBWnz7OiPOBX17q9V4d8DXL4oKwBy/3zYQ+Ga
T4sszs02qqWh8AaerIIH635aZEtAvmVTT+5PkDPaTYN3/DDYyjwgUwFUzQPeuJZ580KQ8WnD3Kmy
ZQN+8Lqa38XWJ+C2WO45afFBmZ1bbo0RW1U1D2ofS0Ad8IaC7aY+dY9mzre5ozJ/W3D+TUwui4ih
1tWUfM0sfENFJ4drBV6JtnTTd1tB2/z5blTpwWBTemlYT57dxhWhEQTtQQ9WedJHRaHUVpuGxMGZ
Akn2uF+chXDJzp5GwGfC4G+TkJeE5fyHaaTvWdaaLyVN7VWRZh44Lci9sY5GVc+NS8odb60EEjBx
3ZlHJ5+qJY2N4sUscJBngKTXo8B+mbdWtrP6okFurXNupEWDYo4d6ElejNwMn81OnPIpOWhLh/m1
kAtR4aXH2nNu97BtawIWZJadX0okM9YD5WQdNKn3gqqeZ6qS7lucZODPWQGInVIBSQiSeIGsYvkt
PvXIHy3NvPYWk6iw/WkyCiL6P6VoQWv5/KXxcK6DcgsSezxcBA/1/fvOzOPWkJe1Sn70eDTMQnQq
u4FtMV3tZJlxq8O5sguGcGrkhYI9sRpjEEtsPuTPRpU3B69oEzDQ+LC3pcA3YHLiPe4nZI+9aBDG
ORi1suxipEv+O6B72qfjtPnJ95j7aeBPwQ8fdphW2A3eVqRWsaxSxz1WTka2Jghw66xzuktOpB8x
hwD58NonJDuc/6gexL3aTr63DEyTIkxs99CzzN65Xm3vemX4yCrMNsMWIQ+92Xvvai9twGKyWHq4
h8+B2h9YPWD6tBWHHpmvjbSMelvFSNkG3BaLPLODd79szqNZxj9TUqzNTlbbPAA8Yga9cRIWsiA9
R4a07nKYTT5ZAJLQHYQ884pmOx2nXWNMy6WbcyxzmZdjaXC/DTILDo2N39pU5mxZl529jLmRXZMM
jVE1BnzYFSinzK52R7IrIOl8DfhVgnUAn45ziCSb3O8a4An/ndv7kuxaPr4/XM7Q5Udvsrc23vKF
pXprg3Deh1Vmv2SqivKBIoM9N44t+2UsQOkp5nX/MaB72geKhPrzMChkVjhYjCw+zWuspFYhre2v
k+jVAfzWn44YzNPgt+6rJwJQAJP02ZyS/omBjJxzl9wqg5SHKrCTyGyY+Y16ziZOfOvNm3J3xbpE
bPuEGU9YXL7rACsTPyvXrZ+Q5pZbZ3SMVUVs8qZaf+2AxPktiBMeAYXszyBYVAesPhNQEgyINYhx
62Sy8qjAg7ejMp6SYzYW7DhSq6wX4Oxu+9pKTtgasycZNxfgUsZROpQ9mSUJNtzrGMhVGNRNR9Rl
VKZx1NYjQtopps+z/rqGjgAXIr5fo+EJIAkrRyIgliDDI1Hq7+5dXpr+jtg+vL91h8vUj2TttTYy
lm5LXuOOTQsc49yNzXzyCpy2wFYVq4EepWpYEM8nTywryK3P27U7R3XFJNf/dtv6+10LCPB8nJzF
9KhugCcezCnr386TMcuGlGSi+JlZQXcpra4Kex7X36qM7btMjSzMTmaaKxZ2SXfgjWe9+C3YGA0n
Byb8CeCfPRhA/ES50qubnyEjV49M7NKuKIMVb/pxNXmZACEdioB//vPnElm/gcioygDoeH5U6ixS
xuO45qP/738+AfnfK4Vnf09ssNVAMPPDKs26TZb7VXi3g5SxSy2dOhx4U27uTh+MwOMwqSXSZ4BM
GbPZZTImuhhH3Gn1lCYz40iVkxPhlwi6gpN3i0JZI8jalJ+1TzdUBHRdp5AX6AF3HvWUlaw7H5mf
/l82JzP+8Pf/GEDCXMNlroiIZcb/9B+PAhjXRIf4B8i3RxkU5eswFjio+/Z7bVfttugTfwG43Xnn
Bs7oXSdxhAJE8CzLfDvFlfOOyv3pJi1tf6nNuC1/CLtWF9sn5Oq5ydN9dlV4K6dhbK2vLYPyWhtH
J213Rf8lHaZ6l+C5HXsD70gFEB7du914v3qZC9LeCsnHet+ULVmWY9Eho1ny7syCNqpdRsFlRNI+
dtpt5rudCgfA1/tUeN694UPdK5ASYPfcl4upssywy8kY6fXegagibRr/3TFZvRqsEgmwslJPuGv8
0AEK97PQMwh4FZPwQPICdbYegvpDuH4E1DhDUUsG3ceAm7oLnt/LhJzFqgBDaGl09HfTGWkScps8
5R5kEtxM2VH3dMMqHLBRPrxdfRpIpyT/FyYY/aTOmTM2OOXbBtZa28NzFubx336vpg3qQTBwCtKP
r+jJBUk06ag6DrlxrtN0vNlBgwYVTRYstdjKnU09IEiz5BYd72EJsPgtS0Qb0l6EgWlsBZiBln/l
JIuvmWLB3mjz167046sz9fF1NCuk8hOwgzpRejwyit6OMsrTtZ6hA6ckecPq5O71DO0HzDpfVTuK
xPH1VbWlZ+ir5iazosdV2KjsiLsSRMj5hdOs3MmkXtm2dHdm1mROdO/Otu7ppveZu+spTjygbqDb
8mlhKNvdtFlWrP75tmNa//sxAOpzUM4fRWFRvFczfX77GKwUVM8qda0foqpVBPQ3O+dK3AI/FRCC
JNlZN91oZmee2jwqK79aaZ+O1T3VePayNwMwnOcZj4FB9g1ICuP7J/84qOxU9U+f3Nn86lbCD005
sv3jMjqsJhxsCmGT+6tr372xka8CHZDcX/0xUCOzvrGaHD+dv/4R3SuQsjkmONE9/I8XI2a1Br+J
7PWg9qcOxC7MVwLZf9nhsMPQNFkgwrv9uasDYjy1R4Sfu79NY3YpAc1/vthsN6QiC1qRYNGqwTtS
ZNaPuocUleW0w9Hl7RNyhk92ovyDLKE48Pu2XLmsGbvQKpl/0CMUwOtBmyMQuVXTpxIqBuTzQD3t
X2rLfJuCOrkBcxtOXukZoUcm40PkQQ1RRWaCpeEXz5Ww9toP+ICDuOpXm5yl5odFb6PVqXcKXG5b
mYqAHoXZf7iqWchp8c9fXFRh+5/lA0lilDekSLsCwtZH39++uLwszazvrPwHYB58wjQeprBtLf+Y
9VBzxSrba6vkFjMWzMrFEhhzgywQQn4b6flmiIW8u5rRgD7CgWgRm26nXzyChykJ7jF1leWHkceg
R8Tt2uhx37Kydp2aQ3MyoW64Qg6DHR80e4FXBFftKpqi3jkuqO1O4ftXa26qiapVzkkONjRMHZc1
PlKalLZr7esFyO7YgWx9VYD5ZPbuXvcejfZRxooVbtFJqAc8Swp17/5p3m/DbtaPSFrj+J7Gzufr
/19f7vHqssaSCHLKn0KDBpopgfdoPxkDOZReQQ66B33Ma5e5ZP3JP8xhD5+tsOcHW3bejAE5f8z/
FNc7SRWpnrqLTwNlKeMu1Besk6Jd+PhrwUf5y6mvSAEKbgIgh6x1nX2c9c4eoBzfT8E+qTMF1m4D
vx70hyxVYW6n7j3uMQN44zWOjXH9cD2m6WsyZ53GT8CzDQgGCmSkSdO/Npb7Yc9gfzbQRQNk5Svt
QHQGbCLXMbDay5CIpaK+/OKP/rQQo8KZqpXegUEwuQAViH4EgKY00EEFgwCTGeJpsPpsA3pzsyk4
W/RCxmcrnjaV71XgcdXJuRLNRx6X8hXKmuoA0tMIlBlmmzJvm2eQK91j8xbysHbiy2we7dWWeIc8
LWXEira/2ANX29Gg07oCtfapLwHiF57wfhjBB/dBxBHSRBKGpNPNlxOYatxvgbTb84reTrcKlUhC
yhXZaJ/LIWIdU/8+QbuQ3mhXBZPtIkn4dNNXihP7GlQlO+qIbijxDwLUWyax7CMacODi40yMut/x
BnfoQi8G7jWaEuAF7pS60aOPO+NjIMPaAlJXunu4en2Rxw318UoPn442/7p8vAGJfF63k2nCOt4E
WRHqdf1uzyOjCaVWYsbHh+ux/Jt/2A3ouMfm4NPlHnPxFohfr+aYPfuXzcInOdR8RsHhCmXKqWGh
QDY0kH/fstlK1AqM/fq7o5KtRdPqIKoYAmPJfw4qAAncBcX3cO8mwVtTEW+HO6XxPUHWusRd/NVk
trGMBzfY14FXH7HBdRa5KqGoySTbe+0ssKppd5zAsn+mubWC8tZ/L8yi2HQoN7QcPBa8N077tYIc
9iIgdrgmQfIBWP/6z+vLnAP9++nEhXgC1fKgHDcNEw+f/Pv/agaZbw2WUXynfHAixQd6i7MY/ERG
L9qaxWMgCQszEgScjiin5RUk0uqoR8FCVTthQXgQB56zyiRnURZP8X4YZbzXvcruz50xAYia/ch4
UgUaC7q6ccd6QafR2PWJGyMpQeOdJJ3aN1ljrLuyaVAeecCSCxTi2WcyidqgcsIWyo4ISlGC1wXR
75BQNEBSyV73tG8Cv3rbevH64XqE6dg26xJwYOa5RM3XStPuBJWZfMEmzF15flqsJi7JawPxVASZ
Q73TJjhSbwTyjLO2IBaTw9S8BiDZXlo5XbEf45t//pjMz2lkfCdREAcSfzzcCA8Qx7P0/v45xcQ0
hkq55FtKIERsC/LFhtb2qhvoQwQSNPyCPzMArJOCG50axaYdaXFNXV5cVZvk58wF24PIOImaOKGX
1I+6tEtHZJW/uj2Jz/pa5nxVHyT1yYCe/fEaborP1MeGS19P+0mqXhKzQJUAa7q2FbQkmYyDfRu7
EFfwZlqJmFo3wXMWpX3Xf+0bE9rM0vmPL/p1Iaj/1eppECZukDyNfGpWnVnEeyPzmmUH6u7CoeXp
kQ5yJok/1Taz31NEit4CPHX1oFNEI0QwR2HKP05K28YQUYoJ3jxBX5f4Q3ucX6VhApTxasx+fwWX
yEvq9n1UybK55blsj9D0nKAYb27ahR/FCPqSnS21aUJ9vgKMkgwlVNEehQxY/YQwtLz0dhpcB9t/
6vGrele0nlbtgNWviFv6LlkLSWvAn4acibPqIcupZn+XD+nSGUF/L+IRxRwykS6A3JV7ZwS1punJ
8dEwg/4yVTO8xFkHjP2JzcIM4Ni/Git27D0E6BBUxEntbIUrFtqnQ8Ymt/esZuY6g/QwVLxs36zv
yuvsN6OR4zGXBhLXs0lINayUPdIVVan9prBAhn1XJKdfc8pEOjczYXQN3ao8+bZ0IoF/43tNj5NR
GV9SSPZ7SrpDp9ryiY447Bu8+CJHd1y4KXF2Xt+MLyA/bHLkXL7YyL4sCVQsWzwmIX3noCHo+JyB
yDVx1GLQZuCG8+SPwsY9FEBue2fngFL6Z/YjhFvGZ+wKvzoP5TyA5gQ++Jmft+Ju0lcqb1X5za9x
orGhnj9DFEXPcmJD1OQGX2lf31YKyUTD2igf68QjjoGxt49FfJC93ex9QCFh6w3mOhnb4K1L+iXv
rOkrD/J60Rt+cnDKeNzZY7FNiKUuhUuxIEH/4LG0vmhX43BIF93aDB8+PeBOFD9g0R3jGDOlCtIQ
z500V1C24miU26BdIF0AxQPzHSSewSPRZpJUHJUGZtX2vau9lNZWHP0WoLvQeS8E58NWW818tXv0
PBsiqinkcUb3HRjtoUPi6skZWLqpM9ArAQEbt0TRJiwmD/JF7o0rXpfsoJsYgYexKmSEREaxePh0
z59H/68+G8UyoAJ9fkTpUOTIxsg3umDBqtpACrL1loRIg0eO8GTY0tjauvPpJJ6PMrRqVnVsgqIy
u0ZPlGeSTwt7trSrBt98h8SECFMr5hfL67Hs41hmQxfxIZVINk5iy1Vb0fGDpWxvYTv1HEMTj7Sf
LaEQQxg+GBf8tSw99UVs3zrl3LQfbJh+qUYv2WrTwgmHT/mHC10bWL9hwMtsz90axNGRsedmbjoT
Cfigebp7WG6HiRiqHaPKPWdFXu2Z2+ytoVX4CNAQB5+NYD3fTSZVTzVLjJ3iZh3qUTZ1YDcYY7Ul
2DgsRqj1TqCpqF09QCrRFFl7syYjCHFgjb/1soHEzYl/UirfkJJWb33duwtjniQZgX41oXwlkrQt
wHjMcFDSXa/AmeneEOThI921jTheV1wNITBsaS9Q58pHFirYJE6TGesqAVnWJ/lG53aKDhlHFzyn
tU78GFArbEGA2flg5bxhEyGiYQoEeJ/+9ARAE2JTHOSTuHCXWUOGhTP5qBgyTN6FOU1wMF2y1ZZE
aZOL7vlGCRF2SU8+Kk+AizusMmOMJ1ThwI3XT8du01jph77vukUMuZMe0HY+DYtprKz9p/szCIu3
vh3cMOdphTUqj5csKPurV/JykSgrfREBEr1NlrMPp6Q/vMyovg/luOv8PIaeoL+SbII6I4MB1Vl8
0o0vaT7rn5aG14ERqX2EuPGpLMz3dLKRzNYDpA2sUyW7dVAExiEeJzR+bh606TdiAqt1tlVN6430
qss9bnbdR7WNn4dxn6Lj8BW76EsNtTinqFWyMBl3ookb3ZNuTEDzoH3dKETkTzGXYtHTTK31WFKy
8liZ3Yu22rjonqTi31zBjMi0AQFWvgsq9dwEktcLHzSU5cPX0oyc+zhYJXlNDw+/l3nzGa77iVci
Z8uQOIHhXp5DcemaK+3UwUbR8a3ixSmDwGkLIoh4H+1g06BwB1RQvbi0Lf+m3Tx1snWWN+1Kmx2+
6CHHzexMi9h/Dhqy0P7G98odsuioNWH64j0bGMi04CmvfDPBsY+W5peSVAGQRdwIimEMLlWRgxxm
BuprnCEND/pOcgX3CbQFG7zrcehAEx+7dDHEpNnrJsPTYqvwYQ9kKubSNKgkM8fkejhBbaJ9BlXh
3qw8COeEBaE1J8XFC0ge1YqkP5op8oZm+I4c7xBBvtueS15TZFZbrGGZ8F6HfLjqyNQyXnkf+C+u
OY4rImKxC5jx6VqJ72SAlquL10/mvkclJ7nSXWfIbBnq7uCk66pqky0esw7Vcve9xbNtwjqg3dZL
qHxBqaNmQUWfbjqkeV5QOKFZ9lhBVti2qpdy9PFGshq1c+bRIO+x7s/KRT3qQfq3rWnhRNqsc9zS
HHMgoTYhty4ObYd9ijYLfGCecOgtmSQDUNWxnwG43G3c10kICfoBmQHvC4+LJEpNv3ia6pos3diM
8dvoyh3xGVTEZmS1kSky7yTHii37oLSenaIxw8arRhQVM/atssmXzHK2yBAkz7Rm/mWyxyVOn7yO
SpJ9QN+fHy3C2XNppN3SBQEc5d+dAvUyxLgvXawwY37QjYl8372nzdb08kM/N48QEkPrbLoFoKAm
GVdmwZcG6J173QAHbvYOqhxVYeNTpHdyn6DqhtOiVk/PzropgzzdQpT59eHSvYkoc+WkpQmRRN4s
Uscev+RWcAYRJ3tuvFTutT+Z/dwgZ5KNT0On7H0Pys5CJVkMLSYrT4BXy5PuGZ4qT6Ibf42Os6l9
ejQQoML0sZrenZpBozoa7smmQ31Us7SYVLX81ikSTRXNP8akVavayrutW0nrqbKTr9aEHTDoohsW
NOpUjlyddM8C+rXAIZtGQI7wOREfw3rEp2D414mrcDuG7zGgJ4+1K1G9YSzWekD77ldwrfTJwxZt
7Vj1ASUAIjB00zP4dchZS9++m2Od9HcTEniUUSMVKgcN8a6c1Lhvql4CH/Gyy1R1PfBYA386jssh
bYf2UjceX2Rm6iJByu0XcN0lEDqIudXfTaJov4JirTrkX2MfGvdQ5vazYZXpR2c7Q5QXYBQ7jaCr
AXqEfSmMeo9qYukaMrbqCrqGHU2SAg5GHaI1frkCZbSc1yItjK09W9qFYnPiLLyWR7SFkLhwkQrH
24LhnGVyiWJeeGOVPPoVZTez76Z1Qz1jBUpz+8FyAToZbZ/NtPMOlSHKyIJY/KPxBAmHNh2OqUWn
p8ZyjkHutx9WUaIOWmqBPDJPB38HYsaCQ+/B1zpxD4DC3+lkvW48VgR3Uw+UOsP/iIFwhy0KVy5N
0jpPlsNXneiaN4Hf5z4H3QpFS1jzxu2+WvWM+PdRfJRmWMveO+hRo6ijws79Z6eRKHGBIigeH41j
acQcVKwSOsSg5seSIps7W9qlm6L4GAdqn7VkeyJBBb19cDGyIl1IC3L3WNb1q5W7TtjkyttrU1jD
12bsXYisMVjE0Aoakt+05ZNl4g3tk5HTNOJSLuyK0kM99ihRUPlVF0JP+cvWzrQf4lCqWiwfgXrg
k9l6pQ1uWPXb9XTYn2L/dM1GIiNo9C3DPkS459ZK0o2tZm0IgJVsKbBvjlKH56gU9DbSlv6Yyyah
2CJEmgDTzjIV5KMOUHlvsm0UFJy/rV1vjPtRVMChy95cmaORbeIBqO9gFvnerZCcVriLfElcflYJ
qZ61P2XpL39hirOLfdLN6r42ecoucgDsVlWDQr0+efL4kLy6MUpCOAXOYPXoj68K+IMOIBTFFFLT
Gc7pyM0DndoKv4+k/lZArz+Am/YlJ9RZKu6X0JaJ/kYHzu/X9jn/kVh59TQktb11Wg+aenzHP6YS
lWHmF7dRugxVFKcKqTnHO1U2SNXFPNALZ8PKtA+R6INChYMLrgnhutH8b00V173HwKe4T6YOlinL
Ip8OyeJxKd37dL3Ha0BKKMHMm6pFSo1s5ZbjsKnl2Hz4alV2bfalxnOe1r7Ax8RNP/sCkCfqYm8E
FmpPYDRIudRhedkcAoAo0DKJFFW9iBGmzaj2Q++pfWpk9f5hdrMv80mLDc7c1fY98K8pD19VDn1Y
Zipe/CmYNSrdKDcFqawsQwh28C2ARvC5rfl3VrnFcVYMPqvRd6Osd6dNQ2IbmiAsWQySMgiqNaCE
t8dduBQVDR4wlD+kKGFG2R1k8gMgb7xO3+4I0mPC3eYk2ddzsDFVxgI/abYjnREh39VCf2dNv3qz
jzhc/sexqwiUgOCAAuc4lsyNNh9NCcH8vjF/PjyfolC6042mRvSguUE9qMr6ls3cuBFcItD5mnan
TbMhDjaXGQonQZ3wTJVfgHdFPqBv9kNpTwEkgsI8EjMzUFAxKD6EVDuWxfTHOHivNk361yKh7tJR
tbXnuYdCa6k0FjXKm4Z9lZOd5eVgaMcm9NeoaHmmTverGVDBNOxxalmjTENy0QMN6Zuz0a60gepZ
KLHijVA2ArTb1QGPiiZRoZ0Y2U+zQWWTQPynS9nP1PCR6yEZTgVsmo4Mqamdmvp8Pfl9dQM1kUUT
FuhvYhCIwCTskVDMJKDvRg2halC447mlIJLbg7M0URuTxUG9YGRqvslupRnPqfRR4SGX6YnOrD4T
spyxnMqrQ0QfWk5hfWsmcmZNFr+YTeqsXcPB/jUz1YvjozBVQasvg+e+TEZe3jzo92+G52OjIG2x
1qYeIAo166DJOGkXSoQhl420WGO/4bQMFoBZ/TCz+k3lMcQuXt2s7CAZdsaUTWccDQcUxBmK7065
96dM/sg7iZQtdOVXERO5xZ9erwOkj59Zw9NQh9QjXduN2X9AykEXifTiwxRY/qHHcrdou6n5cFHB
QL8uAHF8UbFHvVWuosu6iPvTQKdfTQmy0x66e8gp/usP/IEDTOJg+Escm6JH8CNm7JEuKEczDtvM
vaaxwdd8kOwVWz1jUQ0s39xNv/YjwfBPaHMyeRHxWEwoGolgN7OhkK+NYA8wDWaDbL80M3XUo2kT
vwOQ9k64laavOAafqsFrL/cLIe2coHzpTU80bQoFbJNfWxT5vK/bOUhnfUbMUC/a2tf2HDlERY8P
l/aDJNdLoMkNTbY48PHm5qiWrUHX/Go2/4ezM1lyG1m69BPBDPOw5ZScmcxM5qANTCWVMATmGXj6
/hDUFetW/38veqEwhHsEkKRAIML9+Dkd8NFyTMpdnkw/AA5P25ZC6Ute8kMpc4NU5KjFCyFq7+dI
ylUfcyAcpVGfWyLJ36LMyij7LdsX3583ggpQW9uHxNcjePFUaFlzJaquLlUAp6tkcv2V7Y8gW0qw
1oVnxS+y8dpkB4Fver73opo4ra3s7CkR9wGuYk1PRkyJsdPki6DV94olhpNsfB0GioU8HL3Pboo3
Ux347/AehYe+pqjMFJP3Humjt9EzB16guev1PiyXjebtpLcykp9FZrpnOdVKukWrEi4j8FG8GIl1
H2S7hX4soHtayDl5YCfQKWYBbA/Q8JosTaberI59PnraZiyccj3wdFoYce1q7Aqj+qjGOVVp0gX3
FOSe83hD/hekY6GtgiSlqpmF0EVr3W4fG+lV9nIraC7/bVf1frRY+zFWT5JejjVCvb4Pkzyzf84h
7dI0RGN/JFR1y9V0LTdDZLH0ddeSUXb0NPoYpuRuT9VBX9t5Xu282f7f46W9q/L8rQrYctiGT9lz
C4p8PtJT4OV6Qq2OIgiWD6MybfNy4sH0Z9EJW6ZxnPryIE0ulALP8pat/H1Dhm9XFhBJkV7pP/7X
5Z106I31d1FrIeui/1pPPpaNreg1Ys9tsqjtT4Im/RcR8G7rWzCMOnM3jPoL8VEWQkmsn4KaVI+0
G8Ljxq4m3m2qnb11rPMr9huBbtyUMI0ocjOpLklV5UvoyrfK76wrrJUQy3hwlki77bKQY2teENDy
urWed/a+Vz1/z61HoPtP3UatOckyEWOzlUBX1hvKs69D1zkXesjajyJWq83U68NK2lLH0tdT3Nbr
ma4IaIb+XA2V9RonTrGyvKp84uu1Xgmaq4fSNsRc9G6+yiF/JgyAG9kqxwAWPTV9G/R6PelOdNXn
nqh4JuZp/BYr/bSoa2ff2dNcyNwM/lnSBllBCqkJ9Khk/fdZkjSHLrChUCia0ziD02SjzxsvYTmf
ft/VO2mK5w1aODc2Qa0l+EdBgoYUnjL5CkwlweitsrzV9oY/nO5dGSs0RXGKClvfy1416TxQXbek
BsyHFHfwX2UDwPHDGOySsgIPfhShTeuZKX1dzd3WZ8ViFso3UzQO/FJFsWF1NUI+gzOPPG8ZT61y
P5sRzXFnJ7aoJS2VV0Pv9Nfpx9CrdrVUxlxd2CbUdUPTWxuv8uydGb9noFV+qT61Kp7VfAZhAa9s
Zv+0Iwg59Thlex2JhiSGaZ9VLa6vkHFVVy1s76Ys69iPzyOaoXHO0imHzSbX1/bUdhRbdoAAyigH
do+OnYfVCtriV7VSc+jUgwmo2Qx7kO77yFKbptVgGPXyHzPlICsIfgr4t5cDYbWXqjauqWmOn5PK
Vp/wEUXyc5d6gW8JD6/nOpruo7SGmJrbADuHHUw2rGm4GacOGO0fWxZk4Y4MaUkZY2NCFJ5Mi04F
6QorOC/COjr4gx0eZFc2E3RXpJWSfFHmBUthadQSJQw38lCASLGX8lDObKhuV4ttU9vlNgk76LDK
kPpb0+l+AhTiQO/+UhMVMEBl1JfGb/t9oPF6gkQCoF2nfCM10f3UY33vC+2aJqq6T4O0DZ7aziKF
HpHtd7MqPBGrY0HVtdOz0av9Wq8y49ZRwZDCUvNsZapxG+iJuSd9PRU30qfOI2dfUQnt7vu/50mf
NiOC/8wzvQRsdSjCZS2KemkMGRm10W93YK77J14DxWtuwHuYz+AeeFgXJjHB2IauPo3Mv3pQQoux
TfVnZaryQy/KfK2BYP9WsjYrJuOvNpj/y1ViGV0XiTOgS30pHZoRLm2NHVPV86Op6tDYR1bDDVo6
vArnc8MpdBkCJXoPNcImeq/lW60RyhFIj2DRa1r7uEytfZ10v48GO9/6Sh9uIcybYTDzkIdXHj2m
hWahUk/mx2eW64uhNOzPwNFhMxJieBq8xP8cUm0RZmb6nddUs9a1VOxtHs9vfE3PNg++RRD6MEzE
U/fmVyFQLdGqG1jRujclhtxDCesMxge8nVpTj0g4wsgcH/IIt172rSFeLMpr36iTJxCsmtPhcaba
Ab2dz1MZv6A8rTpUvmiPqecZS3j9lWUhu7XDf/7cdBDnQK82H94HzkdCid817qQnaX805RRcwZ5R
al9U7zz261/VHHOgsuEnS94O+isveStsJwBO2sIGM0TqwYzieFkow1lUznDtnHS8DknFkgiggDTJ
xhpKmCHr9iJ7RLCH690rJ4QVa4UORsrHOSqPx3dSDvvHOSLTHQ9eWL1LU8qj5KwVPSChuRQYuLZz
6OZy4WZuHt1UCT4iFBaeAllRLB2g3NVmY87Vw7Ivm1r4AkR1uZQn+PdZ/9GPo+Cl1E2XgnQr3WpA
aleao6jvpg4Mw2607skPGu0dfvMS6M1g7ctJS3bQOiuwlYBUCrMo38DHld5CB+LXpIVeM7Sz5BZn
pb6zwwqqy15Nbp0lwqOdGdXi3g2pUtK9/CZ7pQKW1SurZjl5ojxUsVEe5NGjUSKXFInsx+Sy4DOf
R9ZBWx7ipoHTsmi1ta20b75npVATNf0tquN6Xw2uWMpubFsJtHqwgZZqOtzyECoG3zSpB50HO4Pi
HqFMSxaJbfW3PnKtE5QSP7K5lxHuOMfx+C59DRR2Fy8q0EBgogh843kMwoP0JWZkXUtH2UhfXhTO
ix/ANDCfxct44zXZ39I1mKG4aTyNgjgal7HYZk5qvslx2dgu4oqIqLy205sr0uzuCuouOBpaO7v5
/bgTFqlKsPP5bQqbDzX36rP0uVB4wwA6iKN08jNPl6lXxXvphbA7X5msqLeym3fECbJhUDcmnCx2
VbgH+AijU/HfzTiuOrXXjtI8tVVBhNqcfg+LNeqnoHBYtUGk1ys5Br4BxkzNNG0Tvbr+7sqJ0i9n
x22sbnzIGRdEZLx9YffqnuUAMSde2UB6rMQ4GhDnLxWS6avGNzz+q2ZjX6IYsLgPciNwxepEcLHX
p9OjmWZKUD02kz0Iv50296RT2sVI/JsKca966iczXEhjplHFvngMIn4ereHEnhc0yq+uAN1Gyhfc
aq+JVT7YyVE2YQBMurtXK8nWbZv07krL7CUanZmP488YeagocXp0+LJzZxwuwhk7qPODYl+acf0e
lbzdB88KiMfQrfTyZRJq/Cx7ZpusJqMbX1m9sNXIISqEwamvynzl6yTIo0kx5ieWeQ1LMTMrp8Eq
9uIwXrLUyVZGl+dQ9nDPLVOHTHugkje797XKu4SpOx1TUzev8jxuwQs8M56n+Xx5HDVna/QBYHMJ
aaL8aELlpfklTXf7BAdmHkIAKP8IaevcnLLeLmjXYaflG83rTVZNPCPFFNSXYKJaFMGEUzNvuKq5
kXYFCopQU42THGqWfW8t+KbutscwOevPWGlP3bE8ajO1UVtE4zffh9BAy9XPIXKa7dB6zSamtk/a
A9+ePhH1aLaWWrYbzyyjBQuV8GiWcb9sytJ8atOuexmdtH8JtW3oNuZVWlih6FvinMrCmTw/WSKh
opJTsuqdEjjdiwmI71lj/3/3AgiiFCcKvaWcHKbi7w5g7cpuR/HeDuVuyFL9arSJoLDQpoyDB4WW
Ru4t/C6NdeS2r1XnkHxhQgaB/DW3m4P02az3L54yfkhfQLj2pOt1tmibSH9xO+sdvtefup93b3EZ
2K+FvamVxmuWnO6meL5yMmefndTO0hV5s5VDO9eYniArqXlY4E0n3zv+OY8+1vI8sWC92keUDtea
fjHmnVE575aKzHjV4t44yV6gNsSCmqFfKzmbJS/yq/M8XjrzebxaW/8eT/y2X0unb0zV2Rnh101D
QEsJVLaTO7iIeVjQtfWF+cJLynyBrsBaxKOX75oqtF4yTQ8uYxFtpVMOC7XBXNUB4fjHLKt/zSnd
uso5emG0T5MYreVj0qBVL66vxyc5x1dyd+/OFzbna/7rwrIbxPFRVNHNtjvtUllQK6vIIL1Dl/LL
q4zp79B4yxUjofKaymPN1aevJoK0apgMwEe8ZjZlBaeeyH0CawqboByE5DVyIPjtHdd694t0G6Cw
UJZD+lrPTRX0VGAoIGSyPElfEYuqz3pkHWVPjnDK2lnAkdfs5CyvS+NjNXp/wV5u5ZwWfm5QyS1I
LaffUQ1cLHQRijPcwPoudboLiIhBXVSyjXwvOGnqlxxxN1GIKM6yX5JlAhmnHrTZJO32xOYki8sB
Kui2u+RGzRYkEeXXVBvVqlS1cV/Xhv/RV29uqhdfU6/6275r2rUViZIYZEKJiIBgNwwUdVl6RfGS
z43pQ9cWTmGxkzZD0wj4sg1q3eCFcrj8xScIC7oj7xbSJ0cVED1QplCerL4zLsbcWBl8p73VxBtp
qzWovSCTMC5O6FzZuOj7h6k0WvMMh7tesy5YyOkFUHF+8OmSXzQFJj8nW1hH2SiuR6hLHuZdyWFu
BiOkpHW9fAyqh/b3cPK9FivQ/3QRrNgNZGZ3ph//4Lnx9wBZD3HPaTpqfhjxC867Vwp+HdL5qv89
QwtD0w3ll9V5GyVQS9gGYY5Om9R6HUPhQbPs2MfYqLV9BJ/SDKsOrlAu7FENA6dlrYyhdr7CJHU3
WmwNT9rcVUjewZJkfbiG7+ziTgvWuSDJnodQUiSTb2ytRDE+4Bm+UXBnPeuw4r5NZFeluRZhjPJL
NixlNzB8b5V2qfn/nGQUIltaUwV6i+B0oYV/2aGlr4qmMfg1jMElyAI4lI3ik33ll6mCqukQsnwp
S/8ozZVGJfFYIUjSRkn5mQl7WBRDb5NgHqJ3MjH32YOuE0Z00vY5cVF3IhnzRSgGBg9wQpukGIMv
Ywyf/R5MnsJj9EIYv4RSBztsN9qKH8Yc3AzCr3La9LFVfIaZZrPQmOJVmA9wPnamtgZveVR9Aigd
O8ZTp+kw+s/Z7aonBDR2RnwCOSveeL0cZJq7isJuM7no/cjkONVey54sz3sD6v0wFpALy2EGtTBU
gVXZxYTJ4zqO1qc8LSoT6RoKJKBM81Xatdv65VedwEfl2A3c17O1m3z+QZ1Yk1nmiTqVcB6SYp8K
BQ5o0AG7evzL6tR4XGjG+BqjLbQtyE3maBC54TajAug4WeQRRNt4T2oTmpQ1NF1zbjpKGFATORBc
1TTuPGnLo1MTIH0y9yyz6zash8VOsUflUBXoWtV96r1F5ahcICY+yp4wzOlt5jyZXS4yZ4ccDvM5
bEFtDQVrx7wiTx+1VPP50KRyd+XhZ+p6P4rOUn76fr0kWRGFi4aFjttX4w94RhLoKHrrHe6YaAYY
lUBzh27dR0P1OinDCJVWCeXE3O2o03321HCFIlBDeNsArZlRsLBGY8k/F7rbvQZAq3iQv0RDT6dP
y5UwIDmQPiUshlNolpQs4gxrwQih/UQbRxwFJQUbrktSSxjNsujYX0xlal6KVtXuIDB9KH9l6pjC
H0BSzWGBu5LgMK0bNhmb/g+tqoutYVpg3gbD/qpyQq51/Z1f8bBOQoqrebT+0v1wpJK9TKBwge9o
VRsjT2AkSBRtcPayoXwDQKY8ZCCH+Wg7+3Ju/u3/x9DHfKNpu9/zpVFOv7srNDuCMtOvbkvcaChE
991RgYU4Koyj4uyWcEsA1A4vkaeE3/Ugg9O9M723qqT+GSSMeiE8rqGW1ggY2Kr6oMQQyRqqneyr
1PKvUE51T6EXsmIeGv8qbX2bKUvuZWPTZSqB4aTjPkzg38mKqXxqgTx/wpj93YVh6RkhCPc1S42n
kAcEu1V41cVkg0TmuWev24EgESiG9ujrde+exgIYgxf2K2skAZmB/XhpAEls1VDPt+BulJew5zdU
sG66GQJmdc2oU3JrfvUxFQP8mrYlTtbcVTzYUd08ukH5A8S0c16kuUEtZSeKFLE91gofvON9QPlG
t5Ve17N+UaTqnaVTmmS3yfuDSf37bRh6JAx74a7NvtW+iIidULayXvVMC05OWL+JwXUWudrFM8iB
i6MCsEHEyFvrcxeMXbWtICqlNJMuhQnKXvHJhENwFd2MqAjOWkhcX7G+sjz8UJEheqvrTN+AFcvX
NV/Am+HPSFqnCpddrVhvLsmJs1nEt6SHbF5v+mGjVMaxtZz2tZsRnrCMZwB8Y3EYZ5AobFLBbkpU
AXoArxwXN9GyYgF4lb1+1GFHSIFcuqV3BSRc7MHZ2c8hUADu23r4obUl24ss/eabcbhmbc/yRnfV
c1sgkSRHFLDKKXn8oyFqtaxd8vH+BKrDqRy0NDxom2pUdnplOttldPQrGLOdWAtBi4l2b6Gq8tmb
7rLnNXRrHbs790VIDoEv4rNLLH/NSlR/MqoRVtyA+AikX8Fi0oC45F24Tkpu80iHmMIxDeUcg+zc
DwWvGX7/1pseaMHCKIviaiZhvE0NRTmhF/O7URN0J+Dk2D3sDcjLxBwaxFR6nQqEYfhSpvzSgnH+
5adiVdlq8iOLiOjZFWAnahDFpmvZJ6qD2h/siQuremq/NIXuz5T9wV9OoW9i3Rp/GYGPvFqvfqv1
HAHMMfCOlhUHC0VU7UKl2Pg9MrJ4DzXPuJTdKrTtJzArZOlmry7gpwhT39qAT6veSdzmKwdO6+04
e22dgJFtlgR3Zi+LIap4G/4nFIIT7xOYVxSjxFWeqWipQcjr/g2Yzvg2Ip8n5+iGnm39Ircv7TB8
B9DV/vLdnak29d8kg9PFILTiZlNOs65HMzulGsF9K0yzJ4Rn/KsKXHI5hlb+XbjVlhq95ldaWrue
QMu3OERBDHHM6SqQsHuKlLTZZ0WIYJQqcuguWv1mzKlal9LNv23ogOfZPAJ+prZQ35skcQATeDl3
HBXiCaWoTwM8Bs+WBwIYMZaNhRjfDOPv9kr2BmhUi3al01QH2GpqYlojKmvLGNL2g2yk69G19QhQ
lQtv2T/mZAlVFVrpKVteH/m5mpsazMlKq+C5h3MyPxNfAsIm3Vrtin94IvZ0rNgZI71Utdw8dhLN
sMtd3sX3xsoDVkd9syn7BLzq7OhLH2BGVutfEGb5u1Z2qzh2YSEEsDoPUa1p5gX2O5IvWnQgI17l
C3k4Btp8OGX1U+5357sHeY7oAEdxGW7k4T/Gh+5lJMByRftjExEd+ZhUIzuRUwRSNnejJqi3BjTq
K83vgg+11Y0VQZNpK728qZHIyNv+JL0k1WHuUtRXayzL1/mUQ6Mp7/KUUTs1C9mVp+zJfq1kN2B5
cz+l7MKV8GQh2LrlN6ju64ZoVUA5FiRlarR42OQRmgDT3uor2Lhl/9HIeY+uPHrYWLCgvtacyPCY
lNbfmiKlPNro3GdkLd1nl1quxM6n48NuDoO+SBMwE3IE+1v3OZlRiQ2RWDJU/5mqV3w1ut31Czlu
2JsGSVmez+KpD1v3VM1HqDn9PpI2tkq/vf8a9z95ASUgvDufJU+Ckw+bqxC6s28G6glhIqJC1vVM
01zKQ9OcWHXIw/sAOZZknr4I3a6+T5W2Ss6Xh/+YRLrE2ReahVQnApQUCijVNuoA6iL9GDxPaRBQ
s6GxrKyA6ZSZR/Lxj2MUTnCmmHwphz3snoBjlucFcHtC1e5CuhtTP4Eq7g+PcUqsR/s6Gj8Hy3J2
DRo0G6dWh70uvGHfWTMVuuxPbjKiQpn75vrhN4sMvxwqjffx975uBjq4QECgsD4tYvWSudn0Pcjt
aq2ilYJ0UtS/ImL4Ke0+SsTWOA61TqE6y7wECu1rigbWM5zX05qbvVlVta2w7AiNekvqUYWtboB0
diob+wDK8j5aTmFx6V1E8SY75P6Y1VvKxiPFdZI22RgJ2GIgvDxV1NBfdG49B0/nKtlFX2cmQR7h
8cvKlH3XC0pTg/HmG2lzLVS9vCaFeDeLYvyEQQB2wg107+qtuVXoK99qvzM4RtKru0ms8+9jG2HM
MA2mC2Xa7jK2UefrjUJnfwVtEpClvyujdY56lAxvUQVCM1TZPUWxP7yx1EWeiBX4SnqVOk9O9eT9
JZ1JaWgskQ7gEpJ2GU3VRjOCizF2IBrN0jvJJm1Jci8spJWeOsWLF/f+wy+PnLLdotWs79tWqC3y
jpG/KjKiq16MWK7VEatAu0dpD7LvzEZ59C+bm6DuuSAyyULMgFBDN8H7uEZ0bDonuLSIpN4by4Eu
eIincvMvBwUDsD6Vrrp4OIjvBZfUzOIT98vyX3Z5Tj/MX0eYK3ayN9h6T1aNQPJcGySrfSatz3eW
mVOr9Z+yH2m32KRRivYoJGLMzmDcw3Q/cqkeepxO2uQ5/4yVpn+dXQ+Dg2aXcP0Pk1CoZoa6wkIL
2hNpXFCJ0I6k6fo833WumA/py6MMptSFkURHPUQ3QDi+cYbQyjyb+hTAqDOutE4pzvboQ0SsRRkq
cEqcAbqfvSbrh77zFvXEjQJWmU9XjdHHqHMbZWaXrmUXqax8BZVJuQM3HH8YWvy3PkObpFNYL/xK
nBtj/GcSjM+lpkQfYBm9vd1BZygHBUNZ8bgqddANnJ+fdbIED1kf5OAh9E8V6eira9vk07gnpLlO
rQpaWiSu5CTdZC+nfLtDH4rsqxS2eJaQBtYo9RULFTzJ8wPpAAb9X5Zc+4pFJ54BC9d3vMT/fp77
dWrr83GOfqBYjHLlfZuNYAoINIeHSvVHewmAHmjY3FDZ2KyyKeE5kRUt5YpKGx9TClaP8qiRxmmy
2ZzPknL3QdIf1Xrze/x9lJwgUjLqEH8Bzf3XSaT7Pil2QnFs90iguwfhtfVT13pvBHiVQ2gOVnWS
h1GfBVRYYRz5QfLQoKgBtJ/TgbGj0JH7IPKJhsS+coiIjizy7Dx4PxvXj1dzGLFYyKSjTD/+z0lJ
6QIQ8Ds9qRjhpumrbG+impeUFKiW+owmrdif30nJ7v0/7lrtlf78pztE8FQvJFOZBhtQvUrEsOxL
SxwGLW6CpwevWWOM9wvEFlmW85/u/Qzw+QyQx6RIVrNJumpftmUZV9lUtt6eYjMEbo9m2BIVaGUX
OQiWdVlrXLM6MRH/DagYUXx1+bB5PINXtXBIvM6nko7cqXzU/sgwPmyqan96YmoO8kzSznN1VYMf
p4yImYaWx8+Kg7DEfD1pqlw0dH2zfZFzYoeC267RdxF7LIr3iwFwH8+rzvfQA+nLeJFB2NFy4T6m
VSu04eWA0Q9WShEP+2CeWMhB8tAPSDxqsVuvH6uxal7ZPbr/Wpw9HI8F2/97SC3qZgGgq90MHRuf
CXxD0AbVxQfODNvw3Nj9czBaw77lNY/myWwrc+edCKy5kz1HVNUlM7Ty4njlz8EqQVX/MckRo24k
IEmmYjtaUBGLrlBOsKxGCz/sxo9kopxyaP3mZUD6cp0Uin/ymk7bmlqd7BHCIvDmTsGTkTfVs2Ja
/SpOo/Q2TYh9m53lvift0B2UVgUfRYLEBaZJE6RDeizKg5ZF3lH3A5xQBf92yhG6PsZHU0f9h42x
mljxcz4nFuMods6u3a1lTzYKT4F9YjQ/uzEQ8dJpov6p8MqaigXfXtV2Yu7rgGJzZEORaB8n961T
KjatmX5oLDCFpLSfvejsWJaADJFG8Da+NlD3pq7TXGTvbg+8PXtB5UgCYppr7epv6AZaezlCTZLk
6kK+vCB1bW1NJ1ARUFdMIAl1FT49zq6mEIH2GYnzhy2vE2U9GQl6LfNp5Anbsh2fSKvzieY/ypqb
IRPNrgjDfHH/EzwVdWrP1t7MehqDpQ0zxSlsuqfH39zaRvacEz7970/XDwjS1Smg+T/Xg4f9/uke
pj+f8PEXxKZLSiQO7O39khnbDYAqLB8e14wdB87MjAzc46pdpPhrSuF+f0J5wirKfn/C+7cVIbJ0
/3T3c+tWwHqHTydHy/PLT1hDI/b4I/v5E6bN/f/v/rX0BUXgYvj96eRs1bH2SuCCipq/CDk7T7Nv
sV5Z+8fpHdKOi6FS4hUwvPIV3NFc76oWp8Ju3RdSZa+17nhfFN/AOJf5ACw1v/zIkdQrbCVF3NQz
196ElEDj5BceTNZrphORCyefp0wkyHompn5UNOO7dMqmBIxhoBJ5H191FM03BEA3Mh/ax2F7dAvx
8zHe04gf8s5nwemqq9ZQWOuVM017OgyrOna1lzDI9RcYpY7u0CineO6NpdPvw5gbRzrlMNuHsp7V
dggrJEP8JoSOwoXyeD6HbPSmGNZp5xT/sPmi3ni2U1/uVxnjmpi/ry/kZeSsxoxQBbGLdC+7gzbW
Z8DN956cNTTQGZV2CTnnn7831FEbnzT3WZpiCB+2kEnky8ffC2f4r1xN6oMckTQxer96ff9LpQlu
d+KggwjJ9vGBpM34EkHX3r8SwP7FkxqnwPiNb4N3MvwsO9eKRgHrGEQXeWQlKaVTfVVsZdexEpjc
Sx0EQmQ28epfoz2hDruKasfHCeQI2XAFPxt/X+FhtkURU4z/nys8HEnZ/r5KThEK/PGsh9QOjmQ1
TNdAmQlts+hA3VFB0qsJxI7lPGTWkzccyDq7pNur8ux5SCUMathcDdAFK/I59psSusGyM7Lh06r7
cKENxvhXnDenyu38X95EriYLB9aEHVlllmbBInF14FNq+MMxtb8bJ1A+w9RzYedqs5tOXc8qhW30
SukSW1Nk3s78udqTHXbOwUHRcOdlbrUbFO5cI3ekDAsrL83/wY9rPALVKlpEs+ZWY8nfGF26k57B
8OaKo4xc8kLv0vF4tzqGtxh4EaxBVGT8FzT8LyObXjfE+xUEZ1uN5Ql6hnM6W7tmojZfSviHnqK6
2EWVFhEz9YKL6oEHAV+sQMfYJUuhp81pqm31JVbrm7S7gTDQuqqaPU93jZpKY5UVjvIFnlXbeLqP
MOU8fehPud5CQdub4Y6fhraWZnaIhx6Z1Lf4ak2hSxmYnTRQoXrUWW5YJhKEJOObHPrBTA51XTTU
KM+Hkw5rhWtp+14LcuKLqLO6XbGexiy9eTbps3ZAHMF17ORWKMgq2Dn4DtntWkqu4lz9JXuT0rgw
pHsnORPOF+sFlvQlTMG8i+fGzbYgS5o32elF8QRze3OVc9N4uplBpJ5lj08CL68fxkc5NOkBAbaE
6neED5S3lP3njp9CoaIVWUfE6mmMQYuWKhqp6ymKfttQO0Xhkq0JQGGLsJ8cGA/6f9zzQARr0Wwb
c/DGf+yFNQcaOlXwIJ3eBWorwKrL5KNDSRP6f978smsUxDwRQw72ASCtD9YA76pVxs+Uq0/vrbWS
g7TMSy5G0XEfcwZXj6lnsjVWAvOUxLVI5ys+KIHZO2o8HHtnck/SO5H/BocU3EbQVVfLaM4Vmt4f
puZGh6mJKsLxTMq7Kd/YYCw2cpJVIDE/thGbBxRWDrD3+5tAUIYpm1jq8ngROjzJLNkjjQZYQqKj
UMFMQVW9xoS1RtHq11YYFdzDkVjnfMMb6exH17+QZ7z3pKlq+2CZJSM/oXm6R0r7oDUWGa+hIAEJ
LehNaYOYbQJnIhDs7VCJVkAw/9Ks+i+YHYD9RHOZuOkUz8IsrSfbn+aauQESQIVXttfa9VxZjfIv
wYjvtUP5lDan0bUWsSigSz9svywWIs3VG5LhpFpMXSeQbaJECEPUzlOmGU9SRGuYVfNbnbA146bs
fxBfW93PhOjdrug787swqVSwKQxHcpaoV5NE6clQczJ3Ygi2ker4l9Ax8pWrifQjspWfqeNYfyfD
9X4eRK+uClIrX63VN4CvOuXqwfqw8qcJlaYhuU3IWr1F6EG8dTVKUMLJXqQprs1pQdUGyOrZWSJL
vckJp6+ll2ejQBa3ByI6exFHhrbg8DgX+bg5qiWao/Q7XpquW4ebTPnKvLZ7G7t0VUJn/NFargb8
Aq1j2TUKy9nYYVtCZN3UH+zEkHISA+UT82Aj9TckPrpXzU+rF0qr7ubBTsNDls/o6HlUkvObo3xk
eBrV1jr06M4vTEvpTzM/xUqtwx6RvGk4SZtsgCIMp2RuprixV0g6MWSe0UNki2717JF9XYWw9OGW
NumFDg70VGYfVHTwlm0/+efaDpxTkzsD8oST+50Q3D4Y/Om9mBBwyP0aJfPYjD4Dc0JbInG/KxQ0
rzJ9Mo9Rp8XPGekbynp153sWjx8a4hMBmQ10MLMeXGMfPT8ap/FPNQudA8WMpbsQrid2k2KHiE4y
Lomc34ODCA5iU81Owqa0aWETqluUVlPz+5d9dhebMuXriaxsfK4hNNtPPVAeWR3QjcmPCoHls6wc
aOgB6Qlhc6KqYPSiH6rdRmdZHTD7mnnk/8c8eRbTGnb/h7XzWo5bWaLsFyEC3ry294ZW1AtCOqLg
vcfXz0K1pOblnHNNzLxUoLKyCmCzG0Bl7tzbVsrgLI+UCkgViXjXiJwH3+icB7sCPmKbV2EZZII+
0OTUCzEmbKZdr3qnHs+iFxtRtKk6mMt8RODSuelWF0hr+2M4LZa5qr0aUZFCptl8QIaVAtYgYWOi
1eaDmo32NbaAuTAmLJWJRrlLPfsizipYG8MoXGoUgBwVUNl2WYZzZNnLFyVLfx0JG2VWzePQ53Mw
FMFXp/upmVn5xcrNdGtR4LYUZtcL9o7V6CR7uVshHQOVQdIFX8NR/ouS/fbqR012GrTBmgn/KtWg
isis7uRocnJ1Vf1d2A0nd3kPKExoa/idOXZxEHburTXcmUmzDY3E+xLqJOeny5E6KV7HULCtRZer
M/5cXdfZ/TKbrgKGmX3RWL+uruVVat6p7qqCSiUsuuy9sJQzEdnsyxhmxsKMemTka6fYFxlkj10X
RM9jC0SBOE32TjX4PKp7/dxoarJoJm1pwuyIgExH9yZppGFtttHBMZuPduGry/qLp9v+c9vqeyU2
1S9uX8BDhl72sVAayuNlN1uqiWu99mp8dgNb+RFq2QOouORV8/izujKT9qE2dkfYKagc1f3qDaz8
1uPd+4fi5l+R5tKf5RLlcDsn+K4FtXzqvDGYSDPdr5HkLYUrdEgoOjl59ZRR/b1q9cbbyZSyn2GP
6ueqMvAjHvQWKu7BBdU26tZWC50NGwwENSELeh3Tsp514xB/NfLge55U7nciCacMgo73Qh2XMrd9
tHDbI6QnWThrTOhvqBiZUfqx0rOkfHd8+YKYWvNda4P3sfWNjWQ63UpGeeTRBbyX5Y/QRWSPbVmw
AR1cZSVs7aiXZwrHNmnWZTcP6Aq9uRPrhDFQmBuy4MFPQ+ecBwYo5umISvxq0cRZsKxt6ESWPoxj
/AecfamSlObxyr7RKKKH22jtUpcU2nWwjCzIi0h3N6zze8rNxqd6myLW95VMWYZ9UK9iu5VmoRRL
Z9fu1H08AJSLvKz81oYv4I+t73HZIKILT/CRf5h51KEdnpfTQDP8lVCH/C00kVj1SvYB5gBEJZc7
6NWi0Po+6jkVGY3/Je8m4VY7lLdSbsgPdugjGTV59K35pFGD+RwgYbqBH9QGvGeWz02iPAoHKImS
GaR+QM6qqlyrUqDyEZAvAooJvK76YoHJ3khxkq9KhGCsJvJf4L9Xt7HudEu7l42v5tAsAisdXt2y
1ze2im6IsJfy97oP4rcGObd1A/xorTiB+TVOEuOrZhNR6GPZWhdNF78N8XcxFlHjvGJbrW2QbBlf
B61aCLtisFENq0Ql5tX7LwSUN+IUxHesRYDYrmbG6KgbPlJn7CX24iifunebGND98v9y6XQH3Vng
EItPc3uQ9jtY3VG0hOJPNGUITrkIcu2DLU267MxFhGsyBWgR/XGOpwHY+m1Yp40fn+xqTcmt79XH
T3bXy9JjA+K/jcxhXlG1PO+67jU1qvJaTJWLNhw++z8mqt6rK+I0NxNZtpIgElWxEttaXx+URY6i
3tXLDG1Z6z2EJ63jrHJNz48OO70NVbH9Xq75f5IWd7ee6eT7JPOROYbl82i4MOrUUU4GQ0LFL4IL
+eKHFZwAbuk9JkoLQ2zIy2ioyidgANm5NDV5ZSqtO0tTw2Vjffss5GEDRwI7U9NMz8ImjtzYMXZU
Bp1ET3NCDyqjxC+OFQmpIO7S880WlgkSgokcL/xhkB8pBvd29VgCYHX1AZVe1Z8DgO6uYtSI62Jh
BciDiq4W2d0hH7LvWZnIj5VeNifIFg+x58Laq4YBGV0j2oiurivdLM1D9zYadONadyL3geyp91Sr
zUJ42SPvL6XOe7xMtSLAL7hmBmMkT9i54cEv9fol0Mt5NGjQMVtECke9bZai29TRD2rjh4udtNE1
Ze9p1DEgUUfXlrlZ1PBeMilBrSojY7KRM/RdLdOoHkqbKLAeB8dGRhAxqo3g2PLwF2Oi8bq6XDaq
Xy5NUxljgNDNRTdMee2BINmmgZucRaPoRbSQCxNBOy1Lb7agHhOqlTwfFVATOOPkLGziiArOciM3
JDjvNlfy3QVsL8oM5GE+Ltu4JzcycfAkTpPsQoqa1jH9C/Ogs2ubhhuU8+yomvsziHc8MOz3sHB/
qk0vvySlNAJLqvxznSFYDT96ANeiqZ86hfrdXMuLFyXMA/IbRfsOltdAz/2nVoZP4VNayjpPqMG8
NXViwVDXJtciQhv9k72dBj/ZiG2gP9LMYsP/WRhepZ4c8MyUZMjjUgdYcMxGTQEbGb4jSTTA6jIM
e3F0byxDSdZK1FBFjYqbMzU+7yFUPU6HoVY+tSoZ4rvQm7CrEnX6wnZz/uMnRu/OfakUy1jW3Y1E
NdoasdUBtJEZvKqKJMEdKBvbsPKCVz9KvgWmU515cAev+pQFj6sXz7V6QsPJo5gyFpW6I2XYzYVT
zA4W5BfVHkRheaYMPDbGjsoio7e0ZzPUlUUSDdU5VtR4o8hFAn5BMw9FGMcrv+yVB4sisXlHOclb
N1oPBNknID+vXyStZi6V7IHLa4iva+Wccsf6Qa94giSFIh8UuGp3qS15m7GQx3Pup8NiQMj0pevY
JedfuOckB93ISQGEVTcjwCVHC+Ct8cGbyqSchlLImeiLBkheCMKhGdFojH6PiDWEu/C5zRF9VYKx
tWvfhkpPrv5Efa30XXbo0+IsTOFkAoFgHMOuXguTaDpdbc7ECmZizt0ujtSJE/tmw+Pm+md9qMHW
twXlhDhdElVn20+zg/CXx0BaucZYAcTSnLVBYGs/FmGxq7POIQTf+Ee70rQVmLjogpKVvWDjMjxm
g1GTMNaK6ZmbI1WkeQuUzIEHRLqyh7EFEoNkYgtRyjpaCWOopHZxO7Q9GJpdomnDXh5UIGgK++nM
a6rHtotBgusuwepETtZy00GM2Of6dkjKYptOkckQRsbV6JTxJZdEKFv1nnQ5S+amXBVf0BH24Qkl
tNhCTEo1Z8qr8rB2p03UDGDhsu0KqMbczFpbaKsbE+CjLaRgxwYcvbepa/mNO6NeQjqEcdK+/HFr
LNCFdk/FTOZrv9zcynQRLcPNYTVhF6uZkxu4lo9uvIWY4ATG+BDVdbmWYpvkfjSoj4FpllefO7hZ
+0Yxd1WKAloYCXalE6uPlpmqm8wzqOSfnG2kXh5TSnsmVz1PsrkC1m0jXBW5jneNBFxbdHWrRvDS
KdRNZ5ESgjZIfkx8mDUNx4heco9dTzOq5pc65GWYf7/yLRqhkvBr5YeUtrxzxRBtE6uY2YS5wplX
rtlmILoKnmZZRUlxlaRKn1cNpeZl2MLR1CSEDkkCfKOI/Jj5DXGL0N54ZWb/JD/37PZh8ZYnRj63
pEJ/0EDJrWp4VI9mGGnbZki0DaJp7UmsCNVPCimXC2t22/vfyoy3U55dU+z4tmKRgN6ZVtRbJ58P
E0mhDixqK/Y4f7cL+mQjI1bs/ITQ9mhsfIoUw0zvU/RmhmSZwD8ES7ek5ck1qPPsuWiK56zT1NPg
tukzV5kBbjSIyEyDo5RBdWdr5U6MWk0Vwt9ptBsxStajgN3JNVdilDCssaqIdfdVcwJDU4B/1+I3
O5APxqRBYlpsTzzX+ZLq5kQ3GjQnJ6wAZraKy/a8piAsKtpZpVn1+7hyPSl/L+O4ByACJZacd2+U
djgHVyp/NXVTDcs4i7XZp4FPXbOs2G1RHCnsY5DBHeIgIZiMunPwa8LQkK+zaQ0NdvhF0P/gjQxC
5r77CfPhC4Li/hcngSeYuqLuHMa9samoy6HWxc7PCQnhBTTb5trUB2fO442PfWoaCgz2pmLDI9dr
yIsLY4YqKsLSQ0Rm2nB5fo3BLNA9/dBVlfvket30Q1FrhBnpJq1TLsvGQPJickYlwFyPmg7dxtT1
GwceZ8SQb0tZudOcfKl5FlNHdsUPEB7NrcnVrJtuzqtPsIrZT1AX6Y3RIo/ZeGaa1GuvTcLtp1qw
b+j9GZDkHuWHANIBY5FHQ/cu58pjSpbxm9ua1Uy1TOcFPa9hjuZu8ig3crCEeHrvJBY8gf4AZ2s4
ZtseJA7MJ4qUzeuy3fGqYYNnZ1Sx9HgtGXa8yCI3fUymZiCzQKbhKiyy6x0ca9zKDB1933SOqpIZ
I7rdlE/LppssgAh18kKMlwMR4ayFr7hq3GNIXH5e6L09S335KbKovjKhZFgPpJ9WppuWc8EsJIiD
wqkAts7ySToeWKs8VigixuqLpfPn2ZF6Fj2ZEDrI6yc0VauLAufwrszScuGllvE2tNkPKzGSa+5U
0gl6aJLeRsfvCJ2HKRp5JZtcfU/85ofBZ/bGw6VB+xJYQKg1wRzG5gtq890po4hpGdg2SGLHQjJT
6apt6VFu7cI3OaCdg9yOPB74tXxVRm6Q6ICg/1a33sp0QFjC9xb8cPjHaKWkbCIllDYEAL8PJcTm
iQ4BeQEf+q9aFhgiUzW3XvVBd9dInaRrs8ibq2/mx9gdVES5NLb+ZfKXXMPsQtDZv1hhce0kP9z2
fWDuIfGGEXJqjPjs5d+ywq+9mddRL5oF7c9OXcmavO6DwvniZ263rDW53NtsIM4elzgPG16yNBgc
Vqhu6+dybLx5RyySaqEihCna8aNZ3UQWZZ/yWVOa8ZsySaxCnpLOXCvP+UYNq0y2X324dr/bdgCz
SkfBGQ+UcG2WMKO4stG9OiZwrVL32788Y1iXXkHirtGe2lR3qNKTrp6ZbmodsoXBgnRkiNR5XSMy
3SW+vY7gJN9nfdVvTFvauWOWLpXB2Y9x1c5kgh4EYpp+1Qaaucrc5otvpTUK73Ywq9Ih+A4v08U2
Cus958cDlTMasNCgrxyprndQv+4c6ptPOExi5lQonNIBXHoEDKT3/PAqGgjKlL0UwUo/mSJJglYs
sY0luR3l2FmDcpS7/Etv55fCTInGZ+UT5ePxGWJn+TmTlBdYCq2TGubVcTDKSxcC5cmTMNwHznso
N+lBhnTCCfth61kwoADvz/SDdHIbKhV9M3nrQGWswaZDzTR1pcE8T5GtB1Ntu1Nj1hSuS4DadCkM
FqXc+HvVaY5K3dhw1k+IwwmY6Dsc8YrwI8p9MFID9AXCLhqKscDTCxfRd/zqKy/9KSzaw3OPttC5
iMPnWsmqE4FWfkljR4avq9oX2U7DGUUWyboM2h82mZArMsHase8tSht1P5jztpEdOLqKQUjjuyu6
CMCVx+g7YX08OsUYtk4Q5bNbP1CtfjZUagyoLm2XeW8XL4UWNktEIfO16JqayePHUeCX9Ubq35x8
mHc1ZaBE2bR0fzu02LXuXZ1Kv/kEqthHnv5AKlia+x0ihL6zS6vhUgyhcbYTUK1dvdQd7Qf7umIm
h/X3Tjfay1gnpJ0yaD7L4G0s+R2GkjofmrD62emPnW3B8hP5zqEgzTSDhapd9BHFM02IFHkgNe4G
oTgCTvycLwlMnpd0OiINfUnUuKCIE5MYbDMKpbqOe6XoyqqenCSl/B6B6snQ/XoqI7nlGQQtlOha
gTceB5tgGc+5JzCf3UPSZHPKIMynPJOTWQBMgMR5/1FbbZy6caTx1PXNb38nrSY8xIDD42GrDZz9
j4KbBVP2EMQ/Cze3d30B96PdoG9D1U2yCXQqrKjPpDK5hJuMLfew0nKtOI92aVFsKTfEcLyLUxfZ
JuNVfZ/a5OV8fv4bniEk5zKoFCA8HM+QMmdLNwjkh2aMLFSGOvkpj69lyQvoJNd7bdsw3LQ6ivCh
59TnIZiSL05cvqluepQLfulR3KO2DpyJKJc2Ny0k17XG0DeNO8obsNIomWdqvFQMq9gqJqsB7p4e
GV1BZpr3UqqWl6pcmu92njwqAzJBVSbLyNZIy84I85/s8k4+98I3r+UKOz/KoGgKmk051Cebn9I6
Uu1u3Rv2cJEt21vAAa2+yiQoVTMJf6bmkUwW0HF+zBezr603y4fntGiV6oEEU7Mq4joD61KCjSaM
xTtXdckqvZmnlRV9L7J+7mdl/C77JSIIaRA/m0ADVy3UJ/tx1GBpMcDy+k6nkNMfjmqt20+24yjc
sldEuYpvgW9Q3mnLxc7VOws8YfeueBE3StsCim9UJkD4JtxDRRwuidwMp8Qx81lrGN9DJfeeKEUc
NgrEqWtIT51n9uhQRabeX9BYACBMk+FhSPSOsp9SXpVp27zCi7oTHoFZj1StEZ9TuypbN321kS0v
3sIJYW4V8g8H/pcRqb/aPEM94SwCiPyXTU/QfVCD4ZAS9p31geM+GbpOOKjsdxP2pNNgCC560IJ9
HR8DgHpU1JT1sjSQqfb4LBcm+pdbHi7SSxOO/sxubdLf02jV2CjOGPqTLE9cpG7GS1HNg7QEUqHp
bbdtGqLXo62kb05svXcgTS+FE+qXTPN/INaeUgDtzHJw1HPq+GBYcGRzi4jUsO7bKH3w1ClynTXV
XybkWUnQKO/sct4LObCeC6iflooSvdlDmS/IezqXZGrALMOkSu5o45qSKsHvUSmLsQSz5LulcxGO
jmMCzQ9JYt9tudSbRH+5sUyrCLeYuNLFvq19Wyw2Eddpzn3bEWyWPH9pZ3l6lLwKAYIxhvip1eID
qIuvFoDJY6AZy8yvHqGgDubqqB7GytnrCXFcy7GVY46o+3wcfGVh1HW/ceJK3aJDMpzzqQk26UDI
BZRBsMk9J1joZqO+mgN8+mXf/6QYbvQ7duzQWj2XxNtnVe1kyw6CJG6XsTfuyCDMfV0yEIrKtY08
AGKLC1MhVuNZGzeS0jlfeX6vSvzFd1RoYGxEYDQ5Hw4jxarzRCMdHZpav+iMiAi9PFiU1DVNO4vq
5hGyoGQjbPeGqrDfLpWtdsvO6rQZbyNHnVTBq111hGEsPXiZ2CgXbWJol8jxnZVPcbabGGsyUuOB
AqN04xko3nRqAeNPUB+7UkseYVTgvRqVPbBXer8VNiUB+gK7LHBQyb6wFbDeFZUw1DjJkdkPnsZb
MmoT32RJGna+no078Nh8Oi4ZjICi/kMD9ogXweiLVJF26CjCXbYQMG+SorevMvKesqW2bHpQmqfu
lVhpwB7HD5p57CXBAcxwug1GAhY2MI9FYY3qQvMdF3KX7sEjGu4YJin8MZTMYw1C0aVe7SplXnbl
XXqqdkY2YjR5a/JA7z6bCAEgR+7zkhfX5TMqXwTRI/2J748JRmcOw3t6sZtJV7h5tihGvhD5TG5N
QV56UcAQthwmLzEQFpV7qvO/RAehU3lJwjRaWFY5XmCYcmaaUvdkWbTxcrPJhrlWY1sH/4qLGGC3
oJ8NIJKTJe/CaC4bCLjXUlMeescqDk0T/zqKoVqAoRsaRkivASkLn9shdyK+V7HcrmKehMfSQN1X
ko18nSiOS1UlDV8DZ9vUFvH7dDwapckDIAmvdSFF/Py5LfIGa6H0CkM3wiaUkJSGdRW22s4INFbQ
loa2yjapcknSEdUF9bce5TRdZMVwaqADusgwG8w11/euPle9JjQXky3sYM33xosNmOjAj67qlAW8
gjqPaVffO7marOtQf2v9Njr67Q+C4OUpboZ85dgubDEBCkSVC+mmOIJTGZoccXhvauvUF/1A6BT5
kd6UTYQmLPiqpfjNhRXlq4G8xczQpfqF+70yr0PXeyzsEqW2sHTPpsyXIogg7Qmivdmgzas2Bo+W
qSuaDlIPqiCdrM9mYkjtiVun3ULqYvWiVQ+BIGei3B15Hj7gG3eTTDhuS1UY6YuRohJ2veoU6kPA
TRAsiabwFV4LfLNZKZ6s3QicyrpBjLRX4ReaKJyEX4euFXzR5iHK4BHIQy9eNJai7+qAen0HMNeT
4pvVA9vpmdwn2RPMj0tgktJ1elF3m0p51WKnOJRJ4N66Rp4k83DowhUELmispG0vLREvldYxMN2H
Ss/+onQCjFjadTt+a8GsI1N1NbIIvJwTj2vDcQFcldKLj7bVQzckc70pqydvGMqnLLEvOWTCp9yT
yidH64x5OwwNd1i6tq24a1IU4cKt3ZOR5d2xzQf3lCK2Dj9n+OolYbkNZD+ncMOLXs2I2CRxyGAj
RiPqqMHIkyoTo66EcFUaSY+yrcsPPD82wtxbbXqI/QxkExtNAJKjD3kDGUxDq+IF9RDmsxFHEHir
cIdTUWU+JxWxb4Bm8sKeusYgK+s84/EuRZbxnFClBCRUiZdiruq03hqG72Z5m9uAHOZpr8HwizNv
eNUqG10PnjSWito+gLSd+i/RVRGpXMLML6+Ec9qBSdehHb2Nyl6UErrx8/Vtbt+7Cwh/5LVw1iim
WJS+7d5GY7NqFhZl9hvhLAcdoKd2SsOK846+NNfrOlqDG90YltOeW2+wVkkw5gc72mdE6J5Q+2oV
uXuaKmmekrJ/IT/nHDOYBTYwPMCur/XduanjLSXtzt7SJNhYhK1WvhUjlVk3U6t10UkHqeDKuRpA
XZrqe7IjO7tDbVr4p2UQL9g/B8iXo25ipR2veAF5YjmMka0jd5Eo/V9pbrTf8txXkQnXjDN16eEm
gDeqJh12aYzouZGRCjOdVN0RU2/nodN7ryWh45UGz8FKjCoVsh91EaMuMo1mOpC+KmsvXmBrL823
qki8jepnkJZ3hO3CxCwXlVSUa5DLPLdsbxx2DjIVxjI0rN+H8XSoK0mhzj84fDjUEyVfRVO1l2c8
uEPnvZj8eRQtDwsJGqAXjW/b1Y0RIpp6ktHp59AbHkQvHNPsVIDOEz0wVsZBQ6FnFkyM6WMJyZPd
9/CdT6si0KmtJnatRWhK2nlw5V+NLm0tiZLDu5kX/nwXu4ApJ6e7PdbhXPSHwJx/Gsi8UJ4VbjKs
787ChXgEex0Trvk/p3NbNoxGqSjPCBOsqO8e3uzRdBdj7XSHQUnlo6wS7mpUgIMhe2R/gGwimBSF
RFNMskLiKNaMiQcDYdjRQlFI2JQ/R3E2JZlb5Gk/DQhnMQprL6If08piGpq/HjwKEFksR0DUt1Ur
YsvAnkhKNTOQzItoGNNdVgW/GmoD0x2R73Qnju4Dd7/7wCe//8LlvjxwMwjvxfr3eaJ797mf6b9w
+bTUfe4/XuU/nu1+BXeXT8tXnvT78v/xTPdl7i6flrm7/G+fxz8u8+/PJKaJz0NpB/Qd/eBBmO6X
ce/+4yn+0eU+8Okj/9+Xuv8Zn5b6uyv95PJ3Z/tk+/94pf+41L+/UtvzS94OtQzR3oFXu2D6GYrm
3/Q/DEWVz6yUHOFt1q3f6FH2sX+b8GHa355BGMVSt1X+k//9rPerljtUaJb3kY8r/af1/tP52cyw
9e70kLfz+xlvq37+HD5a/1/Pezvjx79EnL0exotRdO3q/tfer+qT7d79fKH/OEUMfLj0+xJiJJ7+
5Z9sYuC/sP0XLv/7UrZTQp1bat8GyQj2jdRODImAzfbxn0aMRMNQ7FTtIszCIo4qMeHua7pluBfD
JQmkrRMjy6Z13kOmNfrcqwxqq2pDumZBDIFa3T+xC4bIdurFOZWLLfiWaVzMGQPd3JF9/ynGhd2F
J2o1ljBiCZtoqh62DFMHBFZDtn+ALvoMqUd8Lmwp3na2g+BzR52vbUa3BobK+JinMJBOXloUoSQn
RgNLAs7myYebTQyrkf7eAqAictZALSOWyv2eOudclZc3RxdWyUVlBDY8yQb1JdmIxA47e3CYiKmu
/AgtVxu+G4P6+a446wQNyNuHVPdM3SGwinOhxMVZURpt7ekF0HUxu9WqYeMWIBs+zLZ6B2By2rxB
LsiKYmJl5sgSGfX1vpZY2u+0iqCmt7+tFyRFcwjTGFre36cUbmnf9UeVF4ubmz6yRbPUjSOXPUXM
6AV5k0L9TaweemRK1D8I1zcy9Vfj0K0N/m97QLnewa8mLXvXYJIwiun34QKciCM5+i7pGlAVdl5Q
dJrC9JFZ27yw/FvHUQIHNMxkz4HjQnBF8Oo2Qxjv0yRrjOYkPerlhzk3z2ool12cpPvPE0dl8LdN
KF0/rSW6RmYeiXQbW6Uy0KqPEVob5c47BU3incQRYC8P3dbSW7tAZslrM3ofEH6dM0bHkcrSyfU+
87aQ1j7YdhQTNw30nWhGQmc7lJH1nThCMG3YJlIyE4PJHzfRdXXdSyk4YUZGcTRis9KsdWTgZaiN
+RCPNYV6aiVJOQlri5jcEkytNhcDt9HJXRx1o0zIW/UOwvfuQcbJXEk5lB7gNX753kcjxX9EZEgl
YPsvg9qY6Rtdtb/d7SZ4QhU+rTQjy+PKazFyP5mDhiGoug4Kk+mq/1zXrZtSqkepob0UF2FYnson
UiYwbNnuTjRGlqFYf2vv1i4ysWbUhBAtnHwTkC0IXw8o341xJ31YQC9yAgZxF0u3BW+TPixY9nC9
SjA0LFSY0ff61IRh3uxFVxzdm0826vSgjWUjNr8P/E8L3KfdzqH2ziqD2i5l41P2h4QtIgrIanLx
ZT+9hEbK7ipEUEIMEG+L0KBGpDaDIx1eWntHKcCYzkQf7Okvo2X4TwgtyCthBz3m7O4z7r6lELYU
y4i5d59P3dzrqcZw6u0oR29Sk5LJyA2Y3PQwegwAqG1ti6CBzDfstWi1jfCggMthz+34F2uCsacZ
1XW5GZdAqiwo/Cc4STvBSZoBUE8+5iapx+lQGOtpRBzdfcSUql9ZPfJNd1dh/rtuICAq95VieTy5
bT1cR8e46HXSPRVsuHe5rpbLoYzTb55ukFICYEXobIDkbUpByZH7pTAArkYF9GthXbszqR62Amws
UMiiqSvbnRuGkyzvNgFbTqmqWybgt+Zi4AZPdh03XGs2X/0PoGevbqMtzIvfb44NVdxVAGMuAlfu
zikcZ8fOVU9n4lA0cLEbQAgqNO1v1pIy7b5QjZV294Ts1EWGc/Ihb4RM7NSI6XZRBwAsCQvkZtXD
GJpCqC6PXo1sTlCdyhzeZ3EkmnxIqLZNdVAdbvVrIPpzFHuAHGBy1tfCWdY05KAjH07U2qrOfRq/
hK5jQT4cAzmV4gHdkN+2kFTWWQz409E/2ZM+fYn/rBG1T4Qt80Pt5NER7v/o2JTWonIIfULq9csk
BseiG8GTVEq+hYT2II/20M2ET9WBoCbviTJ86kTUB05rJW1dBWtxGDfGux2o2fqDTZwq/JnDC34Q
xxIh077XEojudGeXTE1vKjBS3vviCJ1gdEnMavPZLrXO7u9sveG7OwnRJzTdJ5/bqsIq+mKOaNqB
0pO5GCmKQd6QVW4NU7noup+/1MSbfRkguxn7+jNRj9ps8hfPS2UU1Dtw/XL2oiAhfzY681HMCHM7
PpY5L425TrTWbLjR6JRc7/3Ud/fiKOnyr4NnmyvR64bC3XsVkGQe7r9dwj9Hd1sHzBQ1HBf1iWn0
PnCbLNYRK346XU21ziKtk4kT/1/m3Z1/zQ1kVCisYCX7QbYuRt27SnIJC33hxF+I3r0Zva78RFzb
MXRSv7YXPsZWVL85bURKJ2z9Bz+0uWcaobQ3azPef1qngfRr73clfDd8iQ+KXFnbTsqJP0E7MKsR
zzkEyEsMxwZWwFUbAr0Ei2CWr2EkOcsYtq6ZRaCchGkSLeEdaw7N1JCs+9jcbcJFkZVlVNrS9m4X
E+5d4SZsaa6ZmzFy0Gr7lyWNfPx4hvt8LSQdUSfJxTUMCqFixB0sWMnXohvLeXJykvgEwDbK502K
moXno7blazU8Xz0KXIoW9DNItToS5//SZOj1ovdqwO09E0Nhp8BjLQ5zL0EFtiCs9sHoFpm51LoQ
lJtTNatAiZSp5MB/FE2jQyCB1v1V9LwCApy7Rze5dXgE1vjbg7cm8I8K8t5KkVYL0o7esRQkSUUd
89ruZv1SGKHO9I+DIESKJydh/Gef+5y7TzXRLomBMNS8jQxWDwahXHuGKyRylfy5rVCi+935PVJI
hbRKqY6iGGa672letgyhcpiL2+D9rpgNMOP608DddruPTgP64BJIn26rorkvdR+4T7svdXfOEGwi
Xpuk3Nfr8ZFa/35mk3HfjRF6MWpieeRaKSmKLbcp5hVcJX6jPvTTIMQY9rxRQGYL314yjX1QTXq3
mdYWpFWCvV2qwVmMBjn/kTSBxlx0LTLzJ93r9wgHyY/lsGypj6lA0gFZmOTO7UxbuI3pb1OELg6J
BQsXe6I8WohDiMWHamZnIDspQy1X9ZD21azQ5F+ut/H7VHHUBRMHw8BeRXSJslPN1APCi6Tswaba
+OTWmvI0kPSca5Glb0FNKU9+admw3XsuitM5VGGy3s3NKftqIPm6NbTir2KUbbarkw1MowcIrCm3
45SHFY3uKfo2qOu/RK+ZcrbCN6B05299pzXv08WRWFfJpHILS1e876OuoH6d9ymFz+GslwBmhK1V
qNasHddZj0UmnXLqdJdD3aI213v5vK8SZTeKJq4AOGWTnOBMGD4MTeMZXB87L2l/HQmXD95aFHxJ
M7ncgN4p/w9p59Hkxg6s2V9UEeXNlt6zfbe0qZB0pfLe16+fA1ASdfXum1mMFohCwpBik1VAIvN8
B10FLPlbbVBKDspqERVHjkXCozS1UpWwyTg6s9VcIPh/6RPKzrVN5pwy6oQeZz91C28jRq08WrYT
HG9V2XyfZc7BXa9+v42pbzgon4N0aUXld45Sy2dOoKpnRUk/c9bfn0xR01Rr3BEyiZSV6FFWeoWo
YLcCfT4/yP5aNSNEPJIiJRsVy24e9RbXvRguB/l+qhFwhNb37QXcNDtnuUVuv1GWywFXycJOvOIo
OxNFMO/1iUwh+fooRKj7yeVYEnC10xvvXVMbZ0chPFZWnQCo8tySlSOrlec0C9VMnHMeKOr7zzF9
rxlnJYMz7lee8X4fwyI2ftB1/yEMYVpGTvo1IwbnWoiCI0ztGuqZtR6FeundJhsys0AnIUHlR1Zl
IbuEZvQ8Ep14uJvkFTmjo41z5j4PZ4fuwc9B/v5+uVtPnVxzf/SIdRVvQRajY0JQz8Pt4Cvt0WLv
WUIb0NujPtY7ewimnau1LXhaTKluG2StyLq8lNbbGDncbjhEJBS3atbhTPxz1xb/MaBQyflMImWn
dWwhZJH2gU/Ulag3qqLfjKS7/Gy+d/zLNosRnd15PwfLZtNI9a1GXP7fU1up52Zoe/5r2pLUl50x
wW+EC5KuEhRnPrTOG3jSmoh02kHxobmvQJGdN0Bn9bmJkQx0xjT/yP2pXLsB6eVssQE91+rCKVRt
5YnIfKSg86MlIjfllbTNBKITVixaZFH8vpJVMGk0e1YKlmcQD95i2KusmU9wqbsHLcz6B12z/NUw
oHhzt9lqFZyb0t9K00DSJZRZgXQ1JnfcS6MsYsAQW5uADsG57h7uhf0ct37xQHSmw1bRIomzaGqP
gHtesIpt9ZxZRLORYrqKwWvuSk6r37qGT6iJLSSHhRIz+b9kV/tdezRFdWiJYCVD2D/JVtsNvwyT
N13kUCJgr1mtVw+yzTXLbWfa6ZNsi5R2QQRO+qJ5mvc6ID8M4cWzlZcIUt4DAZvNsfCJSBW1DLTB
7arzUkQItL7Zy4bRCuoHr3a7HSQt1iOi872hC5W9qpkdghd0k32JYws2XUBgyr2vnB0RuSoJw9vo
W1tYE46hGNpaCQJ/4w0hHII0KK6yUC2koeYWAV1ZRdD4Z0NTNqBpVDXY3DvnohXJiWEVJiXoud+z
JKNWXINQ99ZDVyIQ9LtBjrAGvHax4gBjMpWNDWl7z+vY+1xDNUbAKVUhoIcsF1rBEmt5r9+bES4E
eCnrU9tWu8YkeTlM5m3B+T+Up6B/8A2d75u4MpJzjAbglTPln5bYLwbh9eEPJDuIhr5sazIYCCbF
W7z2lZQ8/diDEwiAdj94rfMwiYKsXFSAa7xjqRY5D2FmOQ+W5jvbdkycxd1maop2IsPpKE1yqOwL
xmbR5npIjCKzyUYtCKLby9xt95fxejKOe9g0Ry90+j2J2SSnp+X8brPkXmVmhz9SVF1oVKTtm49j
rzTPielsA1WfiTXpg2NKhOkyklXTSdZpFzQ72RpV45fYF0f1ROe8Vnx7ZS/YKoDv2RAiWsHUVaPl
G7Ac0VZW57giilILvbOsajURn0r+nhthd+FJld4Goc8CeRhSw1r2Kg1LWdQ18fyymjsAO3UEt82K
r61dFigtgAPaN6WTb7npGs8cNnAnByTwT2SD3waI/xVG4Lh0kPq+/tXXhBOAFgt98xSVd5aPK5J3
vVWrzsaxF4W8kkWEFNXRqUK/goFOi0K41aI3khbgJtWkbp4Mr43fh6T14pcy79r3Uu2+a120cZ2q
eiwHVX8hLZ3wyLphpRiFxstItMcqsAZ/K1sjk/0+qiUGARh0nlD+PiY+YVKJ6FzjQ3wgBfwgG+X4
uPqWuuyGpCUs409BrUC4Fr2VErD/DFhetSx1lfJTe5IFyVeqFT4NVl8+kcw540tSgV3OfpIu3ZTt
am6agFF/92/7YmuElnXRHf27nyFINg5aeh0K7pQsJ6HjE4147UQhG8Y8t/fBmL22dvXLJAbkuVue
azte3vp3dnCIw/ncSUSpgM/Lq3vR/odtyqz/V7/7sDjm+18o7bgy0yAhVtqHuDOZZAyLnFO9CXWI
QRTyqi85J1nI+l/NxIJGuzDyT9J+m0EO+avf3fZHnxJWx4bfw3dNrXQWGbzwH690HyKv/n43uYlv
aGRZt/hfO8oZ73PLfkaoWOuKuwqkbjQCloMLVZpvbVJuLMGWlnXQJhHBwwQ03m3DaKBh9EddDOyk
UY65F7XrxIeyHJRHAget577JvymFNZxkDZervmFvZq16vjfPCIfsoqQYT3nnaqjkkKkx2bGOvmmu
X6VNFn1uAbl09WItq6UyE7tb9fMeny3f/64O34iGjshQ0zq0Aot8Y3pTd06SxiNPJQoOiiC/MimO
awKEwrkOiEEPwqu8snSeNoXWQUf+dwMqY3iPfetd2u05i8FQiC5a+qMZOEiSc2SFGwKHGHVuc4qN
giy5obeJZd964sDA/5YiTHLM2rQ4OmP8GJlWto1/m6S9suuwXPx9OZLRjpUP+jZatv/R6fds0va/
T1n63q/Z2zLYEuTkrrXBy89NGvWAFsg0KMkxWUR2H37PCfMkiegHf5kPAzbW+6wV7crX3PRaFJAE
gfvpu8mutKvNGm1l9125JHXf4/ChnU+hSXj2pg5JJXIaZ1z9YZSXsjACAtT71vAJ1yJmm9hufT7d
mycQ992i8/mY0E3+cm+IwMOixIbmpZoVTzxtuR2DI5U1MiXMY1PMn2RNFkNpii/NUK/1ZiqepE2N
AMHUs8uPG5OPaDZHtdFatpnCBP5E386K0S3vtixr3cXUE6x+n2hMvvoaAua3WUkHO5AmFy/kHNKW
e7Bl/XSMN9LG4ihaVnrU7uCMXItyQuIDmaWn3rPHM9zMcyxqpMlXTxMU/g3QtHklq7LAh/+dQPkY
7yTd0sbyrj4n3nKQNLVkW28hG/TLGjA0ecLjRCSZjzTjWOrXlOh4s5yjSytq0q6Htnlk7XCQNVed
TaIU9anaOkhuLaTxVjSqfvV1pMKMDtKctIWDalzMKV40WR2vbU+pLlFpcToLmneXOppx4f/tEvDs
aK+9zQGK2pvhP1OpLTNgKCRz9+YhN6PiS1iRuOpCpQJ2pCjrZK6ckwmh5OA1qrl1cIo89ORDrkCw
qO9WEX3lhKv+4cRbFDWCDfeZeuuQPffQebq9LKoAm9113qJgbX7qWu8gW20lgXifTnzF0Rq1dyqx
kPsUiZuVodf2ibT57yAVQhIoNCS9hele3G02jPZdoXbkm9ND2pVxKntY1r+Gkbv5/zPdf72qtIl3
yL5LXwdEytfi+LIVRSdOXmVBstEqJuD3dDfJHoE+aZtOV/mDir7SJsfLKomgT8S7W3tZu89LlkwO
C2RbkC516AgrFzLL2UvVpySLOp9B2XvXhhO2qcmrXaGr0SUfWrJ/LcN+xBuE8pTnA1dCh3SBLIb1
ebS65yHhG6yMzdIaOONkl3+88VX/QK3Ky8nL9HVdmaTKCLKqblgU8koUssss6Kyd8FpHc/Zj1svp
yh0NzPUY9l9JVjlUpFW+B8CNtuSX97sq8mNkbNSvFt+xXe464HcKp3gbSUDaeu48rWW1Gdt+jVBT
vpVVfx7ilWoZ8V5WPV3ArxC6OE7cKt8CSFakG4HeqlRVOaP/TFxzDn6tUl39ddTyn9Va+Ftl1Us8
HxRZ/7NVVrOH0lxPgfq9n2cP8qutojqUmsT6tnlCdPTADsbWUCzhP7PKlF49y5ossjATIAv9ezwY
ebYenb1u4+jHbWCQDqMatyuxWCcxpho4BCLRTDaYSDncWvmpmaQoid5pbenrUh9gz/5u9irLKFdy
xtu0ZNYuptxX1i1SMcs+7YuDlWToBCIXu5qJP/+qWkAYdO+zMg/WetbC6NDVbv5sJMZXRDyzbRkE
xOl0QXGWheuP7Wlwr7IyNVXVre6NhhJoS6tGYmnsqmEH0PDNzyuSCb1aX3i6o1xaIRjCaUBwzVNo
S5Zm/GEvqzwwF4MLfDJqO/wGdJOjIND2+7lH6ZLji/hTp8OotC33SzsEPOiSEk58T15GN7Q9zIjC
+wIm6ItW9vWzaUzJgaWStgbxPHxJWB6nhvfFxFPHSW2pEgura0/m7H6X49gH8Pgm7eRxJOOR84jO
5LkbWTckmTo+m5qtfSajFO1OQkT2cusoi4ytUOiUPKbEblIWUUXap9pWCITnjgtpuJydc+nZK7kJ
dWMh15YHS81v1WuTxOq1aPxPdRRoe1mThWyME38xkBt3vtsNXTdPXWnMFVKVauO92bMxn20/mha9
iqjgDGRu7emju5XVTLFeUXVeosaKJobA1phaHPKp6eFJXiVzmDULeRkEbtIs7k2q27JpqTUiwxny
R8efl8j+LczW9qA5zuMpFkWAFyZf1cbw4RR2t5UNqG/5SJ9Exbtt5mQclnXY8LceiB6Sl6HA7sRC
1EI8cE63QpB8bvVbp44jNw2tL4BYImZaRkU38Nw0tp+hg8YoXGoFVzF6rrO+a4V2T0O4PE/12Ni1
ma6/qr3/sxX0XXyYBpThWCe4C3Lpgq+zk2zr2DR/QNjfN3GHkw9IA9tHf283TvEgHfmpXs0LNcjD
o6wGWhiuKxU0mZs4r804o4+UzJ9t3y03aTvifPSc+kPYi0qfPpMyC5aVrzDHO8uKCKlDoY7Rh+km
wIy95qWboEBmUf9dmt1sCLelMS6sbGezRztA7obULK7Mf1cnZRyEfCHNt8tb95BwK6TDgef+HvPX
PLfeGvIC+eI+Z+A5jw55ENs6d4aTEhQDgvdIWVmDdu3QMjcR88UmWxN1HE6yKOr8RRkDZ5s0se2f
pQ00CDE0elkv5AiCTCLc02LWKp+Tncb5T4n4K1rf5CSV6bBJfidz8Qd05oVstaL4U9Go3W5uNZ2s
BjEiCltOgko7Ikvvd0eZBQbSxybA7Avb2CQBbdmzoClZhNQthxhbpU7sTQnPDNq1rqmrIGh/lCWu
fCWt0Akk74XMil9i7/xfkX3vhp8NUgD+ZhOEjL8a3Nwh+fU+jewtVeJvwvH/nv+/prnbbvLxv0fk
FmQVfru8m0i8m0jIQ8ve9/dqhfpTYObGQlOaaoWPoXhAYSx/cMQV8QUkMNlXaZHFHKIiVw+280dX
L20n9kO725DfM4zVlHEb87u1HCmnNl21v0z4sqTJzPoQxQvLxI0chfFmjq3AW2g8V8+lO6w1WZXj
sjItOM5UzY0akDZOml/fnSIiQu/vTL46+b4ON/y5394bvLbrjw1Ox9vbMFUhAqasEHJ2HjPcTp2H
o1S3KvcxbTzzTNzLQbapwlQMDqAOY2J1JKqyoS27YV1rnrfSY9bhS3Zw/qKhXahBO7c+/FGvNvCe
k5yFu0L3iJrNvZ3Yv3YP1eXsuMnOjTrr0lpFyvM14whUa1RCdCAbXOLZtC7yyg1qYx+07fOtnxwS
DOk/uZ/Pu4x/Bo5vRjj8JHZtY0QLW8wq+92nEnGhk1MWh9tLarAyIrKyVoM4bRz6LiAFryx3sorW
OULAFqlIsupmoD7q7hnBAPeIvoRzK/6qygZp67042pRTGEMeJPbPiId0gb5N/YjGXP0YxZx5maVO
xtcw1XzMFOSZ/GmTnXkKtqt0gNYhq7KfHNvGrD1MHMy3sX/N1zRhuy0bcrE1VM+PZtH/LLzOOQ4s
GkiBh7REMtWvBiFZXiGEAI7Tipui3sAuhzkBZrDSqmAlZ/jjUk4re8sWH4IIPzSkkWYV8SjEN5HE
LDM04dvYO5EyjZNtsFBLL4dMXd3qZKG6p1uvyQsgWNjh1z9aLDmoEOOhnrP9Jk+QZXjKesWsfeU4
k1XI+orCSkoFGWZO/QD66NohGcvoFJHnCn3eOMRZugnwce5ih7SquaysA2e29i4whyfFGMiyhoq8
MOa+3bCBmj4neBHIP50+9AAmAt+QdlOn/c2e2/V8sw+Z/odd9p8JJ7n1N9NOOaOqCJJlBJ80VNWl
Fuq6acL2uC2n6DAL7d3BQVpAQ0Bv0wixXYONy45fVLiSrQFo1pNvJzygxNgqn+wHVYl2neiL9IF7
cAP/DYTp/NjYvbFoaqg9sOCQcbCML4bWIY8R9BE4c5MUV73RF2nsJZc+KtNnFJeuFTTxT4RZ5Rs7
aBQAa175ySOTGf9RSbIfGu0c+KOamJ1J0azPoKsREKoQARrc+mYK7BBAESf59VmrFXxpGeHZsrPs
IxtkVRalQx67H6DIE4SC+XLvKK8UgXQuhm/36aVZTnK3DWH0uXM+pWMxb2qjCbRNNdskLSps11YI
kVZL7qMNyyjRZMVJdRo7g7t45sXpBgdStvgfo4ilig+GZ6xuk8j5bp3MpH/XFKPexUYcXe6FXRBF
PUzLuwU8UnSBY4lWwhxZL7gkg7203bvIq6Z056Wvacrq3qBNLsPwmgZbq8/IOxQvdjPKy6ImsgN6
08pIzT/fheHgiuvK7otbJ8Mh8Kf+4KnOz0LaZFU23Kt/dIkrJV38Uf89jTL75tJHVmspW++D/9e5
HPHCSluGOzSb96A95m00OuGiFgitFrI/KAC3XJWKZxzz0AO9JVFbCdCoc8L5znKyIpy9fj2pqFwy
Ri34o0yzfpRdwA9EkJUQYAqC0tqNqeOweqyVT8Og7cmcg8athiOHX4JdLuzVXH03EkgdURzql7I1
D03YbQalP8SNVXwNM7fhKWkor1FsVquxUYYHW7WirQNb4+giPbHs0qlE2k4Hft+2X7LGiV+NUnEe
ChKJc3Bvrz7nMS9FcJBNsgD9QEiz2qAbSG/WFY9NYy7Q3P1WoRX8kiBui3KFspQ1CzGjF2fkR+Ym
3Wpirb1yjIWtRMlzEHb9czJm8crN/HabZnb/rBZFfOYO+CYbZTEG/meX1eJJ1sBxONvGJHczVnEL
LZnMFZN5TvhzsrlJuy2O4PPUtRz4zQVrGAHx6SFkE3MiqpBP1k6rb6sUGlAUKQMP4V9KPFIYR0sb
wM4W8aX3hqopvyDz4oBYxgugZCGnTGPyICOtiDK8Vm2WPMggLNHWiJpsC+L42qipuphaVh2O1ZYc
Fybqglj98skpzOKJtTTJEvmcb2VVNhgFecJx7FykqbH6+qS3zsutvxgUKEIuNWDTk059nC4Hs/0a
e0F3lF04yXCv7Wwv7wM0tV2q3CRPjWYuEodFcFJGvQUqOPX3XqZc4zpQ2CwR+HlBsqy/ZEPD+b+a
krTig/LcGg45C2gU1Vvf1ww+RL9ZVlbIEZl4mKZ6Ats4RvZH1GQhGwvR497t/26belT4xobk3kRZ
F7YLnZA9tQtuZD3FmXscx7C6olFSLVFpzb79v3tkzDH+e45Oq9AkMYpgVyVp+9xMyofPezwVolbn
Xbibh1FbKorZPBvF2D4n6YdupsmTtFhojKBkaA0b2RZNnnMxRzhJQdM+prFOWHNlXtibosyd9f3X
gUd2aCnxR+t4xqbxjGhfJKp96bgZ2IPrH2seczXpulyOs6es3ZIASFTfXXCYM2JLc6u/TqCXblW9
t/XXrvedP6r3Vtn5v8bm+P52MG+zWW9PsvBUyAc8dAtQjr9s8krtIF7gCvY5BclFgOeUIaurQpZc
3YydiCaNO2eX2cZ8mEvo2BLK3qGAxDPJeem1WdlNfUeofq5Hn9TKWAL9DL8SOEk4WOS+6k6MRGJJ
DE7SA3Y1oos1KPolgSBDchM/k1MWlOtbox23zt4O1PeQlAaOevy3ouEW4dlzt+0RsFkV3my8VKHZ
HDn+6BeyqgMHf4iaBJGeWumWhvGu6WX3LNtqAAuJUoUXWdPKqVy6lzniVv4AA8c9TomSLAkAQF5k
sqdzX83GErml8KtjOBtWStZ735ZQRXQIWfakhG+lEAQTHeTIRAiT1CNEJzmSpXX0da6sTT451vsw
DOW2T9ZhAPp7JmK4/ieq0DmcWk15s/vha23VyVXWVP2t6Vr1lZC67pHDtXOaFih/dz4nmXoaLGVV
z4dsSyiwvSZO7yMjP35f1XY+E2WvzLuSqGs9xTWkisIKR5hTv6/GDFIGm4FhIxtkoZWpfevnAPw4
Ag1b3senDYcoyB91DQQIP9w4OSpao9uxM66n5OJ1qs4dM9WeIDUPy6RsXD70OVg0Tm2C4zLGZekG
xdHuqsq9XWZ+WRw118IF7ZQQGZVvnQGdG4dbgdTQSBj4xFOqMAZkcbp2eNZ9oRmemfG31PeXuB67
H1ncP5jAqD7NEz8Y06jKh9ZLyl0/2PgItUy/GHGlrkKNA3uY3V/koMndl1CIvjvWkC1CNa9f8x6h
9drx+0UdoADO+WAPUZTfXDOZ9a5N7O4Fn4TQGiO2XbbWRRhwyGN+k41OEXjPfDCySRbInb+h3+2d
Zc2wG3dpuAMRZ2Jq0MX/OZdsrJTZ/fdcEYInpqF5Z1MMlnPF+kuQZuZKut16q0tRN4ran/66P+r9
qLjLrIM41Ii1davD/pjhwexgRVgvqRY7m6rPk3Ur1tp9XIO+VbgD96KqjsZ8wWvNuS81RSv15zF5
lAPlZI5V7lHwGHjm0Y5AUEW2VuYd5VyqMf73KwWvZRDx6DEC/1YEemsROhom0abrm24hW7y++tks
q7c+atZoe+I89vfBccnOIoAftNAmg9toTYzbUbfRNiOMlbPAlPurMPkCe66G2hQhy8TlrXcWEVyr
aPFhBpGnutonSw0JM247fzMExfTZmGFP/TJ3FaRdaVad/zT/q7ecJBc+vX/1luYwjv/xCtjGo+r2
O3ZO1jaBRv9iTsG33q6nb0BCnhQARG+mHlskV1kqmZs1259unheyB5jFzdB7ZHP6YUlAe/duxNq4
NDiBP7OahLyqKm1xlvWOuPFBcKG84RtLa2S7CvNHHpQXdGXcT4Neo3ZU4dV28Kduazg7B6fplFPf
e/p6LobmBbD5AFeuGb8VtSFuPOYPHENbqMOLLvfml57AFvgkKjFe4lOzasI9/sOOhtq5NUv1JXBh
wQ6W9bN/hFDUvf/dLvr3or/v0F/OLz/Qf/e/v27APH/1l+/n3/3/Y375/mvx/p2pWI8coLwYnvU9
NLrhWwcFek5S9GHcBZl0EcB/K9/hMtC/oZ/+zxibzgHIbc+C07J20IPije/602d4baDYauXd0WEe
V8KOePH0GSLP0vxtz0m0u9lF/9k1+x3ek3aRIbhybMykrhdpptjHajAcBDx6fSVbZCEb7lV5VTcG
Q/5qLuLu0IXjuLvbJ22w8JSF6jOyznCZskT/VPbNq8up6g94u5niwBvr5mE3olGzHMGwbNLSq0H7
UaCnVZ9kVV7JQhk4Lg/MtoGEwiNJIUWrnNuzLJLSa8+RKGTVt0ZrCeKlXd1ttdnhx5b1QJnjjWEG
80KOk0Nkw1RClSWnswbv76if+tlA6q0OXgvXik794Gg3+xSDOBlTGzlNFUUS9gbmpR/AvyRpdqic
DhX1lGiurZej7g27XTnh6CVvziEVeTYE/y6fn8eI7Y1XsN1ypmfUQeZnF+0CUkp7xBeFjbSbCWFX
FhyRTZqfrT+Q3DY9t6MHApewDMjHXl0tg9EloyDVL7LVjkSeFVFia80I5+cOEJfYDbOYbJeGangf
cTi9a3AJf6TJgwPJMFjYNvERs8gTBKu/7lLWLXpB2EGvdp91MtyGLcpz4QUElNhiGgNSvpC4xp3q
hEQGaIDd1Ko8yNqIa+Qqr6pr01fj7VrhGbuy9JTPbCQQiBx+soaygNTziszEc52XY7Gt+4klM0C9
JYeT49kibSuHBQXpx+i/+k2xHMvJhHdbKutAzaJDog3zU2PFIGcBy+1G1fLWbhs2G3dEMVZTgvGt
TQTwsc3DvR5349vkxtqCDWCODgOtc5XwREEAz8yiEZWSiifG7wIRyJ9V9kfxQfEqePSwgC6kQfWv
jdMtWYtwahJr3DaSAE0cUSXPHuhdn6/i0eC/ZDiCrlkQS4wLfm2Xjf5RKkJDvEm8Kwdu9dEkugRt
KKUnXzIMN0zeLqqW7IjcdfVHWbC4vxqqBsowgF12s4MdMJXyoSFy+7FISUyJ9Bns9q8hZlQN+A3D
j7tpBtK5Uw0c2vdpOCdF2IYn421oA5hymc5dvtJ8hJBrgnHOyawb76D4q0Bt3wtLDy4uMM+FNKuJ
joKGaX9oUC0573c3SLATN5XgUFwpughXVvN9ndSesurimj1SkZubudeyq5sE+a3IkDpBGBoEtk0o
yqUgsnKrGuiwWU03XbOgt8m+0ZzPIJo3pRkU34uh/ShqbXwzHXVYK3rcnFB4G05FW1SrQe/al77K
/BVH5NGu0aL5Df8CYTRBTfLFoE1vodt9Vog1IU2QmhpYrG+y4dnMW/NFJXaKP+/8lqPM8xDO3pPs
VImvDDkP2sKJIC3rebdV1DHZVCb8PnJfxlej904Kz90vtgsH0xgJzokiVCdJyYRLNw7tl2oiha5w
UvdxhCx2HDTiACYitb9UON8MzynfIe+nu8AJom3TWu0ncWQkO6DSCwN3yvtD3ev6sx5Vbx1+122A
L2BXC/Br62nai4g42iS1Ex0Q/SUJEpjVErEv/euo/Kh0ZfqHgFLufuSLP4WeE+2MMjJ2buOrj20A
2xvw2PwP8UMAtJRvdeCmxN00+kPgIFvd9A6Ss4Q65EUTHz1BkJaFP83qidifbDOJ0Iq77XblApl2
W75QtxZLdAw1PmLHMDE6v+fhs7ERQkVerSrz8RDMDq7Fvy9lXRa6aY4HlTSS/9lJbRWVY+dgGA9W
XDELAYwhMUKgElSCzIxI6y9BHVmPZT32D7H3JTYNZNXTLMxPweQ/yTbHa63HsOzVXZ0TkzqQUhAv
Eys0131ha5xhiXoAZXbJrbkA+0Z3z4TxWLrbrILyN5W6tptrjqRJZndYB2uc+DQz8d8IWPbdQ9NE
hP2rw0XWAN52D6Xt4mHOE30tbbIQPAW0CrQLQiZMJW2tr39kmtIebj2sDz0LDngoZliiPblbBbEW
aMeI+MdKdx45vY+vqeohMhO6j5lROY95ZrUHNLWjhawGzqhfUVPEhde785dGGw6jTqSL4iXzrlVM
c8OiQ/1EACL4U2XfjMojnqf+cXSq5OBaurcI/OCHWSZiySc0rK1nu2Jt0nJuthghKL/qSZyuGr9q
eP0UIQCiBM9Ow4LFcUhZV7PaPXah2nBiW/RXX8gVgIidnruOKMHJVLKPIEC22XEA1dk2dAHyvB9L
v0m+ouIXLPrMRNhjAKmWuI2OGERMaIbTZy/gYtHC6mLnscPxt55Gwg9JG9c2bdWQjUHgwc7OdePY
s+jdBz0fo6uKe4RqtztzHpIz6d/ciuwxuSK1yGORXcDjJMRMqqCcn5E3U3GPIMg2Oq4Fe2XUPtBP
SMg45EftALJtQ6f6x1SnfZkLCL9vkTHczUgcZOG0sHvNeZ1t5HGjrmZTHdRkSOvJymuC+oMIJJQh
jAL4sOHUH2W6YC8UfEyqXZxAiaRL2St1yPk2UhfZETEI5MvKTXOwqHrTX6zGr/lN2zVSqJXy5oYe
SZEe3olC75+tQFmq0ym0Ln1aRmjWjPlBR0Lpm1Hm/1iqFX9SNcIXo9hFV1azOXdN05lAWRvURRbU
FynXowPtd2y3Ko2FOjT91RVpZDKTVmbcEovZg8Pvn1yRjitNQxJAZ0l7/eC5afk8k7t4QGS6X1R1
0u9GYuI2yCOp16SNIvgV2kXWiJQlMEUUkAvbbQKfmCdkYMbryhj0hVJm9hM4Fn0xjbb/ue+qKyoQ
brDgUWsLoC2veo7yhMyRKo82uVHwpByMRCE4KkXTVY8dEjNa54ybyphXAQlXrBO7061a9b6+aS2A
TC7H0vwZ4njjJpqqHtSkQWcLzOgi1f3qLItMHN7UfPLjzZjkO+g15kk2qpkJfQQf2bqyEPNIXaJC
WjOIL6mRbWwF9P1EHBg/48J8iHvPeAiLvrqQYAjV9ZepEVcthEl/nJzj3T4mirm0m77caFESwIlG
sHN3m447IrE7k3WbSk6M5Gh3aurhh9bMsPXHsPieXZrBbb8ridUtTLeant169vifmsOBna23Gtri
KysAGxUNjpB7NQ85CSPFTlbvDbcqh1eJ1+Tnv+yj2amrGK72Sna7F0WBC8PMH6TFdLPSXY2T1i11
08vXo39Q9aB/kkXo8tH6eq/uZRVSuQbxFxLP2PRPCt/CJzCX+TZwXdTlxShpg6ZJ9roWewfZb2hJ
fElmf3MbILoVephvmtmfVnLUUJv9U12rb0iSFidpGl20ZvsmvshBxO4VqI2Eu5ITios24IibNJQr
jXrAGQuWn7un/kkJsmBj2kZwwK2sPWkzeFfZY3Sar3i31OdGdet9bTXDxm/RClaLeN8UpWUg8qL7
l6ol37/zrBNUEhCuaAmsLFNAqpAmXIGBrff4Ld0Pm4dLVDrmWxhp8WkgBm1Z+rb7YYQNt0K1jtll
F9ab5SN/krnhsi2ImNc0N9k3maGdiE+LtnEcD9eibcs1tFH1CW+9vTSbJn6rqkiDL5PBpbenzwqC
EN+aPt6XiWHwbPs/hJ3HkuNI1mZf5bdeD2ygHGJsehbUDDJIhhYbWGZlFLTWePo5cFZnZEa3VdcC
BVdgBkE43O/9hDNuQ2/y4JVwaAMmZzcbdXY3ROMtD2H9ZHzzROIsm8mdDmXc2U9hYq2DYqIe/ZWt
NqGbKjJjeMt0otIdsq4ekQhcyA1SIPPwMQcWFhRDcW6Lqbrzgv6bHF44urVKBbLsOtnrOExvCTYb
e9cFat4WQ3cybDtbB7jtPopSE1BYs/BbbeEeLbc8Vb8Pu976E5GDJ2HF+VuY5+VSrTX9PhtGfyOv
2LP1uF7RRrf1pKQ95lODlT+WwyCA9mvhNxF0t3qss4niihmoih8aGa/xj9l7xtAD580KDe5HbxlH
Iw3Mh6AHhtEn9ltvAGVRUB/Ym6hIP6h+wi4SgYKpUDMMvbIris7PzPbAzNEuJYoOVGu7HLPvnlOG
GFB5zrLSKn3nuxT7LkEsqe9xTSZeA4a6MbehgkW4bB1idmgBkOylbDVKSO021EK8/cRBcXVnhWax
/z0J1rz8te9lqzWYdqXqUYR1ch4VM5upasPjjDArcn1f1db4xF6/uPH1KFhLYNnv9eFcL4Fov9cX
rBf+U73srwxFRUYyFTs1ifxN6moBFvRG9BR0hrJtY/QPbC+Kn3pdKW4sHfNL2ZpricK+Y+SNNLe6
ro6b+pDcTtqcxGnq7xLuYSpdctP3yBR8oj9kHflO0vE/0R/KYCY3sk4CRGRDLcgL1IBDbQOhYxeH
tltnMkgjK5H+VjrM7LVuYXlSvDU4Xj9Xs4A+QUAUzuauyYeIN20OqlFGCsyxNU/yTJ/PEPQ/D8qU
3Miqz/o8s5pt/3OUbCAh/tdQrxG/jNKD6Uc11eZO17To3Kaxvcqh+6xEgcq6rJMHH2rDTi9cXK0g
8ZzrqmtZ4ML9g+dlLrsp7vgLfw7BHWzrlq1zuPaT1/I8SJPNTFz5pVJRPWtlT+AdWlGHyqoz82pX
IXS7SNw6wHBz/oSYT5DXlte5jp4/wSw6e5V6GnEno3XvrEmDaacN1Q/X+CjyaPguisxY8jWkZ1LL
4ibAIGyjY7d7DrRY4JFW22slddlZal32bKkd7JxSb3fDXMxEhfRy7FQ3shUxhw4oU9AfRzXMnkWb
vrtRb53gdGfPZsRWnqfqpgn42agJn1pPavEGhg95o8CMTpHipg8wh86yXjh5DkID0vCEo9Kb3Rer
0bWyZ2zfzUPRh38N91IkxkJU1E+GlfzH4T6gljdryq/DEWE3D77t6ks7NUBjGKG3jF2iPbExshdw
2uilbl9dRI2emqpWLn5CIj11opfWCJwbQjwNnjZF/DKwa92odg1ainuycBWr3uqjh8OcUQWnocGd
fUAfelePWCQp/titmqAQz1No/VkkuFOUyR3UZJbYMwkDvsYisvKTY5jDUTrtSj/euYrfO3Yc4l8W
vT+rqhLPwj6NPCCsVbuvkvI+Qp1a3cIJaH4p4h3T7rGKui9bNT8FcQXD0HPTlWGaKCDOhzRt3xPk
UvZjV2IcODZRetZQHF9Gtt1uZFH2U+eGdNRJIlZGdr1ANVQr10hA4XXG+Dh4RBEio37FgbAkQz6K
FWikOaCA4Daa3MntwEvtWTTJIhZx82oalnrjDY6ylKN8X2+XqcAmWraqryPyfq8EWsJjmuCkBse7
YfUepaux9oqbOlStFWHNYNMlvMHRGOgseIzswGzzepoj1F0DyD2CHyJK0pH9j4M63RuzTM6Ktbez
aPqK9zsaZUuij9GT08Qgs/BK/UhrkHqe9SMChkDY2J4ejAwb2mEw/YMp4LMhFRGuFRvOvahy/Iom
ws1k09FHFN97ZmFSgz7SltgmbAevsPdwt61THbrlyh0T/bXSxVl+kBkGuxguJNZwvEgLdQJqkHvR
WZ5ZdflDUQKbROBv9WXVuBjY4y6eEvrcDQobzk4V3bGz6v4oz9os+uvM7oVyUEOg4nT4rP7SFXf0
/tradrOuilUQmIxJm8VtkO5crKyuabOeG3Rb6tGrbCxmuEgeLsbESR5l8stWzG8slbJb2YR/QLbS
8bfYykaWIMn1WmXoKjfpQDo5iHX/gomdWGHUBLQphM0u67z5jLj7WlF10sW4FF7rS0+vdx3Z24Xs
8TkgCZGWcu2hBKX5r4uEKf8UJ0TkZ/4YWS9HxZ1jrtwYO3LZ8MvV+UDzHEZqccdWon2qM+c2HDuQ
IHPJ0dInRQ3dkyzZdf7DS2dNjjHtnmwc3fGaLKajmIsFeOZFaTo90AlGqojWLHXf7W7aeuqe4i4Y
lyk+eXs5log31pKROe3k2EFlwh77wNxe/w0aCiNeh2uCHOuQ5Nq0hppsZGsfewLo4+yvV2LBWaUW
FopdXzx7VrSbVN1+t0zFWiWAHyAPBcUj/MHLtR5VjlXMfv6oDllz75j6N1kvrxOONeqcbjNdrAzu
dddMzvvQmhqzbVOdgzB2T5YuLMIQGhqCTTqs6gFbydIJ+gsszP6izPT8itfkpLpAzn7WC10EKxKX
ghUaPWSDLzTMKjIUWOYqv1AVF2HX8ZxhVnKQdakZRwtmTLEq900E+FtjFb8uXX3cxyQ2H/t8umuq
Hp+ghljgaNfdo2VDRsQh4NjPpWtVgJpJheasLEXw1fAyT/qDLI5elK39JBg3XgwG0Wlba5NJ5o4a
eO2imE8xj9+YVRfMSxjq2pndo4HrLVZNFADCmXG42hRvU3e6yQpbeWuYUkXKipyt9Q6RUX5dICLf
mtTdYaKWP/GSqA8oxM4Ou9SjEfTHiOuNqj2IPsuD1XgJylI7hCyzDwY8GaclQq4zaS9EP1T3mZK5
u2CMhu0QJeNjqg9/EPq3/ogs5hH0El7ywkw2DsiLG4Lp4QUJXORkrNj6w8nuLXVovzc6Fr+2ZyUn
VwMUUNegXhU7NQ9oI9QLj3UP0xxFefDi3jzMgRng/nPlL6eurDXaMt2QH0bzcW5vhBYv3XmryfJ+
iSGBdyR+bTqr3lbDVago9qpNG/uEg3fLnifiaQmKctcZhg2+hgZf1ABGOzFAUmSy3slKMlrOtVkE
AWQT1+oWA0pdq1ZD70Q1rOke71yxnY2lsPAam5TZePjA3KXCpiGa7n2XDSciKydZkgPIHqqrYd6q
qkrRpixs22WZ1NVFdvF4h+2nXLMWBmrA92I++DriG34Wu3tZNDo/OQXqDsbzBco9Yf3qWaC+4C8g
zt+r/JPfAj+OsUsK8wcV7spaTbEYKFBl2dveFOzZLfmnxA3xQyL28hD4pbLgwW/euzL564o6OZB/
XbFGN2vrTpm6xipU35lajKZFVXmvCDF/VJZRXQKYBNg9us+yejRUwivp5G6duVdhG1uhh9oju+0J
03ddcK+p79DHXQ1guW9wpqpfs3Ql/x8mx36wDLa80OnsvICLnQy/FnG3VBYkoaxlOk4YLfVmdYwU
CKebcT7tZisgeai10sY7hD4FAijNQlZ+9jFQ7t2KIlWXYUbYUToDa/q4yxoSVRHP5EKA0Xwa7UQn
DzTBA/Zzf91XjfPcWPMvKH/BWMw9+X3457UEaHNXs9pbBWabv4xl2jC1etne95Rw5Xhet1FKcNe6
i1NX2vGm8vpuy082f80QPWnnwK0JBWYVFzH2nwjR3gnfjhdYm03fWpCkvMHS5E6P44T0qQ9b8adU
ozyTgotXVcZrCxttVrne5rNfF/XpMrRSY5nhzde3WX8Z50NSOsTR/eKjTdEAkSVZb/ghLNJyZC2K
/vK1m5tU5bkQr7LXZ3UzssARep7uPhvKggBWZANglFeTn1ernQbe1cjib0Xvr02mhlNSD/hctWN4
n4HlWeoWKNSxAsDQB3n5rmnNM6aX4UdmkA3VW2ZdV9tmrVawBTT9G92pMZVSxIcxBsarW44BEZx0
eNT7eFhlRWleOiRgNnod1betDqNE782Z0Nl3q0+8fBcM7dIpXCh6JMzIsPRBfSuba/igOMP0HzUb
xG1JOBgpnjzGJi6/m1oLHx0NGFemFMTeYx3zN4wmudthc9OCx3uFmSe7R8RZ9nFXB8uq7vMdsxSy
i3VkroJ5wpWHpomK4FqORZVVC6OGSf6P//nf/+///jH8H/8jvxBK8fPsf7I2veRh1tT//Ifl/ON/
imv1/sc//2HaGqtN8sOuobq6LTRTpf2Pb/choMN//kP7Xw4r497D0fZ7orG6GTLmJ3kQDtKKulLv
/bwabhVhmP1Ky7XhVsujU+1mzf6zr6xXC/2JHyqxe8fjvohShXg22I94oiQ7EsjJShZbTeiHCvMd
vnJaQSZ4Z8OLjrLU1579CO0dvNG11WBlieTlWTbk+gC1qszRNXMQ6jK7ZN02RvHqO6Gzd6akWcki
WoPZsnLS6DiYRfHarkBUp6+xQTIombRkKTupcdetXEKhezMLnzInO03NUF000yt2rp93C83IoY/L
yqx0oKsF3lGWCKlWl0pTxnVWu/HKKdPqktvdt7+/L/J7/3pfHGQ+HcfUdMe29d/vy1ighkJotvne
oJwDpi6/K8aqu+uV/EmawhsZmKJsEtZGWsxHnfose7GbSNhMsyPwteyjmDkz8iA6rcXTJ/4Amlfd
ccupj+L25mcvMUdKflapvmWiyqu2y8KPhucE3YrJI10gS2CDIaOEz0GTtPfZ5EDmpY+vePUpEiZR
kct/+TKMrz9Sw9BVzXQ11TA1eHjm71/GUHlp4/e2+DZ43tqY1bC1+cD+qWXxxplAosgDYfCvytIZ
glVFkuOXOtm7Jcd/iHPFhDM+j5ZleRYMiAOrU0oIcTIQiGraDTGMhIWAFZ+qIEmuh27IIlTPZQXk
WFVFToFesuxXLthwvzvIMbL+2oVE8BOqJD66CLWmLnKRwUowsCv9++/Jsr9+T+zVHF13DUfTNcdQ
54f9l4dZBxw6dWypv09V3Ww0s003JmvoPeHe5Cnq87NjRuq3zElJRLUiJO4fROfATZSFbCgc8wkN
Yu8BWnZ006XuuI6HEjvCqnnApBVrzykJ7rsmSvbXYjCnWGSeRSVwvW2VCIOeIGnhqv5skbmYEd37
uMfS7TMzI890xbBvP8fKUZ8X/aUz4+Xnyh6f9d4A7BeJReYFIC+HIhv9gw0jP7+WAwO7T76trWy1
5i6f/RASDK4jXDniszmJ0sxa9obu/5fZVtfn6fT3x9o1bM0Quj0HGRzD+v0O1apWo/sOCb5TwnLT
p6qLyxI6SY4L8ZRwDPt3LOROkVd1x6JxETPo8ubVrvXwYCRddheKKLvTElxSk94197LueuhgyPhB
gXHr3E/WIQKcEuPp2q0stqOV3fWF7hBsTprNKD/c8wqS33nZraHOeMiFQOeOTSNrFkOloF9txJyW
MA8IJTv1Mra14ugmBXyhX04bhJl30eRdPLWGFRBlfON9InbMYdZxGsp4O/RGeM6jRF8Dr+3vImaO
FYaV8aPfEcojmuE9K0UPFW+YlLckCL4rKiB9RXeO6HJPj3DW7itTa3YTADLCwW180YkJX+QZnKIf
XAAFy59VeYMYZNSkz6Y7Dc51QFH6MFhT8LOf45sO+qVHuDJUmLXyWRhvsvIy/kb4CQK3jRiVr5b2
0hQ9fsi6gB49n8X2hKS9PK2n0L1WyiKAfPOm+VPE5Mj9JZj2eA6bJmu3CYB6y4Mf70xnVPYkgWOU
vpXaWGpOgFUCYgNHrAK8Y6I03YG4PEIBlGS95VfsNX45Bfy9RrV+uvnsk7ssbleybOnW98j0662X
N/tQLYKnQG2LlSBHccwn0zm55NGXxpwUaNPZeDMRr7yK8w1ZVnOPcTl5ZK8lr1tZ45XOIBkMg+dj
ZehAeZ0JD2PnEo+ugWXJRkDK0bmv0EUQ3lQszSodF6MaYRM2dzYal3R0Fr7bht0cJ7dXT6BK/zpk
GUY9xATsLfv5SV/UXaqeIg34IvL2G9nP0j7UsQnOdhM7t2OGhf3gWcG728OOiUfBtqyrxcUe0Ltz
cyN8r7ocgpbnJOCITOWBdNzJ7DzvidhVt3CjG3Jp40nxKtVfd3hskv4FbueWxdlQ4Fcg3YvFeDqV
B1mXgXlFE1QrzkR0nvoCjY2Knbq/ZitMAAwM7G5EzNlfF4LFrZKBH5Hj5BB55gYRhKOEv+bzWpOD
cH7Cw7JOgoQvNgKDtzYnL1jZbCvWWqOzwkFd/wQbJD8Ir7LOta1b5zECdfj3bw65nPhtXjIs23Ad
YTmuppuOXCb+8uYQZYS7sWIV3xQzypY2UaFtXhZ4iwJkeusECnbo2j3njtMeiCejXzDXOxFKiWoh
pnMyKd7FF+aPvrBGfGrZv7CcqG+EPqgvUVksZH3gGeGOaGixkUUtwyIUBMcjUTvjaAZDdb1sqRUs
yBs1PU0iSDeJrvUYLyThRnd8hzkltl965I3iGRT7pT71l2bR5u/+GDvrHmOgfYLu4kuo5leAcYRW
6bUeN/P2JSGeLIG+X/pn1EvAsBsqEToOh7By8oc5L7kqstDcyKIyNvkZVuouJt5VILysw/AOunwf
tXnxgEE2GZam/hhHRVv//d1y/u09zzvEJhEmuF9CJ43x+1ukKmvDIYsZfOuCFidoLX+ZrNq7i9LS
PvV51S8a0fZvQxuAH/BdC7ayoz2hkbPBErt/E92QbJ1WD7fCTJt1HYB0McCXHLT54JBZO8iiPJN1
gdDJ1dj2TaTH2YX3OJIuKguuEi/kC2KB2MUOPDR9qRZHTxv7Y4FZxlMzinNQRdMZUaL8ydXFB/mO
5laWgjlI2RRBfZDFtA37ZeXa/b6aR5Y+WzV/MuytbA3Bja+NtKo3vqunN8EMOQMD2R67mU9kzdrx
7bKp+/oIag+opayRbZ+9yl5HRtxht5DVKE21Uf+Dycya83upbpEfI7Z5z/xc7OKoJpiSqIQwYpWu
RtzNXevG39ke5MzaHe1bGym3aSHM3L7NK/NU5WLcl3ODbJX1WmPZ/+XGyxv762OqE6MUmmobqslm
Tfu6wOuRou561zfeR92vVrlVgKgVSn89xPzgUSNxn/MqsjZsKaJbq3Ssu3RCeNdGYFGWyIMnZ9GZ
wEHZAs+mUt0698xwkdXgasYeKTN5QCsqOzk2c5rfmAqLLDzHHVSnCLUMp46l3v7vf9Tm10W+LgyV
n7OhwoQ1DEP7sjSKTVE6hhZp77bmvdSQmm8bZplfDkOPOh98R40FymQvUsSlb0GN9Csz89xLmer5
JmZ7j5ESGqQiy72b0gmtGxUIza5LpunW64ZqU2DNfIF+1i96Y2wORagRizeLegfoGpRQMq0dL/X2
Jvi9G3lWqFF3Pct+nv2n1s+6z34k1uL/MlX/28OvC9fSHc10DOHOm/cvmyEWJhN79rF6j9L0I8vO
hOe92yGKrFM4Y3kkPkfoabxC8UisPuvkWdw6+lHDYOs6oESjZiFPo2kGERvluJEXkJ1lA0o2c/TD
O4wkrce/oN4dCgNlMAZorTj97RX+LU/VoZ6lmsZk3RMDBXcAYVQH0AM3TK/PttQxmevssNVur11A
fV2LxtzFR3NlgdbsiAxsnV2qOn3UHWHeSLMhnIizi6+KZicQ0YWARVEeZN88ja99U/D+zkKUQbvz
lWHTR3oN3ddptUU7lLcg5Z33QE2wp3cA4xEhsdnEilez8d13q7ebJcwF1EW03rlUCWKs+tyA2BDh
4DzIziBr/HMxeYhuzg3ZyNql8UbMwEWQ37aDOoeHaIim4sUEEPn3j4ktn4Pf5gCL3bALsNW2HUCI
xtfIAJKViYaW7bs1gBwv65DgF+4C60jp7efS9PqVqGtrF8xFpQfDrRpNditbeXXj3ktUeCyEeMxY
Osnq0QI7xcvtO2qg9nOrgf9wclNdykZXx4bF41HhMLc6+V3Q94+4E5UnUQr7VvihvmxRVv4OzB1G
lTG+TnUB6g/XlH0W+sVjpVQvskOnZPXCasfmDrnH+BD4U7JOvEH51oQL2SHXM3dVuMF48IrMxSfe
49U/Xxo/vUfWt9YjqxhjNxgKbmSSeOmkFmE/v+f+InO0VbWovhvnA/Sfv+qqzKzu5AGplF/rZOfP
sUrU1dd+n3V6hFISa4rfrvX1+qUNKohtkk72/MG21VMAJ+QtMbAXissh2+e1Yr/2Ebrxtf3WNXDo
kk6tUGvyrDe7xA4cyiIL0w5cCQYjiJxRD70SakKdWZcuG9C8TqCGum657woSfwiFJDwmho9dNHT/
CPpcNfYHFh598OzmzYOjg33R8/rZhSBwO5mN8wCczVj3LuJuIW7ED6Nfddjc4XsUIV2xZOECwnxo
z7LvMOHglVSKB2uVvr5GMqzKp2QhW6+HvFmabjTdJWyIjmLQjK3+UyhF6p18kT/5FFnBSHvaYsV8
+aySA76M/1L8crkWRt+qFLq1kGOlzMrn9VIsx27UAkuj3G7WXZ8bF1FoDQkOPtaYz4a5Traqhatf
z/6+X45m+MZVybF5M8bdknB3eern3pPRWua1gdi0dnQlQl62OnNveVYMPuAU+sXkiCYDEsTEWgwU
tRrdyUPuNYgZeGG6nNE017pGmNPezma48NyvnQ9q08JvifXz59DIbpWTPrXLPhr1NepGT6bjjne2
OtVLre/qrSzKw5Bp7aLvnHTfNcV0J+u0FHiwAulJlmR9Mbr73CnG28+qVkTo57fRJTNEcxHZh6eR
Kq4THI0ItY6v2Hp9kG/0L66imfeDFpya0R5eRWkZoGlQb8Ih5ddefcxMA7XyNKYFuHwYg8toNNJy
mfgnD2mze1dVhofaj9hFkzLc+t00POjlaBxn/qHjdllJfBIPKHAuIAXp2+WKAxmFl5MWP+i8I9Dl
H+/YBhYP6pC2a0vr9bUsjm4c3mVjuZSla4+x1JamrytbGMuEznz2yAh72dXG8EzjEOodq78+22ET
ae+EafX1XjbIQ9ID+9y4wpi1rPpqIXvLlsZWb4OkKO81F/HsshH9bWw72slrASQBIi2/JwiQpcg6
vuRpmm0z9BR3Qs2LJ6y/7mSH91D37ZvArpUQNTp4HW5j3g6OMxBTGYczFNj0BBlgce2hsZI5KLF5
/Owhu/lFhoua1YBMNlWHxXLlsDsOsCYfxDB/Z0l10HxE5IOUYmI13j7LemONWkOJsiaBCnvw0u8G
AjplbA0/MCoCWIyl5n03+cjjpI218yJ1ZO517GuXhGfOtew/LJLKkl1xybJ03PM+TlGseGlhemHS
NyAAWOd/Hdy5+FlXpCa3cSZabkC4uYuAXO4rVn1LqRyQVja6eypAzKjM7XOg8lqWigHTmNzbaakf
i55veSp6FJ9RbXyfnJmypCnDKVUJVZmYiegmm1SQ38ui0cp3eEOgjwI3h0vTtm9Qc60kK98nQP5b
r56KrSwm+k0xeMDDhrHcTaNZb+RgJCGXOTy3l15RkHfy4nEt64M63DWRJp6KSe1ukt4UK3kZrbJP
akIYzMt6pANadCcTYZmwBb3hzcTGeFHa0qBoGu8wcn+X9ZoPdht8tzQ2GF7j4RDM3fVGUXcuhn1r
2atQxdmsLVK+IKBvDatQUOzsh7dRNEgAlIsYv7VlHzviyVJbezE09fTa+HWM21M4fhORD2+90n8Y
UbYjTeIDwlT+zOFGRgQqziU79mBBmnvT52n1EfvpnTJ0xt3khxmMaTFcMmDzSwgT3iaO9VnbV2m9
3ag3OWu9IajXXpQsKvQTz65QMm9haDAEK77STZz5qORHb3qguuywykq59XpNuR1sdMBivTzIqs96
eab2Xs8fxYLzS4MZGMp64sO21WDh0DXFZycJke0xFe9pzIwERLOrXNy88O/Y4TgLAwoHmVjqLL/P
TkIP7khRHiPV6A/GoJlntfHFGb+QeJZlW8sqeUgB2mDTMrQ3pCKJzLYsGVxVC576GMAt0JcYFEkb
PqHUYZ/jrmS+otHy4uHBNz7yMgyfClWvVs6Y4nnkDs3tMB8KPULeIat2qpc1t6pjc5jPZKPsVppG
sRSQ+Nay7ku/MhmwvbQeIe1ox0pXp0PvpiUGOnX0OA2kwX3AFx8hvhmN6X10IggXHtJT5Fv9ae2D
GLsOgsBXbqJEWwig0gdbRzhWg5HWIVhpdDvFbC7XIqry5nGsUYdZ2GsTvt1Tk2FgUBU8JpFIq6cS
ouAaY7Bg6/hW+ZQZyFkyq9u4xVDUSxMjUSdH9HIuhrZt7wK0pJey6LRdecMCM7oWUVR0D/ASwR/N
ndPJUm/1wv+R6I9ePKnfgIL/EQHRfBvq0lv4lbAfk0qvV7ljBXew//JN1A/q7aCUA8HrUb1JRm5S
YhVIrODns7RUvb3AsI13Kv/tLW1sTpDyxMqvRo1NdvdD04L+Tx4NpUqSPyNWdosYa4TnMhyDdVUA
Ef7TyfR0FVsJT4AaWe6xL/UdNos8AIVpPWdlZtwU3jhe5lLZFHxTfpA9gQJOFopmTIiYqumT7ZtA
on2lupGtrpahuYiuPZB4WvVu6FG5c6eNLJI1jrY9Ab31NGbpE3pU5iJtlfjo5nVw1nXtTybD7iUM
0nxXwLNZWwhTvvi5qxH2K1RUWWh1u+CoB01+32TMIMJH2GautkuzOsBmlhNq99Kgd7suhlrdylZ+
LKjcJ1UCPotL9v2qAqb0bCKjd7Z785fPhRSYruUYox02OvaMltrV9ziO5UCTSyy7Yis8+Ugtrpwq
rV+QS3+BmcTvM+qXZLzd787kAdSaBwm4J9shEFiFz4MCB6SWga3xyxQk10GW0y+dqnC++32KQIUd
1ff+/EmpHvz6SYDg6pes8l8sxVc+0rL75ZNg9e4mxVowlwpQonMyXqbo5aFKm81/2eTNsY5cJuuv
WXnSQ7qpWgTOACD9e5ynzbwiUFT4FHYUGAh/tvFBrzL9OdWjt8mP6jPCf/pzYMQgWOvqcShZ+vSj
t5Kd4GJjawzU+jokaMabyARVJIszYHKLCp3BjeMSzqD0K7RJjJ28IhKRoCyKmOTT3DqG0TnGguai
sSu/IfoTnvLcy3ZBgs8CqzWEP8QUHn03yRdBxJYyDwfYpemAM1ZiPcoe/vCC5lv3INsDbEf47OYk
S6HGqygd1eRmdINnp3YtBFMMduOqtfUqQ5mBhM4Rbin0oLlYK1m0i+MoAm9E0U3KAXlN197JotlY
MEOLRj8EzvjARPysO1Z2b8dddh+z5QCJSYS+K3gWln7Ewxtm6UG2ghhpb//+DmrGv4WzyPC5riqI
1ViwhMSXcFZkM5uUtdOzwxvGLQHCySArOTExeiniWA1m2tFtK1TzYFUZPyr+Voh2HglUaxQXL/uu
q050X1R5fF9iYr13YtGQHosglrtoiaoIE29rNVTWY150r2rHi7lNjebs1w5qK8W0TxS9e526ftpN
AhhngDjca2mgvDERAjtZJg454MOvw6GHNHun5tHp56sVLQxZ17HK2x57kucReLYcXhdTflOQHcaA
i27lDKfIzLQ6pqBPX5y/PtN16/jguJm5lL18gaCfxux4kNdAE4lk3bhSnGhYDkQCLzoKc5cC8wWf
6e30WeUKMDHGgGibrJMHDyuejYm67nUocs7a0SytFxUT3aOPv+IuN1L03uazz7r/dPb3/ezI/et6
7s+zL1eJQ1dsgU6TQ1Tv6k7xtlEQhks2aNO8S5vutDRINqLt8tVnna+106prNWMth8mGztTLpZna
3fazzhYOgmmjXm5EP/0AB448Zq0Jnjxf3QuDMNYkepSq69C5R/89X1pZ0L7pnXgEPxYAwlHWVEBg
Up3yZJRd/f73v+9/S2QbBnsEABkWLHTCtrL9l4RRZrHJCfUmeEOoJoxvLHtXG9kjBK/mw3LarRhr
7V31HbEMdNs4l2jq76tgsraQ/fNjjvr9Igc4uABhxY98PijI+q+sGCSoLOp1c/r7f7LxNWti2K6w
DYKbluGYjim+BM4sTfXDgKzU+zQOq8idaqAPHMykwPPZtpsd2+R40aveX3XqYGPxjZ/dQk/N7s3O
6gPUPuDmGhQr0giQp9K0f/PB6y9Skaq3PZphD8qYnq1U7d+KihukYymzS4MVtOnCz/TbsakIbQ4m
/tp5wkvech0N20Ra5Jk8yI5k4Ht8q8L8v0AQDOfLxMQf7tgWIsqWbYKnAaHye/IIFj0Ig2y2H7CY
MEVS5kfyM/5s5M2pPR9S3c+PXgHnnAD2/ku9LMoen31lXSJytFoTE6+/+SJf+n0WP8fmLsQdWE0R
mrBmf28gbn4IhPsGcYAYSG2OGDTYvtg4Zk3r3AUm6HKAOX+RVaC1hj0z6YQ2LY3yIr2KjVPthOYO
ObrhXi3KHjGNi4hyLql0/Db9qkW1ZR4gL6J4ZbAAFuAf5EVgmP1/zs6rN25ka9d/ZWPuuQ9zAL79
XZDNDuykZMn2DeEgMefMX38eUp6RLW/MHBzYIKpYZKubzWatWusN0yXBOm4d1Joucf1yUNdCyTEl
R0jISXk+WTZrq23UwkZmuXPfDeQZWu32eqDOT8WRJYRk6640kNNLZidUov7BSPXpwgW567Ieda9l
U42fYEwl96/jOqlRguTmtI4BzpDzvD0VKZ43etWi5RqEEp4NinhKpepHa923bpJl9N3B6751tGlV
46AFqNMMc1AeRasj+TClt5pUluTF/9ysg7OJ4P22UKfyuPbfhsUYSWOKBiNFWgu/XWEWtsoy80rL
RgSXEUtddjGXeRh4SHKe2/w6vE7DgOS3mLV21N+X0cXNBwnOnEoiaIH1RfoqE2+1bruOrUdF2Vwf
UF2dCFSWufy//VWpnw6Rr/74q3E2io45akARsnlGQReDxhTJvU8NSBZYaaV1hbhpXtfuIE/CJ3kg
i68gwHDqRzm/Znn7BX9h5YKqvHpZW7qvsgLEJUOvSpVl4gy4ZB2IWedjI9FU7tp926xn1Oi6vu0S
KT7YnZQgk9IOwhmAC2Jscm5uQ1EXzuu+t02oB6ETlFHqkT1Ojmh44QC4tNZNI/hTYa9NqlbpFm3U
a9yF6SkOchSwzDJ3Tb6GTR2XtZshs4GqBHrQJLlGiG/dS1AV6GcMfX7ftOSth0kW3ddu03W3FrZB
sqL6haPlNamXquzxo+Pg0Bq6Sx7PJ5I/6TmghofsqWbafqsqT+Mo626nNfNu7RaYA9rqPCXXKmyC
x5qIRbJS9Smdpx7C8i9n6f1NBkmGcLONyQvIzVd+zd4EaO3J14t6Vwwsf4oiLFG0jO7WA1B6m2wj
9PWbMbL6o1YWSAiPVvkVNOjyAmYpmJscQNARYSH5ppvU2V4HgEDdkilpP/R+UKIug6BskoNej0zZ
Ww/QKjSpBZIuvYmfaukkma/2D4PFotVHo42Vc71dSDhfxg3CiYCHEghshMzK3o9k9VFtgBwtw7GZ
gObWWa9kQ627ZqiN3gIuhveF9JwQCsdqVZwbxU1uIJ61EjOCMjmETZnBy7Xa41gEPwgb8th/p55Q
3uKBNl3qqqI8BQTzU6POrhS1whW9helussgrlWBI90kuj3cyKou3nXpax9Y9tWSUoG5C3Vm75C5u
VVXVPTwVw0MTKco2EaXi45Q32/Va6GPXO2E7N5csrSjhTZr2enkRYt7keZF/khR+1LjyiIcxHKt7
DcOn9cxcSpBAKzU4CQ0AHEENLNcap/AzXI3XL0L2EdkbTDQ6Fbw6rmJa5Y5eI4wg9Ehe5irapk0F
Tw5ya2W9Nqa1gZPQa+OvoUn8/znm9z/B6+RNVy9hwdufEAJZ+4dpWf59VsaZShEBb6qGolvvZ2VN
C1or07vxg6rO5jVJuyv2HdUnqcMfs0ejZbd2c2Q79FomYVZTGXSGjhTkNGz8IhD6hMtjlE6OIB4k
QSEGEv9nS1ANiyhjindr63W00v+hNIlMya/L1iWyoiypGxjkAiFS3q95WDs0VQmG+kGtB4Q3Ud0V
a0XaGypinGvrbZ/1X/atx1nFFddQexIyqlJoxqSHiOS0188VmcfU8r1eLg9TPsfKThp9Yzt1zDyv
fdxptugZo4kypp/6rk03SlMbXmUhKKo197EhpERlen6Iwijj8Uw3nvrvuC9KN1CZFEh/0ff1KDIA
mauYOJmt3dp/MIC0PJXABbd9Y9b6JR3zCq25qHySO+KPJmzxf1y6UVlsAsWvH4JsVm/5/RHzLQCd
ycB5qbBw3AxZ6ZmJn+5ClJyuA1Xek+GP27U3JZ11XVt1Z4qojOGnlxjIT9vrTkHPPqGg5R/eDl7P
J0u1FZdTX49dz007ZuN1Zz/iOh4FCixZRfJ3QSRWxCpD+UQK2AAJUKbe+kliy7qjcqmSvI36D32b
k+HlE+n4FThwykcUt3JD+1Rm0ZcwnrNv0Rx/UutCJewffW5QE2Qj5pAPywER88SHSKt41A0WYOsl
XHptrjGUPCV8s9LUNY6q8CbeAqta6krfeQulUCjFcwF23G7u1GxrRnN1IB43HygT3ypKpHwpNT9B
MTFQLooSlpegapiEloEunC8lP6wPlpgHByOq+2018MBp4m/rOKXn0J1TLOnVVly8GfzBVQj/L2lK
XDFIVvlFtuInWF49sn6y5lHIFTbrfq66E2MP/HHRUt0NndHsjNISPoaI16wHpPhHufKg1B766vFD
HpGgWV5QDNTaMafZPMMeVq5N2VOSWQY6n4IvSlbCrew3/nHOsmqjZ5p1Ew8wXNAlfWzqokG+rAw+
aKwNykCannrDKE9TraKfNOXTEzSPaNtGSg4in9GoRFhVwPrpso7WcJ4MNX9CZWm81NgmsCThqCSa
590UCIghddH81MZd4ojY3xzXkwwrcDuk2x6EZhBujBwn2fUPw3s5GFbYb9aTMF1MN61v6gckzZpz
HaPNMk8zwI5mWTVFsfLhrYtP1I9uVfr1kdTSz911NKpJOazntou7UlQFpHQzao+WSuFfC30vCnrt
R5Opr1/8qSvfk6BxC+5vY+sZgq+5SqKLYEIOSe772sdqbGokOxCcA4BJyj6hQNPL+iEtFmk6vxTx
lTLiYzn52n0ym3ev+1NLJ+sGQtZsR/+WaPp53d8QkjhZgyAApKX0JmvL1g4XqIkwYdeShaZ61edq
uID/xA8iRla37wDWIM7rGnlreK9N/GoMb+37FGN22G6ikcMkixiOes4nZCybCque131VpZ8jcRa8
n8A1y75Aup2Aavs8LAhfQbn1cfS1HoI7I/aj536odjgVF6FdZl8zDMJju+yurIy10C6SGEWLYH5u
Jv+q1+bwFfed73NdSJ/kWR1RBUPgbiTtbaMSj8yubxhICqasICCwWcxDoo+eZm+S5Fqa60Frq1Fa
vKJMM3PWfUINZcYWQl4jW1+DCkK0Q7/zZR1+O88csB4Lw7lwez8bbQuZc7imSeAKeqVeWOOKsFkl
6ZBbcXcGt4VMnBY290JIrGzOdf8ZpbirH4BWtIVNkPf9K7spWkhNK7NpZTEFQSYdwxnkz8J/aies
KXQlK+y+Hg0AaGxI9kF/KPGss4KYQAQyq8zL36Cg1ntB2HyUFn+2dWMtTOIuyM4YxAvHddd6qB4i
Cumjc7p5O9YIcR6UtHCfxrW2keUpuMpZO+NepU8406XquY3F3pWtIn/AF0uGe6sEX5URCExDDG33
SblJkPX5VozJosAnqR+sCPHD9ZXqQPrxSsVi0KrogrzThVo7k9oqtCg8m0snJQw9Z8OcIuw2VNG2
MYTFF4ERI1VjeIj4czogIcmaxO2eRnYal1YsVdkpKOt2X+BA+NoK/9r3brQImsEVofKDDhA9i9wo
rJKlGeqi6Akam7W7bjTFzHX39SCUDTUZow0ONRNdcgqpjG56pDdTU0mfgPzInql2zUbWoTqjl4Ey
WEh2ALpadmOmCj6sywB6aOVmsDrTq4LQeqzTzkl1dcQjBeh/PvTTdu2C+zrgJKc94O0TUy6GAJai
vt3h58qlJvouosb/jGl75GTFIlAmKPU2T6P8hCwvWGZkd3fVHPS3kjVPThjCXhdTig/KkmEKllxT
O0Tqwczrp7dda8usBnUTLW6GIoY/UpKZJxzJTRb98OZQmtMceemu+9bNXBK52HAOsYg0EedDMei2
JgHmSNTDENItkVJY+/PSH5sAFNPaZxb/sx9k9ZMq5mh+5eJHEfxwVov5CwtERDtzjfUSQIMwUfU7
sML6NjTL6KgbWXDuzKXgJLT1h67IUb9A2fe5+5qmSfGSy2BI61o2Pwg89gAOpO05GGrZK4ws2aVV
V92x6kTiI6vSrz2Gm+tZUl9eg4mnFcA93+HRuvv7zJ+s/Uq7oUqoWoYskha2NE0RuZ1+zXmRowx7
Uyz9b1qxyB/MSnDMyPXB7XiRm6D5miWz+1HrkLmOMVh3kug8yVjjSQ20YkGTomsnjweckLD8q3yF
iKy4RHHdHDproxhltMvKIrwL87s0aa+FEqieKGiKR7YAQ5eiTJ2o70DAqJANWDWpm0KcUP0aU5FH
By8HgxaNz233JKmCumkn9NvI27U7aBWkk5UaqkgbYmshefoCvjFEWEEISn+UJcS1cuVj/AxyVrmZ
iw+Y0VkgfVAwlqlv4hxl5idR8qVdVncfBGvGqCiggAnXXttTTc0ciJXC0YjvSXqg6i0PzVWbcOLy
e2g2ESrSR0E0KLmjkGrn+LRuM5Cpm8HHn8oMU8fXpGILhUvcDn6qbGftW6fK+aEn1eIa5McdDSHT
LRnw0THqkthb6w7+HKV7uLhgZWZwQ4lW2Ej0QujEQ02IeMtNQY0n0dBwzip7FKP5fkA0OhZwb5xC
5nzovWiKyInhgmMSXIB35XZSTNlOwoHSfdJWGxFBNpwf0JIRBvlLUiDZ1+t55eaBn9uCUGWbLJDL
uxg0IJAC+YyItXxu4TglUtThyBA6KNyMHoBj64iDIcLnDQQpaobhfQJp0klHmZQjvm6AEKv6gA7f
Bj1Mivlxe5jRsUesobT1kYxBPHffMrFSTsBnvgahsjNCYia9KuLc9vup8siGB22QnTJFfRxjXfGC
VjQ2iYZ8L1FL4MSS1eIdqTfUWB5Y1WUnyPzZqeIhPYWIvnYwMurYL+9DtXzQtDbztIhSta8eSV9f
kcXSP/LsPYQm5u74jpthfi4UPX6qhXQnGcOAqVXUOAXlyFsVMF1fq3YaGqAfyhADOBz0YMrGdt/3
7bnTvRkYhLuoeW4x9T13qTmfwwKAimBQFYeadSp9XGZFGFlbY1Q1r6zixyLzh7M/kZRN0Mwwpdrf
d5N8a7IetXkkmwdkSxGFlsd7Ka67y7qRDZQTxyrHgi+sAV1VonJUpgaonGKcSqqx1wEkymbSQ+T7
DWxoAds6gz/brXgOKlN7hH5om2F4rMhie0ImjIfJ6j9l8MfPqjyCjVb4GhUAro6sYCzMih5wI/jJ
TV8jkODPprwbiWQ3mWw4kaB8E4fKlSOZ6WUax7OYZzctnDzc6cHXQpJHHmNS2k2SdxihZ6FLwsLa
pYFRbBBR3uhj8EWXlf4fHmvSr8ttnmqapBkadE+yBljAvEcCo0SWG1Zt5d+BHclPxQSeCu8Yoxcg
5LSGwKIL0jIaUm7px1Dre618wTfD2IXMaPikJNinJ4mXUGXvon6CNcxv+x+evL8WsnmLhko2ALiy
JFOJMNR3TBVJlNM6q8r4ecQZCklvPAcHsbitUqnAs3Ya9rKBi0pJHsgpWTtuU6mxlQGk1SojXM6o
csQTouJKulUkvdlScGHZErXZbSHmlivOobydl2dtngyRY+mp4qqZhgdQET61k/hPV/zXLM16xQFe
Sxrwe0ghv9E3yWVaRQKz7XuGoJmH5qJ+BLGzwUc+xpQpRQ8LsxbfzuG72qRrfZzPUyzNZRPmoWY6
f39xLemXdMv6bvBlRyLXsiSKze+5+yMgf7nngfLdYhWC7klXY+BdPPdmuJCWpnYzq1Zi6zFKLeZo
vihC8q1r2/HUDdZ8KFRzV4kGaxbShntiw9HzhRDAWRsZWyms0JWfUZPs+vAjGDDx0szhJWkMCXBH
H52zTk53HU4cmrumP7CqfBKKyLflMn6IuuqeWcxyg3LIcDRLtV0tKk9RitFjrKLapuoJqnFLgSHu
rI7LhQhRV+miKwX9Icsa2Qk1sXemQKrx6jKgES3dWtdTtxmMYwD1C9+HzM5G3CAR6nyx2ijcaVH7
Sc5npBXL4q4wVcuTA8kbIuEebbD4MeFXa0um9TUrEAtUpk48gstR93nABFIIabzTfLk+8kupF1xz
171ok3rleQALrk7daUA/tvaT7iSLbQum1sK0QSyPbdW15zTDjlkPis5BrzixE9GMyBNJN5gnCNRv
IpxKm2l++fvvX/otquFOpISn8ctXZcMw30U1BUqpRqUF+ffcEMebvrZK7LV8dXCo69w3ocyyqCSr
Li93Z1kV4a3Gs+Dv34P82z241H7BqHAjKpRU39eBJcFoRuis83epSL/h6taeQG+kqMtlAShVlGLW
4rSc1GeAHjtWYMEhnKTRJaUN/HkozG2kyV8xJujOI2a5SMNMwjFFUyCecnEzDL18mgdsQf/+bUvv
UpXrgwmbAdUyZclaaqHv4BlSwnISXJPxPaq5+cRE+2J1g7zBeBCRED+oDrmhA5GZ20ctdEneHxBP
Vz4X5nhg6oasig8hQUg5XIS+tMm+Wl5jTKkdm3gTYGbgSHxnhMKm9BBVkuhOYbFHH0rctE1wlEy0
J3wsDPUm2+Cfoh/GYG42ZE7N3WCS6xvaFJ2VDL9QzJkWme/0yRfGfGsMqDGH1KqPFfBRt/J9lFiC
qD8Z+kQ9hzIyVFwsSbsibuwqnr7mKrXNEEakkwhT507BaGwLzQxZhxb9pon7CjbkZG2DTtmGhVbf
KkObwZ1PDXfEt2vrq2pMRGIRrWrBQHZvbuG7KdWmVoPW8UsCVyv+AjEwbKqvgqpqZ57s2kYQsO+V
TIxDK2jqthFHE7kw/wGqnHUY1OilI+6DtbTGzuN0QIK33JdNC5qYrMuOiEHy0NCNEA3+JirY+iIQ
otQ9vlpFGx70pdamstzG/TLCYTJUD80QjO6AhBlTgJbfW6iy762+e9aQUswIamRpL0GIuykbItUr
ACTWdyK4Wc+fTpZcJvuwGiR76tVoJluSO1qVOhPW5zeKIWArW6FlOYhWmNtULoTbKP+YqwAYcKKQ
siN+m8SGubQJhhfExrP7plD1vdo3s9OSghY16QaB+8XmCDZhMbfNP0wD7whBr7eyiuyDQfrdQnbv
HSGsE32L36Xhf9frKCSa6nM7MQRrm4BA2kpi1FF07vuLrmv9RQ0k/D3j4FikUNsJHraj2t/3i+Eg
zMWHjC/l739pvz8giAAszQJwIOmy8ZvAjCIP85yMQ/I8RN0V2LB0L1nA3WsQxo7Pc3szdXV606KG
Bk6idyR5gpEmmZLTaoQwgoKrd9NIxefR7EDQJoYCCDLu743hwSrMr1MwlQ8BNf9/AotY7+dWYhVF
phKjKKal8sv7dcWoS1GTNVgWPAsBwjczkopDYXxo05iJC/nSrT7Kox0KfnGAs0N5CFjsPWrDN0Zq
ebmka4d1MdWLylloRvB6+UEecMsqOtY7Ev4UdgC60miH5qxI5SEmcbiTzGAR4oBYg2Ka5dXDLNqK
3+ywBvo2gRT7pCQmwJW2PseZX+/IDScPWV+TNuPp03bj099/c+8QbOt9Zaos3kxRk8G6Wu/wMnPW
oQgwJvGzmcmNayV6wHziQ/tuzFslKpOjPkq6C1fqeRIwiupGT5ga7ZiNtQt7CQHiITwro1iftCws
0beWPhoY198opnDAsbAXWvURsi9ukJA1NqAXI7tq0t4hqYKmRxxUlzn3P3dix0PNZ1EFz/WDD6/n
WHdokf/9Z+X++e37Bv/DFCqb3KS6pL/7EdVDpjVmkOfPqaaJG5C0wwU2sIXRdh8Yh4ig55pFyQac
TH625uBebcMXv5plJxFlbZuqVnBeN4VFahflHkQMNJCV0K3irktueVT5h9JsPmHBPJ4E0r1mm7mR
UF8wVB4RYCA9CrvxovLeblQEhyLurb2lBnjap4J6M1LuuyT5p8g4YKmR4maJjwN6OLml2FppQncV
lQ+V3rk+NXolUaUjpuRg+dteRGkXl7AO3EwOPb40mEvIe+39IA6dDtMQuwnypfjBEmu+07LcnlRd
wNQkQwIEgs4VOYP81C6qR0FmVVjYIwgOloY3pnXCozCl1YYSxRX8YnGRx4e2naM9S86APL0OqTvL
S1yG+9QBCC47s/KBAAWIZzM8d3p3tKoaLx+e1oiB2xQVk2tKUGfPAFrdGMcTO1t0+HWtxqq4yi9E
kNbR1IvoSBGrsNtE1fZS6I/eZE4vY9TJVB1yyfMXR1dfzp/DrkLCgTymjWnAeCpx6fArfClbtP1G
HoVbjTAFihwJDxHRmiUVqmpLBq7vDRvrmePY14iKxemjrtZ4Wi4OvLJJzg3MENwY6diEU3NW+xcK
9O01JXqwkcc4oPU27FS/Th4B+nt+TY64mL6aqRCcWPRU2zFA1bsGWmfHE6pD5MbFo7ZsYEjbOLSW
p8Avv6K981zDA99LhXZB2Fm9U7tu3BuoqQ7o0l7lCEjlqGXf8q4+qzqq9K0Z3Az4bN0gluo0UnaH
c0TxYgTMhfqF3L7xlEuzbk+UHo65KF9GTZLvJyncTWaZ3AyseNA8m9o9jyXy20M4YCEUwqQFr7fX
I1L/yJMyGZeZ5cZM5UcQ79M56EhVzabV3AT4n/1DfGn8FuMauqQpGutHw5LAG757Dvc4U3LXqd2z
jn2Mk4QTYU8GL8u0Op6hhAxX06y4IZutjJd7accBQh66FGxCjBl3ejR/y8ZI26UJgvOxhvD4Z7Ie
ho1MlnVI4iVDRRzP/HfCIRIyCFJ4POKCM9wMO9HzAfcXX7dlBZp0MEzmRgom5PuzYTqJzeckzfcK
oM87JAIKDATz7ox6lbaNC+llVYOBNbLDu0Q5aCM1IOTLkk9Z06cbqGPMIl3Iwpy/NWSRtoUTI+8g
D8ANDaLiOCCqlSx+n3lTd/ddLEvO3D9kVL7QXRtjV8yRBgrn/Hk0QRrpY9/uAp+CUrLcwn4dXfq4
n86Rrt20c1m/rur/zy+qcc2qIvetQFYMMFj7rvu/D0XG//9ZzvnrmF/P+N9z9I2KZPHS/u1Ru+fi
8iV7bt4f9Msr89d/vLvNl/bLLx03b6N2uu2e6+nuuenS9k/1u+XI/9fBfz2vr/Iwlc//+ePL9yzK
N1HT1tG39o8fQwsun2hAJgfzl77e8hd+DC8f4T9/POFbgHLefznn+UvT/ucPQRLVf4vagkHVFr09
LJH++BdKgeuQJDFkWGRqrWXa1f74V17UbYhIn/ZvUVJU3eKfqKoEc3/8q8G2dBkS/21ZaDeISEmJ
TF+S/MefH/+H+N/r9/bfxQCX39Ib60BbJnqWRBgUSpgtqZbCW/hZPkya5QbBamqUSvUxbB0Ddl8l
bPMRnYsbMfuHKXeVuvq7v/ZuBYYak1hScRou/plnNwLujwipFqnt35LkrWGSPBXJMTgru+IhKm31
Y+lGz8EuOqjbZe4pHNMJT8OjdBo3xkHEhczBumYmFVi4xfGnL/HHdfpZJFHSxV/DQS6NZDLDksRS
VET5fisgTFIjAddVpbPRUEosq7nx8mVjDbiVIuJkNF7PahKolQyHLH8wMGE5CNnUp3ZXabXXSkPt
ra04sCBdjTVKj7IGhVnFc1fuIggeywYDZGwgVfHz6olF7Dl6ChYjThaX2OotPlq5P+i2pE/lpgKv
QYUa2ym/qvrtjMcKGv4VcL9lYzYhZIJ87mOX8BZXwdTMPSZN9Moj6kbe2u+btkCviW4p9jc5Zaht
EsiFp2vRvNbakM4UKu9tA/a/9vAF07fBXFyIKipv3WQ1RQawFvu3XbUUQVqeDYnoWBmtjTTWpYeZ
eel1RplyXboS99gRjHq0/EnNGOR9XqGSNPuFh4MDsqb6ul13iHleerPaRw7qB5NDOOLvlL4HkVpW
ntqrpSfE4Y+WtbTWblPjICcttnOk2jO8U2BRg1zA6p7Not3pSaNAaVCMqC0LYu35CIdTf1e79Kd+
oaaWm47+U5VWewIleddLSetlddt62Gidxaj1t+uuFp+V1DZZV0AyjtD+rBqWz8mL2cc8pZfeumvd
vHWlKv6oDRAihWrhRy6fX1s2cRuMM1gMPvn6rZh1cDKaLNqtn3f9lGsLAAV1uLUpLnn+bI5J//z5
CWUsq398bNYbdYoeRPcdehHF6KqpPXNEv/CnD7teBklN0z0/B3cSusYTRKXx1lYEQHHXQ0g3xyrY
Wob2uI6luIwcGubIXm5UvrVGcAjGcATOU/60hU7G1uyKx9cueeLcm3bycicQa5Xe2lrvDgp78n5Q
G+iM7F938Y1jNGNxzwcWlmN2JY+FV/loDDpS2LJeanogTAERdWtVGppsbbIRwiqCCtSNA8YgBs0A
nrcbzSAvRisaPSRfRm8AdZQU+Uw8xd9ab9t+ec+vrbm7zTRsBX66X0soPSkMHO7ipiBvhSPUeX03
6JLylv7aaCDAPIuVzes+v1H4xRWYweKE2Xq+yaMiK7hz1u66GZeBt+67Q1K1TOwar/mNWvB9idh5
ekGWYGYAFpeCl1XsWFGTVF1G56X1rpv7E4Vlq8GgNO4p/qF6ZSuKT/VwPUWXZsMt0+7j28uvrbaJ
8j3GXq9H1SEYsoHKv1OrXK+h4Zc/LZu1te6b8PtM7bzGEQSVeSCKy4Ezspe2VlkkUNfhn45sxWeh
F4DYLY+rZEKxYW2NalzWH9fmFBCvImzC+LqhsvMlZMpwm0AwWd38NbCeXb3tfHu19ZhFksFOc8z4
1iuf/HX5YUFJ/Ozku44E0IFEnUjSZuAbDrTlESVllbUfgDEN63s3Au6P9fOuGyo6yc4KxOPrqEq1
N4UntTz1XsdD2XRBMlGZGXNXj5WTPxmutrzI67HrUWu/kOQfr7x214F13+vL/XROjjzdbhrSIxZB
xk4RhS366/zI/tvLvO0DiAYJS67b75RXy41ikTdcblNz0AYoG8aXtQdZtvDE5X5Noeps1n2DxM29
tt427/dlI5OKrinRTuBqZIIQcAWW8/I5fJmWD/9fz11Pexsp1vPe+mvr/Z9a3uHbvqBTYYlzGSaZ
8oAov5CfLUnXMeEqoeQaY5nuBcANqh/Bil+muXUzLLNehQKUAUduLMnjityiMGCSuRAmZwYoaIst
5cZBrTseFGxMYMtKnKEEsTyN3zai0f/cXQfyqHpuorJ0p+XvUIyIqR9DdouXaS4nwSq67SB3yLd0
9aZb7uF1Iy8T9Fv3p33LrFejJMPzKl1ue8MX3VzlIiPhL226qZKdRpvxf0YCH3wxCukdUlh1u6Sr
e1zKxROM43QX6cZo58wtIutRAUqmelWptL/+zZ5fu2esv6BKLZLNiDuYbY5W4ZKfF8F0JC5lbmOf
R1Hryi2+uf4yX/ZZQ3J+bYbIW3jrhqgWwJoezJDZi+1Iamdf9t/Wa6Oh3FPsCwTOD418SZcrsl4l
fZnvEqO5wsuKd0HTaAj3ay9djBRvF1FPGM0vVRMG22FZzSbNtLewJZKKwFODD2HMj7dZIqxxCU8s
o0PFHaGcu6jol8U2+5bbgYx8Cs0Voy4s/2YS0fJpkJhCGjAHG4KlW12yHpFbuZnwAgWPd8SQNvH6
JtN3VAoOVFpkD8iP9LqZ1Q7tAj3Z9+20V1HzvpTYcITy/IBRbb+Np8zrh/IukghwwBPWG/JXKB7k
xi3C+6Ujt6NEbljDK3PZLA9bz8rGH93XAew/HNaYCTqiPrJ3y+b1DlibEQZn4IiH3onClknWEC5G
SIoFh/F6U4fqCU0EyzFkWHbA9Q+9OQTXdgRrD6OdeFkmbtU7A1BiOu4Qi+iZUDPppRnFzJWXSW7d
SOssbUU/urnSS7tZN3d5oX4vR+kmT5XeS0yh99ZWBdXGhu9db5ZqgpfxCfDcmflmfupbIg+7+HV3
YoXN65jJo6PX6nT3tms98fU1KLETkkHSsEhXFRrcMOaWatmkIMFmZ212atzhzdK3G0PtiIhEpA44
aTmqTIg21oPW1rjMXGvrbWA97vUUnJ++pzFJz3WfUVWLd4GKek3Ok2DZiHOucvmWJje7ZEszfgXE
bK237sOLhuGyPmFyrB3WXetgGAzdEtq1XiEkgHgq3l7a4fVLYtKtB9885J12g7CpuuVOYUqXQwQs
/WE36ADvnNd9bf0cmEHtyiWR+bpLwzsWzIsVo0PGWW8Db93hSn7NAiyRuv1o94OLERE3gARjhrxz
f0l3QbxtlSNoVA3lzKf8GceZ88IsYHbcAWF4gNVvS3eCS7EhtDd9dgeELxx3bYyagy37VKQIzzdT
fYcREPmHZZUUb+LAm/rHTv6CWSFYsl1qupjhhsmjGl+leIcOdSYci/hqxLtW5jezM6Sj2WOoRu4z
P6G0XVGtHk9zbIOlyfxjS+rYcnTtNoDfYW2C6JBkh2RCOmTc4oTYb3UvP5kOzB4Ewdpvc7Cp3OwF
HFDd7rrQMYTPdWFrfP77FuZbHGOYep2wvU+eZOT1saHfIMmBL/ZXSbBVHL3lB5I0YWajOYjLeWwr
stMKW5DTKkgecatnh650A1BMaCSrVxOE8oc6vmnEr+lZ3Jb2CQTMF9OOL6MNGhjnJGf2FE9z4s/T
qdnEL9NW+QL2BQHGjXCj8STK7fGztRsd8yB/l25zdzgkH8VN+VgBMhj36KGEV2Xf71s7t6MbwyVP
q9+w6MT24oDX31nal18jFpbtRcI/unQTwDzR1sfgd7D1k9JvSnhJRNjtphBsf/MVrMU1P2jbGQsl
R3WTW+ESPE/fw8fyBfDYCWoS5B43+5jjtMgyGy2PjXaRH5qP6uYZLebjofuM9cxsR7t5Fzm8YeIQ
r7jxFLKUuxL5X9UF8lYUTFmgmWywlshNVB/beB+Fd7g9yBQS661e7f2tJZl2mu0oHtiW4ej3M1my
1hG/q8jNhc70KQBoJrq6spmnzZjZ/5e981qKXF2z7aucF9AOeXMrl4Y0JL64UQDFkje/vPT0PcTa
vWpHdHScOPfnoogEqiggU/o/M+eYZJpPw56ME2Ags4WtKKCuJ48367xVCRqld+X2vb07WTey0G/V
wfSqR3M+2mNAZO5BmXwpegXtU8c7RIjcIVdeHM9DuKJZ3js31SfnNJzfCbvqfqsnEu/Kzs+dfZz6
zewvj0Xum07Yz/seC3Z0YNlamw+4QKsPDRvlGv7qSz8j6D3fN/UFZ8YX6fbNGgQJJ+n2BzXd8mn9
tsiDnDwYhDkDSfkuohRGLHpVCJh+EYt3B16BDdidEjZ+/Wr8TjgHIXbi4HdOhFrLPjC5ylsir3h3
yHXUtk/qd7q+H9+XJ6c5qVhgT9Ret+IdeDL+U9uVP53KIwbxQ+ZVKaDSeFQ/O+KFYdXEB5JzM9NL
yM8F+ajQKbvqa4Up3d/SvV/Mz/GGqPZNHOZzKbvN5DbsBTK0Tqxz/OlxNF2M0MPv2Gu/HS4fJQCi
Ti7srCA8C3V9x3fIly8mmn5POWtHYu8Xb54Dp9yjpEu/MVB/SF/FvR7UHk3ak/oW/86fBGuhmmGB
Z7psnC/5q3it7+TbFnoSJsGAz89ltr0vMBy8FQf98rI8GI/SXrvPvivhWrGnCdfw5b8Y+ZnHOawD
0TN137XP/W68qXt0cmh+3fZFTfzxg+6YAFV/dvVAetsARmHk9+7gD0/phKTdVTy6gmxxmeEKhWQ9
5B4HXvTA6d/LQ9u6BGdnEOlSVz7FPvfUV105IjN9rGHPmh6CWJR0rkr3O7mqq4bQjG/OL/KhX+bA
9Nd9/l7uSKdqvNS+aoAb2bp53DT9+Fh1HtskiNZufeJyy0KGdIixGZLxOsTO55LnGjCSgKBOSHK2
Wy9sd+w5NHbz7Svaxyc6z321X7lQi9yz7/u9fJg2gXuIdwStJ3Nv2XFVXzzyOz3gM8S37KOErXil
xvuUn2H0C4J+uazvnTchg6pAbwAAOGQ8DtiiIuP4AojD8JA6gR1nvLOLg9wTu+zXhGTgmd4rkyCq
eJUTGq/K6NW89ohnONl+fBCnKCyP5guYG3tH+NB+zr2rVXroHJqw2WucKTA1fcuLGUdG3pAF38sV
os2Hfp8/x+d4l3xWYEcvZIwi6PvnXLQrFopbzUX9x22jHIt+z/DoCFy33SVadFFsCpt+61Simn5d
33qjYZo0N+1YpSHbegNAQm29Z2CvulrTEA3KBOw4bv/k51G8NSQ/jyYDzOb+74eOTPBbVuAS17ts
l25/hxQ0Cvb//V9ruaCK6VSakp6c9xrhcd7X4Jitv5K6smioEmc4sq/795uslYejpBVg7rdHP5/o
uuZdqlkhSQJ6hDOBoo/XNUwgcB06Jlf2JLFGWHXulD8PZ5nZY2c0JKqbeqdDgqbgnAQbxNge52PC
rhCNVYWazNSYQWQ/70cWn7LwEyx5vuyxZ1JOo6xiFGozKvp51CdbU/Dn/ZahIwtN9Fajjpy9IBlI
VUoAjdsbK6Ws/Xn052OKM4KBagfyBEY/VXjxm6z1PNoTOl1RKURyQoffRfE13vwD9o+fwKyUQ5a0
3W7YaumfN31uXAT87XDapgt/3sRbK/jnXTZd/JZGMsq3fmTeurafRzCDuOX++aBuEneIjQys7dYF
msRGyvqq73/Gwf02Evx5ZG7TYIw8MoIGBPmm8ljIWkTEA6MpMoxzb2k4JqKhEXetrCihrnE/Hl5m
sUyHKZ1CyZid3Z8BkmxXxAPn5nYxpkPppqJfjyVuDE8jpMtTHUG7rlJ54oT2Z4M4s5935SkdSVM0
bs6Ie3EzUED1m6jZVuWpaW1Si3ReCOwB5qOjzNpOS+19jOABeYhuvG4I3WAsZny32Tav03MNohc8
A98mMpF/wTP3582fj42jvJDDcCKzsjwqI3Q+l/CrxV908SR33cWi69EIfduP2yDuZ0S3bUE8Yxy5
623jZL3bpkh/D4//DJNVdXw3kKG7slRvPuAZxefS39H7JtxZxSfkLodrhKVJWHfaKx5Nhc6NN3KZ
uZU8DUHXmkrwM1b9eYJ/3vx5F9lWyg9JYyhTk/88vcrW2kuLpdAYCcfwmmUi9ItNKS/Bbej895tt
zGo0LR+MY8UvHdgrmugjT1oVJnQ/E9ZMzdrj3+/bQCj/3pD+/2Xc/3UZBwDpP/Y4/3MZx17t/7yk
LcjBlPSlvzd8f6/xfv7lv1dylvUvS91Wco5ss3GHuvXPSs5W/8XUSlfICdRNlb/Ap/57Jyf/C7f2
phixHHAyWJ7/2clp1r+QFHLfsbBx61ihnf+XnRw7H1aM/7mW22TG1rYxtKBBsJX70X/9B2onXvSp
QA+THCbJIElPrb/LUXTs5wE3WP0GZNPAKDc1qZ/D8NEPgF0X6ZRPynAZIVnq5mEa0PBXLM+GlVlU
lUe+oZe0G1McNqb1kWbRdeAwCGo8C/TX8PZyrJm7AlS2S6Yse2RMkEwEYeSp2kL6UexI3qAyE4qm
9XX6MHWjCdZBEKq44itpJt+CpDDJo+rBrxIhFKFg7KndhTi0RI4ddF0q/XEh2kqtpg8rxkCm21OY
mcSjKdF8R6TheprWhfVRTpuXiGs5rhQG6E8KGoUEAe9ELsSB6UGyq6LqLNWK2MbbZoCiYUjK1Efg
P4ayPp65+a735LtLQbmYeiA6WtGuz1qa39xhYdc4wazRTyAOKHe6XQsKG1qNIoW+2eBKyAfDDo3U
b8cZPn4lSFMdPiCc69R5/cLAikDJgqx4v8nItcMaxW7u3E7zwFFhSXg9qO4VieYxLrCmxKzqeJ7S
EDlcFpI3kPlqQyULk+hJG+2HkpCdDmLLYcbL4atGd6YRpyIqG/Wp6cfpJCfSE+lPwdJ3L2Yy3Qz8
xONkhsJUXJOTtWqFX6evq0oaOAFOQpaYTztXcwtbHJxn2Wo+4OW76MNRC+Bf6/Ol9aXePmyf1Yq4
cvvEYmPSvU+Zs/E+4tgjVICJqKJf+pRwCdnswZ1iJtHmWfE4niecnMo+783jFHPTWxgJMaMp7mx5
PAPof0vrLj+tC3H06oxhKNHQdwl5BJErRX5Rb60xiqVdNmKXwnQ/oMIlIz0DqlqPSU7vtUUU8AIn
1oKJgSwsY5sJijdQYm1f3fUW0zUrhkomEF4ho2VfKtTSqwlJ2BUl7A57/urL+ElWy4ZUrHYg9CM/
qy1y9EjWHhpFxclq3NTCuSINp6qd3pmuWkGrZG+iSdprCyl9TtdpL4GJcXNwqUY628FAJEUgdQ55
IAR0zlKenDoDoBGA0XCqlB3SsJXfJOvGsVkB5ToMqofFh52bBLEmTTvwiEE5DK9qUZTEQtZZgIHD
507AZTY3nkwhwRQpOkUtHYaKy8gSJOBq2Gm6dqd0Wya6rhluXdZBUVo23A8MSh3kdsT3I4kYiisa
69LrpThb6RiOfT89J0861qe0fUDVJ+1qnd6euJbfWY/yq6rV34DHLlG0hE6FzUzRu3I3gHTEVdIM
LvlCE0yoPnmbQNQBCN478xYMv3bwzCJEXKPHZfOWZQ/CoCEbyE4f4dcGmmJcrDYTIUoTr11QIc2b
ZhAnykiBZs6HgW1GaCmCZthewjVXaj+ZRwaxSeEPxKV5o632LsI/pGYDCVeOgNEa35i9hY4c3brx
SpjFinA/4SsUF2zqQCBzYkPVRqV31S3hjVBp/Rjqm+dg9MO/LO/l7oPIJMNTuo95ho1j4bxaYvlD
XrcnKGYmgFAiJC1qZ43k97ZZF+8luxo9I26/BlUu/LKkry3a9SCQT54KnKRsV6OHWTjRc1IWR1E8
lomogz6tPhbiWPxaS+JjVxFSQlH83TRYHpAQXNMJM2+hWVccFeNxTqYX/D6MfPUNgQjdnVHdONkH
DD32bdRozhq8e/O4ki/rtLFPYmGDhz0xgqnpcfwY32b2VyqZL8VKa1gujAeMXP0mcNMlcmxyF3NZ
XFy3TxZmCyByX3Gq0VAade7VBZF2YwmWSTW32JBPvLgbpNFOfEfjhtVr2KZsTC8NdyZCgHZzPQKq
L/T4ZmIoQ4nWQ0DzmrTh2W3TchcZkKr6FoSztE0FhHzKrcmtcu1ubgaSLh12G4n+DACc8VpCL0Jq
wLIS7R6BPbBrEsM0sk7JKZTcMlXkMMHQLmvWcBZl/Cywf9viOtEu4B6wPSmrYn/klIzaSL2VjkxU
SEM2dFNOx86QRl8xAsNgByo5KsvqOYgxq/O7YWskwPS6CEPZWVSPLT2KV2D13q2582461rgv/3KK
/i2zCfSwCnHrWGceaFRXHIUAN6+FfNEL0+QOx+2lp1FMdPKA2l6zieDYlu5xuwPCXKJ5pmRNi/hO
GJF8D6SDxZTGayd94SyARp7L+c6SYuUyJtphbDnWplLca3ln39eKzry0IqDaqt5m/AV3ZiIJzsj0
MPRVA7G/r0+p2Zy7fYXb+0oMhZsl5nhhHM4JCcQfpN9j2knasR6l/F4C6XUvFVN5kDICI8hAMTIr
UPrhcbXEs6E7TzlsWjfOX2lBoWbb06uj8LJUZqLrmmE51LAtYV1puxLrPp46h6TBZt2P3YH7qggX
iT5oFVd7SsZbbt81k800xmovDngppPDQ0WyLv9euTkiY2G3VJFjtA/xXHUMJmBMW57OwQy61d2h6
D0NPbFoX8/qHG+eVDS9Mao5pn0bQ1dZFOyYMVRBOBbx+r8ZEdmuNPx4KTuLXU4OGqPmuDX0IxVx/
i2GB8Cs2SR8CgXYE4ZQakxLWxLt1+VLRPSS/yll7gqWSh6OuP8QUIGmRkcLmOEOQAEF3hhrCSikD
vehPXVtu4c0VWVHS4sPl8jgUxrM1vqVquo+IofNLAS6sjPfGXJZXubVZi6rxu7CsLkwVCWDliFuj
XpPnsWaQspTqexKlu2l1OOAzjw3+/Gq2G1ZElE8KKVgG8Fy+sGcea6iF8MqVhOlWpe5NB0krSDcQ
WYoyhnP6YUjr9EbY2VedKNWutfMd4vc7E/MJFxC/MZm9FtNt53nEUWWlxPbhf1NDJ54U37QY8caG
+lIW1F2YsD4I5+pdotpcSyBQNkSNS1oaH8qlJyl0XP1aYPWv+8i3gLUsCJ5OIDE2LdD4LBwNZTD0
GA+eSH6uM42vYq3NuZ51rJRoZ5pPORKwXCrJNSyz9+d0zo7r0h/KNLmlSsO4tDE+mjFtA6Vdb6kE
XcaIPVwhb0vjbInb72YrPeVguXwNwgRWEbV2SRnp9ouVnDHpkxxDlGmRbvo2LTOIB1D+Kks6N52M
PcoH+9BSPnktEupD0yVBAarUr6PXfHuhtkQGWzzPB6qV4mQrMyUS97qU8KWw7EQcEETVQLM2aiA2
kAXEwri6bc9xZBXhan1mOZPTeSqaHTOSIlc/JcjpbBqayZNU+bOL1Xcs6OYB1P8VyVl6p5QYNMu1
AeVyrcCLedW0NoG0VA/Ivq4KC33XGLKHbL1sFi+wdGXQmyklJcIRt3JsBvNrW7oNgk4LVXbd6bel
alWf2E1vQfUdtp38UM9jheA99qyEEt2xOccm8pQNdbu5Z7rYrVvXMDwY8qR4c93ecCWe7LI/Q9rW
3Xqch30hmRwvEZgmXeo6TtkVsfQ8SnvuSEOwspX8VerilZKX2g4FsqeNteJVTXc/VKyQYLw7nl4n
h0bXxFPe97ZbjRmK2oKRaadJNlc3v2/LglvCv4mdeUYHNTzPljJSliMYTG3w8WtfLngLMsQuGsHu
sxYDiCREO8rUgSHcX9xjMmryoXw3xoMl0Iprw0srk2GYWRSpOuTk2NY8nZ/ZndYaG1ODwXtkdzI7
rM87o4Vlz33VUgipb6QVHdDCyLOXrPwKpnelsB4E6r3ZcCsCBPZrxPJKk+IkMEuhe2M0veiptVut
6oyMLnNrgnTeoib7GjHpkV85X4li+R40whYyNN2+KI17mWbjZIDlaVPSYcoYhWFkKod4+xSvP9K7
uoM5pZ+dNt7JNq/RnAvATwr1E/6fVBr8V3gzQ5Qzr4uxfKsif+gyudkq1opIJPWEhF0ydtDIz5WC
Vr7uOp0UT6hnnUR4ppx8xjlpZ1Qi72XXHmxz4dy7B/Jz7IYG2p1zM8flZZJaIuyr1VfVOygH7700
IUquFOGmq/OAyxR/JTpEdtWJTM71GuP1WB/Mxnkw8EfbdsxvuA1ao3ULlby+Nv6IpOHgtAx2dSWM
aW8sfTqreaG6kTL4zlgfkUOgKMSeUYKtV0f29Hrim4QfmVHy6Siw9tdgpXsbZ+ADbEcU03nWLSIb
GazPzhPOty+qz1/WyD1Ej2RPan6pytnRc7/Fw5hxtNhyQW9Q3RPd/VJa0f0aq6SVNy+pNAYNC/3V
7u7xfrBiL6wHA1wKyhkG90oFPyTL4ReA+kLT18Xgs/lSWVHeGibZI0Z/pcyZSUcq21NpvhpmQlRF
e5+tZIS3NWKOiaFYj9yTO7QUBcBV76BYXWqDtYwyqwJxEu4UsGOubW4iBxVHtPKiiXaPTJVpVG58
5iP72/q8SjYrJ5E/Obp2Rlt1XfD3qxFeWvPX0NSBlMMgsCPP6iS/afVgbZr09NamVRYqmvxEXtR+
yLgrK4eoBhGwZvoV+eq7qBtGeip+++gCJFUFjWU3VhDP+bvhGNR7wiBc1DlR/+KSSWbbVfThaxZm
uFDiAPr1GoUUWTFzFFAImDPaPlhFWXWx1CEou+TLMeYbjC4mAqz1ZNW6N2zT15rxKSVxSmzUme2p
qVL8ek4Zlu3egXdVswORVPGYbaREBWuWNVtsNsCwNFJ5nGv12DvaPiEzgWhFmNXDtKVtvE6cSNvv
XJrsJ5Bm6LqSp6g5I+H4sORdWqkLvAYTd4bBKnNx7gd1eomZWTYdK8UI48ECq1A3nikrXpheFJRR
dM8Qju5zcwxjYmg2gabx+NCYSXtXScoQYAdogAfk9zkm4YM2UU8xcTlLuSyfUqPbyTWyjX7kpgGQ
Ao43fVRdqigeJVYx5iEet2VT19Ao44fQ7HHH2U+gt9af01i+zgQ8uhxcmYs35WxOEvY0nFRJ2u6l
CMRb37XQDXjh15iygnyJ7uBWnVaSaTg0yqCtxXdt8g1E7AQ0riEyGoorUplXB0gtzucJhc8EM2hg
H7lmuLhXab0UWeTmLO/VoaF9lZOPlrKOHAY3KuoykLFmaHGzY3JFGQevzUiyIbQupn1uBWVBlqg0
88mZ2vHTGrVPCVVPSxmXTZwWSD9Y9Qrzsiwau3haNHcuUnIJ6k/SJuxDqTejx4BvQsYyhQl2lGYD
gPRS/Wqa2d1sNVBJ2cy30rQ8yelV2IQ6OlGFn6U3nvTYPnP03Y8wIVxTtnbWIj2Zo3QdtOlFxUrD
TZFpFVlRoZSqV8sgsHWo13clFwIxZaKHvb1wtQ17Xpeh2soEE5UOoa5VDqLLti9prMB4V5PQbsiG
ILvsKOXQCqHEQVOdGDfxujPgzeySRn3X6poiuvnSRybJc2v6GbDogyZbQaZqMsyS+qOONpkhcTGr
dcrJaENwkfZg5vJD5GQBCpz+rmDi6RNryRJoJ0/4eNLRXKGqoe8zc9aTLCEIkUduEOv07cr0u8y6
xgOLuC0J2n3XcNtQGHUGZT6dtGlUgtlS71SDlqOeHzM4JpRbkQcc912xVcQnFDZT0aKak5aDoSBY
j43+bkkYsPVD9BbrpkuaS0rojBxWTtf56waHVNrpUqdKSj/KcDJd64aO4q9y5AIdLEEnaYxvZp/T
L0yPcPlKL25bwGl1xl3coSuZCku7c9rVDFn83QjuqHz+ds6uncavNIDHa32+V9WI7g4RLmeqBTwK
4vo4dnQJFGdOxmE7WX1xyA1jv8zmkTT31hUlCSZ6JDFHYbxRKsv4MA+/a22a/QlAFCf3xLRKO4tB
tw9KTA6lo3dBrQ7UBSDo+2ZTNDTdZcrae2tGpMso1p3mcQ4wVeSK+DIiRoGkAPxeZxMtMg0dWVTK
lxUZ36UF9pOMN8kdbAh0YyM/tk63l6Wm8/Uhvu/lGAumdImgQiGNYVWqL4ISD8c4TcHgKVjeWVxl
902hf6WYln07G09pHZ9XhYgdFQaLOmjQgC2ReTWkXAhf0qEiOGWtgnW0+MJFRw5icSGy2HKrrL8V
tfYEXYLhwCK9V5Kq+aUlH/vR0ujGTMjEMkE9GpWJ1ISpbArPJOqgk7V8Z5Sj7Fm7Nupf6g6bpBzj
rHeyMtDz0dNVrfOqkslohbxu6IJkap3fkqw+mysTKTOLIVQgTtsxUN1HY7mPLPoOKS1QLrVzhbo+
BXZI4LuFWDeoLIrfecAaMjreqpLABBa7c/tWfLWSTvIXL+WtZbo5xaIeWRuqx7hrVLR1hRGaSnev
zb2yTyE4S3lGbVGb1nFKun8/auN2DSbQtNw3JOnIhUJHSK/jGzazz583IP/N4wI85Kgu2DXcnw/2
Trp4qsal3nHPPA4xlmz0190h01DCxYNyYSBjhLVgi9pUcuIzmlFdc1sbw99kvxwT+bjlDCCWrDat
rRY7oHSxAwC+Ufb6QnwP42QUbeu4n8py2f1oLbXNFfHzaOopauzlUDQcYIWZHIb6ViqQFgMMP3fI
BGlFfv73H/lmo0e+WdUOChybjv3n//35Zn4eMRKvedr5Xv58jCrUByOq7rtNIzmCfECdZSEKAYzi
qQlzH8bQ6rEi0vjvN0lF28pm5VXbFonzpoAkj8ZBDrI9tOyUvaHY1rj2th1Oe86fSjVOIgVYgqDP
uBvrNNtx5bG+TzF7JM0YubCbdE/ZVtE/bwaummBS5Y8/H1IJcKfKbXZCHTb12z9/t1lwOPx5F/Gm
4hPfwSX1zyemmgUGq73axTIHNZ1FM61kffzzxmm1eJMb8sFNJCta9BOZw1VAskmPkXWQdoT0IeUg
5auP1dy3S/FoFVF5rmPqYbA99IUMsNGP3pVWhaQLIUkhj/CcyeT05bHU/LZvvWIobT/JD7WyRX5A
UK3BPLiZI0nceHJIwXF6KzEJwioa5Iciai+EIFVexlmK7HNVOU+n9GRl8eqWgBE9U82jIBnN71WF
E91U44GewDgNwDva3i6DhqkU+TJqDBOmpLplCokbAwLrxGXoKxJTxSUtn5esw/S6bAKGTLnLdO0L
+PXIM8oEIl+yJyUqmpPUsANXLJAaOTKYeN4OASLbDZVYvjoa7nHadCiokkCpF7J6qwpbE+FN7Huz
fc9oyGus+LhqIDi5zdV4IrH8OoOMIzeX95W8DMc6Gn8JqXyW5w7vNfMghB3DVN7oEzWwMo11KKKB
dqnFx0luHPugnZQNvKkp4tT4k963uG8kJQ3NqHBY2ngQEIkyqprfQiXwW77EuroXGq2KtuwKi7ln
abzkCom4AMu/S8l8bGmqCyL4imIpDhpY9lHSI08v4Fpr6nNOTrRr4GxGO2TqQ8vyJMXKOs5P3WId
s/xpBGLjxtp0jQb9wWmbw+RkFzldfBguLwzj6ferZaaVrJ4XnTsuqWbeOIC6LJ377b9tbIVVCX5X
ywRhmqTZ76ompZ4JPou45S3CpFtGxLex6n40dOtVl9jgjAxli0R+g2C1MINqf0+t9tbzExoZg5Ee
8a02qN2vZGGGXauPLRkEQ4rSJAZXoi/d6/bTeTrjhnNumuvOWfsPa4zvHYnivDb4LhNMI9QT/XjJ
YpvOjVQq2XhqIuqflcujaIpqB/zjmQQxBPkrXWI6/O6mnvKKPpcJOGelemhkXbrr+ic1m6MAIXvP
/QyxpEh3qdoG3Bs55UXZulNafpPFVbAxIX+lWtwM5KeXxC2npQEvOmoBuCnLU6M6X2ZsrHdE2zRn
ZSClMEeQfpUWc0JBI6j7eiJepAT3u7MzBsb0NrAzLPb2uAcXbWKao4Q21tKV2WUUdVUF+MIGr1r5
ESo2e9uvjkWR9iEIAxw16f1S1nSpasQSwhqMN8mc/Lg3H5Uh27Gl1M8qKzjSciQPhw4qTYWBbyTO
rQk6a3s+2jolRSJpnY2GflYW+3Vs5Q/ulZpf1dqvsW5tell+ZoGLoRiXr7xdGlcqglht410/FROf
bp9MPWeAsJgUNtoVAEATTpMgk5a5sJtmxglTEJ5vqyYVrc8+l8pmF9LdUrP7y8oZhML0cElxG5kL
wlBLnbXwchYRMs+iryHLrBLtfW1snh4g1EJ3TqsjHqJB+z1BrCDJlJlrjdq16VHP6TzYPpWmFrGE
OYpLsuHhN72YKRcpem4ux/qltZSrs4xTaOTIl1udkE7xQpPlkNOg2l5c6KanT212cKLY63JayrI0
ntioIxeJGf46k0XnpklMG0WgZTmKw26kdE5TX/ySh1X4RgmCIkt5SuwW5GH9CsTxoqdl4TNGyJL1
tRtBT+vTtVfiMO1N/meVJG3iKw7SZCggBpOnLDFEaJvtVqayvLMlfRfDXecVJLhxZlvtTrflqLul
MxmMqAPt+55p9puUaHEY2RzmqEFJ6mvNd0EJ1hmVxlkKd7KxH4RjftoWmxteNpU2fKv1emvEvaXW
wYJ2zZ23vJHtE7hcWASL6G17wRO7EwypE0h6fNB0CX1TzXBi0G95bvnSkn10Y7x3zDrkWwP3ajKL
cyb5HugxNW5hqr6xzM9J3YDiyqWHMi9OzfgpxVHr2iO4Q0MGdwAVxWxjqDwKy0ME5FoH59wYUPg2
NnIZCzSwJu1zc7kwp7pBY7rXiv5WDVuuvInpV7v+/L8LfBXogQBCzb4IW6t+SDowDyqqBGWl5NZl
lIjYWCKXAomKiPDOQS+eoegCwC7iDjXB8i0BTKwJQObk2XpEVN4cLwIMxwNoWxS3soVtooXiUUUP
ppL72jIBU9E/iJtCSmoYXw33rQm/aNeK50xku65N7oxKumjOeEwT7oqzc28zTdJ6BkUxmdrgE9Fx
F8umFnqH//CXXXzKNe5bdmdPJEkEHaxCubIUN6/ZurfynpsrZpCWCetMsNzUAiXgzjLZaPDtfldx
o5Uq8ZHF5QNiimuL+qhodIgfY1QgvbfWgBrklMjxUXb0JzLEXuGPeiaoDZfa8pAuVuGTUfu+QGRw
FybvDVKKhjWMKzE+pSbH14lw0DAD1oFozxgZD0XznKHsI02DfPUvOabGUXPMcB1huOOJg3ZX9OMV
hi/+DlY2+nJoasbEyspc0m6U0hMK2/ZWoo1f2Ik1mbpr5ZURc62e7TQNFlknMEzetlfRHUHHfoU6
YYCZRZfILkU2PEs0v7JhfO3yXvbUNL1qSYujOUtvU1/9JuyW1bs+vNmFCLq++xSL/l6K6qUqKAuG
FPrJ+Eu38hwg7Xyj1qhC+keLAyCdER3nH0mvhQ7bCZdxqTtU7afB8xnZs8rFQP5pDUy1UPK9vTzG
mdTfslomBM9XZUFIbzNrG92j8DhpKhiwmGUMLiXgNanFM9oMyJjJw+KVYLSCPWXzxkDfR5gks/Dq
2Usq+UcvUAREHBSsxbTQ7MUZH9bC4SnryAkyUswn9rdq/KuTzFBexF0FkN7VbU5KJCTwalssAjI5
rMkhm/WPaUTdny1P9qJ8MDQrtpTnneSgadDK6mu7vkmFEKjFTY8RW+OVar96s24+6bJ1GJORu4/J
Fm7SlpNhsWmzW9KgIDgt3EqHfYwKlViYnAZUlb5qwVcxpJeKu6bcicE1S+oWoyW7pS32emW2gUw8
5iFhZPxT7lv9bwC0jtvHEnp+SdmO5ms1RhQqglsmYkzUkl+SznfRScpn18beShDh6oBjyTavJNnY
agv6zIqVQ86/20tHoaTPuVoNYVznBo3VvZxn6d3ApkQrt7XZykamZkFaR09Oar7JCXuBOJrPSx69
9PJ4Z3bktSqiQ3mZwAKpmu9FEEevquuNAJudlQKY78r8bosHYqrAKqRHRWtpeBcG60PrQIPlYE6t
OVMYJKGJzed9VWKiZcPv4URDOc8YxGV7MO1qyXgVa4qltCuZ0insJ630VajrdaCI3EU2JgBHzW+U
QGgUFusN4c2+XVt4JEhYvUhe+Ik0dtzDEigy5NpiuCwMV8dBzNwyzPeZcUWw1txXeHL1sJKSByFi
ESgRSaMTQdt1fCXm5k1dMyWYZm31JYRJHbQg1bbinYIFmN/+cHTizYnMxMBi48oy6K7p6Crqzrgo
0Yix0p6feSmAvhH3qjFNB2Q/N8nKnie5qJhbc9SmFQeZiPogI1LdRx4GCHEGUwefEZWFDDMK7VC0
MPfpiHZidzNQfomcIs+SEEyZzhBOWSX2TXxY1yl1YxpCgLms5yfWpUqvw5rOzXsHwg/ouvRcMLfa
sXOWNxP+g9Fon0SlZyfZODj5paXJvg3KejcnsXZgZdbLK09Jj3Fz5sAqM1JSjJigQr3B/onrzQWk
jVaKaV4zlNSRCVZHZ37uGQtNavXQ19NJEAngscN/6bu69DXjzWm+zB7LoNTBu5TV9KFM14dKY0zX
srNcYG0/YCa06/huZSZiSYzFaqb35lBMYfFf7J1Zc6RKu51/EScYE7itoiZVlUqz1LohpB6YZxJI
fr2f1PEJ22FHOHzvi63Y39e7uyUKyHdY61mr8a9fCbBSGZb2dl3CbWNPJ8+T/2zyX6IyVgc3N19d
47MsxF/kxdsZqPbZqVHOOFN2WS1yeUMCaCjfnV1GRLG9lm+ux21dhy0bDPQEsASroKz3hkgFobDJ
EcPrPZp1M3KVzXBwHPdxamU75tHQIRGeb1bH5J2o6ih1OEP41Kht8hNJI3ofiP2mjLcrRFuxuAHm
Tf8QLG+MZ5gRonXeB+P0XdusZao2fp4X/8OylzfGEa+yxiqGFqY/GJW4h9XJLFr9sXomsiSaRnHP
1iYhSnRbkWPDa+K0tqY8FIHExTAnmDbIGqVyHR5yAUsxbfo6Iq9zP9beqQuZ1SdB/rWS4GXL6mPG
WmbF8nNIw3099uzl27ijoJqvLMSv2EdFZHaJeGQ36zv1X1FPAQkJbD1AKuVwJu1dslZHiG+3IMNj
W62TtVUc2Uex2jcvcSm0GHV6YBIH6NOzDYV2sb5nVY9YNBH+JvmRsy85NNarDN1qy5oY8UlZ1XvH
SCEqVg+5l6ZUZ9NjWNvPk/9nyKsoDIN0S7X+3Y4Sr4EmKlbX0oNzMPLPimQJN1RZgvVcL44paXPt
YcBs4d6x7j4WmdiNoFwhmJtHuj6ok3j3aMT6ZSea6jXL5CbVia6t2ztRaK6LtqzEsv7XwYXahRLF
cpCJb1ct5NRVOTC3zHpKXXM8LTPmmUGJD/kdNHZ6LDq2SYwYJSyajUcu35KPtFywvdKYlraYXwOv
u6a2yA5BgFNnrVXkEeAcD90hrNZnYRtYanl+KfjKfDfaLdBhmEd7WPz2DpXMwR5HNmv10XIIN2G/
9bwmMXkHyc3rmaxbcfYlAjs7TYDYBgO8VU8QVVQSc4aTfVGgbr1DWE/+k+GprRBYnsG171LGK8gp
661sernNFhe5YnlkmUO0oZqno2cc7XaSpHjwndn5hEJPg8CSdueYy58f9fH/F2r/34TaHlGhP5fq
P/lS/5tQ++3/pNH+z9/0Xxpt7z9sFym2sD03COwAzNF/YZMC5z+EhkwD+Pe8wAsdNOH/XaPthP8B
rM0F2mA6Qmj4///QaIv/4E9zAjTafmDbthD/Txrtn7/lf9Vo8/c78JwE4CbPNAN+4P8ZnRRMomka
eMXHce0e2UJ1G7eo851/8caM+XOS11udruh33YGNzZlbvHCxUjM6wihcOTiCFcrGu9lSzsn279HU
RbxF5+MPboTeC5s5xtkQ3MBd1RqvQ09BPRmv0DWowyTb8DBFP4iBT5oqKgWLX2t58jOCKXXohTnw
AL6yq2YiDwRw4zfX0sLh5IN0/sdp9N7Gy0fst+beCdkdM5f7nIeH7K33BqLZ5jOpxfTNdvuJAvL7
h+yinS1JK54yG3Y/fM4oYJQ2GSf1L2Ov6Poi3idDjUmPgBh1JOYaMYzNLN3EAZbYTNDjWtw4SWxY
Kq5zDHwZFV7M0t2FmMyiODitLvsi4WcpTyPmLYSakVHX/3xKJlZO4tb1IXUo+z4AorRKS4mmucif
evOtDP84XvhCvOY1z8LXxXLoDoGv3ZWDGEHOmE9ZjPEt0cP3TH+pGMYZuUMPgjujr1osqxJdkzsa
wbZJmXbYZq1oSQrOK8OMXYQKd2jwUsyrtQupBBn9mmeHcY31NIDv33YAAPXc9q9x2n2gRaVLrc/K
H/4hImkvLXp6YiCcI9pf486mEoGwlz2wOUKFzkYSH7whabOmhD1ZcnRUkt0qc/xD4iL7wQWVAQE5
4ZtylfWmVuvUKiuyO1oDe66so5rjfFesSRVRN1nHIH90Cp/DOZz3XZBCtFZ9fMLYNGydXo77InxQ
6POgQOA4BHnrkjfy2iquVMh4ditSi2/FTc4T0d4EW1Ib90tgnfrF4PdN5aEJIxffGDeN9SljidKq
L+Y7NNtvXlan+x/KUbb04WkRx8zn4w9YAFGfJAeVl3+9OXyZU+swJ82fNTC+UzgQe05X0mJiXKio
EXKE33fsJVXt4R8O6kuvQQ+2VTf7LA3udCWdrYMXVfxYtH7FE5I3QgsT7KgGtPjIMakFZhdBvUrP
RU/vN/WUp42onts1R2Juqe9lsWdWq9h0aBAviYDrghZ4uvMWJr+1nY//Sc/6QWb11SIjJBV62IAJ
jAhtG1E/E1fK0REzIV9c5hrVnHvHH4fUUv7K+vCXS3BO3GPyBmHgVuPvIggOoKEY3Pf1GAEa8KOq
Xzjc6Zp35DT+q7IcxZK+ZbMhufB6QdKUNn9Kv3rvQQnvEXAksht2S+eBVW988zTH+LQNzGc/X2KD
6Dy1zgdPw69+eFBEBK4Og5GK+aBvCIzoKUuDYgrwlrd+5OgLYyAWB3Tyin7umPdLSYScN+xoyFYU
uTk5PVXS7OYaSWuTJcO5MYfHXorisObinuARsf8x3XWeAZmojIyWvJJOK4mIZdrOqJHHJAHL5DTz
ne1mu3Is19PYYGJNqDqUkDcIn0z5bfjKU6sNF0woWI4zbR+M5sj+pN+KwWV7q6ks+RQgX8O413Xa
QSwSPIIyPf7n95l5z8jN5/3UwIqqTezZDvCquFsMdozpV5AOcj/wH/34vHrEOMc567brH7MIlztb
f4lXkpDmp2IeR9zmJgz/cftDfXN8aB+Jz6UVzIubvDotpbMdFl+hTYfi0hkoW6p4UBpyBiOOwatv
2BvGT19z5VR7qayHhHHBRvIq2Pb18K2Qye/JZlDRIKntJ6t79AjxiAyfT6nLCh/LJbgP287VUxlA
uJQra8fKWA/jidazf3DJGLgPoPTB7l7PFu0pN+8+WHr/bm2Tlz5d6kMZMrCNQWLxRgjYAikLE5t7
ENg172yv+GMrPPlCJLj8Z9Wcx6FkNiqQXKvi9HMQIfu5DkmO/TKpZ/AAxTOqwPhAoNxj0fT9/WKZ
zVMfhofE6vs3xaj6VnXDr5//RUiWFk5ma+SM7/Q01tW2Bvd+9bJ+20FGpXIurKOU2E3gr3PVY5FG
SWgakV1Y7sXq7L/jlN5VPeLDIrjMsDJxBYzrl5029wwe9LzXoaue+4EBTei8c2k3gcQkqMx2ubBi
pqosxqtMM2dfrzZzuLBlLlw6sN9EbCU2Dg0E2AlQvUDZ7YGNuavTm7nrljghOZb4G7NE3MK8AXS9
Xg1z4w/7cEC5PqxN8pCk3268euemc8u96ltrly7ygXYv4JXfZdx2qKk9ninErsk3oRyQKpZiPhZW
QAfY+Hd2aIg7csIuwFWDg9/TUNdL8T6Mrnnx4sajo6sdiHZahLwOLBDZEEZGY7i7uMSHzWJx2NlE
HQhFQ0voAUoFL6bJt2D0spkO7tCevwsYv5dEomZpM9p25KjiuKgAXVSD5nIh5+oZyb4bl8Mtrlsy
0pvmJH1THIoRylKBf3Qbg/a7q8o/tcMpwnZ7jTrk3WRbyROqNLzyFiNOKjLeE7I5EyvioQ7FdmXV
CWAM/qzo5xe4hOQEtfLAS4nZZFY8IIhGASen59qpxQG1wJM04pHB+cjkOKzrK3ljmywz86dSh9BA
63tBR3QyDOctHov4c2CRSNhSgQHLQuCRF8+Ts95Zvov8blnJilisEbtwNmLgOpTmbBB6MpD0OZQx
MqqAgMuqlCS/dPHe7PMz4iviG6ZWLE+zM5x8dHP53ISP7qwln1PXn4czeuZ8KyfGt4vvILhWfKqr
7CnjLNhhwfjSBLJCkV4Qcq3KL0OGTw4xnjc0miSLTR3SO19d6vYi0dajZI5RQfjL1R8nCFx96O5Z
Dt9Wf5j3WYFLDz1r4E5kVBBMf11RKG3aeP4lV8i/1kh8t91BcGHiyOqJHIPJeeYjultTcaE6HZ8M
1a7oHIyPKauqyAprYoUT91rmMJeKvL/EBAbRWQ3r2eyfEQEZ29Sey3s3Ts2InXhztgf32TNBpGRV
b9xS5lRXQ/BqDT4VRrEHigi63iJejtJNDzlRXpu2SBqEsr58ndilbGWfN3fWkMlXdPVwfJYZKPTK
CAJ13EbhvnutrI9VWv0xmfl4GtaEae9fQSAz8QgYI23g4C+Il3JxzL31ecwy6zIWWXEYzcZ+z+xD
4EhxDulAt5a/eJd2zM64PTh85Vhd8ny9xvVk3LWD3W6nNFz3kog0Hgy+BTr19tC6mXOZp9Q7xkt4
MRcTFbk3Atfm/kKD76kdZKuvnmbklsG93rGg9Y550oybgdTiA4mtzal0q+BxmfpbmKvHaQ37lzXF
bNL5jPRA8yd36T7vjfJMtk2ObCn3X3vH/uTVB2MgG18Jvds7CXuYSicxUYVVu3VJmCtDALmgifqd
5yh2HANFG5lF3kfBTiz5tIt6uqWUiHDHCGytenSmFifkTUnnKVQhw2Vl+Tu2hnlE1qPA04gSm7qZ
8czA5k2tCbwAbIdbwx37o5Wgn1wLiDf2oKznRstWi5qUuKUZ38chbbC0+O2raS98YxMhz552cE9t
8NqvPiiQYmssfv9a52S4VMvCW71b218gmrGZWQb5a15pEyfLfimemm+/6jEN4hwkI6j29uRtvcK9
Yq+Qfudzf/OYvGVkaNy7KFCjWLXoDjKEVjJAOdWVuOsWfK93uZBvKUqAUwwQk8iKliix1TwI3na8
pnqEw8Cxrpn8C9MLk9xMykUHfwqBGAXxJLg7uK6GoUdIAE1Pcf+uYqu/uElCKycNHHSGcE5epdyj
MarIxlxz7sOVLVDFAD6UfvCRIt7ISmz3SmHRcoJeJ38BW4FEdSCtZbkHEP/Fn4LcshPB1vcb72ti
nseyYxp2WTgnB/q+3Rov1sdIb0ie4FOysFpbp7rWUYsDP4Q5nMgpoXRM3F07+uqhrLUJE2XJNlzT
ijWsM+2J8bIOXjn+W35yywqGH44/v9c9tsHKoTg0YydyefyZuzq4TNNxj0Kd29iDCDJn8cNUxo8y
9TyeHONf3TIQFAa8o+aU5LiWavLZj6ASVnZBIwyy0bC3VTK7LFDI8ogH42ob6pJzfA687CE8xcC5
g1SxpebOJ4AZpxdXFKmYcaX6uiVFSmdks9Tog+HEIQHCVTbZqfa873Rerf2QC39jhsgeZTJguJgI
fAKG2FyXUjxmcnwhZ7g4Uv4Gu2VqQ7pgaOtdG0SjbTf8ySuPRBIy4uNP9jvnnxf7EiGQ2aPbq/Mb
rxvqjdYanvqccZgipw3qLoAf3pIjYK08vqsdv2UjUZFRQIUR4UC8X6pA3se/GEHMmyIc+mPFEGMD
RK3b1JXrnEblP2K4Go/LUuOqnZABo8owti5424tdXlcPvg0nE3GwEu9DnPofyklhX/jlax2bN4b0
3IsondO1k3w+xcHFT5CGfGp5m/OzkY0dNQzrdl7BwtEHgojCqTkbycSjzlD0boZtHq54xWSxcpFj
f2PkhWSIz43JbiCrTRx27fiXdOXuTKwe330tvnpC5rYz+5mIMFoTesEysp6cw5M1kRuSM5ftQaQ8
Ypz7ZaU2Xrk2S6j6GNtb0HJR1CTzblJTeqxKb8Oy3TmyT3YQiE/L0SMdadOp6iFLp2DXIifZWyIA
nrEGv0cVNmcP1iz7A/tMviCr8w75qR/PN7ced7O/hoj38IVMTfFiVE+eI9NnESTZtXOtB9NI1rt2
ap4ImA03QZgMYoPw77pU06XKKfQIvL40qSBjG9cSBpN9WKEdUaPrng3/j9mM6ky67EhkDUJ6XAxI
AJ9nOTh3xcQvxXayk6JMThWpeafAnmm77eQ8JGzs1ODEL27AxNUHmris7ScSHO4gGHm9n/6abJy8
WOGX1L4fJlhlFuPse7sx2SObfbUPvQJTpT5xfdzPvDEr6FIKBFGZSLRLhMnQUZJdHGTIzsSwTYXf
A/5ic0kUDXK4YDznpBNYjUWBGAwvCq3ELhmNeCOQVCEeS+2dbXrZri4wQY9OeRyQxeejl39yVNvI
QGoFQmSO2PDKU4oBJKcLPFmueE3Smqm8AhlGLiiaURMpn3gtYfwuDZVLV5b7JYQBRDoY8bhF+ib6
krKm5Hmyud57joBN+z0XyfK4rF6FaGv6Yy3TS9pI95AX3tGZO2+nMvdvZ4Z/PcIVD5VV/Yat2J8I
5d2HbU7OcY7MrBPwiLpe2G+Oe0KrGL7aYf1VAM47ruFK8WohuAkkIxXRMfd3UAxUA3FIFkuNSXtV
Umt45kp8YGueT6RIUAqmjzCAQedSIeLohXt+36EieCcz2DvxzOl4Erd6qpzgFDYsxVl+XaZJvrFt
ReMPruHkpciIecTPhjHbLPUtFLSIAB4b5v5DaJ8Sbxh/8yVa20JzFfznNHciv5z2BKRQ//o9d/w0
D6wM0mihXLpl2WBH7qSyfcLYSRjDoXC5ompmbBiL/pfAtquTWZNd6ribxM9ZPxnZ8zJReqreiA/y
Qw35RPvObq2HlsP/h9SzAaxsMLGHGcvSZd4nOnuT8DPebmO2ahvIMbUnNH4MV6IYwgwiphmlYSPx
GgsGfpP11a14zR9sf3mf5kZ7KwhQM6TdH+Vqsjie1b2cA/eBV7/3UFbY6aySg1LI9jEemuCMsl5u
bSOgIsON3fVt9stOpxMNVflZKTIKfcPayKxLrxVR5lTqQ0GJ2LEd7lKHa8skZsBxcLNM5i8BP1Yk
0vgPNJ9yu7K/3rq9YpJqVPlpytGXBKvzgNvV2XYBvInFYexhhgOmrJwfWmSGCS8HzGtRW+mx55br
0JiYPiptp/1Loh0pb0kXWe4wRR0D1gfSWEAx4rLl9Ee/YYaZdw2FxUZJSX83BvZXuYabvkPjXAPV
VBzokmx6ZCA5j05FPEoRX7LSbM55UB8GR1Yv3oq7whTZXkr3OZsDwlBH+9xncjeF3kvTrXGEaaXg
+nfp06S/pKL+7NBAP3oVNyhdn0hI9pyXcRtMIHDkgEzKiHx5N+TIq5cObUWSFttJJVd7iDGDF/Nm
FGxxhsapkTnzkApck4hR/G1jcIc1bfZtwKXzwu7dku49O+ivJbM/+0Si4faGzdLXt352ZNQCeEW7
h9Nscl65ypOG8t08u/21xO6R+BLoC9njyjlInYObu0Yt76FEYZTx7SG5qKgVvfChDdIXYc/OBm2e
di6hMXMzkW2aJiVJB/ZcScVDSKB9I3p5W9jeQc7yzNgaBRJ3Ingf0GBZ+kpAxxXg+CvGR9ynmfFa
l6jA6w7wo12Av1zTlEdO/nKUo03iIBEompqMnXPpCG8PkYhct7x6n20K66QFucdsxKDe8Obq0Knp
ImtMFNbC72qb9ZedPaQplUJbfnBPfrqVCYCyRsXViuHXmLrZwbbiN7xBv4ulcA+FYQJRkfORM56o
UuJAXJhtA5i11VYuyyfryVMMTplRbITAsViUPhMjLqubMl4xnnyrQ90/O/6Z4dsbeckNgk1c3/Xi
yqivSA/B/or8IH8F330CKYEPzVtoMhu82S4XEqnuspMDZiHIGFHT8/GZdf5LMh9EWCNiSkwHwQ8/
7Fit/0ojuBQgfJF7U7Avu6C9CFasBYsymPvy6A94JJhffhMH/c2Sm7Ex44Oi5VWrlHnsK8M7W9Zu
sBIR+eMQokLhFbd0f0UWf65iWKN+wYXSlPcyD7RtzD1TM9hhf+eH3dFC4227LPfctbhIxNIsHWtz
W1n+Azk2jP96l33DiEFv9tJobYbPuAgefQuUo7nSvePOPCvWIZZfHAmC7FDL7BrGLDTTxITmONKG
7Ny37e8EbZpYs2zfd1N9tfxzOK/fZlkZEdOUcG/mEAaxVibuPJwKTGTM7x5yU1knqwv8DRJ6/Bi8
owLfuQh+ydHRM3HakBHdDn/jzptvK1lzlZX8nlFDf1CpIKHB/OlhAgXQ++ZrV6ir/aGmdoo22jPa
a/coBvvus9COUqm9paN2mXbabxpo52mIBXXUXlSlXal8cFNkY1RdVhyr3o93NcHFCp7oPinwtdbs
OwyMrgGGV6F9r/hfTe2ErYx/hnbGSu2RJRYqOXnYZmftnzW1kzb/8dRqdy0gLALHJ/lKKNZy6LDg
htqLm2HKHbU719Y+3UY7dkvt3WW90b2Qtn1atK930g7fht/jTnh+C+3+zbQPGOH6Oy1Z/ysXeISV
dgvH2jfsaQfxor3E6KkRk2l/saGdxiGW4wDrcVi3j1R3yEwejBU2rG3M3eFHRDeYqIE67WAWWJkH
LM219jbXrXoSCxKwAuuPoveMaozQQhuiMUYjVKPb1l5pdKQIIOaAYGmDCXvXGA9Oc28NvHhtCDRS
Nrd1Lp9WE7xqPhfFNr+veoKqPeIxo1QE6XnI01uC1OA0TOtnjKVbam93v9Ak0cd887qxxrg5EBQx
bxxCoSHQ76f0mk2w3VLtGPe1d3zQLvJS+8kJHCcrW6T+YeD+y8ukJGKzrE819QHIvXDvzu+pivn4
hgSB0JprK2G2Heue270GN9nH/+Js/afQQz96JuucMF8eCy2CygoOBT21cgUqdT/jHaDJxpGHf97v
Phdtp/fw1afaX4+idumWRxTH6O9s+wvBJ2FvmfFQF8NpXJr8rjStMXLRwFjawE+u4jd3RIX/Zorb
Fosx2jdSAotrHVJRsFhCJryOr/MEZE/Jdbw4JVr3MYzmMTAgiHQruP7+LQ/HJwKzBcZ+lnIV7h82
QVTocAhqDSRgMv+msCrSRsHklJmy91OvxMVvCcAd/dehMxFexs1IAEczHPvMJmYrR6LFuMwxwu8Q
x+hHaX42KXEiDvOAI7owIBFwA4/rOkGCWYb42J2kmGlz5j3J4+8OBAafmTM05GF5n6EzLFAaMmgN
K9SGWeMbWjgOlgY6QCosjv0P5EHjHiy4D0IDIHxIEKwlN3wQAdzkFLT6x0RZec0xOipkDNEqSsLL
GJrFjBFWOBOtRYUXAtZFvy93ncOWcA5irS97IsG6oD+0XvI45jxqcUbFOJHSzmKnu2ClwO/SufxN
cDvEtoWAUWsURiP+zG3F7LxFk94URsOIlNK/qxCqccVGhdfIvkNgQVnILukoGzvZeujFsKUsfBut
wfZGPo0QOhTfHDlqPjtcHy+hSIHeVaZ6RCv1OA28tzqwIW4Pr9UTuDZ8Y+7vSwsXhjqbqS0fFe4K
JYlgyfnv+uIkWL2iLQxIjPfWSMz2IWH3tp1RrZ+8AS5oPoEimeV72OdI3u23YUBOSaDMCzrAVxuK
iYBmkgHBSApxTCowJwlYjodWo09yDUEho+k5aSfzHMBHwdQy3Xu8VolHN27svuCooORvLpNGq5gw
VnwNW1E2rTR6BCJAERO3EFngSQQPC4wWSm1gLVBbAo1vwcZbHLKWs6rK3grPsS8VU5NeQ194himA
8Y2tHDTbwUXPpmAeOgJGyOiRlO71I6/zCk6Vyazca++Der7NGjXDwarBMwICzeTAGFnc7kP+zipz
Otar0Mbr7FCbldqasnxWtsd1y0y0CABujAnUjWQMGTSMKCzBGnvdFTNagY5s9LtA2+0qREsAe+xH
+Iv7vM5AC00FW4pqOgQkzqkBZz1UGHeR15AVA4hOk0DVmLlD2d4FhWHtJMaSLA9T4nBZ++ddVLas
RzoIP3jWthxqvDMK54y3ftOY6kJ2N+awvGGb6i8RS8jyMFq86lJPNx0hscFqX6GNfhwJzt0MWYqV
demua2j3kaVs3k5sAVgfUMNzY6bjd95ilfLTet/gpdqsFm/oxhrm+zn8ntqEReaqXkTDjYLBBtcL
TaULGanUiKRiZT2ZQk3y8n8yd/7OOs8eMuoOn7EmeoAWKluGekGGvH/N8avPlv/oJz6IE0QcKxPa
sHtjvgbO3xnf/NYC5eR5N5glyAuzyrmhhNo5c/yn8KFZubVnnDrDh5KBOhkfOGhi78myeI8Oc/wa
rMETmkUg2olpX9pgOdlidumMYQ8jofu9ypzWYS2S40Qu2La2x0M7O3walLtDaKa7TC5fEzwja2oJ
4fa/Ftwm26H8Ci3wDQGZeVBPQew25hJN0tES6hVUlsQl5TgZ7Bwjv5+qdBv+gLWmWwBniyuIKyp+
8FK7O0zFeJxkHJFTOm7ixML/vgRFROjsA7lVbK40ymtCkyjDwmYdNp+s1cG93WCuDuRfA5Jzy+Hs
B+0ec8s9IbHZTq6kQfoZOxfnkdnvB0SwAa6Y1ICxQKPGQg0dmzxcN0DIlrVH1DoBJhs1oszUsLJA
Y8sqb9mPWXufL+sffF08Nmr+ww8E6syRBlyqJ9LjnwAOrcn8ysJr74mgvYrRu/dYIarCg5zq0tB6
cfxEDkbAsLPZ6dUeUIeOoU/RHbh9rgIaG9vaLorH9MnKEoBYxrCxNLrNgeE2apZblec7OwvLk8yG
9zgIduw55kMm+YBWahI2reFh1Hi4FE4cy7V108TroRI+gwwsT6j4Exr/RWzyirdrUw47S3TBjhkQ
fAoRMB3r56OBEV8pu7tNjUazxWKXZZ9Nge8yrn2E695jB+MOweiT7JBwM6G7egkyBstmFiQh44XL
70qD8lqNzIO7tIW6Mm+FSZQCXrsayx7PW81xRDyKHJ32gyBG76y1TdSuJWXRMIPom+J8Y2Dbk9wR
iP9NaMmdbKPUn63DEpT0NamACeTP4DKwEMbpBNQd4EJEt0cAY6o+hoB86Xouz10l75YEmGCJszbJ
rGOuMYOuBg52kActjSCUGYZGDD73UCbYG2hQ4aKRhSnsQpnSPKUh5J2S5UpMwjbIvKgge7MPJKcm
hhGzreF9+6/ZvFzd3r91Rnim8dox2tsk1lvOdy5ATbWARyR8RRfOogdvcYG7aLLaXOEwNhrIWLb2
Cxgy1OPA+64WjIZoKML6JIFW5IN4CrNqeYlLY2elRR4hfsr3XZfuk6BCn540XdQm0DnFhC/dGAly
qHO+QV+111XDJHUJrOGS7PKyiNZc3bAZsRRLvjqa6y1AQZBMACglFtlxmZ4XiyIpCV1z55olkBDC
2DFweP3WIu1y17pImoYCV5CqMAzJwXR31pwZO4Yq60ORyKs/MxSNszQD4/LsIfvYMROHKAljM9aw
zUVjN3GA0tKgHUaqUWsw51w0N6y5IUeKJoYC77SheBKgSbEA1zPQgE8H0ueskZ84J7hEGgM6Bc2J
2XdUOFiGnLDduwZZNo5VH4ey4DkDVRFgUsJeRsrCr7hY3mVcFri3XNxxAXR+0d+VqRSccuekDq6p
Aoli+ml80E/t1vWho0wabJpDOB1r78sc+Bi8TPvXaBpUxzC7x3hN/vhGmZM49bui6OW9sC5pb1an
LOi/Fou0FPr1kjQFzNK2mdxkzmQ3iMu/YMryvYtSNG15rmnVHC0hLbWYFEyJfBTGsdUy00YLTnOU
pxg3tpOWoo5oUjMtTi20TNVHr5oItWUz6T+ZKFkzLWlNZUYERdNOkRlYREd44w0xYwZeGS2sFsWO
/a12mIvx5D/bWjbboJ910NFK9LSI7e3dpCW29B+YNrXsNtcCXF9LcRnvPedanCuQaWuxrqn8DSdv
zqB3uJqDeg0r7zXXAl+F0hdBASRHhkYYCtEF+1+hFgVP3yMKYaWlwpkWDc+oh0stI8YxhuEOZXGK
pSbKSI3byab7h5hoMfTytl6cqPQo2Tu6ER+l8rBwyOZX8rI6LWMeEwTNEmVzicK5Zr1MpVWv3leR
L2pncEjc5Wy8ELIvpM0l9RVGOe0lz1PslPVHgdG+rXG9YiXv58Q/O4KtU0gRuHBcDcxBd/TEp4Zy
8U1116FX06eXejNKJxOZ5YlaLOTf8fgsXnPtzOLiMpNnwvxch82jtsFebBDhcc8P4GJGITrBofkM
l4Em2UcgL7mdKLtIFFFt8wXyAmBGb+883l4nIwsP0vmXBznJA79r+tPIlIZ38lqEm6LCtobhUPIS
QMtV2Os+Sb0ehE5BKWP9y5Y404vPF8uMGR8I/0O68pBVZEZbhrQemM5ZmylhMOywFma1t25jVnIH
5us4cOYSCczkfZigQFl+mGZCy53WHFKz96uysvlW2o9LeJ+hmH/nnODnzqHyZE6yUd5KckgYoJL3
UVMVWYMrA2tuaapD0fC5tlBfIvAldEshLzJ0Z+umzJ23cfoEdI4GBAbiQS3ykbuoOkzEvvsDbAaj
pzjFjpTDf/CH9iGbVrELerzUHf3dpuizd7/dWsZYvfZLdRuZE+/rOcbvovpdyjpvm4hxl6n8ykfQ
PaOMwreoum1Y4lOryiclguvU1b9GPyiBw/TbwrNRrBREkomOktgWrKMUitixxfY8OA4+SwRXVewX
kd//HvKS7TS5d0DmvcHzeDFA4lGr8TgtOCyTNmTZnRKW1Th7cL2EFIgSPHCjOwN3KAnWIICpqZYd
qdM+Z2pUdmx5KIXgDsfrda2Qa5pumfLkddzYJu89BYHEr9ZTlcYUqzZcZS44gRMIDrej33xPHPh3
awBaxIABIXPGu65dvxe8F5ltxwBEYWHMZqqOTA1gEh7LtKsxMeh4LcE8Q4QBhX1+shq0L+F4Mwee
CWetgbt2Hqu1uNqjvPquMIgdCtvxN32Fb9zlcjs94yabRn27+sYQtSmQVD/N/fuQAipYB7y76Kki
FbQMWFIeQRW61zpvoUSGXpRM4EQzz7gOXfU3zvNpTye9mL9wp7Kdw5nQ90+eVNO59/vxZJTWsW8m
6vtqxQnm8Bk75Yo2K3CPJcIYxQA3x9jdeNN/Y+88liRHsiz7KyO9R40CUFUAItOzME6cc48NJIg7
OOf4+jmwnJqKjMzOlJp1L8LFPSLMjUCh5L17zzU3KsdWpmN1E0IjQe/pzyypHOByZHkLejMdGZYZ
filaQJzGWnYuM32zaYwfyhzau934z1bz1azJU7rogfHtl6s5apxNE9EBDSWblalU/qoEl7IpF80f
MWjHSKbdVsTmxzxlCUDfRaq8ZHRN1Kkq/ONHo2zVMavDG/RteoeAG09HLeqn1LPSXWqYIGUF4+XS
UOsREAajn5xENW5wvGF7R7myS1OCxhVxfZUEOY8yCqZURXFuDF9k9OiY5kxH3n+wIefvLhLPJUE1
9RvroNyx4nhoUZNfxJasBLdyRkLmuclJ2xYxnguBnzvsmtIzxZW2fMIITLbFBAElFA3yieGWcG7C
PHwK4KumHcSpViC5Q8I+Ly/H1w41SX7cJPHjUJOwRQ8HVqEzkXB7UX/PY12eor59oNhd7YwlFNOw
MHWK3hebvp+HeQ0+hm4qnQxyO1V33/klzAE2AVOMsqNyi7WA1YIxj6uqpzBaa9OjJL4kkgUgQXau
Ud1CxEHHK6LvpVschoGbQy8OkTSMIEtP5GN73o++6QGSkpCtTU3cTERhEgvvnDAQmwybLeswpptF
VApZhGQNJ/9aiAxiDIHawHelt5kJcd0G/vS+KDFo0zhPs+hcVIeoOddmHci9o4oD7PFs28zGFzx/
He2V/L41fbUBvetsuW2v0aHHtEWtLzlRnSf6RXyphuIYVTSIwwK8T8AexrNmTIYyYeOl3I22Hogv
c7cEx9ESI/Lj8qVKwhM33Ej2OtbjIYnedI7k1RQ3uk3Ow0RduwvGUxyZu1Hl9OrQnAT81RbB423t
hs8zrkY36FF1IBlOPbm3FeE1pVTHxLQ+A6P3WGahfyWeby70Ci6z68bUwCoo6kic2GYmbCT9pN0i
HyxWUiHbJuj4xbZMe18xycHNzY8xdfeTj9fqhIljY+UOoa22aa6pSVUkKIeT/pZa1iJhzKt1ODEk
2kCPa6stv3LEfXVHEIdT5kAuAhIlRTcBj6DL7xax3FVt9YB0ethGmQMqAyE9J5IM7iCQRHKRcqqa
05SeqTxXyJ24+wyONo8kTLzMoSQxujDedDNanH3xGvXp14ty+BKWcfluooiKHc+75+DA5mn6qpLF
HNDOCeDs7tbwPGAkwKy64Aa1NizFua1wyRe3wKMjhHn5uKbRLE95DvaX64bsdCcUd0LHEk17y9wY
HqXMUql6V9vp4+WuwsLZYD4Mm20pwjPkkDub3729DMuL6vnyZQYDolP/NhixQbTGPTZnugLsm05F
ucRAutNLSozKjk3H6+DAXWTpCXYTAfLcgSjw/E7shyYzT52P7m4SV0zbCJOXV1sXqFeqZaQIX8Rn
OQXhRsTUxkc9LKvD9B6a4HKMKuBXwD1oLzEpl9hi8J+3aua4UhU+iAKIUDqODjZzkiYxLsWfsMO/
SChPGpI/jNH+wyPDchvXMXsMBM6oRrNdrymqxZZxaMFooiuXv6WxXHKQQZTKg4VpXGiaPwOAj1YF
/r6aJcpLOzuSv7GhMDeuhQ+x0sNm7h0u+dZ1N/6gQM66r3JajCzolxswsJkSDGugk2lQrI4CuQ76
ZZKzkscORh+8iLRJbjpTdetmGhGGRcFDn9BQ9fo0QP6xcxD7rLyy4XaDXgpEPOGM+pMd6s/yx7E3
/c5d5AkIe1hvbKpyJr6XJbj95wQIb+g4mI81CvX4Y1bwmWKFSREyN+eWUOED7xm/lqvkCeGJRQmF
rtmkvwLPjPZ//Vp40B9ejLRNV1nSdjiKWGp5sT+9mDTsJ61EUxyEQD7tkD+wS0GBnCl4Xltl9ciJ
hDRN+CoG6itKQSFJC62dbxrTndEtF8FLUTwm3FpXWK7zq0UJTan5oSSm6EZTKct7ovHkFFJ9gvEC
tw7XpxVCs2Y7CaOVsngU2ac2zSAl1Ulz5UsHEWVLp9OMoCO1bjyd3JyN05Bk+8iUyUPbglbz5pvS
96NPOvffRC/cg2lB4uszpEYsOR3mBvqxIiNeqjU6+QyPC0tAQMBmJO6NMmJ2H3p1TBO6Bqpgby+h
S2yJdCifAglyZYjNHcPReC/Q8NrVsViqKENl3FgjzcIsHCPET4JcBo+tpU7zLdIRHCphcIy1C3FJ
tjCzS30L8OvNqofsKgiN4hzZHGzAKTwYZe2CMdLYCurevMldxnlZQzaw1NiAlVlWzNm1b8XSX8xH
/8qLjeCFIkoa0DPn1G3vXBXfwEChCtPQlUBya+/T1EfQVsTuUagCmygHn73FVLql8NPuET/AwzbE
WwreBl+l+yCrdL4uKEZv2hKaGrDv/o55qdkjz1pq0fU3gJzBeUTte7KdnNwKKzWuqBz+YKkgCW3i
ZSYxRcTBzNyz9O195AzjlZMzCRZTO16jFDTWmVS3YqiKb2OYgNu5Z5XIvyI0ABMVhge6luqrh+hx
41pwWP0xuTLoUqJqk4x7P7kK5cxCT2kRWKb1ZBn4nNI5fsd2ciB3HoMsVEUUgnJ+zTyYQFGZftql
Ze1FxmDCjzKhn07qF89pv5hQEVFaUwobplRcS7guR+lnd93yU6z7gWLH8m3OgLq2LZglbgkhz3cJ
ime8ODMVQbr9YsSq6geONW4uj7w8JsrpZGG5Dn/7j8IxnI3up+nga6oSyM+Sk2xLtvh42Uhos9iS
qgi8JzK6Y6i88aEZ6/ogCQt0x4aSj0umJvqBnEZ06DpyXQTOjGY2fSymorouPC02ABMEdyW11Jmd
FCoQ8L/ck/ljM5zRDmV3IiNdtyQ2gZb8dOV5g7dKNeKxsNVHbYIHsoz6ozLIQvCchhWgoIqB2wsS
QFHLB/abqKr925R4dmzVPrrfkPyEoABjmPHB3rYDnAlvSNxrUecxO3FJkAbFwgf058Uqc734CJuD
hrePa6/PrbVZxuVtoj6roMdgjJJGmW0As44qHcpMdQaos0t9jC+J25J+kqLwdXRMLXAit4DY34Nr
9fLKD7rHBgbQ9dhDjNfmuItKe9i1ZY1tsSMuErRMuuEzq3e+nGnlUsgx0FRgJZq3/qhXtDrIwM7t
m1iL4QScc5smRXeObWzm1JhazojQtoIilOt2HIaz4yEqpTlNWrRTRntHz98o8dZrxH7pXkzFwU3d
aKMCyjJ/PTmbv0YFYQBVWkrXZaoX2GJ/WSiS2rR8DTLngKJgzda3XktQxCdhZfGVGiyfA0ryUTOO
ccykSAbcqED/PpJAqER0ZcE7NSsOSnmOiYReyyfVxL95idbihC1SSDP5kr2k5OUlelri4pUuIRK/
vEQwIxT50EAdRjO2CXKvzfXg0sBD62WdRUrCWpdl8YfPVA7KvFq3qcXuVNnGXR8PG1Pcpzml95Dy
IZEewHL6enSuNWK1qHBJKx1sk0I3/SpqhuWqYUO/cKqsv1kFTazDv7wLV9iu52lXCs/2FMlQPy+C
pYGUXkxjgWwsr65loO4w4K00h4+NMgFuN9mpLPqrgDmQGla1j8Zc0tFEkMfsM6BvL59lDXrKG7/S
TkI1V1QGel3IMau/HhLS/pNXKi3hepbp2N4fPm9siAZMEIjSSQyl0yLmfNOUQh8gIoPcrHDINMP3
Majvq9at31r9fZxoxTuahJk2x9jh+tlZQ5HcjH5PXkzmveYVNBoIdFcuIu5tDRWfhmVFrGNkWTCo
gBPqvFSnXuIhUzRAV2Xm2Pt+gDnvZdne4kzx6uvxo5/BrLnjfVkGaKBTSbyqp3HLIvUXLeWdBGB+
T2U/opp0qMFC/bat+m9D/t8Y8h3H46b7n//7f/0Xfnx4kfnH9zb63rU/x6b99rB/OvLNfzgEopkE
n+F5/50j37GXQDUH073jShOIJ/fOP1PTrH8IpUzb0ba0HMeWTA4NgRzhf/6HFP/wXE+zzSXGzyRs
zfx3HPmu8+suFcEVo11Y0jUdJYQlfn+DKguyjC6i/lCn4gAlnaiQoLoCvR+twzmHs9O2b63xCbLx
wRX0X1D0tdu8G4k+izUu3AW7FBmNi8cwh64lb0XrPrk9xRNgef65p5rdpVe9i58YJ+1NVKDmEdEx
hYCPeBzd4dRJzvGBx4+L3DuFKZ5PHKJyDYgmn58jDxzKZM43Zmjclx58nNJ2vjZj8ux41n0KeR2D
zYBqBmWScye2yof2bLE/NisUX4HJi6yz7GqAZ2ubX2mPYZEuqAGOz74LSNmK5L03PfSp97QgtI05
f6JU+RnW+kar+Fs3eLeNDq8H0qXGNj8lor5JTMSoJdo/VE7YY8q+fpvD8in0iwfqUe/o/faToJYp
2g5zq/Mi7fCuc5LPfoE6a1W+pUX0WQStDUyLjxlrz70mraNW5pWV8zklKDtRK9dvstiWRGTZaBb9
pcoJxAZ3zlaYcs+6dtN78Vva+9gJ8IYlcyM2Qf7DruJtjaIpEnxsaInBXPEQquQouz0fpXtmr5yl
N6QnMgIMLJ1so+jtH1wAgEnIQiKQv9C/KPH5xyll15xeHEBUNFsctN2jHPUX2MLf/ZrHUYdGdkpg
bTFk5yjP1BrMSbOiIcpIMSh1atDfeuacUpe7JEwFSRPBUVewbMBy3c8OxcrStg7LL44lmWGXq40p
5ocsX5FugohOKWpWo/sad6DlmxjpR1Ck901AnGRFIAjSx2jhqyOopDkwICzpSZ+gww22cLgh04YC
IazmrsLuapeaCz8Hz0lD7Qhbi7vxivyzsWdvm8a4hqLgJnIYOvzZt26jwLggnWsL5xXAa39mf/Od
BqUJJ9l7ih0wO/SyAxT9DQpKJwTHg8UVzkoWzzvZUl4zsRwZvfndqr+bSWQ8ICzeEMpF/bODOIoa
A1KhT/f8RBM9gePnRASFnQa3hgPa8FoHRc3fd44h+dWXm8X3PI7sYb9FwgUeTHyWTi8QeNj3Wc89
U+PzrMbgNZrTm4SCZUJ+MByI+z6qsaeZAWtXTgg7Ry4a7rC9KlKrkRUEMYHCk49exkq/j72/LoHb
sjhZD14L0yp4EENHxrjn4MOgeM+unSArj60HwTzZQ2nZW0wR+1SKT816RU1gufGq5JiGEC4z2gHj
lEB0SIBqWXwq8H5f1XAI6YdTuuNOEK8mBU/GKMJgMJ4biZVsYIg4NPXW2RLfEBD1gNkqeDMxiW3a
QvcMU7SydVO/DTGdZ+NIJQtoYcotZnDTwazdVyVmRpvhENlPDuInDKrJITDn05x8S6pgl7gZ6zyf
dcerEGbwKdnodsNOztFTNI87fNZ3LjEsa9fhpql7pNFhVsMmzCjrQq9YLGyt7SQkivHv2o2/2Sgr
V8yNHHOBSuY13YWOS4gM6smqbQOxRLflX+h6eJFH1AQbylQzn9q5j6KS3BF0y+mWM8Obg8trrbFf
rZhr92EzXbnMnol2YrRBdzkA63VGbOuuyoYa62j2zWAiW9MeOmYlEwt8b4BZ4Zo9odrC9xcrC1s+
dTINSMh86Fw7XcdB1R0yjIZrdJc04mjvLSIW7tkOINgUOTcj8Lc1fvWvVuF9WiOB2EaTbpqQyrsP
c4zQKJ/6nnF2G2Pct4F9hy4DJryNUariDXkhUjOmo8RBRjwN9lUEwIz3Q/G2ogOGNlfuCEfJWQyS
a5sPYqUyl/yfs4gQGHmR/YjBkvQHQ65dWgXSTLAlxMknygF/HRqALXCf3gwGV7AH7LXOqdqiLMc/
Fk7us+jUocCttzbVakEIUvQsOo5PAhI0eW0F01s2KILPu20QCgypfivXY9JvezOn5p5QUR+kd4dV
i+DhW2gP9srw8yur9L9DaFkHJkhMksh+dHn6aA9crUS9YTzJVjPg1x0oGg+1WvmtTEA55o166ll8
19omqE+miG4NZFi2ZLgsc0nQWPdTvage0HA6afgo6u7H2I3PtQYX5rYtk4UO7pzkx2WUj96hTYBk
xZBrW70f5ICNtZmopDrFbWQjd80Gpttc1scKMt3qsmBR0aQ3jnMX90Ljr/umgibr2f06VtE3uy9v
0S5+dWBehTLb4y1/LyqGgWmmP4SxoMdsZASBlUEAtdQ26uXRbwTyH89QdDfDcxV71RkB6F6Nao9h
ZTdBjzaCiDgQS9/Mg3M9DGjmYsEM7NOwoh2y7SK1ZXPEOjWLDwqVL+7MDjdMJxLOMmqLefUedbOz
KgMWI9CQTOWQEzi6ci/PPad6eoI35EryvnJ8Lk6cfRVD8lqX4mTO5ByNrJMc3UshPpQMSZjxxy8t
3jRU/GALcSdLCXi7LznyvYdtkdJbw7bhm1ickSGL9aCZbOiHH72OR3OAzXdmkyORjARqLkxCKVIg
yIvttiuZfAbHoDU0M1W4gQ2p17rviY6qunHczcsEqTEHYa9iJRa2SNfEnlcAW6sgBrVJkwlPCBLg
OMTZOnHgT80b2+G6pgK/qZPaq8tyyM1jox6v39Jl9xVzDBoNc99HTIhGYDwR//U2JnNCfguMd5TN
q1rJe2EkG/odZEBSRFiFmEsgibB/Y9tgqPLRGHgvoXdtNyapJAQbbsJK5FeNuQ3wZt0sW5eotK6p
ZCxwIyD8s3i7jBzMbGBq6Ba7xsS539BbZzRQy7DE7YBdJtB1JFxdoyF40H+NYpqsUlWr4AZGVMJA
kjCvR6elSeffWTM2uDZ2uP5iUepSc8RkuCJd58MdTBqOSpe7Svjk9iq17ZEbhx0yKmdVVM4LpOhi
mxhsszQebw+dJeyHlS57OLGmfOAjzw+W1u25pa302xeUpO25HvpmpaY6Z8uE2JhGjk0fjxYfODvl
voeVZpVYDoJNdtkcD6e69qA1FOlrihyQ2vzy2x5U6HwNnCVzuCyJKaKmaxKXwJfffka4n27I6NIr
q5z9U1ikt3GMvKOzxaOLMv30L3h+4exaKpNoEjERDEuXTXWk1pdLq+3y4+VLt/yDv5uCpoOv9G1Y
WDqUxeDZgN1f66U11EUWFJ/MvUWxrnbJQsfxXFjY9dLDNGxwDFbt7ox2p93BOsxOtB2BjJhZaO5F
pNHvkTu0kbKKTfo0nbfPLIxYEjvkKl9eS87neBqz9FnVXrrDDc0/VAlDriXVj5130J5m6M+nqdtG
FZEDMS557iR/PhKyAW2kTs5hfjMBsN2iRyXDYTIDztLtVdmF3bpOaevWGTQfvyWYq7DEnmK5Prlp
p08ehpZQy/GgkUjVef5IDIgec/+xmfGaNV7/vSjq/ip0BDTe+zTUN2VlJwuYSJ14lmcdfindQJ9s
hCNR0KdHuN30+2sGjNuI8QQ72DDXl28X+SnPlX5efqIAmrDjd2ZYvvFjnJFQgWefxuHyHR4klTvB
2dFOeY4LgitGy3nPDVgaFYN1PXf6DZ4H7Vd6fqchTOyTFja6u3/9bJFNtdV5+IPOu3US0ehgtbh8
KxO5nhxy5YgGQPxWl9bJNHwwtGnonbOhiaBGA+yMRnem8GBdVaRWnuuY0IeASNjLTxZGdQizAT35
0e2Jm3VT43z50iz/+bcfh/LFjnwfKGrr0P+hqFpk7XBuvdbcWgMGLzBx/RkNNWdDLPpoiaPhiggx
Z2UDpFtNNe29WWBncqk5VsDHfvvORzW4ARJGD3z5u8t/6Sps4g3IER3L7eVvqCKpM77VRSRdwmdr
BBpBde0Pcf9R8mJLNArvSe3nGxewxg1q6owTTdefh2rQBLcZV/GSlTHL4TFqG+OmzdQ5H/ANVPai
k0Sw+2Q0OY3VQgf7y49qDm9A4qIcGdiblYOwnlIiTa6aGZ4SttViPZnoPlOPyLU2socv5QyfaHRw
mS3I5zoZ37POyV7KDmYETVli9HLF9pzykU1VF4OzfvqpvnD3W/Xvf+RdRjOAXKn//A9zOY3/XBTk
tC41YTlaM1hcz/61p+QZ1iypjh3wTOd7yychKfyMEtI57dx96mp2NbbgWNLT0JURq9f/z/NLUnGo
jwnHFr9UC7xJWijAsV41zvis5uqmdthMctizo+QHm32om2Rt6PDkm/PflBKXeucf3jo6Co0EwhOe
+8tTs/k3ZIT+5pBOnBOXA2PTeU9jOplkbEzrWZJTHAJ2uLzj/659/U3tywYMz+D6r4tfLx91VuS/
K3z938f8q/Ill9oShGETZ6yyzf/HoqTyJdnbMltIUwtTaZ7pn5Uv9Q+KZYwwSWXMNi3KVf8sfFmU
yzy0c1Ip1xRKOv9O4WupO/80miyP8pqH8c62ac9KKSiw/VyXdk0MYEsh/BBo77uLysnGgGsOI6gQ
7uOfPpg/uWvt5Zf99GTS1abNO4VFZXuCz+OXUr7f9ZVlF4F/mGozQXKwuHr60V6blR1tq5lj+4+m
EUfCASsxwdt33ypjPKaZINe3z75kToaUo1Ar9pwDpi8sryPCLpkELKV59By54on8KgXO1YapAg28
tFDfdzU+UokrZRwdwCoquioCF8QxHAuD+QEKZX3312/U+bWtsrxRpYUrPK6Uw+X9/afKUok1MnG9
A/Kmw0gFBaEvVgf2+c0KjWVipuma6vd3JNefaWQfyrG+E5SN1i0ELSxI7S7wM0RV2Wcms6sUbf3G
RbGHfFltMa5k60lH1dbCA2QVDYDFzHzFn1ecrH1CsvYRtNsRUUSzhtBDTE5rXztBArSJ0wMMaLMr
bDQdoth5Dl0bImWQFSG8xVFAUaMMITIhMdyktUlby/F4pRwqVy1LI6FnGKu9ZClZBu3bVLH1DoPq
ELrmcx5NgvJEuCSMx4fYxX3j2bbiIdGnGU+HvBzues0FCBs72eAnmuYPup53iQg+dWKBkkyix7Kb
NhaRZ0gimbMnmXD4KmB/ev1X0iHpAOp02PzNtfrDfMq1ciTXSXlIaf7Q7xC1LO2snb1DGBpUqir/
KbaTLx65TeQCYCNPWInrvOvWgYzVpqeEALoO9LxWh8ZwKN10dL7TENOYDZ4nCXFcOXrrD5a1saLh
VIY5+ubKfRsbTRyAJBBT4CaKwxibHitwXdYjpoMW+8Z0b772IlUbK4g+Vew1eBoR4kCB4ohbMO6r
3tjWw+BtZ+l9S0M5nuy6esPUfSWLwiXkTJHbtjCcVXLOaHaTTnOXFQw8Z0xWCYb0yEy+kBByB2mw
2alT0Q/HCT6SZaY3sU92odXC9l8DST7ZoulJ8iJwgv+A55CrKHPw56Hr3QsTp5Q/cUgL4/jW86aN
I9OnsUk+XZrQXKiHzGPE/M11+pO5w3Xgs9KrBAf7a32+kXbXTc6AOscuSVcSMwkEgZp2Jmrv1nps
ZfL210/4h97ochO7dO2UdBdQsPvLbKV6s8lKk2e0R/tcan03079ay+Vm0HkHLjC/scEhrCK3e0sm
RnBUcIWp8STbDhdiHQWfy9GxwnDVvf/1a/uzMUtf1GW0SKaYX7c/gBDzHBGkd3CsK68pkARQgFyz
kjWUGUkb6pbCYI599t9+WklRHS+Sa7v4k3/ZegDEstx0MNwDLK7PUblPgpLCCmHdZ1N11NRHYlob
9+mvnxT88h8vvbL4a84MLFN/WKPiwLS8gRv3IFrquFEAemlkVzmkV35J6QXfHBZS3GVr+ew3DkHe
CwZrhD1Ii/WTQMpz1lMm9FiWuO2INo0LqjRMMr5IJnK40yuEb3t88UiJ4onNvXDQp6eUnVOd3ckm
Qhk6RXCwjPtc6lPe81HjsiKKVuPA43m3KU2BFXlCu7ik51KLO42CdkNLtFuI7keawvQx7DNh3MTp
fQEAC+Y4D6B9hUgg0MGtqoJzo3br7614TkqcLH433Ho+cR4KIwnaG2JiKE0milc24EXYJBX7S99D
Li5dSWeJs4ZPQFwcYRonTHLrJkt0AjvQxSq9TDzpOIMlYzEQVHrGictWoq+FLsBpCQG7nU5Pdl88
d+byf1la0cFOD9hh0nVl9ALEivckA2483+PDVZX9pid6DdWyOkwU74aqyjcW+AM3xLuMRrroOrEa
cTusUsyPfzMi2On+OiRcIcDyKsdyXA1Eb1mAf9KU+aQRI7aox0PgWRQIbCTq/W2HiWBv0OtZEyLr
inFahWZ5bdsckMIWPeiA8SitguM0oivttykwWIosORFfrjiY7tCtMKMAzYpZiNirrBWRAQM+SxjO
HUBdy3zGomWurSyp1umuY0LftF1MBoIkuQRsiEEk6XdMOsjZs3k9NRlydHeAXZy25FM5auvjXqbJ
AvWiCMJdmE2fba5PkFwJWlDet0Ic63B48Iqh2kW9SUxY0+6tRNbXxSx/JEaj1r4/PY0l+hjmLASh
IDypaJXzoy3Cq1TlD25F/U2PVILLJfQEG96bt8RIWGCVwHhSTcNcSQiksVHuTEZDxxYrMDMiz02S
DcxpBzK724W98aopfowU7vduZj9DK30nqxa5RKNe62nBwqTRYxzjb4a1U2nf2MS+c+WmOGk0Z85q
7o5Ag6NNj5eb523WvuMdgq4+thk13yocHu24PFh9BLAlizY6Ga7rKYZ4ySfkpHxU8oXkMZAOVf+Q
V+pzqqICyFm5y0sEGiZpoGi3eN1+HN6HbKzXjmqx9iTmLvEo5Kczro0xJB7St1idcAvwWeE0xXsj
FgMxB6hu69sehVk2X2VyHKnhrBWPXVsa1W5kuSuyZVZxi3KU3am5k6a/mXykQrMZuhuXCMkO7PNt
05TRrp9JS4SGualiG2y0Q18rrxgSRHECWa9lRGCJzRbQJlUnQc5G1jbInpwgLBKRyJOKwBykYbt1
ZYkv2czeJiVWmNrDFzLPH2NVoVsqkf0hoyITDlBrBCatqw5pZW9anyA2R+1RJ+M5AMUgnKJjk0tH
JUsP8LHYPbkFDKUJr0agaSMZ/WPQVBhKzPo543al1WTfh9Rsj32TnM3Gmr+SCq0RLK1YSvS+9OWL
qrCyiCqBzhLCf17A2oLVBYM+syB1q70IaYdBIFBFBIdxPMdmD725ENRoyYkinYEoNQ8vqofzZZV1
5t7JMOtJSNFU2KDjeoYz7kKQhEESsZefmFEA6q174jWKqDzPoX2LFn9bGsbXrBiJlQNjNSb4hmwK
Gzh9KNAT40gQ4kMguP5ZLcRZUZNqoFxbPTtUxW6lUGWG9tp4tP0lbgyLvCcDLDQR/SFCo2AscT/B
bwYzCE6uA8clDetqrglQ1xBx160ZH6YkmtfEtL/b3DarERNn6ZOKZAzxdQK+lFSMfVUV77VdNLjP
CTnW2WRg0S19FCs2OsSTH3Y/KmabYz1wH2MC2zfKv0mr6jF31fF+N3jhNYVQ2h1Gfi0gMei4xY4d
viRZ/1Eh2171wj8ws900I2lG1XtbdU9eY31J0D1X86mayPGOvIJ+0+RAw1uUc7MzvKYKrHzrs+lu
9yqpbiD04czJnRoxMKylCRJ7GWKbSntnZaXe1wR8xkol42PqzXQvHZumTaapKEO9SJnqc8O1bts6
nTdg+/B5JcRjI2XeG5ZMdlT4IJahd8h9Uj8hA47FfAPzlm64lb7HOZ9OKF9KgW41q6NiZehSoMUa
Xj2L1cSgO3JfGl5+cAr6cKQj3MtAG7uC00EShwdjbDOUkWufcyOu5kmvQkvTf5fULvmdz+7QoG23
+4cqtFYxyjJmQ8tbUZ5FK5HfGy0iQRtbRe72UK07YqfwWVcNnvZmdp4dzjfHGRrjqhwj5si5WVDR
fgJOpTtiIwfjBgByRXLWVz96qslqRe3JpBna93kgBIcuTCP2Hq9huMcgCRiFmTSu9SnxWs2k4JOZ
SnQtiaZi2/ZVsVH0RQGx2NB8XexHw/BcepNaNVZHCMQMawcD7YDcNpmMRRcWAY6cvhnRF+7yZuvH
Q7xRnvcC2eV+NFmrkc4+NyU+BARzqxbX3uoeYCBqA9zuSRU5WzucClp2FTzAvtuJTFwJGmXEnoSL
jJFGwGy/lZ58d6FMAZVgg8e6CW7mDL38VNrBd9vaIGb/DqcLpEeFRYLd1HNbYi9u03KBxYIH95tX
YXjf/Sw66BJY8+QbL4kmusAxiw1n/b7aFmNy6IR8g77yBF91SZ5zb2NnzFetkx683tskA8fIJD11
nvMZxxZJMm7NC+2L18Fbkhk1PYg8vCns8M0P3tADpnlI6HqCVSO2vb1ZjiPOcetweSyQm4CINSDu
yBymEc6kjXttNZhqIucVYlxC2TSAjaMXLJ9BO66PEQPXqCYPdTc/G126iwYQlbmXkmfDv+eCObdN
PlUPfQwxCfEbk/lazGitK6G2ViXNrZALTjmBqAA5lAvsnsfa+xyXJ5vdglstSF8gGxEfjt5iqoLn
0OK4ZsdrMx7eCaOnV+i8WYFJymR9H0fiIQMzsTWcltQIA4YMvVn2rSh73pPC2BN7sxkm6MwaRv9W
lcQjGp75EcaiPoFly1t9ByU5xnSQW9jNxrcWXECLx6Nf0Jakgq0LZTxPkymxwmHTGcqeCGDcaqYk
6IFlICXbTN4l5dlq86NcHHAGJ9dG7nw0/nthQMflAFj/9kVhQV5JfLabFsAt21X6wbY9opGfADvP
EI1guoG3whZ+5O3i4F+CJS7f/etLsBQoMpovG9H16G8cfz71SxpEnrp7ulPlyU5xkumK/Xc7FzcT
fb9TWLUzDQn80F4647ZafrnbWs6+g7NXqeAgXe+Mox5bZNreQIasmTvzl9rNol1et0Qo+BYrB64a
qtchTsXYxIVrXZdKXIslOXWwoD611nVsYRxNsmeGOMuuRNqBGSmEOMtuRPXtqjIyGr1WC9QcE21j
JqvASD66OrobZsQSrDkfykyvnfAeqz47/Sm488mgY5s0opkO74aiec6b5LFKonPWFR/1MJ4jS25M
4IFup7/IE52ztwQmBTLY4oNgsjuLjq2Jc4bjj+OtY0xQ7DKu+06zrnfPqNA+2EMhSFu2KUB8YjGz
9FEMc0W5qifypYwJOH6KBwLnRIZswsu+cO6bwN/gpRrsLt/2DrLbQptZtlLYY1rkWsfewLBUlnvk
oDnhIFV+0uRwblVXkMtKJEe7mAUTLnTSqHOQcYsaEREVzeT6p8sXMA4G7Z7khn03aRUGQxYu+l6m
g9pTpKlOSDq9GbtzrVdV/X/YO4/l2JVsyX4RyiKgMU0tmIqanMBIHh5ojYD6+reQ1VVdr9+grec9
oTHJe3mSTCQiwrf78uI5phGwadmr3F/d+2f3ayWaLJKjo88+2whUuPUlDXHhHLS8f4b3hGKGys7W
IYjKBteBzQhwRXD0G1cPsDHqzqNafAQx6k/f5a+Ufm3zWdCYPRcEZ545MO1M/HlLL7dIdgcvnqFg
wtoez1dYu2hgdYOp0y6kCg7uiL4TtD0H146AH2+CfUzqEbEgJKTJ1m1pGhC0RW6tLX36Qx/2/q5h
tjEOIdKbRLTwyxSM+8vI2ky1eufUxvZIaGJtTyfbL9gPWhuD++aaOT2sff48DPH+Yqflfmlpv2A+
mXfOE/1W1xZWOTAomGCemWwxDw7Hy3qucxzggZD2/ZvMy/os/d0PiX4ZL0sbjpmZtTu3IPFyP3JP
HT9bRjZgKSpdmfW6q2H+5yLfeJFyXANG4/pAwrvLXBqI/0qkn9U0sa8FJ7sQafzT+MlfE6KQ06Z7
e7YzxJjMhWYAbEqBHYqZSNOKx1iHcYmVMd0740XrKAXwClZXaGCUdHE/XNOIS9xGgqgKYLNj1Ola
Oa2k7YXkIK9+y5CuH9nC4RH4clv/yarzXYyxYEn3385J1Vdm07cbdToUdsN50KOHVKUuhkUCfi6Z
gtDWCYKgp7ZfFIM5i/mKGQDkr5imrnTa3tZZuOkk6kHdZuXaglMKVRQbk8Befn8pXZ9XP4bBth9o
QqNKdL6witDj1xpurVP/8W0UgbwfjyXj4dkDQSA1nukv5dYBM7G0RPEqYdoszYqRT5z0x9rU/VU6
J8h7Km8Kg00TmntO2MfBAqnxpJgKX4cOaAE0W97c95cn5E4DqaNd2n782fJCrLspf8ULTh8MymBv
FRdYYvkiEVO/0vz+cTKHHlMKTGwrMc6a4d6EhXASVeymXc991CJJYR+Nc8vZvePEqBiQYjGrRDfN
R+u9X3XJQJpaCmALA7uTfpipjIIWKfYPYfdPIYTKadhLBkXWPooj8wexCH33OY1xYMbz9zi1VVxQ
e2Jm9xfACOcj9azEOJl1q2vzJ4WetPRghiMk/UJqPefmE7yYOe/mQRnjTxqB4iHLupyFSuIH7HPy
SN5/WpF8sbelJh1624OTzTquRl81wQgmz4R/+jZ5Akl/jgvU+a7gLJdFprtQAipgOkEzCjJ5SjHV
5YgNJFQwfk1c8Iuh5XW9i9s5YhzKdr9v+whUBAqPRvvuukiUvsumjP1CD/ZnQBiGmx/tZAt6IR0T
ZCOgrartqwM9EZ+BiQojtYdOIkrMvQhpZj4SHko2yPcsx6FzBDEVrnONnFLcuRsvi5pVAwd75/lP
YUMTYegDB8jopOX4hQMtW1lxkYCD5aQwecNeRuO+1qz3gNEDp4JyXeX+oQ2S7z5Iun2ioMuk7vQ3
Ey/tfAFbIcKa5iWfUQ9XoPY5Huf8Iwm6mazFrS+dbWagzokYWWmitBZdCMmCCw/9wlrmyfE+k0m1
+C/yCi9z7z5HqX5OJ+vW+Fy2bKAagntz6QfbHUUoeb7GJpNE2RAbG7iBI29dWBlCVbemAXIUFngY
J+60qj4Z3CoxWWdUBoy4jZTUjwSHtRWCvciqra5HHoALInKiQVfTyv2YYB8QIS+dVzQ/vu+fZhWX
jFhbjY/Ua72JjDc1VFltlQKq8rpm1tHYBQedu7d9yKIj72d+w+a3KhO6jKPwaEkaDEpmfLvYRCD1
YvBL3FOWYThB90DKhM2D+4ZyGcKL0SNZpa+66g4ssSuf0mQO/A9eX4CkQjHEeMAukUQ4zt7R3+qt
doFQn0G9L6pdLfQKssQmgRcVlGD3mRS8RWZ7E01PEcDEpoDULCI2LESOHVuZh7wer3absRkLArHq
7Y9apgw60vHFnpydzJyvztV+gNphqZXYD3V2cJVBtIttYRRHSFGWsaw535R6/FampFyjcfh0rF5b
NIBROiN9SDLJuSbHxkOgGduX3Zx9D9pAqz9XdY6hMTqLKj0bY3RTRPLXQIrofscj5Kf1zqtFcATl
+C1V+t4GHBYjF19oJ0DTpFyPDjN+iKdQoyPrXfoTQcGmOmueCUl4jGIsFrG30ig6M1vVsRNOiuMw
sk2x21tkomcuIrUbp2xc65bx6096RfWXX02E0nmqvlFQYTV/CAT80/94XHvImhWQBG1mVNeVrLeG
FjzWPIODzNJx6ZjcQ7pBG48NDDDuJdXK4L4EcZIccREaIyFNuxaEb3nshf4FdyU8dDUbcTMjf/AZ
yE69mzOrI1uJWLAIQUHSGC22do8FbtQMeWiTxOCKmD8tLaCL98/uH5JEY2LK2r0Gpq0f7h98lYac
cbEBtrPp5n9/Y6I+CM1/WAcxOmFdgPsIjKdAGdFDSVFZX2W88xKcqyayyC73mU8imXI0bvaYV1zr
SMVCvC5YtYGHxfR9/fuD5eGcMUw1rMOiykmm14e7EPz/TQn/N1OCAc74PzTz/9GQ+fw7fDX/mcUx
/vl//C9Lgmf8g84EZlu2nDGzVFD+25IA3+sf5HN0B0SUzsxLZ/T0r3pM+x8mOTwP04Hjydmu8G9P
gm79Y87hMGsQwp1zPv9P9ZjMj/8PfV9ieECW8RyUf4wCTGf/u74vWk3jFoUgbuLt3dlN91TNjUnc
AlDFHftkeyy0ul8+ZsFs55qoFVDeip3/uhv5T/S0fDD8qYBJ7m7QDB4NK/uqSfMj5TuoL9MmFN2z
h5MaDYCjl+U+9a18qGlehC+DzN5xmssn8yXR7GKZCAhOllF/5RDqNBPNm87qIdIvtpz9EpIDSEHT
benvajfdOKp5m3LEd5O5bFKyt4LqfKuM5owgST8kOKKl8gaaISvjipGvWeP/2vYuhk08mbpqg1Uw
4YXQfmLPA5+IyRpPukOZD4l9klArGoM4tUo6fhyGjCE+YICRTHymrZLqNRMRGyiY7WwHt5oWPTeg
gJnCA6lXdMZPVU8xB9WMWxGMy1JlG9dvPoFobVRtPijqZTjvh3vb4e+xNHo6DWXNnNgZD1FaZcei
13gCOuQ8WAz6KctGcXRgzN4fmUPFCXn+ugTQiJtdnAjJyvM08nfOC0BWRRIgbOpmQ/22HI6NZoDm
GSbaKG1Pu+QWnWi+MQVXwo3bvOinh2k0iPGkLahPqxJXOhamtcs5+J8PVeFXV1joiYi8jaGPnBis
yHx2ukY/FA79UFbWhRR/+G+Bn2sXxHDohUHEyFBz/cv9A1g07VLqxVNnfBOwcHb+5LRor7jwzxQX
qmNO6Kjk9KMvRF2tNYTcXRyRHV+i5tuYFpqCuqcCinusy/BYEqdeQtnRgQIklM7ljvNQo+WF2lBS
2jA481per2iFK1cR6+F1qJ3ozAwSWi6nDu7NGA1YyIdtyuyeDLZ2spNRPWFqD7fUejbIL1b7lNe4
mQG3dN4+NNHxBRu+FyE+A2Pyn+4PdAghZl90V8cKKceO7ZcOsSPOtehdpE56NODxctRt4vepFECY
hGWv48Z45+w6PvvQSDu/6L7jHmV9mEzz1tF4d+Auzr3cF/QtK6GOI9c05VTab2VrXMBDee5I45A9
cYs1smN+8HJlPeuwOj00bAYIfbTKa/0Jb/T4x63A6/algp+LwUJSPf5RzGofRIE6oWWIlLr9GPZJ
/Cl9CTBQFu7TGENpCOD1bZrenj0/HcS3uA12Fa/zDdwtR5PEtT6xz+/LLvG/O71d+tpw8Ya2f2mc
YsLkMWjoVUbznkzEsjl5XRixKnaetbEdNMunOLYPXpPENTcldmoooh5cBLwd684KxOb+XabRW0lY
ZhmbjrtLcK28kY96G8EhXxvTYIdWNzRE+VCwLSDDf7IvTQJdIppm4DqtjmnWeaj32cyNtOH/DZH7
EEo9WprkfJ9DW23ZlZvQvKUGz3Hqnl2/xtTc6S+ebp7MMg2+shkSB0NouiINjKcwQU3QM/B2Lm+2
Y0U08IALtuZG4Q1PhdYPT7mu75TFwLZv0Pri+euobex1olGu7/+Fw9F2VxOIWHTYeDonG29J7Qw3
y2z7EwAr9qT/+hKvZbINRHSMbJtmiCEv3wQ2GtBChba+P0ROgIUZ+jyrLJgN5umbJZOLXyTNDThc
8jIWENeT/tOu3OnUV2H+3OTpOaKT6nJ/NASMTvUwpbac98QwDpwHKyRmxqYQTqNEvGVUFLi1ZT2P
Q6+uNEO8WgKWr7BTOl319AYzcQstBjgM3m/AW2l2MucyRY2ei8JQ2NQD3Z572Y2Ipp5nUzd6YE6u
sykc33oqSb2jSPvVbwiBr4q7h65yQKVopbec0iQ/5VVTX3j9NHb/HRYMsBs74RWvgak1T1ous6Ni
uURIiMqNU5bRDEq4BJiG/7iuvLgkP3+GDQP3feoE45tm5hY6dyqW94erogvNVa0qfV83pvOeclWl
oUzeTM/zjs4EcXbMMve995AFBJfXIupLAzBkULyrNUt+/c4h3j+mUVWBRWj/dhrvJ92Wl7LPuldb
M7SNiJig1p0P48vDTmAGmn/LJR0vXmMUS791nJXbVeaVgW++ZM9N002OGKO8LIcAXPs72wzLV3h1
pGIcWvMGHDF+UXqQp4Exh4ETANuU8YtjpYil6fiu+16NYSeInjJRqJvbEU40RfhU9WQuodCWO6so
qLmK24ekcrurmTAEWrixeqstbRNHBZqipqKXoWEKAFK72ZdVFL3oNZPJSPAb3b/LgIQRDjsCqHgc
a9CHqD6arpatbrCE1PGfX5sfkkUgWZqJV7+c2pM7f7h/1uc8H+gt4bolCHUcHL073j9LUnrpkqmU
tGP6w9ogMLUYaKdjbcAMgOiFG0jXyxUi11wPkFVXgCA7J2n+svuXW69TzKZNgpJooSyDdnqI6C7d
SBfHxMQfgevH3RkBmTUufEBn1Ydhy36fRAEpQaH2nPQ2oxazsPecZ3WEu4cS7U7mbXzWD5w4rxno
w5vGXRYJmmm4Zv/KiQ2RyaKwzQRnf6x21HYlJWbCSDz1PhK5jGdapeHTu0E0YkOcbW8Y1UfgZSBd
OrSjjsmG1dcELJhCjXBvL8GIMmMX6q1ykvjUmcOXyUjZVKViEs/6oEjoLcvxKepSICAdyCgDzGiX
oIU6ptkCe/lxxvh5iivuqAln73BWYigLoD2ATyoKCKhqULVYVbagw6eVV40SBPz13R9jGPcpnZPM
JIGOt3dlyIwriquhmFhm8z5P7unhwK2AQLNxbPDwdOf6izBkNuVR4dHQM8679VVrrWnBuwbTLn0V
QbYmjfhqVPqPzLRT64izJnwc+EzCynDbS5cTKpHPOO1/HUWVRQV0eBlFFF6p5jVhCN8Q+9xWKiEL
Pf7S52EvLFqvVDu8WX75082mLGapR7YajtHLlRjFCgzRog/DWzDN8/aN6EW39jv/s/A0ROQ/ik5a
J0HNoDWy2QbKJ+9Zyy3a/GZkQr60UvJ+XRT86AlZMIEWRqVLW6U/UUwY27RWU9oRI8cz0UeEQGV6
qMD3L1DI34pWPIGtfCyU520YwZuYpXqb6eP46o/GmmY9qIiUWuraIejaiz9ph3pkjI94M7H/m7rr
QNrdrWHHQ1t67AyNYq3mJgKxbxjWxJoNmBKKBHdianeGZwxlIHagyXDORc4I1TxWn8DOkMvr0sfc
6Z/1CJVsIqu4MgDB8+4nEO/aPyDpw42r85as432lI2QbsVgOfcY727AfqsRYBWb1UoAqaj3WeuMQ
ldWlCsxuUYfNA/unBAQTeGc0KuBwZz3vafsz+2ZVU7HhIyl6nPq3oedcGq9cGLUBZTz3jzqZ2BlJ
s4hm60MWvFvKz8+p131QwnIspvyHqrty22jjs+D9uGpreh1Mx9hl+vTQl7N7q+KN6AkJRAZfZe6N
VzmibRpxksOd8ukF4uWpQ/U0Jhl5EvwDuSuQjQwkI7+miWEYmSW5FBtPgXgVBeAaumBQXGe/tBV/
TBXAzQZQdtu48FuieA3oHtZN0702mfHRzD9HSusjqFFYlN8vR/BUKKK/lcl7xNCqn66MCAsBoF3a
L2RlP0HDf8fuH1aAq1/XPFWmDouqJ7np/nWz8du0dUYeDSloGi+XYaSujHN61kl7FWnjV2e4rwwP
fzu7/x0j+AnlL6ocim+RPZg5ZMqGl9xKw5/Qim4tdSizKeNLFnbx4IQjyxfUIsFa1EXlpx1zLbMO
kPEfdkVI40navdN38RYo67Gx7bNberdUH69FgQ4yZsOHcNWpqJqDWWlHtkY6FN3wD+y56n4BZkhm
YBWaTafiejHBzqoT+6imcR3MNegCVG26ogrv6udgCvuajAw6pMK3wyOtv2oyvsal+Qn55hqw/tpa
Hi4KGnQ2XaMegsbcVZ0Rrme/oIhXcZ1dO3pMtgQ3sQTkjFno8CCZyy0r3NQ1xlFNzYNi4n6l+2km
3tzdOf0qzAuLOqmOjX2ml2zN4MpfsmnAkDTZyc7oo0uTwu63ZXd1R4W/pv70PbUvKJqDFSOxpjXN
Jh+ik6q6Yd22Um5tBt/SrARFJdaaWvSvIrfV3nSYBOUo62fO+xvUsJr9xqzz2JyPpcvfwCMAdDLj
uTSoCa9O7T9HRf0X4DNRcXqSyZIBQDLdn+AxfnKV8UTjcvScFMabD+AIomepzVOEQ2c12YZdVgOY
lEuKNpdhN+n5xazaNxma6QOkF6YD0ZhsAEIO+Kg4yu08rYf9GotHLX2ODHda6Bb8o9QAmqS6Cyc/
cxWM3E2CDvR15UUHEHDeRtpwHMF0W1ttYJSpTPs1bKNibbn5BRZcDCCG2DM05GPCq3bU+E2bNtyP
BhXJpUgv4OX1VUVXb9+7FIGIDPuNF7NpqUkTiBbsH7f+paENn3btYAdJ7T2QMX8NqjPb1VbyEdEV
dagzTvF5I/7IltIxUlvuqqc2hrXGxGGWjZtUttV7k9WblnaXkYP/U5JFqOe+/aUbRr8MCu59nxZe
mqULn2zXQkbiZkcXUGVAmyoi50aFDymB3F1WtftoZ3wrqI1XAksslzVpaY05YNC6F/zet9HnBu8A
HmuU1q1hRbtHTztCYF25GZYkl3jEgnIB7aXxx6VGBndVe9G7ldLUWFs9lDXxNxyJyqs2ynek7IO1
rEwO1oG3aRTxuppSBdifYZpyL/nX4/sXycW8gaV21vev91nOpL4Z/+d/d/92LKIDp7Fqe/9fayys
BfFN8k3/7Ufevyl8doTmIB7uP/L+pb7qVkNFLHFyWWh9pklH4eAki7OC23K/bQxr39fFOWb62ub9
b5ixmW1H8Y7gcYr2jSYoFdFaRmbtxWzrPTNxPN2gpXNlv1tR952U068Tj7+VgUtHjaDBPWNPK8jv
REh0bp97ZhE7UoFRee2wbDP2ClARGWyZ+u84Yv1zw1VdylMxRlhU/0wTKVeIerSKQDypSntlRoA/
C+KwS6f1aOWgzpg7J26EZP7QERP952cTDLNF14OI1pWjdqonpz9/8/4hbNtsM/XWCxYTbd3p0RdN
7vZBtOmu682K4you0EENy0FvKfQsPDg0Juq/zLPmUOmKgfA9jHt/jBGNWK7aJW16Kywptk0Mwilv
CsaCqEmjF4YzJjpfG9TNA7zI3lJzCjeTY+SHirD3ghnD5+RiyunoBTqKzpD//KD/+zPCOuCPq4A3
8ZAlR5dK2T2+k0Wux09pBne8YfLoWH90Gw1OPLV68Jr2dKhiqWkjefKs+icEyOxEww5GnaUP54y6
+ATSjSHo5MoPplTbjhpvQ/YgUE39IdCqtYkLVFdiFRUdnqqK88wqDTn0cG1wSGHqTplsQRtBUzLf
NTnqOxFtJkY3J3lbm/JGT/usZMDK4OTnaPD+lCOsGYyx8xbBstjO1jRXeOlNSevo5PWhrW4DdQll
znwiCjZehOghNGL4JJnchC0+jbwFGHMVfspJnAywaotmCrBz46wXom4RG8TVheOyCh/zRPd3hurP
3qCjaeI1mdLN1JjHbuNSg7RItPLBpLMqG4ABqUqy7usX3Y8vdKoCeY4VFoG833YcqBcapV7LxuEK
ppn1GZMvjp30wGwUEex5HE0Ohrr/JrVu62sx54vh4OkX06n7jUjbb9/V5lEkxGJiwVedLjFM+gvT
KP8m5Yj5RsMA4Ta4hUhw4wdBs+HwM3jFueTGvxjYtVhusddzzNp05ZT7xsrWgwtpvVUPVea/FOXM
ITSTS1w5BVWTl5GGJ+wgH6PvP2lEX5YsTYciviorZLTRUEoZwuZn3yhxY8D1zSf2l0286YvszVdU
PeMqX6aw6pZ1GD2X5lYRK1t0FacANhxc+rARy/ppYrvPiLsFuW0Hxjxuewktbt5mVwcrrfoIkR1c
aH+cmGg1an7Mwjm0ZgL1N4p/4mJmmiXsWJORVor+ZCbp5+Cr+mA0XJx5UK/Nvty1NhZXirR8/KHh
n3E01Dky2T0awAySGUfsem/U3eJPV+o5BsLv2MDUmX2+V1DA4zb9xfDxJs2RUtzpp/Wo6FFMajYW
KK2l7vd7OhtSfaao0RiwNIcRI4H24s61GyZhsXBU+NyIDogIsGf0mDniEmjUY7bjrQtKbS/bd9Ns
6C59I/5zMAgI96rai9R8jAElL4Ujz71UpCNACVMmav2tNeOkSX9dVPGlYDLLDv0EW1wy2h8NNJRz
k2JhnSK8NVdDVm94aKijLJk/itymisjmjmZZ7abrwwev84MPmgB+pJ3sjUZ7GAAo+8ErDbw3o2MX
4mLXLF3/Ro+CtwrYith09VaNeDOt+GgN+VOg0xqS9qzRyXGq0mVTO09ZXO/NtvhKqpFBb+RL2rs8
jDGJ+ghNL9yWk/ntxyTKHXekQdkqnsOQ2f9U/g25UehT9bfUIEP57S0V3HMc+QDqA/ZC/j1Fw7fP
TUHK7C+wslOrygPtDp9jXH4qDIfcp+ZJfLEsC7T/ThbZBl4BgTGMBphl9I/aHOKdN03P4GyecBub
PohrV3spRH+jp+Cz9JNo2UQdcQflSZ4gsNBh2Hnji8padxOMBX3jbFX9Mv/bau1W6EouDAw5NUuA
CuTF9CaoL9h85Ujb1eRsxoijYDwFJ5a+DWobELFhjjDoLGEEIJZcwR+GPCt2b/aYn4sJ+8IQ3OJu
erRNNmU0Y/l0qbgUGtl9cjULCrKiSLvgzj00lhEv4PlHUszcIeepim26U2hiM3q6RXwXdVp+9MJ7
BCwEjDTS1w57QxHo06Kv9Hq2U0bLIp34a1NEg3+dHXS6przDXU44wOc/scrKZ2+ew9vcEbBtAfUN
fzTOZStqNNjm8CuEHzFgdAqt81U7ypmbRQX0IE+9zYNcTuTGa+6eGd3NVppd3eina6zxZEazucHS
3tMo/TAiOvSoKKO7NnmtA5j8/UufF/BDs+hyfyO1KZd+ianTeckipyAIla7ilmF25V4ruzIws2Nc
SzRdXzpCcv6oNepjhjfH5pfS4aws6aRcoEixTCbTSaeEDGn0gfEYP6ujbZYrhhW9WupMu7ahEt9+
WK5kEl6jXn6njstN3quuAFh43zf9eqT3Z5nq/AFrqALufNwuRopOi0A+YLRGEEy8M6/+HkhQtHQD
5BBtYEpOWnShEn7BgPnzyNqxtB27XvnWi1XZn4NVoe7IFz9E4Oj6v+xxX1X6ZNExsIlI3vu9TRvg
/Dr5BqBbxk6sK5GrrdQQBuwjRxpQTG4KCYbZ3hbrqnc3BHgfg5J/P1VYkUsFJqXX9e/MtWmNgSsx
Wv7JwrXYAxbLGoFrncjRrm1o3m3EUcd8g+GIg7bXU6imRgvJlX1pg/gkSJqS4DtbmNzpk9mEKY5N
VnSsXrr8mOQX9eiveAEoJkrA7XnzHbJqPrShwwsEK9vtw7WddZJQC/vQ1M10oLo8vaGwWu6jwFp8
1tZuyNHdddPgdAYFvG3oIHCgZjjmxlY4L2sLO1WXKrlG4A5Q2lyMwC1wkSgMrg4+ELpIcHOYQeIe
2tDd9KkjcaqFL7XCJ9vUYN5b720S49bo2x9VYckezAmUsRVcnNS7NToqaWs8tdXwVhreuQuYZaSV
9o5iawlKOoawyHeZhkRphxHrLAsaeMzvCCJXhOMZK279d7KBBEGxW8XM+ZbjQH6gdVgIei9eo697
ez/6RrZ3eAtNiOntMjf0j2ZWU1g2/gyuWJuZwwsHkHs94b8LpPOIeartNqFevIawvoqWJ9CFwll0
wN2Igqi1zIrgAUb0Snlc4rKYp5sd7dlVRhWA2VkAa7wftjcvwcQpl4KEVaAweuBD/TuE7U9Wm5s2
cu6l2jqoIpsDpL/Bmkv3aqtepcf5id7vIVvz8h6dAD1pLPqLhvlipToGwQ22/7QGnjhhiZh59Vtl
nh27Go6d0FFpg4JOpyzj+BD44asooSVVfeCtmbBlCORf5mRXoN/VwfG7E5XK0crEy8IAb0Beazbc
nueuNs7pzKAObkMaSBueRVISxeaeRx3SguzouHe88ssEJi0Be7fZgIjV/bql2DJXeUtkrC96mb0M
fTJuIlhEyy6M6Z4r9zkWPfqJx/NYNL+5VlkbrTE2Jjq/LF9ly1zajhzEvCj6LqFRZVRAdGKrlfQk
xhc7S3R2Ju6vaoipdsz1cuRqbfbJ4MtlBN2veWoZ7aBQ3rqO0EeSY8+cqau57r3ZQ8S+IeiwE4Pa
An7nyTpctoYSSyb266ZxbhxowUD2X3pC5/HYuoDdIO+2wvioKfvY+q0KsMfUn02KviUjFa/CwcRk
rmjDG+XFYlBI72W5hNqLg0RLTjg8NzSS0GPGNZkwTVnrPks6W/YSBIfHEKe22YKm7q6kImJUmDCz
Tms2NnWlpuAE4+BXVQaWKqgLq9im85EOrz8VI7Nln5PRoCZwoaMELOscrqGNCMi/DKaoXXWMuVaD
1nxafgh21mBjLHwdOB2cQVlPr4GmEYdTOpgsF3OfnbvjSonhRzl8ycr0qztDs9zhEDB5WSGM8dXh
sbUU1tcQm0FYHDuv2cFJA39lu3TISyp/MuINpa51SyT3x7HxSJ/JCYR7lbdr3bWzFX1Rs6mAzaT1
5jvGzRyCdOlHqISuBNbl5B8FUC5PvapYEVEkcEIRji+PRo3xy6FYVVfsbZ+dUndWHTeYQwYrkdvD
JmKsb5/9lHcykydjFzsaFqbAFHBDO4PYI4tMadcj64/8jTj8LUPqXUPP2tQFligCB32WYlsbH0Iw
DbssndI12dh9D46Ku2G9Zy99KxTDnrgPT5rBtCFKByrigMeIVOyDVE67yWUbYpvm0tFp1fLAqWH+
w6sI0y0nobYw62Hjdora4xnhH9scyKdGey9q5xBVfrKhV6ipiiNl8HBoAgQV0NtybY6xfujSjvrJ
BJxaV3jNZmzHbx3zxCkVoB5Baq5E9hgFAykvzTn5KsHch8mVoRF5SyquIBQ+kc5l4+HyzMZwbsm1
3AWj2l0UJpt49na3tXrkHLtRQnhrGTOp7XInJWNRbKfo0Oj51coZLJScsxeamz72XeC9+e0BDaco
Le0P6tx6AmiXwoeTI8uM6TUXXyetpMVdtOXf+wo7LHjAO7hTYwIezLLYGF3+LWJaeRuaV6bQ4R6r
wQwdUUTMID5buX5gCX0sHXvfwdpfWS3swQFywAJ3ZgWMwLTBGSnENucH/0++s+bsax/GtLizRtlF
Q3xY9xk6IMf0zCMDR37nWoDDuNQuFFUdQ8d5cUfBzJ12qYsWL6063ZT8SruAwOueYwkmsNRkfoAc
gjVin9Deh+VoWsYiu9IU9WA4EaVXTIlE21yzOmHUgbtS6g611F01kzBbwLwJJ6bamdZTEj4Zbm4s
qyBXW0pXxc31SV5YmvFSeVBow1Zx7Ag5cnbGS+RXm8mcIHAwdNyTry2WtdevJzT/jWhoh/Dz6Zpq
Z3Mueua6OxmJdsZUgPNjqM/6hKERll+NeSeCuTppX1UYv7jU2Yljqr32eDWNguNeHxBH1T2WHvFr
9FA32yZ9TejTmbUgJg7qS3D4skscQtgbbjjaqb5LeCUnY2Dn6mb22rShxzGNfut0GtSG3NiMU1lh
bplwrpe3boQUFkIKXiVZOyyMwnbRkdxz6JmUEwl2e3oe0kWcOpQKO8eA7o+NZSRIa+qDIBlRBdph
ucx9hIoTkZ0P1EFOIm0NCxD3uK4oKWrdfGnWlMxXiXlOyUP2OGob1945GbHmjOGyRu6X5o1WR8lm
uT12DOmWZdN926AwF5ZJINzo3rm3Y8nO5R/ZuFTdOHG0yAzhrjNPnShf9btVX4c7X8sbzrzsfxMF
iT0tKnaH61FFHKkQ5SsjJ3EG2RYCL7NRLzH9tUy4Y1sKWb1D+LZsj/WZdPTZyEGDxUF2HErZbXAs
iyVWkx2Eyb+BjJG5SB0U5D1KXhG3s421XUUHhSWGdWDjhOb3SK+dZ2kHXcZrH9rYwo0ItxXxE1gB
GCl9fPCn/oVS86XetZ9j9NVaVLun+FDWodBXoe3kQP/ydF2MlGVOXT+/TPFjS3hym+H/kVJdwdeu
cl41jvvZU2IOVPpMYbrtCieAspv80UOmPMIunskC7bBNfCjG79iKuRF5VfM1kYFkJy3+i7Dz2o0c
WLbsFyVAb17Lsay8fyHkmt4nk+br76Iad3SmcQbz0pCqy4tMRkbsvbaLSDePFPPuqvrDoOppVjuW
cl6fri0Ru/2Tq4+XxVyzCyfadYMqtHVZIfdN8ncHjykrpwEBT8OBUFLRUvtT33oPygliZTq7Kh1u
pqlZAtswuiXxHmENvmmauHh7DQCBWfeV6UPG5pMKONfc5rZvrFPi2j75admucUV4zHXoHGTwMlVh
UKiRBxWHzwymiH0V1J+NRJ1bGekmw7O4xh2+sehorJOxeHM8V26r5bLkxSPrPvFSXMfXfZ4GdaG6
reCKaY/sJ4FzoGQuum9GcZhFTIRXUckQiT5dOfn5MQI155DFUw0Mu+hoWmtHccDx1KwMaWcF7QnE
LJ0Oy78XMQAWAj6/kHaxicohsGIJl8Fkmh1qHrxdtgHWPqHY1PWnWRNfbTRaxw69NdTh7M47ew/6
GJenLoJ+W6UO/c7o3jG/nTztbqp0vo36Rq5xPoVjPF6NMxrkZcfVIRc3BztDGEw2gdZcwrlQl0qC
1fdMzLGJF2mrxpFw7Lrq2YaPQBKVfdea9kdlZy84EEKSpyZtx6qm3DubBmtg+hkaaIV/ja0/07BS
2heHlEe4n96aNlO70UALryPbO4z1cwbv7UCcYXXU7OaDtMvmWNREe4T9jazxKKEcMHdwHQCPt6Ld
thJ5cITzXCKRnDpyrprGWpUivwonkR10okmudTc955Ekoz1ptYMza9c0Duhhp3PQVqTGsxhrMU52
aekd+5IBQywdegJns2IdIeVe/jkTGBN+xQUjtpEIxtTxA+GEeRAyX9pohtj2zQiXIkuCER+1wEEO
D4LDABob4dHOvV6F5h12rYM/tFYwRvp9wixqT8orfksZHivb0YMSi5hisH8E2XcRLuYabdQfdTqE
tqVmMqw0QYbfoB8N03tPYfqsp9bKdxP2uMjOoHroil2LnPFJ9gSDF3W5Rt+VnXwtedLnLt6QPvve
5ZYfxKw0pUOg7dTSIQtjGWTm2JH1aKFZy0hwtku/OyzcN5aStxxJBflkpdgxe8evmzAG4icyHBPt
pmvwFoaDDsYhf1d2o1/rvdoOxUeo2dlTHua3SW5+2LmzxZsraMZinmrDLdSOXR8Pd9BNFkWtbAkV
W3a/YhO6zpds5bNoSJ5PnHIXusQJ5ZUByZbrsla3X05UUJj6Ll4kXNSDNLhSquNQ1fNWgdZgnWI3
VcbPQypYfeE5U7GHeALZcX4lniyvrCR5rSuuywXt6gTcxJKXdSw4qPemZx01lEkHs6G2HioCp9ut
a1I+TdH8ZrIZHl3GrnWabbWKKUYiX0KjTbZ+Jl87ow3XIS28NRXy99DWOSiakjRyKaEcJzTtmpIC
uR+mbOu6u0JwvM5DDwUJIUmutbxZA8p/lCSQZcqUMYR7qlls3Mqa6Q5rz1hTQLoo9aBFLbbOpU1s
gSbY9JV8KBISLWXnTPScbHNjx/20clmcVJqFx8kGo5x28SPpg8j7KwvtrAFuuJ1FudNiVj60JA1x
kNM7BrI/MhsJdArdm6rVrMDxZ3uXM3dYI1x5yhJKwAHLFmAncujNft7kbnWltIYerwH10auHB42Y
xH2zKfTNRESkhwyhszOCC8ND7EcjH9SKT34B4onkheL48xP9FMSa///bDHbvGfGL//vgaXmG36ep
KYXWThPL8qSnZPP93PHnPnXjILT7+Z0+vjetf18xzIDRUyPxDpIp5r9+HvAfP/4+/9//sVlsDO/w
/3wXf9/k31fketfN2/+8JbJC3M+N1ecnpzU5PpYP8/Pqf9/Iz6sZsVMV+98XrkVGCfFz1wYPe/v3
+/v75D+3/j7Lz0+aO7acDxykB1+9/ZhSvaKrDmUxGgepj8TpeeRR/vwUon34+9Pvbd48w+35/T1F
ZEVX7f/c8+enaFmpf2/rQPWMYUooynL732f4+d+/D/59rd/H/fM0tlhkPXqEXdqhj76wd3Xqhuj6
9400eLCIW1w+wX/8WHUcq9vfZyvbMtoZo/2YFQNbc5Vp087rtWvOQv7Iyz/p4hGOl3/+ue3315+f
Sumesar7u39u/3n8z20/T/L760wVyt6nlLRb/vd1fu/3z20/v+Y0sujAL/f+57l+bvtvD/FlA2+k
s+M1HZDg98X/ftzfz1b2dYpf+f/+1H/v9N+e9ufls9k/+l1fB07lyCOYL7nRMd6w++JXNyTQy17+
+edXbVzAw//896Dt0hk3j790XACp/33QzyN//vnnNq2CT2yO4BN/X+Gfl/l97D8v9d/up/uEa6Pq
/N93i74QC/dx/rn55wFWTQDe30/2+wT/8f//vMjPr//+t/CLeg85aPtfv4Lfp/19H//1aX7u+M99
fm6LUZBtB9f87hOozuh8kRHqjNBW5SAZfeiF2cob7N3J7u9yMZhPwu5ywppjoyYTndWlooWH/7yq
DpaZuaQCLN2HYmvg0qKlyJbNMcVyEQMbp+vvEtdBwPS3PU3IkE728hPdutZii+3gPtUzO+AzXxkZ
rTO4HQ9a2Gp7YCRBNqqHpk9oOZIii6+2ZIzYof7rgXfXobru9Opiz1w4wp6auSumm6lWX1YYbjLM
tojSJHsP5rD0AJtFrkvGu4ffszS0MMCx++Xn44Ne+5hNG0QRxVghLmptImnCZGuAWNvBmCwqogLb
RCOBfa7js4MKiiAD2kOLaXaYiqtCRwvAENve+ORqnDRKYabo+EEzGd7WDdioJVjeHWbtFpwoRO6B
d+awXR3dZ0oTtjYyIwCso9AxYEzuMDNTiTEDVwVbfb7TTcVehZ3etWVA+GbmI7ahkMxy6cdgakHo
Pz+aVn4o6/qCSrdeJ531isvtWFVTvqOASrY213YqlHMcMZFKY9pu7NirTVcepriHV5Oxx0hpAwqN
BIco1VeayRSA2ARATw3fnS3NPTHA8UPEDHGujWEtQo8AbDbmnTddZ2r807l8MZ7yX5mpMx5V/jma
MhJcsP3++Of0miRTZmdErGmgOM2UfUsbPzfqD5wtwkw1KoJxtr0gnFcusdF7aTD+Fq0XJJbDN23R
Tq+7wdpSGz9RS467rtGqdS67Lze5KWBQLLpAHuvQSg5MAezNEDj4+kFQmRNGQzDiW6f8eMv4vtjX
ggYBSPKW3G59CKwluBCNxtbAWryO0DXuM+92THwC9Dre9Dij+YywAhzBGmxor5gxJApmkCbMRk9j
bLAQ0g129rH4I8Ni3rTjZTmCjNSRlzyevxlhUyZ3jAca600KN7yqjP6zKQwCLDn91sgAAZNMSOXi
mMB3SyPMMcRdw5gCOCTeEKvrxk2OfMu0MhHMGTkDjpwYisCdwuEkn8MkQ8xPZjyaNYV6ECiCx2s5
KMk2pcTW3OPGPra9jY5O7IqoC28nXa7mxvuo8xL8lBa9T0rspCfEetCpy3TzQj8hBui+sPfjL/K6
4eCNMX3tcX7xG2zsjrXXxTcMIsQn5FMcMIUWaz/VbmcZekRYkx4fq4dJ9/Cn+efeo/quBJ3XTMGH
Edln1uj9bm4ojGk81jvhPRH/UdJWLSBg52W/sVRJL0RUZ0K3vTUcP5riuk7oL92Jgulrr73bDSE3
/uSqbd/ed1nziJg+X0Oa3jp+/apLdcUMDYqrKXe5VE+VFhKf3aV0xkPs8Ojh2W/oIxhYchqRTzHu
SN14b1tCo07W7+CYP4mUpii2tTxnj9QVjbYh1v1oejoJwXq/100El2SmP0dwXcOoAYuTVF/p/EKI
7oBMLf7UEoJxO+ORNMxHhfvgVCZS3w0nX99pjvLf5UhkEe2qcUKMl1YU5E5o/ClJbJCa85oO9hW6
zGeV+2fL4G6FPlxMDf2dnK10q5C0yJocWPQhtKamgAgRuExzGe+nD4ec8zB/yMr+Te9L5kJyurHA
5Q09nkGHTiImCdZuaDioDMujXvY0WMHBRhwT67bqUcel74ovadXWCGGwWRzqEQsWNi0AYuwRY42a
3cXv01Uns961hR3eokYBMhBCn1tGyM5YQDEHFVJCH0KD9zJEfb7RCV1C2Ec7ouuK59rWzbUtp00+
ZskmysgjdlqNhgy8Bg2V/bYT+ZOTkrwBpnPVPSuHqW+TZFgpEUQkxlclyFCBQNw1EBFouK4hl0Qr
KO44ZnrKNXhXa+AONgM3plrxFL3oqBTGAl3nMFX3WtpcNd20JtaPqAIanR0NK2PgDcfGzu+w3mnS
aLejIIlm1upr5lYLHtXamG7EvjUaD5XORaEAr0ucBXoR2qOSsM1UP7RM1d3OxTyUV1dFRmPLdA9N
47x34Aiq0bqBdVBsICfDQHMJ0QjJ0+wJCt2R4HCUTNZh+1vkSQ/6tjdTdO2DIkBXMLtB3EfejF2S
2mOKT69hwBeqMTATk8nAgEbJdQKm3iAW5sCVhUWmjxHY83DJ4vIRaAcQwBwheow8ZGry14RAp0pU
L75WpUdFbJEHXKW5QwP8AB/1aZolETdt9xC382c1Os9Gha6G1nDhNDsnGi+zB4aJhqveIWXVHedC
6jikl45JasVQxrG6QxaiUElItkkE7hKUaq9M7d/8KH9w6v48gmhMtQGBa77vrPw1A6Vtp7LbGT21
gUn2A4jHfMLnprU0tbLauElEuzFbzs8MOS18wEXIp0hjBmzlILGvpjXn5tskx7eoYybo5khCPQjM
MmHiW2Sfg5s8ms34qpr5O2VIqyIzmFVCHHHxwHyViZxW3dW4SvtEMB0HZrji+7i3ZgQp1Zyobaab
hMFheAVb9d553SHqseUshv7SI0hukO53R6QrXEMG571EwlBajJ805BbCGlZNuTj+F4+QLG+zCFCD
jjCCbGQ/GB3/8EqM09Ig8w7VyJgek1q0FhOE4Djh2iyMU5P37JdDBO2Wa+wXHXVD6vqqdrOTtD+1
AuORNrz0vKmDVj8nNVE72pQ/+a04sfLdJy2AEaIv+OqjKx0mRWUbgYToMFbhrtt3tJA7vhYWCaQS
CZar1cCY8C2eGAz2bn2VeIt6QXZbrZuczeifM6Kt855YDoZCmFQ4ewcv/IYefqyyAUDG2D6jCjkb
vrzp4W+7/XBby+gNpCZjEJ82VDrkr67voz/A7Am+jqYWCF0ygzg2Mgs+GYvYc9PqhD5JsLCmduaU
DCxQqQcfZ3JVXOENQG2DGQjPDKdL/+xI2nJz7hEfF1XXeUqDBJcP3ybRsCuziB7AHH/Xi3GlkOC4
G79/TGjE79uYqQqCHhfXAh4DdOdlpE5It+IVGsY3bDAbllxj5xRLCLq6mK1/kVWdbZoQLX2e4Pli
tG4KdAVYqIsMdaoXuYLYOojvyuRLdvkaXdJxWdB1AICG6686POz0WZisFvfoqQn3yxAzoaFe2V2b
3Em1laEjH7jAUUne+l9EK/dnfZLrTlb23gvlg7AmdnN+/4bml2B7kWCX7d/azt8B9WCqQXKT7iOZ
y2nStExF8qpqNsjmOXkowho0gU3E+IxZH4LUIgPnAgvEm/NnsmR8iIpI5Wt04NTG08DpWSkuhsnZ
wo+louF69FMOlya501l+Nh1p5+gYMsaEzTlKqj9wtmiPw5FaZyZwY+8KwcmHPqJKAUtJ6Y1JKEzg
vLjlhbjKk0OxGNFkU350RQkCO8e+GEn2RK395DlmvbaJfUOmO37SlWLY4qnxyvO51DjTJvP69whg
Q+o6tyJKaY87DdJt0rHqAfA8vVubgHWKcdJfCBR2105ugYpI/gCOs+TJrvR2xdyd1JtxeLSrYasb
9khhJbi2uuyDnf4GGyrDXpHdmPTGmbl+0BIrA8Zs100zM8WcYxWgyzU75tu6VxJRE32wU27W8CqR
vepM/F0OGvHHCI33pMoOocN0MInlqbauilqDyBUjJs4LCtHZjhDcQf33MeWks31pSckgvP2b0Y7p
W+cENhmS982EU3qF1WgrVXSTKstCRNK8jm167Mv5bjYXcFn91lgQNUYf0ZhWxY+1hWQUDC+gSQS0
jQYcOMOUj1YWA7iHlkMDIYA4hfHKvFdQspLSfk97mFskgK9BWS5RatODoWFeSjkDY77hzErAbYLr
shGUgHZyV+wRY91BCTK+zeORuc9j7nKWFsXQwFPie7IG6yoai8uElXnZJBmUY92ly+xnAWPAwkaG
XFW9GN1J6DtHGxkD2OLeqqydstiOsUjB9dI8fKDTk7d4d4dwW2cZC5swT2bcvarY/DAcMe1CQ91r
U7idQKCup4j0gqSlIrR9jv5KTP6WwiTiDMkoqCDgJUj6qsz8YzKugEbcfzPU/lk3ifoj0X0ytNsE
df0qbtxN5jO7Fz5HiWsb77bnfSfMl7AKVgfTGPZqMkjoMvS7xvaRTuk+omIT61wGDp8HbJPEJuXU
IGXByxiMG9NaRxTp6sqjDoAEq/tIeBB3vKR6c2hDeRIIFBvSx7FN1Y9pXl5izTmqttnMFfXzIH1m
8LpB+F++WP7Szarq5itaAS+19TUhSaphymwYWOET6/pbtxxe3W74TMCjzQy1HUN/Q99pb2qTgPty
boBetdj65oGBAAdPbd2rzL3tGYauprS4KBxLghnlqkr919RGf4L+6SGUd72lMQhl6w7b0VsCh0LS
wcpLbltnS2fySRoX+LcRo4bmXtfsOhRgiU3MVMC3hkdDiUfN78tdFE93ONwUudHubRH6DMLT8MBW
68Xz7zx67YhMCndVMkdeS5lSYFNgOi6+pNSoNtNgH5GNrVTbB9KN0Q/hes4fGxygRy0N9xyT65bA
iO2YAgRDbsddjaTcCoNIeO/YRZgu9Q6fX5TMW7/He1q626HRXkSeH722J851nIJqDHeVyjG9kEaE
pEp+xk23mYitp77AE06BMZAqRVXJ7mu41rIDlbR9EIvyREFw0ivl8DLOlnpf4PvwX4ggQoPnpV+T
G7/EMt5OE4Zk8DXmOvUNRFfTc2Ul+TY0COs0vFWpiN3ucLU4KaM9C55iyYSdWNxoE6b81XynRQvj
gzhuF8iYu+du6SK+crLHkaCPlV0haK0HSg4wcWvf62rQWHASfdc/WtVXHUKHI8jySoL9NjM7wfQ6
nurM+AAEsQ9joOM2TXCaIZ/JMD1mqNh2ovIh1nLGb2Ejszf0OZWGobsqp52f41YFZorWUzZMviJG
oRWBxU24tcirXaWY7DZ5SC8kSb6qMD9rLpomtmA223q7Xs1Jt4/HSi4R6u6qrYyvwcTUkT+S3lwG
CN/eXNQsULPpn/jFITPrr4oZ0M6t8q80x+o7qGHXGPHVHCFUbfhn3S3ze22+bmMyCW5Grqacilc4
ld8TI9wZtvoDkmUBP8GNYo3S3XZbKPfJ18fT1AqUHA27+Mpsr1VroStj+ucyvcp8IxBLKzyuJ/Dm
AEnzhd+aIGB0GDav6np44hxFDaLXiFwGy9m2EUj/zF8Vcx9tYAUf9Fx7xIMqNgnTvyfLQDtC8uit
jL/88bnxzGf0Mw9u0VNtQl2x0VmsuzBMVog6UCShpXTZLVDwcm6i2a2aoGmdnfmqOQb+D/NpLHrB
F9reVXx5NAXNW5Fn00Za5ouC+6FHg9rMaLX4y/jRGQvBQzQ7e33RvVlR3FEKr6gAHI4s/hwGmrOm
N4mBqXA9KuPGj6Pb+puFN4wQ8zXmeYzVLQk30cohPHaVLqB4S3uJ284gp6O6svPhYUSnsJvi5CZ1
1dn00ZF5zGQJepQbNoHnAZv3OJn3+jtS6ncX53KncWBm9pMbO/eGQ+pslFxifw4yiQUF7GfXcrZE
WKe9cd+Z2ksv7Q/hIgnhcx0wVcGe1GjGkAG3cueEiBlDHZr+KmucS8cC4FtQ+lqpv4bL5tUTEURt
tBp6dc4Mok6F6j7rZly0Ak95D92aDilUQ4A6mmYjFgk5Wqhi+rLy97OGm8pmglyF8qO01G0d9zN8
AJs9TX/v5tYJkUW3ZkhBTYXUHqIpzZ5UiI1VpN8UADpDGQMkbVp9xkW8T+3s2OIt1jL7K/agyzNj
rIkl1aPdmATGVBM0C6e3bfJDrcaF7gkQr7LfM707tgaTWN9OtmmG/zaV5kcclrctSZ68hVMfX7vQ
ELp5OJcEdq4yB+lGAv5iMO9CKXBnhH/mUjwYi2cNx86DyN4UGgd7Jooy0mpqLgNtZ1FvTKl/ur08
GH5yDxEnOlRl9iXD5cuO87dJV89ZiVWlNHEad0sMZTKQJzhcKlIMsFC8U0K8a4vMGXD3zq6nt76O
hpWncSGHy5kRbg7IdDZc5M39T6dyDEaWzI050ZrVEoOkIINuQvzmYwlaZqrnIo9OqKDvCm+wVq4m
XudoOGuNf4z98mKwhANFCSSBNAyuDVQ1cpsMyUsCCH/9p7HrT9vMP8K6Dingq9tCNCskbCwuDu6Y
EPOH05xAs2+B760dOnp5ptcnMy/uEUOuShcNSYn6ZRqwMMV6+JymqGLtHvIL0aqnZLZMxtSI6UUV
BU5TDmttLeeRfEw3yXZz5J7yqnx3rOYN6fi1KkKPXEbnwhnyjNvB3Yp+45fVJekBDBstWadDH21d
Ua7NdL4i9vZY5moGIGxu7R7SD5c8sbXztWdwdqGiVHtboTBf9NSjh8Vu+VC16d+NLs0bME3syqno
OIpLcn6fIMhsCH++aWP5Eiu0r8shOE+NQbakhyPD4UChl3+F3S+gI/5C2vgVndvrEDQiuwRjYHXS
t3Zan3KruIdz/VqMgPErGVPWDnXg+fM2tiQXxjK5R73AdVijKUPzuN6zG7uXU/FSy/ST3e/D4El5
cPGDmOUcbiAIvNj1ua3DV8qD/hDHlCghjfqz8Kxti45qjdg+A8Vk7Fth0dZLJ5OSoYnO4O7PlVuL
K/aaz2NBb3fu3V1LWs4GpcXAnh4hDoYaOuNWDjGzvZSVYEDAE8CwEp/se2HRqwcrCb39OIurml35
ISoymphedFTJwKZRtDtzgotbp4ju68kOpq7QjwCIdVyHJFpHmctGzYu1oAj1YJr85mALDzn+5BMD
ppvFnZg6NDWQOYKfX//eRuZWynnJ+Gbj5gnJhmVtcK2SNtv4ogpykh+icnzxrOTC4KffOS6eqsaf
DpVbkCzhuW8OfWQdA/XKNXux5/PsZp1CtbdCOn06iS+d8zTnbRcoKvR24BoG/DzIEnlfj9V7L0FA
JQ5Xn1kMB0tXfuCGf1yXQOopZzTU0DeeuwaYLI5NpK/5q+gniYWJ0t4Z9G/cwJw0VNhFGH6YqQU2
B0D2BqqS5WORJ+uEz+SwLHnkyA5LyRYLRJve3g3dz9g3ML9Yq5SsDUZE4cGck7Nm0bGSvvHsZ1c9
UgQ8wpdmeblkmcCYjt4gEH0bfO/JsyBieOXewn+zVlN6njXnrqiv6xQMA8qa+zLC4Y6R6dDWFi1N
9xoP46p1va92tF0uhpC87Pw2XUYHvoA6P4/tydKiAReEyRnhl9O21+SxV+gem6gZV9WEZA2hG6e1
eSiV9U2+F7s3+CnoxJssphPqhISFuHXHkWWCWp8w3oGQum5T9TIWHeXQmGJrNIs/QzJ3F5nJIKK9
rdnslM0IyCMHJfMBE29grL0kk3vxoz+ooNKT1i5eBDacdQKlsRPpfTE8hSa2FOWxR4sj5LEV1u9R
VqiEK5QZfsreGTImOPsxgFusP2c+q3VGUC0hC1RPRWIHenKy4PyuHGVdscd+cLTiuStAXgpSRDZK
B0ERgdsvPCNIFilciiKTPyKRIK62t+gc0qRCp0nbE+PvTNwYf2OjBtI+E5o+2lkWoAziUcbJZBa2
0zznfcaQWIBX3oSK4YqKeFS3MN7kyB5OmBCW4KyvMwfUfjirBz2vKFTNBmcxpJ+VScPKrr+ytLlp
/XLY59PiLiJ672BYB1nIHukOg6lupvnkutl7T5OPq00lMJvSMcur+BClaimgjVfbwf9KtzIKuHd7
oxVolgYDedsyegrfGjosGJcEtas8YxzANIihMsqh6VGM3IZgXoDM0ezsNeEH6kqJBUFT9PUWTHdL
zc/Yw1GDt1ArycSee9JGwKjtfDPKYHC0G8RzwO/arL9tCoZAnU2QkD1UJ/ryl8iGqwBu+jzCptYH
2prUUmSyKCw07KaCuLHADvSJdpGM3XGUsoiRXYTHJrmUlnbt15YZWEBqdyQOHuYmxaCRldvYsEDy
RVwcosjqTgP9dvLWUcZn45NT4gPV5CNTM/7+5Qxsjo5smHTpMa9oq7NvZbaMvrA11a7UzHY9NGVy
li7z06alaV+bI+m3C6o094EFSuSebCBefL/clvZSf1bSPs3qYGespHlSPZXObJIoBjNZt6rpaHXL
TKjVxKrXSSEf3KylriU2oeppq1kxh4UYLOPEvLGQnGhssxz7qVjynly9DNcewdsGlAh7ACJucYp2
NTReJ7zOR14imziFzbyFf26RZMwXfMZf+ywdvttQlw6UvQwNDaf9phifWodPTPqAB4IWg9kYOSxr
jGQcTz3bvq0jBS/OHk3JU1TBqHaxGjBthRERbuOsg/IIEmEb8tp6Pe3MhiVUX6osl1nP1vFQgqeR
2lts3OGpFmJr9FYZMCw2Y7vc+cgw41jxes275ljyriBvVqXTMziGc61cBTUhrdBTYq0oJ0ZEMwCB
MZm5k/hjFYJvwI4+atPpN67XH4lLmGkc+obfArCgbe7UX4bM+Yqm9EYtTl0v9J7yWHl7fEqKALm6
Xkk0qBujafZ9SXIQR7Id4priRILMUl+sSbLcjEQ6uAbOTsoKm2POqvWvMbLfNeOPGuevvmxuF1Kr
bTc3c+doxy7BWN6F72j3eLRlOBi6H0LIUpuxZsnMqXgcMSgShmdw5A0sd7XtYvHqt5aHVKHV1qx3
SAos4W7z2fuMM4uZDmOvNcpYao2ZWoQI7oh9bWCQO7YuxinbcNk+pGY4HR2sOKuErY9V9hSzUTXu
RC2CvE7upci1XevdGJagMNSmJzUCqOo0usJj+wjR3QGDi+8uIlhqHHzwOmM+8+6jS9zJ15wUn878
Q7jUjcdun00wV0WlxmfLYDvQ41dbxT6Z2em+rez4OqpwJVQmYwNqlaFDz1sp0n0gfefhJesztbL6
r8GjoV+ntOAV6fKSpkBFRs4qMgh3BET9qEK2hylA9i1akHfB1r2N3QlyWGIdijS9FVYNhMaGbuPO
0PQrn/61rtjzQY2j+V+X35o5fEilUbE4xIiw9gRZWcH6zD9wlIc8FnOJ8NgZG257xydKOarwFbW1
nQexCcZzbjaZSPeFBluoDc2bpvPTY4UueW028JHwAk61f+I4Ktd6g9cmlsNwVWPNslqELCPorLh/
n6bqmitsShVsrjCVJDBRS3Qg9W5Kq+6Ms4yuv5/WN9pcf6UdWhAZp/eG5ofruKH1Glc2hL6GxgkG
uv66dNZJIT7ptQ9vItozfUXGLiySgBizzWP56brwQV2LrVHbXTWLMyfVtTmIoNpdJ8s/Nt23Qvju
8ecmfCqfyqbzUGcOn7bzHgAXjPsCgfgqQwJBgyjbecKHLNiqaVM3rMNhrT+kfZJyHGjPXR0PG90w
3DXBXx4ZZxtr9p+jJAYq09LTrrpi2LYhGxliVqiFyJaqmkMzdg/KrefAwIC0VcCUxoxgThY5HNZt
3gScPLiIPSxK0sP7qzOJo4RjjXVQ2bPzyqqt2Xb9laq9u7zkCy1n/Kq13l6RKV6vsgQkJY9HAC8k
4w1g8NdtONHkp82Io/Bj6HWYpC5j+bTXn0yncVF3vNXA2YN4xGBdgS5r3euCidgGCztyYpTzYS12
ihGrnotuUwEtSzFthY7CGk4QR9uPu6JogIeFV0DJLpHDXoVtGTrYGl6sIMmt0tFD+3VNkTN+s+QC
Y3O9G91sb5s+ow3jQOKYmH9aXJeiXLITwJsZqps0xDWe2CaxL2UR7UQO/q3RvT+urfAeyqeRaHkc
XJQbpBus3W5ifTaJvhjJ2TGhs6Z/XHKUt3ORfzYjJA3NldR+AtV/OUWnwawf2wwxheTgMrqHMetO
fovCB5/mFp35ow5UH/mt9WmpFp+8qYOW8w1zHRqkO8D8zpm/bFXkHHwkP8c6HR/1GQtfVAum7RVf
gGt9wQ0I+liscYrkuzH00s2Q5g8QIpibujj5kZEjp5uulcn0wLbC1/gGBQqryjoc5m1vyI1Q7QXw
WB4gyzhMKryuOwbELr2ITCfhiJ5eyvI/PRel/d3O48UCb0CVuonD+IQhuVxxdAoEQR08d3xa2VKd
MUe5dtIYS3fWYdhU5r6x5UGHmNQX472YZv3SowUyapvLQLKHS2FTvJvfRmaCM4YVISo50+fKuBjw
vRnNumgQPbVefJLM0ui5vRuWlGf0n6z2HmmAUvobwv8Iz4w5WpLbvILLF7HWV23QWfrBUSQMZQCS
t7lev5H9gLVuxK5kiO/I7t8zK/uQEJU5+o1gaPi7WMlACK6W7Zy5A1dLEzJNi60QKRM0Ez+fUYEE
sXCx0WFgYmvzNSs0ywifWGGPqUwf+fvfuR8tfslNRL+ANi1N/87X8B2yrbKj77Eb7zrD/a5z+exN
3T1TCCikqYj40iVzZ9xlTch2wNIX9Q5zVIHn2rHAG2kxMRF9MTds+cm6RXZknupG/9DDAcxSiU5s
mWaVMkL4knvAwsr6oEbnpNrjZE6ByxlUot4rWLhDR7yQCvOnNXBiw7IegwpQ8xDinm+/S7d79v+H
vTPZkRtJt/SrXNSeBc5D41YvwkmfY1ZoiA0hKSTjTBqNg5FP3x8jC31TKiAT6HVvBClSGfJwJ43/
cM53OsE0umnvpUuMAU9OzvQKft2xdqdbDVAC7+zM8iQZwxxJnel2e0GhKrugSrzN5sLh8xbYP1ho
hkm2RrcaSVrcWCRh1OIRs3B2hiF01t76bii/7QCEUbjXVx9QYNnI+jAQM5ggm/OoLiA2Nv7BmrW4
qoFkUKHkEz6wxPRabv/SPfc0pWKQBNaNoAfqSA6c8BjJih+w3bcojeHkEDsRp+AUXZ8pDuUtTZgv
EmOZsUBk0YXJBtkbzfYczK1EB82HrOsfnNGJNVAHXgbRVfho45Bp+Y7kEMjHtEKSdfmObGlrFzjl
tfDlo4B1e2Prjo2VZolBghTDquogBwNASXc/rKYFtXna45oAr1ZSlHXq2DagPkZmwnkDeWfQTRJm
620Ov3qXZrJJzG44i7A4pcJEqI7iyALAmMCv+ZTTLFYav8tEaCDLdzhwFP0AIN4ECz1ZAFaIhJHH
xmJ/9Qd575rDsY4q8t0s6t1qwB1CXW3smqqFtT0/DML51rkX4XBq6nwOWIf9jNA4tOS9Y92JfgTL
8JXhlyvDj2xQDrohRKgvLw5NaSYoI7Sw74NC32czkup5RO1hnTpR1XuL8YBf+w/axgzHeKo/dNI8
w5UBbdbbn5SGdyMZmHo1mJVhIhur8e+a1XlOneLJ5UzZh8F4KPv1EHXWOeVJ7obFbmxZkPkgk4qC
aSQWuAKLhC21EyOj5E+hoNjp0MUoeMbmUJ9INjosk7UPhoGqhGFj1GgkAEZ1dTVZN8X0Vip2FcVK
CtNTJceRm2bBCtN+Rnf/lmvvxzi1ZKXasWNW3cE0NPuyBZChpGv3s2+MZFnYYyBjeGbck8/wIfOC
j0Wgj6btnDBlytgY7GtO7iB4WTQ6Iw9Ej/C+m+tPtNSJNDseGKrfTZG79yRPWHP+hmT9oSq/uc4G
OCCiqawesYTZfH7tpzWN4h70AVYn6yVqe9RI0ZdsRNrOpvNqgEm4QWg3IpzVV68On/FaMeCuwxez
n65j2t7//9SDZsiH5e9SD3w/dP8q9eBTrr635Ms0vyQf/PF//Tv5IPT/GbKa8cg98MI/ggr+a/6h
hn/9w4jsf8Jd9u0ocjEaBb5HvMG/kw/c4J8mgD03tPgvdhA4vAxFl5v96x+uTSiCE5iR57sEJUW8
wv/939/1/xI/2oe2IkaoUb/9+b9YXz20eTOof/3Dcv7xX90ff+30xjcLtyhjzzEBhvDtLN/hNfw5
19i2zKyEZOVfUFf2jOUGfU/D6VlNf/SkRpcHFhonNzGX1kpHLbC3N+aS5IFjHkZ3vv3T2/fvl/fL
y/k1efuPlxPYvkkSgscwyOLn/vPLgbFkd3ZXexfHs0OoOlkH5v77tATdvdl8JbEGRUlI0Jkx4QWD
wfJHvscvb8+f//0t5eH3dyNwfd5dFExkUfyeN458gsotcC+9Tr+0+P2fPQ11euB4nk0699knB3Tq
GAd52OL/5mff3urf/nEuFa4Vz2OZaLq//ex9NmdiLC33gmPD+9qmS3nYink4/cSa9bn9wSjEhRDc
sg3Ws1EUb379bm2sLzhKh4OjOCbhQ0P4mtV6/JsXR0DHf7w4i9kt6ibTigLrt+tkliUJbAwFL+C1
mGkq+cWrZLeXMrX2tcoZ2SimgsKFVeY1YWzk9aEaBWG9k/1codhgGIP3QIf7v35d7q/B9O8XDHeD
FdmYJkM/3O7XP18wuq1UHejcvWQwnw9CpjqmnkD/m0Y/ib0SLyi1D45dkRe9upgQqsk7A6Hzzmh4
2S4dVeHaR0fhiajkcllIU9rDYMZ9DsHl3rTOUTTFrka47LQczkvAPtAXuXWZff3mZ70PofkL5qXg
iEec4Rs5HVku2ld/iF6MwnafaGseuMnK28iiCxsK69E3i30l7A72+vI4ivSnatz+MUXYyYw7dE5Z
EXwxfPuTaTfR9a/fLevXlJPt3fLJS/F9kByBH6A0+PXdKqyMVB6R4oMEnALMU7mx71n4R3kb0ads
ewAtcQW0yEDCpv8OJg4c1v/jC7EsTh6Sa4EpuL/daKLgSZvB+rt44TCfRxN6ALLvp3XUh84enpcV
gHK3qAtMshN4yROid/3hr9+M/7xyfNMiQMbzAhP3smf/+l7kA6Zin0f1ZUqzn4Z9BO/O5HxcTmg7
H9y82PMZ/d3x9p+nLf+mb1vb54Ddwf7tajUn8huIaGNtbHpHzTQoNpT93IrwoU1rgPORuV5qD7T6
QIYZxJBbE79Sv639KU//5tax//O88U1nC3CBd8kHEf52MYQ0zdNqWM6lLQf0ZLPD8h4oPV4Mkgui
JzNcvnsBdSYp7ii2CaLdr1NzixVvPSH7zGP4fLR/QKRuFEbJ8xwuJGURheDgwTiRHsf8tMcEGg4t
Fha17Esqe8+atp3UNN789Yf5ns/z6+Hpmy7PMUxP/Mb+/cpObYsNt1+6l9ld2gteoPS+7+Eoejqr
D7rAyZ5G4bUzmDwz1XVPlfIACyz+q9N28kmB9Zo7Ezz2WDbUkGxanbnH2tNl02mcnQszIOOuUiJJ
adlilm51Yo7lQq8hQKoGLF8GYlOQYxNGV0SqP/71jxf8x+nLD+WiEqQu94LA/O12KasIjX5JEY+W
Rx610bGLMHm5M4l6F6rUUWCO+ut/0tqu/9/fUR/ymGeB4Hbs3+8P3YU9zBPpXHIv0sQeieWhy/sH
q5P0Kx7Y/ogw9wOpAeHl/ZdwAzm/EWpb/81D2fr12cOD3nXNyGSAQoUS/Oed2mVDS1p5Z5yHlP0m
JqVntC0V3a9ATaBzfbDnwtx3IaspjEbOra0UT0K2eMfQViN0DwKORC+eyYTr/+ah7f16om6vLQip
xhzf55Z2na2G+/PzpytXRnEWqisZAa8zqiCxvKHYlVMN4ltESzyNRb2Bd27NAF0kqLC4QwRwvz1X
xFzZiS0DErSB2V9mj0YR1tW20idpMJKMZTzCaVou46bxgqOeQ6iObDFyoaJE2/yP8OrIzF7Si7ZG
76olE+mokNZdmPvyCAcrIiY1fTRRv3YijODoejgWOrFXRWgiuzBNFM/UfWVW54e6RBTTM9mjPGJs
vuZ2XBBXYYFnPgLrNh/mY2617eWvrzM+wl+vNI/SN+AZzo0bmY7jU/39+h42oS5cXTvuWQiLZaDn
v5hrRnJzTgK739T3jobpTd+Gq90YUIrz2nctBI4dFRpy57QvoUAVPEekSZudM7m+QTcFYMpZaKwY
oLxnz+XDXDDbd19rtz6tZJpy7WxCfdgM56XwnXOEDlnPG5u0hFmPXnqKLQ2FApnGuQlVcZj9+U6K
AnuPgJPkG4E6Zy6hVn2UFqS2w1xFitzDpcakAjY1wnH9/mddVA7o5o2w0qN22HVBGO7TFfwGlsUT
IgIYCp3TXvKMdPkw76PzrI8gn5a7Zl73aTXWFxu+CAY25hyUB1xCM/YBOuLduoRHzo380R8c4yCd
Auxb84lk0OmEKfmpDb0nzjV4N5RFfTVBj9HJUmXqObPpQwHkwRWTBmQon1VV6UFwM2v3YeAMvZ+N
oY2xXUAlNLv5RP1/kAXpBrUK4Yp7IkhKpwI7ACvsOgiE8ICd4YXCQz4z+2c5uVbQtDQMHbMGiuwo
a1dI+3NgstDMMRjtnIlMOR7Cz1X1WjTFZ8c7Ep2dA2VjORxMub4qAqWQ2Zif2kmAerA8BAtjlXQK
TB3TbtYaVtoeVFA1uDVZGw715Jz3LWpMVgksQrzpLh8dVGFRweimnS5Nr7AkRsHzLNYIvXm6l8hQ
DhEY9POyLi9MtOYr65Wj7ZnZyaz9H40mRltlkUyqQCF6bvF1II/H0p8xmZkAPkI4zY8Oru7Xslnu
XRQJBPBMT4HNZz47FPLD+OSXU3lNqwajqJc2iSxABpWIsOD3wlW30h4mJoVHXfeHWfvDKQ9lxeCo
+ql8JZ6MKf2ZmuwAobXUyZSRWKWHgWLWq9bbhuyojjRxeGtxjvfiDnvjcmODh/88d+jeiuZWFiiV
0sztDhSq465MA7Ty1USIxbL0H8ZpZJZPbICR7pxQLU9hnZFeASrGYFfmoBKAsUhil89lfcKY0O9g
NVpJiCNYrsyxKiBRXGtO3OJdjMkssEmCg2eZ2SjTq3IzbAh24u9XeN8AXKlTrtSI31ky/RnlvSLZ
on2LyKC7icDGPMxhe8dJZscdU8aDILuCYQq8OMTJVqzUN4Nb4yV1vhTN/BSVuX3FiYJ8gk76AOO5
uMzNhMS5whq7yGfliINw5/Rh8AcW7go9SwGpIvJ/5BACE68G8oHYzILxNLWnWqwXVQF5dIsiY2Jc
iMelkF9dgClH9Lig/0T1NSUuggMD9qXrygd+QBKKij44pXb61Y3S5TLU7U/DneZbMVom5iGiOU0+
VTYQY/5BeFxhDVA2km8/uukzsFyuCiw+b8N1iwN+gnNExmtI4U2yR3+vmjJe/bo+V7AmgV38jGbL
QJatoLtswz9AZfW4fhNmM5+hA6jEKx1WeXn/OTdPFWrST8ASXnMLePy2fIQzgVMWZhngr6i8TZG7
zLjNz57iH9TIinaD5AhcJQOAcqywZiIXMg0+LZMZLNEiGUCnwCiuJOZ97GmHDx6iol1fKSgZUfu9
pqQAf13e4JjpHjqkwqcpLK/kCKW3TNvYZqzNs6mzdE+i4mky1tfMQ4hVSEQElhFUJzlhrJXTa896
c6zVIWpAnNIb9YLJPZJt8quueWgdF5XeFpFWj060h+6Ly2dAieJ6fcFt16qkVwNtKCG/MPKPYgjE
h9FygN1U9UvvFvqKSDL9KF33hzBxDwHPLGmjeSVTMzqPVccklb1o9JGhW3vnpJxIRVDhpMFpgcHM
aI45S0TdV8wUU/lJU6GhYRD9sR9Hfa2n6EOGqon7bTo42nLvN/CqdoF0s9lDhYAc4oO4alI24tol
BSAQ5l3eEmsMkBRvbyH2lktPXWvvpJQ0TtNgPchUbubk8ZoqFd4a620/hSDRt+asoTPe28O2Ee57
rBDwM9pDPzYBcpa1ol58XhXqXa1dCcYkzR/RJA8t0XoW6cIX3BwPzdDzltnktLF0QbFXqA+MuUC5
EVmQyDJ6hdjWPtVrhAEM+1nizzNCAFs7nyYX6hk7LayXHE4OEKtrbasf66IIpJid6dSkkN4NuiGE
O3JMQBLO9AxxlrlL0jJa5SKxH4WBt9P36CUigH/cuqVHNsvgJl1TfQANW10ddV2m3jhGrRxjFthi
IUmlo1vs9IMKEXa5ndhlKvWunW28RD25gKmxwfA2ZJQeO9r4sueZ3wdGgrCmxGGEMs8w6rM2A+fe
nkvsAgFWRjlHn6VaPk9V3h917Y4Hm1gsTEHTZ6hj6y61AOaZgjSARprpsVzZjHdbcxG6s3oD+AhR
DdvMpWwxY4yaqZF0m5+1crI4NDznKrPgcfBlfY9zne3G0LEWHcPrNA39I3U4O19SOJOIkLSq67NL
pVy26VbfnpEmdIFuzgDD3JOzJJ65OnukvBiFGswze/SPCUhcwJeLprt0htiNgOjnq2XuNdtVQ+ND
tgetr1NfFMlQFD2f4+hRB5FNrlzmN5YM+6sMjbOniY8kor6CGjTNMDQOZkNLDNkjoB+f5thv2cdY
kX/ft9iliD3Hx+Vmw2nxLTDJU3UXjf2btJ3lNUdJXg02iiekfFq5kBeK8U6lPkAysNCsOaK7QuJM
LhAqsHxw0KUPjLxsQl95+NvFnuVJHxMCs9XJZXjEQ6hZI2H4CpW9saSASBdOne5rJy9ul4qBww2O
ES95/xcLmY2HzsdLXHpfKmHN1yKNQKdyccWrXXh4VuHZ8eS1r+i8nXoAFNAsHgrUJkzS0S/ZjQGP
cnyIurpHytFXxp4no5XMK6uTIdxA7fNJhe7r1PhvXVfQ7romYKYCkkpkfiuNNKclqbN4NqaHqR5I
v+s1178d7bve6ZO0X6/gFe6AcNKouMMX24hOCItYr3ZwMLofrme9OpHN3WVjskx1cbB0zrPD/d52
QKPdqf48tmV2nEpk/zC3b5TlP2ny4/dp6PmxbLJX379swzCdOeQGwtygS/mpG1xck11/YwnzySM/
MjD9vZ9rcmfaWlDEeaR64BHrV/WsuWUTLNdQsrpXYkJKkh6AmS/1hJdQDye8BghO3Ya1BYqRNLNu
XQkfC9bdrWEj4zebfTNarGc+TDNSnV47H0ndwk/IxzYPy6unS3+fZ/oE253cQQ/ftJjar2a9fB2t
4jgu1neSdi28gWSlP08kZsYE3bI66Vy2zh+NMUeDWkbRLveIvOwJ76g8DFAlIix8WKyg8RBqPozW
VZTYEXartiPIAqf83TIRwzFLkIpLVXo7p1NEgRRAPHq57rCeuyzBmsfJlGzDyeKwIJzi5rbisNvB
GULiuxY3WZ+XSRbIq9SQQ0rI8zdqxg7YVJLq14eQSoJsZboKim571xbukACrDiBL8FYMz2MHk7+S
2BjiiJwO4ieQGClrk9HOFbCXqdpPqz5a/kLdO3X0HgI5jdfR7AzquNglD1kkhsaEQrrbjOe1mFMC
pxDXWsXQ76ROYytHOU7T1w75TC1bZTiTWJ77KyDVO6C4X0iRe62JqNm7Pj6cAVmY4zX3RtAfxhTC
6hRxoNOpxdSI+D9VPsaha91goPhBx3ska2tIejclqLF3P/JgeKAWfYNZ3XIm8eQWQQftbZ5jxFuP
oZHjdlAu9gdP7jGtoVGxiHRpGpmQWbOnQkfIWpI+iIh4ZL3PxB4kiPyxeLQYTkuo/dB96lPsACQc
3nhOTVkpsBy1wn42M06Luoa2vQbtxS1qhVKufKarOK+zapOgAyHCC8Us7CycY/4xGrscYNoWyafY
LVYjUIK0fAsz78esPZ4Zjhns1VLg1Q8+AHVdINoR55EWaVLX4L19Ia6m5ci9M9gwKcKJnIg6fay7
8i4P56eOIpjzY3DpKaPvk8FROfWM6Vn7EMuikeGQyyl94KXeszNDfzPZ2s+98+aQB3txkOnLGnJJ
L/MplvZeRyW7Sh8oRttSObY8ftQAIcAavznNw1plG0fdwH0fJMLwd9DbmO96TgufGjFw22IBW9j7
N0IdS/utnGa2zi0WcrDJxBTLBKA+CMRQ3BDI/GWyvX7nD9VVUAjuoAUemwCBp+t1ASetzj6th0Gq
O5JnCUCaI7GrXPVo23xPAofhf0bGyUv5KZTpg6VHhWPw7YCGlm7XE5tT0a0HpGLiS/IdjxBF8gI9
/4vXW5vtptX3y3RMCxvRU+EhRZoycnmhXN9w6Ya8/+UdBPcaewDtOIzVIHFr9xxuktzJ+pbjiyRp
w9X6K+krPOojKuUQMw7BYWQt7NiXUed7dUHAoTvehPiu8kY8uT7iwG7Tr6RLhhFF+NcCJNMeA+yh
rIJPjtUDzcBK3VtHGxdf4E9fe+8zzv43IyopTwZSMTa5wDLGQrkX5eR4wXPCftvVuuY9OLPMhCAB
Xvrszhl4W/GxMbufluB4HtFAF3NEO+yFuyGs7gRPuXSLxygj/wGaBI6hCrYe4+kjtnQMeWb0RNRk
XBGxe2UEOj+jIrcSegsodBFTImeV/ZZFhrLPKIvEgmKBPqmUO2eJdmnkvjLxNBFbIOllXZDG2EKq
oyVQpkENMiGmNkZcIRncSRks8Ixy+4BA7Qcx59atT4geArPibOUU2nEU7M2p929ss/WTkHCRO75P
cff+u0o3xV0m6gdnydbT/3xdDTAWjHWxOHXanI7KDG8schv/+OP712hKOpQsmx68c4gNHF3QdFqh
KpsqiTDPcUqkWS3sHEkCzbB9rX//2oLlLmtwXbW6F3ezbZCupsxzIDNx9/6L939/5zsp+Y5iQc8u
whdn9j+7lTMdR6zE0FPUTOq1MK7sfPhjMEtS1j0uIWTikcWeQJIl0uUVcqR9243dDSiU+gjkB0l2
seCUCibUJka5JRObr3TFOg6ASOwjmJ0leA4TSk1ed2+qKWpM6lCxVDo9hvMxIiCLp7ULXdwwNgkn
NUyG1mRRPL9NPzjzI4GV3Y9eSbK6oW43b0I2DQVeTCRuI8VrHPjGm+f119XNyMEUzMc8HjOlNz4X
hbgfq8w8uG0G/ce6ZygjdvlKNxfBfrm5YUtb7vPCRm0xLR/gtnxdckJnaU9+jptpwnclN9A2Y9wM
uYbM4tpjSk1cLZ9p1wf9SRHN9RRa01XZTvYwIgOy8ux2RupMAHV4izdlum4n5YxkhCe3oKxtCudi
CEgUoVAmSnG6wXZVhPtWUQhhGTRFCFgK61hzr9Z8vUOH0h54SAGvcrh50iI3nrzROro2sXo00fZJ
mdojAHt9W5w2e2Z7cRvYQ3YNQ2kce0CLUJ3S6B61d+Op/tEsAyKpKS0Qv1vBs+XxMEkFtCUjIzFT
eTXxdjBzK1HNR9Dr9bEsl4gTe9CHoImoaBA0OpkUZ7KOixO6852Bg4kTesWLr7L80NtT+2AyKrvR
5EuRgAkXqIDMb8+f6gz9EOsN7wqG79mX8t7LAcC3PYJdGfi3c/ceS8pLxi0cHnhuzljOHhpTBYSk
h9ajlz2VVSgh++Ti06RqAiut7BsKQ0SiDN1IaIg7CS/UsNHTc7d8afFFA8xHo1dpaaCOrPpjG7wU
wcDxPuuV5Oob/HDtHstMT++d989Vcapst714Wfu9l726h3SbH9cpRGm88HSFwfAaTcHH1baRvfWE
UvOjk3NU21OitQBO55wpVHFAhC4BdJHrX3QDCJvmtgTRcjsvD/bqBNyNs0hYSUY3UefDNlFWumMj
SHao1y9PHeX9ANf40ooWzk2NtUpX3hHHh3ENZfNMxu8+MlpJOhnPf3yl9bWtmZ+IicaHgPVPOM2+
GqGdI6oMn5bZ7a8ILl4wklgXS8P795nRnbsVVzsC+yfLccitCMO4lZa7e28+7Rb67DD5t0yKxMOo
BLkuDaz60hHyUDM/vO3Mybyt3MK6VSbcZ/axhBeqLRL5/Yvvf2duvOk2fG7w7xmurx6zLZ16nlFG
5eyAGVhRAuxmDC0LjvlH9EOo3gpvo3xVQEFGJFzXFv0jFlCHAJzabSYSYtgEENXGdKQRhyD8AF2h
P+NAvXNWcDtt0y6JpP05zrP/ATZidJR9vcRB22PpEuuhm4n1Cm124Lx09lr2bJ66gva5Sm2izkpi
DFT2lK3WZ1N/LuZ0RKNFHBeowasyMSQGAY6EpdMGvtIUW2dD6cmBZdKHJhiUnJy7kVfLIUdclihS
KrswP84FwLe6hdnroCAO8B64zS3rfIS8OZaI2o3isb+PaMhuZr1UQDDK7LvjZxgxDGM5FzkgmcyP
wMEZ9pmoCf9kio/dNKK33X7hPnpCDP7dNUJO0lDDUjcZtawbFXWcmdm//w7YEzP8rrBVguaS2ekg
iHSg6Y8jh8geHfgLdbnHu1KFjDRxspI1SuAy1dh5tVR+maZtKUffj5XDG1sjnkILOwpwLvhLMBem
pqDBYH4SOld/C2w3OZpNMtD2UWadaqh1CDKr6qR6mhB78Z+X2f+uROAB9ng/X60Ps9TegSyBx7nH
pac5rhPt6fu8EMykppssVbzNzgSefMQBiQwfKIkz0/2PxTlzFDWeAw4oG3/U0tWnABOQAdCIw3z1
Y7/2TmXJNFqK9qfXl8aF0//IFA72xOhuzL0DCV54pnxnBvPYw1ToopduDfLHHAcMGUE/Rlf653bh
FWvPAH02cDrSkt2YVS9uLR9TQFcToFUYBVVWU7Q3NbTsI12sgDxwIzk5b7ocs0YmNeL+vrpl0AR9
eUC7+G6BM8voozMBVpor41n35jYBQeQsfNAHDPdDMQj2ZBHQBgZUEVG1+OiXEwpC2BqEwgcTF3ex
pNPN6CYjAVM3uDzK/VgRWW5jMl3mUiJqYQy22MuZtvMGk8z64FgnUDLqwJT/IHx3i7RA0biOcvPv
FisRZ96QR8mITZIxiJ8dagCblkd8bEFNYi5Y6KxgZbBpOF9yyyYYp+pvB7evT5W2Ypa3yOoBSLNS
CHdZ3fkJwBxGc7AhaJ16nzKU+WIg6HdwXbyZDInqKmCESzZrMuuaIIDua1BiU8j045ot7hH+4IMl
uuGAcgY6YxPe5TWOqNbOcEEbhIC080h4Ts8am9SBDmZdwjAEv3Nex9lqkhBDIogBD5CqjtyCpvN/
SLce9yTfPDr02TQ+cPWNlmweryfKja7Hco+pl36pI3NOpAW7guGAIOsKmFLLuQSXUueIcGEB0Ffz
zVimIAiPva59nMCO7a3um2IYfvSjmfBlsltq/0m4UxUPdvrW+3BqBL60KQVOQuH3mqPnuTEiimu3
YpUmA/qgPAvOuOSIKmfKm1n1s2mHIhF++mWuIVQUU9jsdc+UANdNzkRpBsSPYwyKErEGJqbLxvmY
CoHhCCJA5ywd4PRQxKAvrLiNck4FutUsx+BWpixTHXzLhsSW2egqWenblXLsO2LmPw6Zw8aj7J+K
fvy+6oFLEccn1YJk7WTnc3dJG3jibPfCgqFITvqK+Xntc0b4OajfqoSM2SGHXyPooEbrxwF+5AsN
vK/n71G3jTjYSMczMaFFj7Ia8zllOllAhXlgI8wTr9KIs6zlajGiIEzPeSGgsMJtVH30fJADOZXV
Te1RNEcd7tscRFxcVv7jariviwnexHdD+4yoEIud2ya4Gfodc+c5XlKUw/7Gj7WMnx4OxriHVpD4
iwuy3R0ZeVgXTHDOgeUrZ/wi35CIcXuE6s1MlR3rAeTYUCDpRkW8LzffFoZ9ECcU4OvEIAM8kJzX
F6NuH6M1PEQG6mY1zOZZdpNMOnfRD5N5KbZCkuEXlMo8Z0fKVJtFnIa4IaziWdPCX+Y2dtDOxQul
NwCmgprUBz+AsqbArO57O8OX7tnLe64guX4JxDC8EITm3fvZtFmSxKOtIM54cwnMK2Sx2qe9f50r
zoTU6IqDbbBPnk2KeHK+J6yUjDQwle3H+oTQsrsqeWgi76UJw68+Lo9juARHWQ7Ac9rxJmJOv4fi
UWAio7GobdonS1X3+Tpd6tHRzwSkkMPXDB9W+I+XzG3CK64M6is3nh0A9+sI2r8LKJQ6EHSMnBz6
YJvuqO5srkWZtMpnnb9AjWVvwPU3Wi8k/8JpxKzXlN3ZmFzx7K35j9EAkEfTjAOp1XceceCHxQbP
Ynb192adaDEKpY6OEUJ1APIqOsf8aAtAfwPoDbsp1bEjgHwssXjXjn5oKLjOWcPkxY0+tduyI7XF
q6PbT/WMO4blmjhSlX63W36adhqnXVjXrIzWVQG2Cxqi2waH1az1QJaSeWiCWgN0pVzJcRdZUwLz
iUimCAJvKHD4NR3xLIyawF+1hAXzKd5M/EMfPNG8tcH43ZVmeYBecesRWnPF7HPEAF2d+hCXUYsD
g0Av52Bb1Zw4Hk9odkj4PLMuoJroxLHhf4cYiQuvGXFPzGaomFmN1gFdzDf20bCAC/kYchYfnBBH
5eLLbmcqYq7haBfEHC13dWXAk8phePZML3OvY8Ol3Udh1QffoROtZYl4oY+9nNNtdCl+yM6m2nKl
nQhcDxS91mHMo6ex98xzKhyMjjr0E4SpOyXr28absUUscEUCKTCAAgqDK8Vakn24lREiGAkeumm2
BHsnt7+kE59chjiiwtCAzqA8QXoiLSxnKcpAt/SG6rROXO1gp1HPM4WkhmYiGKtCHVNpZGcnacFD
bfFlhZbZx26Ep2FSirRsbnYmutRkWgH0yAA/3Gj4zslrhLW34YHvphV5VLT63QV89KUMBlz0/ec+
qJvDtO0GXRPbi5cWP5ccRF43O9+wkJvHMVzPLkZv5i5CxINaDtjxq2u/WeLwEUJvJtzwZBil8ZxK
kKRe3BOKyUYI7YgfkGLR/NiIGkJ37hUooR8jUdmCQ9B/wi44kmTV8CndA7aN8Zrx8EY9s3Oz/miM
Qc72DN5jNkfJwmZtUGSEZH7HFZqRzc4YtMDAO6CvAEOGNAdrvk9QchuOKPppqAzaImGzEjfQKe2Y
jdMgBFm+x6R47EXgJnZfRueQgfEDIqoPJqq0LYL8rppdYx8OVHCFLdODBXbD/2zrGp4MtcoV7wTf
sfhClx3ydI2ISuu9nzJsrKQIkQxaeLFy8FIkDm+PDeBWXTSfeYDeTRWOJNpSfI4T+1FLXe2+73eV
L5DQjt118vvbSabDnmipizu11Z1cwcmo1QqYHOBaG9CSg7XQZJdN2CICoTIeXouFnV++BAu3CmyT
l84cuz2BfMzLTXUhj8SOW3QZsTd56924pdqrYjgT6kzEiII1vEbhGoP+Z6mWj4AguqOwh6MTSZsO
1yAggFKO1QO9a9HDfAtA/HBhI7vaVPM3WcEGZYG7WxDymCxFsDzMnknRCcAwCUd5RbUwJI27Phh+
oxKHLowMzQ5hQ0C8TaTc+o6Y9OUwYY2+6e1Ax0NB6Jx2wvRcTh+Lna9MLDCtURDCaZK1qFGQZFMA
mVM6e9tl7L5oNjndxM4krKcngVTwuY7sS9nzvkmIUefUjHadHkE3TJ9y3j5S4sBhdysYABFdZh29
eGvxzRozsmlA55NB8+df3r82/fof3r+GcVnyRHA0cIjSSNyOZTTu13Mu7PZcBB5xce+/ff/i+y9Y
KoudUj4OrL7pDy0SzVSq/lzYRX82VgsG0/uf/+eLeNP6s+TZBfF/++3731Qp11k2sGSvg4D+e+a0
gDO/OT6370YMNnnmPCb/D3vnseS4smXZX2nrceOWAw5p1t0DClCFyBDJFBMYMzICWjg08PW9wLj3
pXi33quat1kajWQGCRIEHO7n7L12Cr9wqdfxmaLrx7neFXmRH/AecAEpquOPG9VPWHx+PHYm5qGx
nbxoSaSOiq93nC3xWA8TgYJWae00o9ld/+/HHwgV2CxbK3fd0JJ5/7R6CGRldf3g1xtSUOqj0/U3
vYoTpvVkHYD65mbZ7QOnf5anE0SygGQLKZ5UiuHZWh55Kdo9TLb+9f+uTw0u9LQmNJ9gPuWMoOQB
QSgrDzEV1pYi/JzvSjnFBFLRZlV5eLFn6/v15enyI1WmuyQkPjdACRxjZHKseUgeriq7//jF2fBu
/KDpN9VxGLW/Pfy/z2XOv/+9vOYff3O1ivx4dBu/1IRnvLX/8q92r+XdJX9tfv+jX96Zrf/56TaX
9vLLAxbPmG8eulcKNa9Nl7V/GVaWv/yv/uf/eP0vWXikMJCT/sfPW/jzlctX+D//8/m1KF6b5vX1
FwvP+6v+svDof9iL6JZ2HAJPy7Rxjfxl4RF/SN2Sjm0gqJcut/+w8Ej7D9ulCot/B06t0Bdl6J8W
Hmn+4bnS9oDxuZaLGOq/ZeExxG/iZ4upOIJylPQ0mSjKYtH4VUDpTLXUosEqDpHuaGs4Nn8KDwdT
todWnDtlIRDDWsMcW7ikA6gSneXy5PV/rjdaPvW0hfThzydHLWp++u/rf1yfK7o+RSefBSvHocoR
V+Wx6UMyvMKQE/36+P2uK+sDzIJ2V9iBvc9InSfPKj86OtFX13vXGxAmhFt0XYL5V8n7xJVAzpuG
wuP17hCUQKWud9WylZSG3rzWZUW6mAWVyVbEfUSDdlAmNG9jDNMtF8ezlWH7VDmZvBYBau2MiTvd
jjkDqy7Q8azmgPLAaHC9JBIbihdYobxRKOjQOCWmZ/hpFF5Qf1J4G3F/65JFS+q84P4zxZd8sqO7
yUiOVjRqtLLmYB/BW1jn+P78qsruW9F/GEw4/NmEgJG8ClAIcLBjOkuYYhaKVyiA4Sc7YYTIfc2a
4XqMTy3mE2/o6P8W0WekAadpDBPfdCVViKVsHWbxicn6w5g1pC601pp0MTUTYjB8TKM+8nNQi91A
3UQMlW/k5idhZ8/NQEiYTRk1jjN65MVIlkGeP0wNuKnGsaO1qVVctLwnlyo3GgwDzJ7ufi5m8hwq
uO5Mx+RmIhxgghWxQjCk7cVUJtu4aZhBQ7jzh5pYL01RWG13SSlYu0WPQ5t8oeezLWJUfSbmEgV8
Y5NKXJre3JFr5Zlrgi4olLm0bTtnwChvPeUORQSxuD3d+D4NOtN3YAkA81y0JlmzMVyvIB/DvTWb
atybpv5Ge8pmymCgv86qDzKt1YNB7mRPL3DKMMcvF/RQEI7tsihYhZNhskDVsdVq86ODTt+PGuih
k6vt4sw7IRMLEHkwt2AJ9sWIURSB2dX9UXchMAf2t2F5F3u6TZPxcxGolqUPsRDSnb/GgRH7Ogmt
1xNlfoI0ROKaMX4QRbVM+xHcRfFAsEFkvoQthN5eOilgfg6bICFeOS6M3YT8s+mIVWoN+6iblMjz
zFtrApmjqCk/EqyFMooZJfbVLYIif4xwy9upm+4RkG/dFjs4kjLfqofDzPWdiOLxJtbcfBM8eEZ6
sAjzKtyeRLPaejLi/lvWMaMBgPTQtkDt9HlcaZ3B+YNgqKrBlkZyBi2BUDOoaBhqBjDsuHks6oFV
9RivyzGtwdtbyLIJPmZvFMyuUO1l+hYz/TrFyU4vJ32mSodSQdNPgpww0/weGx0ggDS39nYpQHws
4djUvTEn9yjxZPmNo6NAEznEVI2RE2J6jBBbTZA8qJ7QuFxxFEPXqD/3VheezAxOLBFUOjW8IC3M
k04RtmunwUdtjyagZG5ErQ42EOwjkneZgoWoorx9htxaA3+/s0Xm+RxAD2W90N2mz3T8ctYP0thO
ywdTBSqQToLcmyMEjbn5nOv219QJKl/3Y0tsBkV4ZINoo9Aj1toBMGDpEwEhndfOctq97QLZqGrU
ESa9k02dNp8yDrO9I/tmHQ4zIxTBoqgsYT9Fw3YxNlferY53jWBmNA6ErkJD3CUEfO0iz2vo4KAC
8mpC6J1B/64meHX15zREzKVXMkFuEwGa5dSI0McTBH9vLxspqRSh5tKIBEQMG4hboWu4cUCafeiE
+T2zGFPDDpL++GHs4/YOKdW07us6PDTeU0DX5Nw4VsAOisf9rBeHmmNMdJPtzxmcmciArAgklml0
Aku6JiXEg2I+9OLFSHmUk18Saus6hiS3ZEgEdcHSH01lED1OIZpgI2Lk7BF9VZYTb9psGzbUMsyI
zoYKSJY27bNc2CMjIX70aUPix1xiWsHJUwpAdaQVTug7hVNu50Ed7NZw11OQUdxSAxUUg0jkheo7
TKDKBvcVUx9YanvK9hNkhHV16KY+BShRHKqAK5Vb558t803Ll7wgDXVDm8WHoISBW1Zvbkm0cRr0
e63Wuz02jucxp/w4ajXe/5SSZZJF9gcrQrJQNDDBteAwA7gV3fdKhfM+mOV5yUPZjCkKQAJkIBUW
nrHlqO59g2GqMnXq4WCDncfEJQcFxfPa1UmsRABO6oULq6+YWmrnet7fsGqYK6CrqYSuxVI+BxTb
94r4wgQZvN41GwivBHymiCe8pPg2esMFY2/FApGu9Hif9xUtHEHWaaSak6R07ug0cIo0A+4UfKlL
MRzcCNf/QIsiWLTh+NrWZou6NJOoSzXkAbs6i/YDDKg1Mu78A1glwFsWCsxFtZ47ZXOImMhvorY+
euOJXCjKQqMdbOooeZhA4q2bc0212NeYg8CTIe1pAG8xeuMIFUCBSra8vUwoGZeK9jKq6CIaaKek
0bPKuRbNxhDsyN5plsjMmMLrmxX2xTYfKPDQLCexRXQ0gtGqVnuvn25p0jPQTNPOhpoPVM9aV4hK
M9NZ5i/FW+EBQsHiVG+LiLZkwUUlbKZ7dLLPtd20fmon003PWphpA6owXZqPIb6FRJutUxrNJ8bp
u9jGZWNJda4pXu0mYcMm9vsGFJ/WQFFAUrJuMVdsJZXbBWYc72zTftQ0i4ojBquiNPxl+kIrJUBf
hMVXF3dOYT1x5nwWLpBcVVXjrk4jbCtZ/36TMpFIcfawjHisLFb32AvIhhyYPvSQ8YmlbohANVa5
GpC6z544lsuNjIyvOZf0jaAnP6IaRkLOoD5DJIiqiiMv8r7is8lBtZd7+F6SJFTCSsnJUMAjc+tZ
9EQCRcH0Rbi0VwdadRraKSrYIqeG5RaXallVISDq6PxqZLTRzXkUadL7E3qOMLHDQ1xZe6wYi2RL
Uc39HkyN2lo6Rd0Y2QPMLReyxVjsB037xpjf0NxV9wjjLNQXDP22ZqKNHwjjTGlkIbvEmFIrt1wQ
Zxym07ozYoLzrOahiEkwzbXs0II4sXq8jsv4neAgYOFPyiASaBpATf2IqYb6WGogNsnR5sLBcyQL
babWqSRzyMLobDtykR2ro4iC8FCwzUYU4pi35QAshzNvZ1vDfSyajSMzne4ZU1tRFM8y0Vlg1vHt
4MXj0ZFGvxuB7IV2BIFmjO5HSV9xMo2aLPaWclOSGfuSwmK7LGfNLlO+kbmPBZqCg4yfpugc1km8
EUAs1tePY3vtMsJGB8fLYz8jfQRhL4rTMaDUWBs0NQzjCDguXueazpzQMzLAO9VzQnpvRtKMafvd
qN3OXmodchi9jHtAXpe5e1hFeKumnISpRH9VltZu09yODsqGZuaoZGMrPVjRtAfxEvdoH+PGATCE
JmaKO0X/0aBIHHw1m+Aj7ZvGp/ISbjhJhHQf81bWNALFGZVr48OX6yNWx3Qs6FhROEOcbbb7RKdV
0rdIBGv78yIRIbHQAUNPEDnC3HA+lkLYW8fNvyJjb3ZzVkCi7JojaWBam3NIhcVX1T/lifs6xIwX
kSjvikSn0WZkJB7IjyO8plSlz7HSjHVPDuqxa+CtA7i8eDFkvdmKgqPn8ssTT6A2tHKYm3M66WF2
nimy88HNdZh7n5kHRr5nYJQo7Bjvq/Azo3+l06VtSaEMSFBaTyJ6a8fspHelPFbiuXLBiYStnI7m
sogwS40EKIhK2cLp6kpqrLyNsy6QwGMIfLZMUMEF4UtQ/itnU4zpg6YstbPyHsWXUHtN4AsKspK2
aN9D1Sma6ZB7j/WEdKhabobwJSMc9TAT/YzwvThLCap2JWad2OA03MeaLOniR9iTlNXsJAs3JGvS
d7LqCzMKOrs5gw0tiZZa1EpVYl7VOSlDyIw+4uOofBu8VEVzJI7VUz8QOF6CzjxpLqXQ2dUPU0eJ
JdMAA7YXZg/nTJFSrUGzxnFKVT8x/Tz1xRBNRwPv4CqlV7XpIsukMWvtYpWBB7e6cVs4SIuqPAMd
DRvh4JSfEE+M24yx/P2kNof8wVAGpb4RYVOyHIVGDaSU1la6GzPSjQMg9L7Tf3USxeFe5XKdC6SK
2NRusrFl6LA1j2EFEwXMFc5uNwF907KLAvQRK2+KIYl54Sbv8FGysrqNgyE+Th+IZQIl0PJ2aD2f
yym0fSqL0Qnkk31oQbJpRUJRH2sVAgDnHMIOW0cwzckZ4yCxyFcp5uSoClg+MdvuKnPVdlNyCAPW
zGXjnVUMHy/UZfN+mE8Qd1cMPClG7C9ObHyNUnB8/VTdIKI82VJ2gLHmU0YcmjVY0BCv9cd5to61
YErtWNTwquFGIfQ8RObXnGToFeoadKfuW9512vF6I0TEDCyw5MOQzxyjy9rVDMs/b7KqO/c0fnxg
Wn8+pcDKgrbsq+31JrCdelVkYXcjhHGdpG9nqT9wIW2Ougrbo0w7fau16mJJ+qVeTD1u1MaeA9Nq
saOr/hjbZnfMZpK5Vqld7gdKEnZu4o7M1EhfmgZ++wkLLFChWZjHeAE+XO+lg70OU5Q7BdehAktA
U2/DQsR0A2jiyzHSNm04dPtGmdt2qFlWmuoDOppoJ2Dg7Wdkuo7yvGO//N+Pm+tzWULpEi0H/Nfl
T1SZB0c7SR4LQP3+OJV0IeMHw8wnthhMLyZlFzoCrnVMypQLaImjTJGIu4tgOGDnI4CjVQaBZXVL
pbx2XYwT5edBT1uuDRCAhjJK13osXqt9hRuu6qgV5KinybeuIw5m131gKaaOlKCq95tguUrq9LUw
Yrbz8XojEsKbCyBYiPFyho2SaawTzMfrjTY/KKnZSOi4rP142qApZXEOEUYujmK5mbvquWhND/V2
pzZTbGKSSzExgQw/zWQTr5KZwXdmKN6HOTjaOR1OhY2Hw++KpNhWI3lGk535XtEfQuINA7wRjAGC
q0tkc+TgSb3e5Jr4JrryyWrJA289/aPyJIBTO9jiml0RaBmfyhodcW+01a5ujOPIpHTXJJjFNUVC
Kkfe2tTDYiNT3bwRiUNUS3JOAVZ9GYtHUsqKDh8/s69wEzl6fDH7TsDFsJpTMAcPCMudp6piaiDc
NWgaTnXitz8EXsy4GmXfyYLbBV7vHuMKFLsy53Jjj8m0takGr/Gm9s9dJE+WA80tNVkYjEYZnmrj
6yzyg5t63ZeCLC9EQngTEvmpQYe0Mg3I66OMy1MqFDsLx/uQNJTuXTEeLNN6xQ/7HInc21udmPxR
OruIVC8iPsrxcY7jA/GrlyDP9ZdClUeKAp8mI5ePNf2ejZUQW2eERgS6YSHdh+NdFaMuWVox8czS
smxNrHcqobldegerNZzbXrQlxv9pREo9eDdx9U0fMph192OWm4+sQIxNXeaDX8fexiT+e1NiYjkk
BivfsAJHPodQvMOQ+cREGqsPkLzbsbpF3F6oPcqjmriIMbgJzeTRGi4TWZZfDRMTlwAqn4zyGRf+
xf2Ejce746oYburW0qFxYZWDGX7AbMzCOSIisM3mxp81z9pd/clRmSLMaVp9Xedy44W5Q8NxPFaV
pYPzSSHpybc6KuaDbSXDbmY6wgLExSjWBM/lPDGLFQtU3DHHW9UgZpOt3W8id0BLH4MMLZpPUQl9
ONKXC+7SIuloTm2oWjIPXC7C2tISmeI0XyTIfiA7He21PsBDY/hPe3tewmlanwbT8/Up5kLT8YPK
vI66FjfEyfTHhNCUVWbMYtMtVdp+qd+2y41WunQiLU4+j/Y07BRAmhyAmS5KPzHDj+kycmOzGvZ0
j8l5IUYSxX9xnIya5JRweH/KuBZdK8P+2NJn9Q2npzGz3IjlxiVDsITSv46XK46KPjRxOR2u/y+5
0h9hlGMsLSLmCrkYq7VtNEyu7aVlki1djuuNMdKJDDh80Qk2qw5+Tr6yqCAcr5OeoOFLX+9lepL5
pEycryudkmWNk0f6bhz1Yj9yoNi6/h2rGqrSOD/kPbI/zV5Qs2GDpqmnYOhRVoHnRrllKpJ9hYwI
WWRmM8v1uj1fj6II4b0CxpsdRIwf2odRT+UaqK6+QTyBrHm0X/tpRGttuieCfXTKf3OVrWhoZuVj
FKKlIxH2yLt3qyRInwHuJSxeqB7HRp6gedBTXFTqPlFsq1cYZfi5PoRGCKM5sKHDTUNwy9GKch9c
CaseYxNttTTe1u4c3WNMrnAx0zZSp9DNoLZTZKd8NKCEWIaa8EMnnSU7jATnFPKtMgAxJ85jGiZv
FLVSvNzHFPtXFYkaUjLuh6nqP6YJqnQTkcAEN3ZFW0Nb1fwEKyiq6TaeCmPrNvrk18nHLCZ+eioK
FkdEDw9hBNI5uAcysku9lEpPQ3+4JjzUoLjI8Nj7o+IS7TQj6Us7ihpyj2wnWVFdBNlvBSNA43E4
epBoqJVOxaaK2dnOrPKN0xCd08q486WF2cm9WSIEN93sfCtS79B62Q3A0IGWBl/fmz/hNT4m6VYZ
Y3qvPFSgta0TfdVECuIDjrCcPbSANK3U5tXdMobN8wkZX7pzuvlp1GEfM3lNtklM9RpvOK4rWd0Y
aU5pk2Dk+5JGdm5oHKBufCPZObZuMpTbxoC9kplW6qlbm1pppiWvo6CmO3jqZqQfsJZ1/jUePGtv
5OQJiizbzO18pzfaaZKuXKlWe6LQ/7TIrtdapX/uG8q+yzS2GC6C1TXNSdHgsI0/h8yKHpuKr90o
mIVmm1NwXpLrs/CJhUAib9sJzDAM4admhiFrBlzxZgtHS5U/20Z46zAn7ps2uh2XH1pNprpxSHot
MWKatvHiKHeGlXguPMDVWe6gtZrOiMZ0VKGmuXNaRJcOpRDPDohKxOevQvy1BDXnXDIIKIsC59BE
urEHCHqbJVzNisXc0AnfrcdPMOudg6ZPzy4gWxxruAkZs7iqYSztIX1P3bBP5UiGmqtXfqdH60gj
2Suz7EfDoCEQ9x6U8HDYzrp9a1OKo1lP2ySv6Cmj/kapEWBfvu0mVIyzUetoQ/GdBKQeoVQrNpOm
KASg2NBQuMEFx+oV0urJPeltDPmqee13iU7SKEAGhFqZMTH+EkYfIkBchwnCOVVD+OFMD8jTQm4Z
WA7FY5vc2Wa4IYJjCU8dtk6OfJ+JtGJnCQaV4Ohq9VerNt/Gl4IuIfaA4labEPLnYfSpSF5YqYI4
ttp026Yc3bjJYQayZKs+TLGE3IwdYIvgg4iIij4wB4gzPylLuKyXJPFIZnHqsDN1eAbHwQ7Ws/05
0YeB8oD0kcPIVZJiNuwy+7hgqkVVTn4/UBIwI1x1oSC+LqDMUi8gVNiltfG5TBB0JyQ8mq3xLZag
x9VAtCmC5nORUyrXO4IlSI851V1d4r+FDozCbFVM+jM+BlVPsMM456rOfA6WEO6A5Ke8TJ8hBxOJ
mMwF4hAmP7lHrnQyRQwUxSXUx1Vf4Ue1yKdFBR2DxFePDoWRgVlP08oB2As6+ZgLFraAdVzt5wIG
i+toj0IE7VNkGp/KyfuCeg0ysR55u5YhvYnsOyOI38KEaEB8oSR+V9iy3AQXDBTDdR4xg0pCuv9w
S3rOfuYezRQdm4yewtZINfhO1I29KUFiA94D1oBFIK4O0ZQLW7LKYu1bozU7i9j6Ckumn8RVtXVG
HSgyGRkrp98x/3jhZN9EteBnLHBPwlVhcQ3O2THuZX7qdc40lXxUrM9WyC9L2Lw0K5pQPzsZGDrW
zIfZrW5CwFlmPC4FvLQk86++Sb253Q2Zz5zmvjFcMrdrey1we/M2tzOrO3ZE+qQq6PM1GA5aJhw7
w5cBAweaL6875Cq7jZ5JTWM0PNlWQQdI2ewGj7foo0rdwt9fYVj6CiyPyUrcfqKJYK2VNO4TioOH
pNROCnHzysTisZaEzWdZez9GaPy5wOfrNC8df95WFqrYyiT1jLMebSMGUqfAFQTUHed86ZOU99IG
JXtmruzbMJkP/XJCNdSIAg12jAeQXyHE6ixyMVOuE41NqbfgermyjBCeNnojNXUNayDhbF3CGIYi
6LYsyzkKi3WXOV+pbr6osqh9M65W43BwMF8/x7D28bw5rCGYJIbyJZ7aUzqV4sBYs5nH/GALekSe
E27d7w4yDJQsWeE4Ky1ZSkY9NfYBe68Q95mRXOiwkX/WYk6meg/JnRSWugS3aznpI6nhyOJGGnYF
p/Smnadim1Vop9Mi7TZ2Mz6bTnnEZ574rhrHzRjRgYwgFeYNMbAExzGoOm7pW9Mqbt31TN/oGNYL
XCwgLnRiXimWlOkx3zP7/awyi0PTwGesev0WFoU/ZMXFfMEbIu+Mqienp8aabJVAcFS0RFVhyUMy
vIoKLLAWAsJV5zZvjDHOWgnHJfi3P7Uh3YWRMWOn91Reo7nburn3Da/JyZlpBSdDTbXHvaOXa/v6
Ujose7PMyN7qzWh3lf38uPmhFPrtuR8P38VGLMdIEizAAyFKLo9FK0M0S8vd+CodoopAkvgQVAjK
c/6LK1t5lJnLBfHH39eBQf87R3h2ffn1b366+/52y5/D77GZnHJ66MtbuLK712d9pou3bHC5ub72
x8P3D/Fjez+99W9//r49crDEltBbhuoAXsn1hcNSzQmXNx+sBGXDddM65pV9PosOt7YB8UrGOzAg
hW+G7QtFsYnELGz2qnTLfcHselsl9os9pfse/ZgquRqSox5hTrpD4Qgdq/iSzMP0NcoYpiPHuXGN
ztprBhZ/Fku0XRZa6j/dhcrdHJXLAqftuq9I1PjDZflyvUlcYOtEI/EY1QFRdte7YAsUbZ7l2UY4
yRHOWRb05qHMT7////X9nIKK9fu7wN1sfnp/20j+eqfrKz1zZm5pl8ycuQa/P7Vs5sfHen+vH4//
7m/+7jlTa92D0+xAbyhIN5M6DpQaURGSIXZ9eJWDXdVi14fXe9fnfjy8Pnd9g+u9H3/822t/e3j9
u7wriebFfkW7gObIP6RsId+WGuDy+G+flFXNmuPH/5dLsyH+8aLr4+t/k2FnhJ17GJbWAQLlWadf
zd2gdLAsXe9e/+t6Y8UbSmTa4cfLf9vE9aEUg3ynNP5/FdrzVKElu3zPEeTGjNfxS/uznsyg1wkK
9D9Xod1emubyEnXNa9s2f/PKP5VotveHZ6AqA3PrgItelG1/CtEc+YclbBuKHu0iMImLBOwvlvSC
mXYZlxEZWIaENf0PIZqp/2FIoLAM8MjRkBPY/x2W9K+QSlRoaOCE50hL574uvAXz93J5xDS/gKf/
lycnsgMrrdqLergrTchXhB5ziZPEyJTBioTB4f14+kXU+DOu+e+2aAhhwl+wpQEc59ctZoWJpnfU
qz2SCRzsK+ZQHw08GrC3VkMQde8iyv90c78CU9+/IBvypDARiJvuwqn86QuGrQa0r0or0lR9XK/E
LDjTGXTHxVbz+aef/8M7ZvPnb/Y3m3LRE5okR9l8O+M3UGzPtBjuOzLoqUnf0ix9C7T4LUbjk4bf
/vWWlg/9A/N5/VJsyYLV4XAM/NOv1toR6mxrrPZMBL2t52I/YkqdrdMx/nf7T+eY/6dtLTpF14E6
jmBh+dY/70AawpjN+VYIteiuYSRxVc1ojwUYmiqeW0Ht0z3odUt3A4Wv0zt32Gnp7xf/hsT7K+j7
/VvT5cS3RHg3Xqbf9q/To2NrvQE5gKeRxhrc2t2ECmU869p0HqvxsTGdV1zU/+YIun7D3/c2kHXb
dlxaVliKf90Dmm6V0KxxA+kaaEpByir8tqQcHlU7PtadRiMivEmK+Zy4ipRhLb7UZu1TC+D8MWu5
YuL2jFP2+V8fA3//sRC3So9uHSjT304kuy47I4uKCu15o4jWQZnlsDXWZGTvue33Ttx2NVTFNkGd
JkicxkPzMKX5sgTsn1zmrNPc+YMdXv71B/vbn8lyDIYnoLcML7/urrlLuikmlBYnhqr3VU9EeN2x
0p9Y0g8mZ4TTssRqv1S4sf/N2KL/RnZdhjMGzB/bXv7/p4PVdekpgxGs9qMl7weRUM8KU4n5RlsZ
9XgehceuSMb9YNvf4vhjQdb7vzla/m4Q+PkT/ParDDQ/KNPyCebIWGKAiOgbk8uMaX+dMCT8610N
VuKf9zZSZNe9CpNBKDu/HZwgqGHrl1W+L0XlO8o5MRd7GwRsIiyBEDqQjyn4Pln8sWsDazVFCCwz
ADcWpN3WI1SRiurJ5TVTNp28gGNHah4tGM+vGnGuQjRcaX8Xiu7RlN1jmfijVeJWSIFAJhdbxyXc
9CNppbSBypsq3HVgD6Hc8D7L33dMflFNro2B5fMkn6YJIEBpzOvGZeGM6sbmAIXGQLZjS9dGdiSN
UPJwLJ1jxVqXASXn5YQa++HRNO1Db7Aa1aN9pqP3jAjI4xctbjHnoCQz9ZLl5mVoxg+xMmmBS2ZS
46H0+IzFgiVLiw+tg5MR2JC2BjYkV3YEr0iF+ymQ0HXnc6uWgMzvaZdcMgcanET323ukZ2NfqYZ+
a3jJG+3ht9JIWLuPZ2Pp6usLujQuHqTVvACogLfInsHKjPHeQFqM2MAZjReNFMGV6KM3++o5dG6b
piFknO+lj/Z+GPvnrO22ltVsavbndfBo7fEU1a2Cv0PFcJzyi842TbybK4MRb/Bq3mCaHvXY5cfu
LoPGl3PnbmMk7apDcLEKHI6DgfQwmgsjeEeHn4UEQBBg5bELGMCW3R9YyduQpluj1J6tNmRPlvlb
nSPXqZE6OOGtIQltNSeCNpMIsWNfvXjQocyRr6oNDD3WLM593N8l3uvo4rKy3OGM1OvsGjMKbI9x
saKzGumLiZKkNZNPErjzA04dDtj57Ln9IwzRfU6CRJT2vH5h4DykDRmiCLIunsUuQLiLZPg7NryT
KbLLsoliHh4jjOakRXX+sj38Z1+bZFmFZBc5ixNiMLVi8nM3Vvadk4qzNmToq7S3tEwvepJfegfB
kxzPinI1hZWVW4YPskQbMNU6Ir56Y9I5g4SKZTAIuwfKJry5BGwy0QdaIYjJaSzc9AWJoB7pWKYN
OSxgegHqB+Vq1PqqihGKqeSSIORbc3VE09m/ujGbMyQ/Vm17+OLSu/IVk5j+AdUpDs3CPnJe3Vw/
vZPy/Ua9f1yuu4kCZhtfMMmsZqUu6Jr5+c0br3VQVepZsTYNuQIOc14O5WG5OMtFwkYII9J5QotR
mTKh090d/QSyxfszasPKbzCXHNJk+qjHRU34Dp8NwkzHDSG06ZsdEDcNM3Hk+JAG1Zjk/no4Kit8
S5YTlyaxoh2RfZZG+IA1y1gHDpu+DiVunL0B4Dl7GecKS2IO2LAZztToJeBQxuIrHxOUkH9FYtle
dGl75hE0zTk5vRSPJOVy5oTXYatfLvVRR0DpyCFEg2g90h8C+DCd9eWHWpeheCGGso+dBzGPGRL1
7hGTa/TmwItfYa7kGohp3qnSj06dXjRl7lXcfrXiI1HEb0PP4aKH6cXVqnYlxLizOy5Z3sAUeHT1
fDUoTe6uf+B1pFaAi0AYcyatiUIdGuw1uNglo45N6Wwl4Dq0qTW55CiT1knM49TeVBTVHQQ3jmn6
VGdICI6JevOCW9Gxbzx67btB7C0P7ErtGJtCxkgyMsZtzQsXjfh464KoQMhtnO1sObtsQDHLiGkj
MVlb1SIiq5Gw1nqL5rfVPWBzAQCUgOTe29kKrZsULucKtHm/bTHBl+ZwrJbwMRENRynVwWkZRZtq
uUyWdIY0wWZtoT1zbsWLoMafQOOsjba5VZNGFjmspjXS16eot9Flj5VH/SxBkNXTJCxMAgczdhxN
TYSWSxJ5xL6yh+kssoF8lOWAvE5e7C55Wy4HIs9QgdqIoNg1DHFtiyNkasV3qldPSURktNAfhsA7
TR15HAPl6sB2MaJff6Kp/dR55AaAQbwe/F2Om9w9yo5+lxZzQKFauIDRmuAos4InUNCf1EAuPId1
NBImVU7daxf03hbb8ZMqSOweguSge7LA+jmLFYJpezV2CPplWH9UHXskbAhlVPlN62kO/XD9m901
1iaA5LCCutxumpb4PBv95kYAh1vJEIoyzCx+QDzUWDO3roOPGkWPgc8Q00stw6MzcPpYBKKtzIC8
+JDiUJcgS6hK/PfTvE9mivJCNNOGuETUl4V3iAtqthFwcXx9EfoSTsLaLm8hQETIyJi2u9MrSs07
gyY05hiBU7h/Rd+D3BZZ6aYHo1plMkKhAIFAWmwMN/GrSuhduzHCtFS1779dufgz+rl9K8xzU3f3
dHdLSAy1s4F1eUmjCSCQAILbU6g1SEUEAcXP7jj6hRfeGYAcMYcPuEBCmM7LnMgEmuElFoskL/Fo
BNkrL5VIVTIAjaCPQzo6rC+igY5KTtB9t8xlg45I045WXj6u8R4T2jbg/ykfi9Y+FyOnAOLFp7kY
HoxlLLfsu1mQUmY1nKLhID87Rbtk9vJzWCi/iBLNIXHQK3OMdcy1rWqs8+i4r1e4knTFR2dwxGYu
EmuFxRWIfez164yCIR9mBnThjjeK5YFvVvmRhWa7kWZorFM69JTnbkLXsFAnFc+tXcVbopooKyd5
vTW5Lm7mCRnUTJgeLjbOcCYGHecyxf7RuukKAv2KJ6N1+yeq/+yosrmFEP5CG/GBxIXhWxLCHUlt
APwkYoTbbuEdttrwnJQmYFpZ7Vl8g0gc4s9uA32BQNbhRgMdnMZZsPt/7J3JctxMmmVfpa32SAMc
gANY1CbmCA6iSJEitYFRAzHPM56+jztVP7P0Z2e+QC8EAyJIKgKDD5/fe65dpVeiGY9NWCcge2YT
unaCWlXgeXFIednaoKKSYIG10qTZsTRwdVhPQZTipEkCPFv5Y0JXilgUY+3anBdCCABN50ezIRiR
GzrZQIBFbAOLmLUnw9zJBKsWgJY9xfdzG9s3ZiceykmCifum5+QOt/1Usto2eEe/I6II1R4mZ/u6
TCRNpivuULrh9q6qT5lkAcY1/BOCnl2wIBuP87hgPdx/gqJXnfus3mF9XRF1DnemReyT62EWEx3G
k6KBdUHE9iCJa5H9Mu7LgNIlwqqfxiRv0TYN21n0h8ROQLbXBbpGB0qkm90HwDrc4smfIlj6asjQ
zjRgmUk8SR0C9I1B6BXYSHYWwzzX+wE1g8HmMKEvBVS8zatPrW1dh55TbhOjrbYsy5o+4y3QAs+O
gU6V5HmGVBEedBZoe9ZzgCoMkud/CZzTiE5sM1egYG3+w6ABZrfWLpCtjC5gFAMESVLmt0inseXt
XbLruL8CHy0NSytmAtiwzVChoHNmzsfic5sSZxPP7WHyluY6tjpk69FAjzQfIJKPRz9oP2VKo0e4
47JDKLazcNPBk12Ivx7Hly7hSVvXCeIFWbdoBHJ8SsgYAlGePJ81EphSaIMRlwPr2TYdOKMgapPj
RIm7MogubOlhdj0S9J2sQfAYBtLGiJGfZYTfxw4NQ8BJBRHJ/y5xqfVuk+wxBr7ZrXfhGcyPuqcr
baIwaifZ9pLViHCGR7e2JBFF1AlozoJjWJb3onHEcS3iS+JH9mkIULjSKxxn0G3RLOKbAJKcHUbA
NprisIzd97wxwgPOdvB4IvtWET+wt/NnFNPGxhSQMK2OQVGfREeHwFBWmL74HoQLZm/yQI7AjVy6
x8An7hucTrOJk7jakUC8MwVjg3XwT/4cMUAsGaZbg43/iJtgVUNK30JWPg7Blcv0AeSt9VQKsN/+
wjDdYJgMb4L2u85fVYf5Xl0CAxdVsCoY/6QVtw/POl5C5+voistSETGIyIY8DG8dN9ZqXFXYSHed
YJwlibCErYPvkOAMGCrBUQ9bM7iAUb3wybA79Qs9LLOZdOzrQ1tMKI/QwZD6cjSsmU9qc4EmXCyM
8bb6nKy2/wVY2R1t0ldwpESa8Jj0KdNMX+CHgrzwBFmY9bWov7c2bSV+9QvfuzWb16A+qpFyFYqn
MjcR0SF5lKUJC9vEiJQYLy5tB40gZr8wKhGfuif1LxB86axN39Z2CBnEo0yM8vCTkSssOZEWzNtQ
WhUNXhiGdm3JQKNwsx1KpORkwMVFvQYl2WFieiApZ0uoSbwdHQTrNqMLf2B+R/TBPowLHtwO4JtF
qITBZUzVZGtQtZZBnYXYb/3dkHiPBA18XyvzyU1bg/jo7FU4nP9pBWhbME8zJHnbkLq2fUombs6M
5ChKTm6V33njfLt6GCp9eRtQOayBozO43Y9+c1uF6hFz1yeXfpqk5WZXpTX0/qF5cNU0BCbIl9pE
ZWU0OQoOv1tZvYRDO5bXhucUGC78mdjj8mVxbl3B/NJzN1YWMtdjuhL5TE1tdWaNjM37kKovP3ug
LeHuMgJrTCx2XbgNMO0w5pyvZB98g/VgsJbeJQil9B0aoWHeoPi5QlUGaRkJUVtwrdXHHnw8nZUV
bcFBN5sRoKmwzU+SlY0dxPp8K8lu3QjpPeDoPGU1PTUuqXu7CFCBsOIW2dO9PS1XScvgePA48Yzs
maAdiiR5I0edZc5hvCfGCGNEHl2Qq97ICsYJvIwrmIZP+hoMSRGCK15P8aA+g2pXy0rNLdT82IyX
r44EXM2yDxzMZNn7iP02ng1eVM+S7Xw9zZ5xa7oMtaRJsRpp2as15txc6kOIrtoFamoLS+dGDaY4
TwzE1WS1TpEzuY9eyoK5QZh0KcS1bHgmOnf53BjltectV3nWfxKUIRaLnMCF38xKfkL9aVX/wBr1
faoeHQl6Y1jwqnGPwI+/CyjpYb04VYP/rR5dhJTWfG2tDHYXL3m11RQd6nZmhl91+U1/eEv1OTXi
5B2qt1czpZOyEvHWy5IgeX6TSADqvMgQqDyr+W4Fbo0bPkvkbYiBdWPNV35hfZ4tMjBie76xU3pM
w/1kjKABi+pRNRhDWT/n5hb9Ky3fbMlNAmlDT9sMEOMbP++Qi+4YBDPXQ029sZsHXU2GEYM9x/1m
+JLimWB6mTnLleqXBeaSfi1/tSPPtJrUjxVD9oHEAM+rgmsHP1gvewxaYYX1MEJ1EdsBvPz1iTuY
34jIZC+io2XOrKzx1K6qOtaY+c+6x5St73kf5V79/qAd/Jlgju5bhnIRchQP41fYsD/bZrxXTYm6
qqy0Y4V1X+c8fk2tH2mZbaNOZtucNf22ND4ttrgxg2pBm8hdoUoQY8fTE83zvet9yYb4R2Md1pKq
Cqw4mI/2ORxoMlZ1Tsbw87zOz+prIpagpkyjWPfy1iX7G5wH114VLocO7yejVjqSR8HT0UgKFZOD
wHAGcY1Gg7UBu28QlfRAX8LQbraGtT41Rvc21/l9E1SHdQLURAojCoKcyX1cnuemMvDfZW+ptYCR
R46dmhS9xvJ5kSkBSTnzDlXwcaP4bXGoasiJTx13xpmlniPA8idP3dp6k8CSgH+bFMCzCCgB9rXE
J5nLW5iiBXURFphYsNjLab7zJFnIurAQf8ldnKmh8Mn/nbjxooQJeB9g/EGwskHsiO0Hzx8jgWGw
LEZm1NlB7D4VOcxVVfGwg+K1bAewOeIwUjuRrppbc1fC4jl2hjwmHcW5WZfP0mMSYBWK/fBm6lEr
dLTqAScnFXxNvuLcTt8pHu6bFgD7EGIyt+jR8HA+92g49PPQhw6XsGVmnzChWgwfDZX86a5QVrJm
4X/O+kM07yLX/2pLcfL7VTnQ1OPXeV/scGRuqKbaYUJos51fLGqMY8WcbZnzfCu4odX0nv5+bKI3
CVaSOBTC4yemRdLPzvi67/NpJmRb2Ngv1PiATJNtTIpGrUbULlVYPdNCUQcXdqZlKFmf7ntyTXzV
P7LgAqaY5xqdPqU0im6lez0ZTI9SMFswMBm9ge7CVxVRnEJ9xP/PLdmsgoaUyl0RL4xw8DNUFClD
i2AdutBjM4D3boM+QMqYPHSyCY4pC91xeWgzcj0xqCPYqz7HktFk2SP/xX6JtAAcE83rmD4C8UTr
1NHE5G7+s2xH61bPPctV7hP8tbu84xT1HsEw/XI9pRO9VDgYBEUVZIC73ivECkYMt5Ht3Dpz8aar
NASH+Ls2T3ZNLRn7Y508uom5ddHGwgqDNac6O4aKiFUVX89lahy4IiDTmuHp4v30Yr/jcnIei9Dh
psGQ5mdMeduCEOk6tokdo8WqEThvW5tzlwU5ZSfGyJsyuKvSwjuopmRR8946YA0J1c5XRMtvA/iH
wAfRTvr6LrHjt7S+Kxa6kHSlorRWz93af6oNpt5hlTGJQne5wZpHOWGBF2YnV3rOXNrc1bpvy7C1
73tP/mo6hGKqWL2q0pRweTBLO/MYMX6iyrBhsbrYyG7YtVFwMDoGJMJN6bOG4rUdE4oGh9jwhxv9
LINoZY5ar5/0aE5/UYZey652HdpmJnlUZotAXXS75486BrR1kYBMa+6JnvhOnjLBUs2NtZgvoctw
u2YRIIzyb15S+zs7Bss4ptZ7TUA6jK5xg1cldnF118/ZfZMhczLw0O64Q45dubwYIWOV2ktu1+Az
YkCLCxD2V3bOPLSXorwMNx19KU1pK04J+YYpX+0CPdUEf3oM2+VnaHtfDacEtByVRzeC8e4Ey7Bt
guK5bsh5r4tD3vK1fG4tt8wPBTzMuPlR54Y8QBwMiZ4yzPplVdz1hZSNY9h3pJ9FgCEyz8ArgVzT
XfKrSSTiZjbH4WExi8cCRKABc/uU5dTrjOCwuvN9HcTG3qN8t01MAx7IUrt4B432qVsP6+xeKphY
ILXt5tqy8/QT1s6rgtrDMIvhYI7N7Uig1YZMuvqQidE/yMG393U0IAls8u6QWwwb0mH+1CW2eQ2n
aQN4ZD2YPitz+ObHU5ROX9rBlucCJvDEcJvp0Ss5QLBP/UcXlLlbEHfU1ca3vkItD/U+Pa010YS1
mX2Fheccp8HNrq1wEkfHLe/KCS7J1of5JBscEkQOAWlSuKZMbdzVbc4psNtIzMjl1Ca02AwvVTla
OJtt+XvjVt6lTxeG/2ZgUOgobe+AL+5z3qCa1RuZD/Li8uRM+FPOHfDUCxSZT3kiUcyPBu4KUMao
/qkfxNSLoUTywCi32mTS2oVZIHbgLPC05vmPzoRCPBTmS1mzoJCnibUv4jJ+N9FqJ22ShWBGl2AP
atG9zPil/2mjX0tJbNzHTfY9qaDQ5LgtOJvOpS8m56L3/ji048E+RthBkqoprxwk93sZ1FRSlcfk
Y1NPaOisAA08mDdKOM2cdOe0bBkY1HvXGAdQj1nF099MWBc8WgE7uc4i+6GYYv8wBQMmo3nem3Fy
XfSLwO3MZogz+9J26rmi4L//eCMN+Y/yjIqGZdjWRW8o94v3vSGDq7VZ1TseNiLWDwVCxiZp7lBx
sbhXm/ddZpn3VUMiVob7Cu25PMdl6V1nInm0ZdtcO30PGY68aUAEZnThKt1XPRGNs1k/mLK95u35
VsJV29oZ7PIgH8l6SAiykcBktn7Z2p9dyxCfk9is9zKNk30QAALsLbc7EFDi0ugsAYlvg99zQ6lD
Cu3N3cT/oY9wmKFBN2djNwUE3g0DHyealvp+tYv6fnEcBOQVdQr9msc0DAuKvHOMTzNktM9rc0tR
TNHEkhfHrACA7mamhhKTPHw57MZO5tARcYo7WIqUv9WuS7KKNUdiL73OZgpg2Re9N6qr8E+vmfio
x8h59qcVY7widU/CezFMr1chIs2Vg+eLuGGCcbChj2qj9+YxfqBwtm66mh7cg5+PQyZ/S1lo32cs
G170S3oDjfn3Yd3Cu8RaQdpVUORnwTqDoCYJIukbH/BzNnKXi6qv6fGd2+Vz0Icjq01swDD8oDty
NhIk2sMijtXUPmAsJ9azWk4+UDShnmJPPZ3ApM0j+Q/XCAkjbr9w7xslps95vHYXi1dwszH+d0mD
mW+9oc2uMJAKrBlBi04admTcqPFpu196K7q06hEnNN2gdFc72ykxLdTXnzUCbswkIaMaCafhcBU5
k0k2BEcU0KmFhRSyeS1iFZeJMSmfxW3sp9gnJ4Ej+FB7GQGfdnfFz0oGdGOwyVTDJU3XPaSF/2lQ
JuAst1byFmYMuquB+l6WP5omxex1dAZzuIwOvIRKkRMikTHG0Lumj5Wp8yMwC1DMt2WYOBdPWVz1
nt6ETvv7ENioOKDBp+cczotXL0eoWOMlVt7ZZYp/7+nX3OhxisL1TPU4oJ+bKY/HCVD6rkbXLUIM
ScKA50Em0TfMNFdu4tFFL+NdHSfPOdwQRZHB6t0uZIf0jyLzuPLzhoRvLJzczBQepug6TPyLGOx5
K/uwvq4DlyId7AeHKU+Zp9kuqc3vISmOqXfVpeYJC+O3oKmfVrf/ms2MGLE7AICgkGkwDsG9xhA+
UmTjFGUr0QQYsIz4k1lSw+gMg7qH880UQCHHsfvZMCjv23w44kOr9292bWBvcHlmJ5+or0XIveUh
I8O15Uuv3gFFbBGFd8+pW3zvpP+dicnGtbCLAp/4DojpdXGIgfGAIUWkzVary3rIfIiM+Ky+gCmm
I+Myn0eCxK3jmjHWwwax0IjUDIyE96WPpx1Flm0N9CShQW5T+AxhE2wt27vNY1q7Vn5LcvulXfkj
7Rq/+TPd3DQk20SlRFhu8TWqI8DKsf9FBNF32+uJ/7Goe31OMjnjQGEE57pMv1fIQGS/XK/2ZW0I
dDMF672yaOEZlkxml16odMZnWqGbzIxbvDssTyHGP4phuBNNXWz9eVhOa95vitZw9rbShk8JHdyK
W4K1OMgLn2cwtHtGswSNQMzesBT1looRE7+q8jhA0svKvFJfA+MAC8vpl9HD+4cgkRF1rtfrwqAX
27QiPLX9bJmkbntMn3RFLw2iN1UKmvWEyqTC4hcqDDeEYZyB2HGnpzbA9+6ahOcgtzD7kAmkvXWZ
6AhidgjzhKjSee1d1oD5ldlrEpgPNoNFaofMmf2iJ9oLnvBIXcDVJSSkBANloTzJX0VDYsDJaYL/
kGrtKInZ/5KCBSazAmRNAauCtuX8oS/q1jVyBpIhTnblnsqFuUoNEHNvrYTQsEbi1cV3Rnr4H5qc
7qygPqFKTQSk7gZc4QB03X3HqJsCRWJtCjUz0Kcyoszo+Lvcns4RWBz0B8RelFZ3O6cgeweXyeVA
4D3DQhQjy5u0uQmGlDGh6Z2SCoLcRLWnSqV16JoX6YvXGcn61phU6SA/rDTXDPlTSAfGtUTG8u9F
SJYSdP3tpKAhtTzHVfrHP3V5OCQXn5LIqS2spwE5UQvSTX8kbDE3lne1YmIN2t08D/7u3//f4l/8
3/AaBf+pBZkRD/f/Fnx1zuiSm1bn4KlZ8cbFRwVyN1vxk0uZwRDubSWWe4laBF/ok++JczAhsGYW
xrLofRhEIGccEwa9yZJyf9PmwXl2KPn8+08p/yYKC0wQhS6QRzOwCbX9QxJXtnOZOTLjtvH5lHHP
BNHvumlDM8xkclHltdIimUgOAT5YdFVIxhqISErMAYaDL1ayOjLk/oF8bcV7e7XVXM7PqfB4Vfma
tgV5Wckb9wSJUAzKojT+VnUJg9s7LUGMTDVvV+XAvnFum+d0wS4zR0wKtU6DacIbC8FwEnJoayMT
eZHl9TGlw43WGT4Sn9IHObTtsD3TF+c3c+qcpsXNt/Do75ci/oUl8tNLIPN7NWGjzvMq2+k+b7tx
68xfhSoyJrIBK834Nn4lZXM8tvbyQBrZ6d+fa8v+mziWk+1aglh3j/DDvwlW6zmpSO8ZslMiiQYM
TGePRpXZr9KbtKolczqliirqMzWaEavPUsD+kuLWGp2DnM2K7oCKsu9BIjHyuruCaTqdutE45qrn
Jm2iP6xEORSXOKJ+0gbjvROyAFxb1fXaBcVhNNc3GBvk1irjvWww9qliM0gWhjVRjLvtNeoIbq4t
6tUJl04tKJYJRbIUqPy2ZY5iolHZ2AWjLkFB1E7FqfaovlFmqFrKbZIudJ/2d6T0gW+wMDYWVf7s
rcyIWdN+LUSNUAhLYA0ncNeG3re89xgVqvdj7PEbvd46GL/yFOgkNQfDIkkxLfsfRaDL9UUhGCnY
+3xKjtBJXgdBubGwzaMfQ6I2zGJfRqOJO4Jc1jBOosNUmo8M9KhXUfEhS+MtE+21QZELDQPf2g36
e11rr43q1vGyc1wbvyrB7VPCGd9VoftijQz3QqJa+5R8UWy1SJqxhrcs927KbjoahVB2vKY+sFwC
VBAjbv0q7HTBnoOgNMvdJ5c3WSG4kL/2HeQNPuDyEDrDjV1751qJBGTCUkMbyJPdGt8imCT6ozZn
UIW/iAq5H7Jq/ATSgjizgXCicZif7NBFrEHsejbBQQPL8/gfbtd/0aNYrpAWiCPpBu6fGFiAiWHq
GF12stVXVr2Bx2uM4YKfRn9V4gGWigeIIodQgEot3qkFs0op6aCdK49y/h/0u39XfOOrpZNweY4E
FUnxR5vaL3JCrACOPHejl7pI7xg+n1XpO58WtIjLOVSKs2oan5T0qvBJ1zabr7bv/odz8y8adztA
by2wSDgCkcgf2tYhGfDdlyRV9fGMPXDgqRo2xBwT8UG4wBal+I+Wqdq4uj9ky/pLhOS8U/UNqfRj
6CnIssDWWoT+F5MUb1CSy55KWIhNdf4PStzgbzL5wDFpc1DIBxbwuD91uAywHZbBp/g0Z2m4M1hF
R1mxM3GMb/0QDFDA4WbNJaA2LtsV1MiY5L+LZzotPHnKN0FyvWTEfA6JD7VtTbytUNWoBEKDbztk
Tsd4hs0OYV41BE+bjiXJvTkVTB7LytjURH2ep2x+LJa02plkPt+IgiT5MHNw17vBU8BcSJj3on0w
spwMYVUTj4yE3gcPqsjIF/OHAMgihbX8a43r+YQ9bdjXQxIDwgKliLLyURZEdhfBrYyX9SYY102y
sG5h2BOZRbWEU8ZjYzd4O4Wl7HmB8bWtu3yXIN/lDjaflxyxrmGfVM1RS0VLamp+YHyJWcA16SNi
Ed/BdyzQ25QPQYw2KiIPZFfYxjkw3TsCHd7cyhyO0iZiUuWeddj0l2pOD42EzidX0lwDaC/5UjI5
zWitiqWfT22S/OpJcX0fffx/a9R/sEapgS+Nwv/bGvWArT3+P7vXrOppfN6h3+ef//1fv3/xtzMq
kP/AkGNJ1w80olu1fb+tUZbp/MOUUJId1DWewDf1YY1y/xE4jokdxReW53k2LWqn/r///i9H/AOD
D8vE+H0sqfHd/8MQv3sfsL7j1aNf1e/jf7bzMEv7Y3RpqpEEXiXGEGDCTOaK/3t0GZhd2YcEaFyl
BklBFJjrPdEwA2RCZBCI4Kk4xvSmXffsuyG4ziW8pHP3vBbGHYBNEJaNuWxx4MJyBCclRnz41glw
B5BW+CDRdBdBsPQSUhSgsYStDx3BZPTPIjU6ZRbyqzjax1aKUiXArjEQVUjK830nh2eb5JXIZP5A
YjwBUuWxafw7y0Y1YzKxPdstWhg5hPBkghez9R6CoILet95OzvwDrz0MDQdobLFQT1oufjifgqy8
djMLY2vs3WQB2Y6myKjKJd/tlMxSeFM14rwG3EXmUmYSTeLROMQEb7sQDNN8TzaJe22N6ASSZAfU
g+hYo3yLcyRhznyVkNdRj/u1G+4G4G0bkXdnSuvkNFZvU8wPJzkypd5xHoeJtJwhezI8sAClzXd2
Q4/ut/u8khu4yQbEcEEkfqyY+ZeedZ+sEfdNnkG7cR/IHIJSWrOMkw7Bzqeb793xS92Urygpx76g
90TRmZJgIWywIsS97425fWSK0aPQxADOcqU7jHS6CbymSN4YHrx0a34CuXUzkmKP4r24cQu+LpIa
PPhwoq2SkgqxWtsaYhLajPiUmWeZ1vd9OZ/8FaKtNTCTT915608h1lCRvAIVYBlgSSgW+tlPxB9Z
5H5iDeIBPOCBzpc2d2DEPsBLpv5nQsFgzBONEYB1qiQhtn+M1/P3tsiuDcV1Q/WRAOlm8ntfyx/m
LMmdzKdLz0lYaqhSCxjOFFbuPvjuZ8mVUbeUaofwizuvd/QrqMGT6jgl49kFKUA+S+OdYVlbWxU/
21oLNdw8fmTd3D9hSLjJalFf1d74BX4SsXT5cLJWNzuMHsgBt6OazsVk8Q7lEoCGrwWLjjtpM7qJ
/OwaREB6II63dubPXVzmJ7eLb+3RIq3OCzF3sNBc+PVzFmcLro0nBotfce9hbRspognPegK79mMZ
WVpXPVx28An6Yc1uFRuIbSDb50PdVw/VJO/Xwj9XMQqVpcZeG5k7YGkDA/DwTrosNpa3JNAl5By6
96B84MVUJxd6Jgum7bA3kVURWX2FhM/aIsPLbj42nUzINwXuB04rCjYdK1M80NPyHDCn21jWnsrb
rwFcyiYj24U+v0m2S1M8si54CMQoycCM4HY7L41NunEfY3EpvRjADmy7crQ/5zjzQU4xf0hMG8dD
m+7KZdzhxjiHbs8CqgK7EQu0XiYFfdN7H68ZjbUhjyhXRnm9GRDTv++RIlVdVGO8nx3/+febytre
5MqjT432r30DaSHlAso97+/9059TC1hObfaUUilJzgROAzKP3o8yFv/svZWky86mcLwRc0gRtCmY
bJZuH2ydjgKmPyQ/mLjNNB8mBrEuAoa/gCIuCITykjA4xWmFNDOoWCuqA6KZmYL+3pts4CtLhjT0
r5f0T6StuE3mxDt8/Dw12t+/udCX7FYXWg+hbMBifRixtU0a3+qJY5soWKx+DXoQCVvqR/SmjEL3
HJH699crHz+VeAq6CkyrpHGzLvo33/9Sr/+efmFM0nugVi2EHe5ud6weusENWRJJnC9TAWJoIbYz
S18paXm56GhufPsFkU+4KrhFk/hwBLzmzupCFU05s+Q3jseh6dMrhO9fMP60N4OIBWCt8lYzu4ae
IMYWQNU57bblKDYijtbXOR7v4ecGYkXnh9P3YOMApBSQ3q6sYsNBGr8UREHvy7GSyjBk7MSa+yRT
ieYkouqxg1y99Vg4NOp6QFBTe/s8ITcg7q+G9Xm2oPv7S0dWzvrc2iwHucYLKkDSfo12Pc5z2t9W
JMRlwoSGtXavTWd5J6O0uxP44u8OmLwNys74FBNt9JgEIShsLzv1iSH3NRT8s+FHL0BEfpUYse+l
GVZ3YvS2Nv4Fz+iHL2s5JNQ0y7uB+vdGzr1KN8z2xRLfF2kcsqotifiJJSpUz3zGE7UeM8RwF7Ck
F1I3wVv/HOq5vRXx55a76zAVAUKOpQFqWS6A3EvQiCF1kh1BlzzGNT6hqKD8TYrWUYoQjj3PWaoo
EXHbNeVJH/sjU+ORUtLkm8UJFUMJoIINcYOfxtGD3Ua02GXWIRo9ieYrydu40erRDXlEVIyG543W
OU8vcg5IztAQ4nVIwPAoFqpmHutNqBD67wTgj+OlNsURldgxnpXTTqhkEb3paYChwnGHthepgApz
F2+kYUBPV4yCKANp0P61p1/7OPTW+skoZ3TgiixnqwSgpaR3R04y7RPGChisPQyvijCi33VqcpQT
bE7bgtA5sHJWh8BiSc65AlzqjWuRwrDVu+/AS9v9KuXo7zV42GVUIJyxPOsF21Wt2n7QRvUh3P4C
EYE3btFMgr2YFTX4fVdT/fSxgbN8n2b1DydScUISYKRKJuGO5DTkIVpTWNPecppW/x3WXC0T0tF0
JL9VXddVA0zI0KXtrAuJfyPASM5VJ8BqxxmuT6MihXxc5cFoykunNnpPv5Ev2S93MQllLObioheT
9UbfCB+Hem9tsPL0NTpUfd01+k9vEj62WistL3XhMXoh2jA6FLJ51Nfesdbk970BCYrdyOiewxLE
IGWy+mwm3/XyeGiGzi6LSlR96oxq0LLe9B5pKwNpyDy5nEa90ec7Sjvr6M7kpRkK7PHXRkMSPw71
nn5tlS9NlfZnv59QrWoAtr7d9F5WtHKThb7Pehz328fm4x78uBG93DmzvNEdR2pOfKPc/5SVFQGc
ClGoNxpRyAo4EcD6eEoAPeVJ82tSxJn3a/f+jGoujd5NkPkw5V12HxfOiwwf2d1fT+rHNQSiwgje
G0762oz6mX1/ct/33bT+4aWED+sL83GJ9BX74zWvxDrS5CgFP55WXBeg0PW100+zfkcYcbhvKP5a
ufk/D2/bcQb0cZd6PHfJ6JFEq6ISSqQQ76xu/ShpYLfe04+R3rMi4g87QfZMVMGACdEmDTifvG4+
dhZcSkeRlfV77z+gXqsihDyEdXi7wKQ9NFW2kPfX3h+vGW0DXJ2xO+sYPozkhJkDyOkkYjFtba+C
ZD3imqfhUNxJvUfwOjnQQftNX0JLNSgfV7RwmN6/X9E6KeWpS42NfgT1I1l1cQyvJ8KPDzXQh6c4
RqfWQoP/fgnX22Bq0vdHEpO6TWZrSvCieiRlR54IoZ3xXl9iWUwM+fR1r6EZl1hzDvpCY7mRFMfV
06o3oU+fv2lVSlk2ZMxANJDTdfjtDzZnoI87Xxp4aOATLyWySqqO6gqrTa1g9aZ+sRh745j1RIn+
1Ty7Cl6vD/We3uh2W78WVu4mLJvg9NFc5ppuqVvO913+/ksZRLijss45BKqTKRQBXi5ZVZx8/RUQ
gqgvpt8TUbsSuMBPzKxNFie9q99iHPb7d/VhJExv2QppfB9raPLfwz4rjpH6SqPFV9J7H5t/9Vpp
GAwxP34mKtSp+Vd/Ymausi9YddR/Jte/R3bBlesCW/qnX/tXv/vHa+Q6yN3aoctI1GfV78IVe/Um
Fj71UTX35ARirLPa/qc1qe6otKAkO8TUv2/Gjt7q47UpVQ+bMAFQtMI7zlN+VRhDcbSlIo3qX4sw
3EBVVX9G/7J+8Y8/ow//6XdIFtm7KVYn9eWpD361YsBx+qfe/9z7z471jHPR52xY9pgd9ft6I9Xn
fX93XPF/FNwopFvRTHQT3T+LlCaVdeRB507WC3mUMNdOo8JSS8PrwBPBP6ZwelzVM2qpzaw7d3Jp
aHX6ysou68MHeqjRowTNNIrC4rk1HXcfajpt3IcHX9HIVe5XWLPo2RZJWF4vBovzNDLlhfTl3xt9
6OuWV7+YBoVFcwED8U+Slz6uNSXMX/rPjm/2h8kefhZOTfVUNR1ENNSIKugW9KGje4S0fAT6Tzgr
E7ydo1qe0UTrNzJa1d9Fv/SBUYpSSx7HIj/2gQtbRVOgNBmKFIkMg2IdvwOuIsXmeqdraayVCdhh
O8zlggskoe2LLZjooC6J1FV7XY/xaOBGVA2om5sv7rSSY64gwJ3a6D3LJT426QDdqqZXZ7bpvVYi
LrbC9TSohjtRFHysQdyClmqx9fHkgGNchEm8i2tWp0QNrzzXrwlHdB1ayRCp8jqxeKQGi6tqbt73
TDe6xAYLYfZKAqkaDfmKeKz38NsG5IoNN2njxmIvbkLFA9ZfXG/kECMPCF10nEqQU5Qm39tUA4qK
uby5bWLsbD566V2qJH9TDHGekD6yHSZS1HTe3GJEd41bUSfXTakKmEPcQHsaqF0Q/XTITkg5N1rP
gFKLi0k9a9nq3UF11KUwl2M5pKcPXJveQ4ZGv/DxItAFYwcJJUU5wJf42BR+6h3Xzjt8vKSzIdGD
RtS7CbeuHYLSZ8P4rP+apsjpvY+NBsT1Vvd1KFD+6T9EaB59l96Vc8GJd9IMOdPonnqU0SMAhWg4
xTYpL2oMrjcaURa78c5OyUcgE5QLrN8wKpvJAVD9dwCfyY3nBwXWfH2Mw5rduLfxX9T2qxjFVVlE
C4MBdfPpTUKNEE1UGb1R7Gv2LJkgWkLTjG24Sc6U6ucLMOn5ArAJlOTHcYG/HSOODw8qm8g67qdL
5RMog3oS2AZDT15NSPHe+275o1QKpRAf5iUK2ejDv72WtmRkTtigpusRkuunhsjn20HhpjqBI9uk
UDQmqKudkNVVkJi9NB5GnySFxAy9QyykZKWgKo9eiY2nhjpwWMwV9rLpr3dWcb+YpXdyAtjMdfNQ
d6t/lc7Vl9UJw1NHktumt+WLsJb4egKt2FareYd7oLrOCbYO/RuG2yl4WtO+mi0ErqnHAxHF+4ks
l31ioebz7buAau6TDwvknI11uetGgp6I8qMKg7ppNEnmyChUEowUntpwhXdLfGjTef1VPRFZahMx
PCFpMarJRT1kzrtVGjeDx/Rj6dIGdk8codiwzU0wd/bZ6fJbUL3GnlzR8ugs3NGykf+XvfPYblxb
r+4T4Q6kDWx0SYA5icrqYJRKKuSc8fSe0Ln/f+zT8LD77rAkKhRFgsAX1pqrg4/c7UABYLqvhLgE
9nyKo05hFDy9EjFO2rU9TGss1gtfYSw2ukAf1+rDlclWdSRcqjr+fNQl1XdjZP1GVE0JM/mnyCXx
AjpA6KJGIU+QbN111dX9OhdEMuQYD9a4Ns01WsDokqYZg0+68U0Wr+fUdFDzm8WOCC3yt+v6Mvf2
ldPZ8GSwztpMepqtNZv8AzNXh22QDtk1mWb4KPUyBgkaV8Rqta7tcQPVvzvpMlfxGwANMkzi0cuC
zY0i5dnI6xxkCESBkNkM6NiUUeGDKJWn1DHaLRt7T2sZpGZG9xu2KblY+uAxat12kOVXZseN34aZ
a4yOZ/r9V6HhAAO1J+cBv7BvPIk8G88s6uKdKabnUdVDr2ItzupRikMZzhKfWfdRLKm5Xa6xS2ay
PsXqp9UwxM37LywS6NBnlQm/s5vHCGSu1Z3zxmzxUQ2g8w2VSXAaA17R6q1RgQjxG4NsQDGqD+Tq
rOohh0GtkpCWEaa0QQRqrpMKBm+LSDJ1BDHdBUlsFQxqoZCzpugdASAB3joVrDCAkvkU4OJdTNrQ
ubGK78tZB4Q8Bqt5iL76dAdfY0VUBw8DGraqBeEKToIGdDm3YYjBt7UxzxmGEjNq4j8uhaEAPtDC
y6iU07JBFwyjcVS2HcuMSFbfrVjqTQMiTEKDiYoMrVPScLFfELBjq7KnxXYTGW27C9C6+cJxXKNI
dYylmmdUjeOOHKDrvJFXX114lFZyglWwU9My2ydJ9VmOLEsKzWj/b3v3P4rX1Rb63n+3vSMquA6i
/7K4+/fP/L9wXfVf6Llgwtkq8bryh07478WdFP8izdakH2AJZ9n/mWm4CHX+vagz1H+xKjctRyDN
04TU/zcIQx281z8UaEi/CJFwoClqpqkLa5EE/SfsFxE/ufQLme6arPwuYjTwi1Bgrv4Ac6OY0tHQ
OclzlFUn1Qi2U4gyQIb9EkajnfG6ATxMSbiQTbDCsMo8yGeRIXU1QLkaExHr255fO2wYGsLKmkF7
kJ1ykQOeqaAwqBIkQRSTWnK2sr9ni2gxgoeOTADJ8cJpsS5i86JQkLqo1XBhjxo1Bdn2mzqsLkYS
N16apaU3iDZjPzaFntHJS6a/DVrMci0l93vxH2E1vGEBKuDZCCK7jOYMAV5uaoXCi5+EJhLHkHF8
Y5/2Gc1yon/lI4Fn8WwQZrgLVRZadaJf8sL80OolRKGYNb5qbTiB/QL5cPNBwq6aJj9kTraf5gFR
TdxJryzktW8bOAPksNiwySUgt7VtC408W7Ny4zB87LP+ofILCEoOSsY6kr+djKWVGEMPNWTmtg0i
u74SM49S3OOk4uGWz13bD6c5ORb5PO9NYPBZwwJl/hEelbBj8I4DJkcN45pz+KBY07eZKqc4sOgP
jG2SkXeRz9toJM02Jns0TMthb3Q5p+YVC4WHxFJReFX7KtNmTqfyxmb0RYb4r33qLgvUxloLit6r
W8xeg4r7r0rBrtbhuCZi11pl5GghHiC7Updf1CaXOlH+6D0JPwqJZfEWJP0WL8tvR4eEn+eveSA5
HqwtvpvfiR0AhG/L68SfBYDyZnftq5+ZCKiBP7R+QAKsjr9LNvW6Gi23iLqHWVmMvZm8D635rqCk
MOsC6fpJb4mgtKle2+618+PTpNPh5bbcWY3ReFzjvKwxTyZzTq8qx5U/1Vs2i99tOm2kHZocCsmd
/eEXZJutaUZYSLJwReLIriiyQ5uDSwejFLiTrgfHwcH4jMSFJM+QxUXPkrYKgqOVNo/C13AzT78N
8T11vu6OoYq9FM6HFpgIxn2edTzMDH209twwzNsTeKSv/CE9lxJsnN5B9MhyoW8aYTnYK6Z7HBKh
FSFkOXdqvDeTqXskL1i2SbXjxJI9DNWxRYF/bKPxaYSDs1NiuCQNNrgpEP5eOP4bVP6FrUQI6ojP
qYIXI2PFPEp9PPe9IeBsLPkHTeDONitqIyCWBpi0ArdIBzDU+dSFyqHyQ3vbdMhfiClafITNUyO7
cB+GEEvwBX5oZJKCHEjaSrLSHzldANdpEvUjVwJnP03aMzE30Ctsiys89v5hpixTotOi0kKMas1b
rZ/fw96BNNPXJ1ga06bxkdQrFGvsvK9FIuu1vRg0nbHb+X6ErI6z1Kazm4deRupO+1KmknQM1sSu
po+AwKMK7CZTQmdKLBSKyx9djjeZxyToTsQF8w27IKt8UlbkVqTgHQZNg9fSNeCbwiFYkzOJjkoz
5icj5Klxws8IIQMYIqzYk0yulorpP3RSNkGifLC1vuJrBmGUcXIcWsDsceFXG8t+SxRHuwjySFMr
3pDAKE61CH43bdJv/UJ/GeoIf/rAExtSUaB87sgRGnoHLr2mu7IZ5CbDmQySTgKtq9CPB7IgZql8
TztbbEzF7I5p6Y7AIogU+W3OWcTaOnFnrY6xDgOaGrUWbN9okRQI7XbdZPZf/lVrVvh7gqRljX1U
7GOPLn6TzV++TUpopVm9h2rqHLc9jcOox6sfRdGgUnH1Kj1CYr20pmG7zP83faUTFKknm7EN63sR
aHtSRTBUlSmG0MFKXa6FR/Y/KY1YCOWt1thr5s9GwwpqcmzGQ2NxLKZmb4bRBxfQzCOA/B4N2QqN
y/igVq0bzvjVcQGQpmQ2ZPHOi9IXf/hLSxqUrY7neDSHq0YTRh/k/84AUHhqjfchr8OzFn4qxNau
+2bGECVqsYbk+qw38Qvyf9iGeXTsOPi9JoLA5KhD6mVqecXfwVCPDQszojUaHW0non5y2cHrXsOi
mL1sd4RVkm46H4eMUiHWj8J3Rer6bYrlIZxUxow9qgjy7RkINuN7aHfFRbODl36i7XcivKZYgtxy
icQVmiQiWFfuYsabxUb+qjnVneirbg1WZHgz9Wa+mLV97wuRH8aWh6qFFNSGPYSuJmuSM5tofi4U
9QZzazyOhGjDb4FwWQJTKuI5dAmwHN/CUjtzQWt2em1Eh6m8sTJIvSkxNfAYfnO0Op4RPWQ/P/vN
VvZ5cw0L3E+whzKibba5X1zSWPzq9C7aI2/0OqOtmdrU8TrMNdUlzBoB7DScyDQNr34wXfSgnD2U
Jp3biOKTa431Otvm86QDdcQXS2woqeq689jnCHR0Wb8mc/q7N3znEEa+7XIs7WbyXSyScEA8MWbK
xLZW7a+mwPsI+/UthuC+0sr4MjgsBIaD1c5EWBgODFcTm0jQmGs4OfORDa0xKP097+MRjY1zlWFJ
F+UswdNalaH0ydw065KLjM1zyJTwwKmaviScLioYJLdTauVJ5Q29nqb2PbbtBIKomm9JTEAgIyeD
JxZLlskUxnVAZHrBDALATojZIZ7X8kSZO26GFO/QxYRVJO1+ioV+xkW/tQqC1jiq9jXixHWvpNHF
StMd+oZ9NWMlLbic6NIGK8y8cGW9ZwubIynKd9VJu4u+3ExgYmQ8E1G3GRcaWq8n2B+RAZZZqa8t
EwUgHSXNjI/qcpIlgUdFxjPj6CP9LIO9VIs/EgWT8gzDnesSOfXE7RBe7diJZyQh0y/L8iBGc7ZU
VXXL3xC+BvVLF/5p2o/JAbKjOrCRart6Cmzducft0QlBW0Dry7ZFQSGhh1rg1Qm8l2FKyZq3guRq
ZluSO+UesTOF3EjD51OKqGpzQWrE8nIalYNO26WZ5UwX3NZHIjF/hQFcDS1cXmPE+NjSHqM6PRJC
usBxrHGvkzLlsdojAqVMvymHnEMbVKarJiT/JOR5rOdY46I56681CbleaxDEaChKt2lb3iomqW81
9p22FHs6bCaoVf9HJ42H/Xzf5OGbmY3a1soik8X0TI1VQPjDLaxQffUAV2bD30UmdTYyVjKB9LJ2
k7z5zW412BmlAD/WkYybTbtosEnuEsM5HS6oAaej6mfyYTlkSlTbD2N/Hyol86o5qckRbXFI5iDE
fH86OBxsuNEj64DVnAtzn95xKbdeSHW7qYPgPNqU+ohMtgOG/nWn2cqWVUcEzgEpCFlYN3g/Lkau
B+yTzS3T6+LaMlacNbyd2Ww8SaN7SiyWVPUETWfGrLM2Q3tklW2QOk4mDvYZFPaaXRvrlse2tazC
WDedZXMIlJ9ACpLjaC3244hvwzKkemaYeCWEl6tjfWRha7sMwdOdnZEHGjbjW1CUpynT38Ui1WsH
kIbAkTAhtDhCVIBuysRFuu+IApB+bnplyaVgVLODJsdrwZiVnaX90U94zsos2c5zTKBy6vYaag+B
hZtwuv1I6aJksZdHzh2IzC8Lvif7RJB5k39GsPYN0HtXVS+V5nzaNfi1vNt2hJElg/z0h+I7BNQk
ondHdtcpmnZzT7uBWYs49eJXH4m9ErSsEY19JJwztelVUc29j3SLIDZ4gMOuDlU3sHEgtIlyNigi
OoNZsAETYWo2Uzhs20iugZBslbnetApkLwuu0dgwGothYcCIWKnMCLR53pmGuBuL/gVU/qfoZlcG
7Wlsyke+EYhCH25Qoj3IzHriStuy5fnuKbyZVzSvzFU2dRcCA+z8Ix6yrd5Km2c8CciL1M6lW4rq
ZfkmHRqoJKqcsM9DGw/3iqGzzIhbyE3tsdDqI2tTJh3a4nysuNIazjGdrIdiYmUy2H864TBjj8Q6
KTfsxog6AULTq92mZDVbzSbqn/KxLYLXoX4IYFxxxD61wY2B10bRJPGawbEyzG/LvDUGIJLlP6wQ
x2jwO8bFP8fXRQ+EKDbTl8pMdsv/S0O9ArdF4hfXeGUisNF8rCelXPdaToIrA3s5WvZKHUrM4AYC
VUmg+wAEIK/U5Q1ytpxsmRS6jImONoGTReHQEAc5Apdoh7nQpfXYB8bYIvgstPVsOlvRWqtZj86Z
2bS/iWOKJNge8t5e+pEgklx7H1HBDnVzGjGba9Wvpu6fMaQ2yd0m1O+yCI8mMf5WoGrO8sO07Vc/
RDtL+hkKnnueNB+NOV4UqmtYm6ewLrcMy3dlU3wak3rrdf1s1RQsXb2SVogf054e81E+WXjwtkqg
v9lBAnbNgHJLflL/iJsdImJ5paD3ZCFYARsThhu2bHn6JJiDhdey5uI6+xhgMmNCsZ8vyb57OrKU
kLFFJVLgwcFwyLshZk5X3xQ9uzU+RwomYuh1iy3cFthURueaHQQ1pV3AsKbTI1hXc9bWuhDA0ZR7
Xy5vSP1WdTqbfhUjEEKLIjkjovdK7Wdvcm8ybH9lO0L/IoVtzk52Ex2spNvErb4RnbgMOYGyc3lV
q+nK5jEDJ6jsWlldKpuBNW2YhezWUsSJ0cBrLwhDssCaDiLnyDGgL0TvXaI+xPmKbBEi/FjKxMK8
W0r31iT9kZPQYrn9Zop7NJUcIB4u0ZlsUT08IUQGp06EuJZ9IPe/KJO8CLP6TsanWstuFTHBDZig
YH5u1WZbDxR6y7RVSsahlWsY2s2xgmfWjPvIjl0ncw4F2oOp12AhVTirkcSqXFPTLLvVo4T1ZbpB
nsi1b07v8Nx+Tpl5am6atHlvFPVuSaINW9dakMai+10EkadaoA6K5jgNxadqCCC1ME365knqRGKn
V0cGGxVxktnQbmXktuIYL/JkaRifeax/NOE/sFz6UGF3y/HDbquXgBPcnFheAduP4NWvNoSFhZb3
uc/MZ1VrvpxW+QxaYF7MOwtfdQvHOcXAUK3hd6BnWxVrDB4NZxeI+B1W269WUryF5oWU0AyN9Zvw
n4hPWoBF9bYmiof4zjOsw2PZD7C+YXuTDsjbfsqah8LAnatNf3R8z4CV1Nd8ZD6ViKUChuBha29t
KwGL4C1VHNhKyiEvxdvAholz2joo+wtqVK9M38l2/JXzmvhO8tgVoRc76mkyi37lO/m2U8aVotKj
i+6RE0aAfkhzlXL0nDI/EM19sxKC2bJw2xjVTl3itWksDJgtuuM/xnG4j01tG+jTGRTIOUTeKTpw
gUhaZx7ivLJjWiJdWU6LO7uvvBDZtjsqzRHHt31h0HiFEAiVSavxzUVDiKDlJarQRpZpx2i5C78Y
KG+q3rxC4SBRWzFdkY4A7amWqrTfaTInKbGDFMPZNSOfC9MZDCVl/MpICy7DOt4GABUJ7cqZkQwP
ExHNqypRnmoumys/K89TrR8q1dgUmv0C6JW1cZlt80jd1FO4LzTr0joPZVw9JMJoVk2ZvzdGsbHj
mqZtvs2mudIBdA6Teidecl8ZhI5Z9aszFg+VUVcMvnI6U3NiMUl0mjlFeNgGfLHKjokc6E8ouR3T
CTVmRDiWQ7tV2uZDK6wHfKFzrl3yKL1mLdFnirrV2uGa98o1E6DItcbTElqjkYVi8mwOxXNulcfJ
7k+dgYAR5l7c5G/OND/FmfZolqMEyXQuZ7yEg6/XK6OKUTLHtESF8OASu9lS6FX+vC1oA01r13Iy
sfA06VaxZZzjol42dBucQ/uGT36EIRCM5l0Yw62287cwuypRfoxNrrh0fyqsCRyTBK3XcNfeNNz8
BfSahmPEIJCsEjgmwvpN7eMncqRqcxtwjuhH+8zo8YKgjbd90bzgXvTqqPmQVsAmOqHSGpI1oOW8
tx4wMrXe8rtydTqFTCnyCRolAtIH3XIzu/iqAzLnjJ8D3x6CHYUTr0qKrl6Y3yodbeB3fxrdPhDY
5SZzwY50esVT+dDz13VcKLT8OOq9J9XqO4CstJp0Dd/6/Er88XlkPZvOmLGN/mZZaESrny3JiMOd
dZ49jqfl9aq64r23+hdHbz8yFnsEAG/RZmy7wjOj8q6XgBalykzNQtObT1+pGfyJYqjiYOZ8Iq1X
c22i4IXk5Se0wuaMRMJvWJpQI0KRhWaa890TXZRlgk5sDf8aKDZwXf9B09sDsYr2allVUmEVj239
OPtrgUsf/CSxGHaXu2T87ki3TndatGmYZGO9JKVOdMOMa4PxZA3HijsCfLsbBirRuhLdGdaX6jn5
IFwa9MfY/GjEcKVzpWAiEVLa00MKm8LJH4sG5XHSow/ugQnCYt+qQQDKNb+qivXe6gBLxpaAECP7
SprpMHbfAdYzTuAvaW+ZrpEqOodsumXByXtDY25addCPlJiNps9coVtk9jVdvWsHJFjj5O1MmIZt
jwuo6c/Qz+dDKmjQk7FCYU7WtynAJWWRembqTFVXTN5QWTt7ZrpdFNRYKFGQGMs/aZszA2v1XePM
PYoxXz3NnD8tjcqIAOmNaYTOrTVxF+NjBLwxsxqvaOE3CZvAlSN8HZYTYoJRm/Z0ACvp9q2Dni5t
sZg2zSPyUbCIkk2zaIJdR64xO7jgiY7gcw7hLlVNXO+7npE5FPC1XYeQUmQYnfVwIpCuMomVcW6+
VunbwTRu1mBeofkjnTeUF5J2BS9j8DQr48308xdSUUte9qRh/dkpbogRfBeXybhNU2INUl2jbs6d
VURmCqva0GNDKQHQNC9dkjquOtmvegGfMsrHfc11qzatN6EYlD+0ehG1HJqAQPHM6i4UtVvXZUxa
bNcTv4ukLgtUlqXEErBVQXlKLmyw6qWDaQmEYRdNG8bs7WXll7YDjrDa135vPBfpb5YMv8ilYnO7
7kz7ucaNiFFa7nKblxAZgKorROlyRpuSrREJ6+TY8EUQgKvrAAU92DU022qVrFmug1Yo4l9hmfEO
zro92mOd+q009yBdkPpm1d5IK+kGCiAaGJKneOqWjSg4UKeRxFbE/ocYKE/RjZHX2dRiG+KC7UYO
JSMxITFaPZC8HpWgYNuKzwNydJE8Itf7jvt5V6bkfDsWD68G6VCm1i2sxz8ZIP6VeM2Kgg6gQAtt
PCux+VKEyHkioeAY4Eiua9YirYQHPmlmsUoLqXuQjfDvIw4qkN6QJ7AJEw62eh5QCXJ5yrrQpVMN
R9CwaX2LY+MJUvsL/tfAvNVzebTL/FrmKFaWIBXRC4Ri/vA+afJrNreWzMA0hhU8ukVxA1G5SL/B
27gLlb3THJ5BsVixxvylHNBWKGLad7p5xHf1ySXurA7TuNZUOlyzHhoiH+pzoemU4L818NDmjciv
T2DcbieVymWwzGERxNvEb+7012hO2xSSxzI6LAG4OaHjBprxlZbsw+CqLiYGw8NoFIkdcfJentmu
GipbE7tYy0tApO0uW3LlWTpA1d4Oo/2Ed+jdb5ANAMaZy2RvWmJvBRqoUot5nKLtuWSLxXNxGSTm
CxaGO70tKBPGL9oqVlcdyOUkd5MCq/2wRBqoSf6uOf0e6YA7qNqd5N4vFTV6MFWPQWx86vV0JmOc
Wisf8WOJXQKDwgAr29m2x3ToWR24+jj1b6V4RRMb7n2uvE2LrdDkncxIWlm1DOw2HI1hGzCXhdcr
6S6qJEZDZm5i3yD5Qlc+7UA9kEp9FzXeM8w2gB8vLLleLaaFq9kav0l3f4iY+g3yzg7FJcpjoyrk
jE5z/RiM6ZOedVeNyGY1Dh+KLj2KhfMztOqeCXNPlwiWknk1qbsBWH4obLhtWYVYMGfm/Asz9Q7M
z4EuCYdEDgyBVIzC0s9Vn/4KqO+XoOuHIRm2Y19tAnXgl2n70Rq+Uyt5F377pqri2ipYrsIsfSRt
KLHiryn/DmIGGjl1o9kyTrfF0c60s+JYoNeUlWHM6Iqn7lJrjsMfMu3SevylmXj/mskmegHaeYkq
b42X4LEhSd20S2C4tFqOOlPHpBx0MwHn9XAO4Kmss7o5YgUdt1lZfitRfQAWsqln/ULw2UPU2u9O
7zzjZNrOIoX9WOBUVAeKkbrxRiW7SUAHYHbal6BipRgD1X9Gp3qNbcJ3cW3trBkdZjcW31Cb9tqY
3/p8QlWExTo0gxWJG4BRncZgSxER2Ws1oFsxWRChyY2zCK3+/lRZPv3Hff/49B8/9vMTf/2CqNkm
k8HqKZOUotZjFBfaBqu4g64ZT42/6O5+dM3YrE1WzPM9j32AP4vZQV9ufj76++Z/cB8gWmS/PmMR
e4iSfbuoQqdFlYssAA3j/xd9/yi/fz51MFzu7fm5Vru+PcaLYi/9ke7L0Q6Ioc70leoTD7H+kdr/
aK/NMZP4OBcZ4V/GiJ8P51a7+qZEX/ije/5byv3jufj5VAGFUVg+PIjUabcgUvYSVBR61+Vh/vXh
j4L/5/OFic7Azl/ZZZ2sKeGQaS6aTCI1/n3zc9/Ppz9fsGWAJ+XvL/8I7e0U7iPXi2FdmLIgQ2L5
6TJ/Mce+ZaOJApwNWnloSWVm24qM68cM8Q9vxN/3ZUskqNN9yrK/wfv9SvEL7EmGg0uF11IGjONs
I/qcWd9cDDshIgbflhcNQe6aO1y+tKIM31KVU5xEMi714Ttp5UCXyo2k70mbAiiyNk0uoXveNHOa
NETuu0Qz1OBONX8fyPzaR+WEdQiQWK1ycp36S1KPBG4LG9wZ759RoLAOuAjSLRNAJV7VfkoPPU1A
PAvCcIEWrPWmh85QEPoTWHuF5CGV3FdjlObB6YbpIsf5LuMhOeikohzDIjioU/VZE8O663M/obde
xc2QX5qq7C6tWTmcUa0jW4ZixXDeK0S/twHJ4drW+G/0ouDtxotZZFm8CdhcUpPaXKqk0lwK+ANW
1mRMPnR1rwzqgzHAYupFfdYKVCNzYe3BlxZ76vDVs+Wn6VkN+lVACvKl1w3jMrUB735jxCxjXWej
/GNnSeTxI90lgz2f5ea5JtJ4y4F9i9pREntt+NARgQCXBtzm8UNzGKPIUv9u9DY75wX1+8zypYMq
bvNvLEefacHEswpj1u1DZHqD0/waRoBqQNXzq9LM+XUGHt4JserrmUh2potxjzSttXhVFmr82sDm
6uElxkFu29mFmB+2S+NZzATTh2XKSoVxW07czKbXaiKrWt0+A8Sxz8xI90GU3/WgshllVdPJ2jlS
/UNE5HpmxYZW0cG8rc/Q++qydWGqrChVsxkiMq0Ec4DM00razTCbLhr024m0nVO0PBJ2TwrbOcob
TbVzDImy245WwKvSodV3SrJT9MBJL0mvv3G9U3eM6Z4oQDx1eRHZKKE0YaGSsZPju4hgR5xWWQaO
QO7768s/XxEk5QAgX7Lqj3OEux2XQDZkr4YjvzprPhVZRe0aF49mPTJCqy9+COBC8Z/HESfJ+Ivk
tG+1i5+mLDgn2A3po4/DqD1FJKitWlN7KYyEMA+n/LD1gfENcYCsOO7D3HfHLCXORlFPoqVS1Kzh
VLCA2Smkelcp1tTo1OTUeTEZJdiuF3Q6Qeskr0QqnrTC7l/NQt/1Sdu4qapjmvcbzwmhD1s+daqt
OPcqSEdyajDn57Jng6L1T8SBeMooH4YI5NU0TLeKCAsGWkjU85UxFpRgrXgZ/OEsp+R9UEzKVBpP
1WoQ1yKd0fDKkbZSUZYgnvRFFa6GuDFxS5fXzD4jvkRv4fYOgRN1Ej2W4BLSjrFVbxMdZOTk5zH8
/j1UFGF2pn50ZbnN7MyBiGj04IeOUsIh9Wfjj6C3W1UamQUiGO9+xKVjGlGWCmBAIB/2mnVDQG2v
HRFtFL0Yj0OCcW/M+rfOMu7mfJ9DDpuwDm6doqen2EGzkY7+WieNseyLoxJFqBrh+GftyInQZLpS
FeuqV179ks2rTqCVx5Z2V4v5l+/zdkoAhUlYA0N8XxS3Rf3ktDnTYTt/nurMVSbjVCFJ9TphPUgt
3Jdt/NvUbkMPOjCS7CwK2X7kKD6Swpo2k03r143feVk4eyJTlZsyhraL1pVtvq4ftWJjWAHpkYGf
uII+Dw1IfJ2hRbrEWSGwnbaj0E9qTEXZ6PuORdiYQ21o4C4NRV6utZFMD4Mmx4g0DspiRpqB9yOM
hnMRHG2qOMKQgRimWVJ5DChwa2bVtx2Yn7YN/7NjV6l2BjPJ2HmcmmjchWIxceRCO1bBrz7U9NdO
MHAROC1tO9hHHe7+KVFeNeVSUZ/h+hw2Zl19pZXGabo/FGX4R9M479sqTNw6vTkUZz0Awm4KluA4
QHi2r5IFQgOthPDza67AYTOTft6uGgMwG9R7xhRR4Vl1p63rkUlENDW/YtkyqS/B/fhgKwOHDXnw
JRsrP9rAZmn5xmwVWEZxHRknrPRJ7mz4MDu63fxeN+UziqnP3oy/4+4LDInY9Prku9Yc7DjvmreM
JysTDPVyHbkeHT/7gPFZltHkprh1mJ217eYXgQrdpmK83Frm7E0g9ddtO161cOw80mJiVMXoAiHm
ipP4FSrGvBF0lLzc1zLQBCRs7bsK56sVZfo+t2r0xSPWbTb0qzp0VA/tPu/tllmhpVM2M/QIp5I8
B/SHK0iqphsaJfT20Ox4PM3oZkDnV1ZQPaS0np6i1wttlP1MbU8EwTe/9T7fBko6PylzvOeMFGLp
yC8Crx4Kcu0xFNTMepaPMB39fm131S5sTeq3NP8elQQqVTzRDnNmY6RrnWOBRKfwT/BNL2ZQonxz
QBiIpjbZnaH9AnPp2Xr9ga7e2Vpl/cBY1gGBp10jllK1CO9p4kfkjVq6R9TEnZ31jsmQRNZOqk7T
luo+DknMQxiW7XDftJ4UCkzVtCA8YFzy6ro/S4ozrJGe3w291NJPeETil7S7huR4BqRqVmgPKNRq
tx9U36t9WLSxf2PKIjeETTB9bqc1Zxtz21Mbr/xA+6wVIJaZtnQLlfVdMAGGKmoP3hIKNarOl9qi
yew7XPFJQt5gRf6vAYfUzE25ilo0jrDhDrQ9uM4Az20qrMb8Zeu6dWDYSs0/KsF33tjI6yTYJRZj
+hG2JejukX0TOZHyHEpVnqcFkz+Y9lqdfdMrsijZqcKeWBUbyk61ISgFEk9Li6L+YOfMakpeRLs5
6wveNw564KZ9uoWnKQ/qUGMnhUqddp1yILfSWjUmUq4ez1qOgziuXbvl0SdKFCM9CLLDQMarIqLj
X/csd8/10gWETwZxLutc7bq1jzjsCM2ZS1VQNqRG1dXrX5+iOdnWpjaQqzqYBCLh3AiX4m8K2Fgk
4fHnI4sh8q4XsTeJ0D+Q+4KE8+fDuWbgTIwLOv2cAKQZ8vHP/T83pKgWmzjv3vgMjfgQotFQ02MT
II3AFJoeI0nr0mbGfmKeylsw36vlnB/LBj4YqVsOSaIzrX1rWaSo2lbp6d1EhohgL0yQ2Qcow5zT
FjBuTu7HEP6axwt0Kvnrj/VyQzDUgJdJef25KyE4Yo2yJF9XLaD0/dBkuGoU4VmN7uxk0GxQMzfH
n5t+wFE0lgLkstPtdKtRXLu2OHstrO8hNcUqZQziwiVmVAU3NkfkH/CKowdUkGHlfEMcZwukJiiP
ELGLI9oSGDGcAjmus0/tP9g7k+02kizbfpHn8sa8mwKOngDYN5rYIkXK+773r3/bEFkZ+XLw6tW8
JlxUSApSBOAwv/fsfcJG460r3YNcXPpmYrmIUHuFvA3gW0/bE3FHCsAaogJ43vvA1knixeEUn6yw
jPkek9/ctvJ8IEV6Grk9WRcTi4sEiV9mTAxMkOyeKjFXJ2YL1anTexIdFZ0fllVylFCAyVDpdcB0
ASsKQOLJRICwQ+x91ynwBEKqORV2a66NNlRXl5BFyO0/ukkR8JRiCB77eFB0t9l4Rc07xhydUo8q
AXH7grgIXYzU5WSVp0H9EMKJhQEs2LkOqatpYj24fe8J46fT7bMu5r21h0phLtBckQzHD42S5BvN
bxN70sFn55uZcbMrB/fQlfq01evxFAl4lrriPKMt/bXL+QZifXo3WcEHtdfcVbAKiJoGR71t/6J1
hYtVjf+mCTnOoSX+5Ae9XcY+O7PWrgIPayc5oVCzSUp5TJOcCRewDPESj9SvhOzhsRbGW/EgHuXI
WW/2610cOb+soX1NcoLQGob6vCJyOUBtrWgaIrGeJH8Z7P5XZvb/ITPD+/XfyczWn0zO4+L/oiIs
PGj81X9SEa73D5tfuxTFK/WYCYTwX1CEpXAHzyEtigLW9AxKwYuyUcoyy/6HEouR2LAsR5j8qb8h
CfMfOiSr7dq2Y9imhVf3f2AzMy3zP6vCGX7rti5c/qeOZVj6f1ho+9hEx5/EnG15Te4MObh3cd0/
5wJFlTu9NePQPg4tGahmGoYgEobNEJxXWs5+yyZFfOXAXm4FGcKLWz9IV5OBv/jsCTUk+yUVNyKS
kuDyZW4q6GLd/50kqL60JSVBNGkxid+E25kYE9RIHjagHo7d7JOf6hsd4fHLLFWZ1mRpW2PpZTCR
9LLn1Np1elhSxoMyIms4aomGbFHLBA8VSY78mfqjvVlmFJZP/tbF7X1CKUkDCWYwExuTwTe64rHA
vYEb51DK+OhN0xQ0DCPBMkPynjRzpqTVt7JjaxNSNgWosW3bKntiSsVoD3hvX6fLPtbohKtjozrp
08AN3+jRmMFVmizpix9x94ARHe2pvesnLz5VE2XlM8jjh0b5wqptaHpIEn/LTEJcZMfOjwYS/+iM
xXeTzizKyw4lRWniA097Gn8h67k5tNnBxu17VqKHHLTotcsweVHXx/m+tnY+cw6TZ9WpL13jmI3W
V9PGKXJhTh1GeHDxpT/7dcv5Ia4PnGTFtsij/C6c5J4Mf3g0BPeHhIPKaf5chvYut16QlPonSyth
guX4aOlJgUacBJSjZ96Z0ppwcGPKQvNHIBlST1orrrRQ54fW59zOSEUoIwu4fq+dUocpTwQUcEkG
lZb2q5fBgXmz+rmmFiuy77KKtq4oolppkHeybWbOsdQgWtG4pTejQflmvBXVArfTuK9TieiVIs4+
mBloPuLhDbIBIkYiTDk4pTOuffKUm1kRnk5XrtHt2K+S9ADaceuAVf6Rtbu1rTm+eXUF2pcX97p0
5MlyUHRNJpakOXKW05wu2EY7+6GB++ZWIQ4YPO+XEZyxUhLh1te7DQWDC82XCVx3hS8mZTXARCm0
tmHzzQzYV4cL916kCedzC4uqUX0CLyR3QDbFg6ZIWkHqBRHI4LxFrDLGZMYojl4+KN3s6qo6LA6E
TDxDh55mNvZ4+bT7dnimkKk6cW/z6LGej/vuiaP2cpybaEOCi7OVwRYMwccx1kZ7X7uW+yCrdg+J
Hx6MgiWjqJu7mJzeyuqEdYgW44DSALET7mqGYx2jBrtvT522PNTlkO5v7+vLd6KVy9GNeSMq8vwJ
z9LFzOL5oQzld957eWDiTOdxLTz1zl9so9qXqyQnSGDEFEnVrE08YU7kSYpxj6zeOOFOMrRf7uw/
13FTX1NGirDmOx6oaEQTTrz8DvR13JRGC67Rt/4xbdIXootUzRG1wSRKa4Byhli0EFNHe+XO5gKU
diqRZ58my9PWULbkMROTES1dNdz/DDs/qsatXaImmKp+lw5JtGkns7mOC9r7rt7S9Rw9N+Zr0Tg4
hVhqFLoRX8LQNdYJcZLJ0Nx7WRIJqkr3fhz7P5HCN91CwkeVOXeo+ezc6egV86GyNn6P+j/S4d6T
mvWMl5as6536MoWxe1d2vtxlSq41xzQv9V2vnYXXP+ZVDXAdO1HgjXOxHsOeXq+k5ia78ukYssxf
eNghkmuS6nrUf9M5xwAzNEnBZek+sWgi6UTz4/ZztpnG1Ag6zC1ML7z8PsAA6J3GRnvJEmnScAsa
kTN6Cgo16ylnpkBRqN0vUcKIFFR9E1neH+HL18aikBBdNVXVmiN25RsBq/gye6HqzZWMIkmn8qNl
yjDnj3Xxk2dd/8LNOrNeESTCt/e6SPqNKODHURdO3rjuwmRgkWxyupGMZkYbInoYMlpseROIuLUP
3PlHIjPbtbVLk6RBY1HX1m+JTSAmHhon4D4soPXlvUnJBnsunZq1mF4KxgwYmzt2t7ZUtbZAcXrx
e/HqY18aXaAV4+9cFa6ahNP7JsEjNgOwlhkMjOqKyDODkkATkZmq9YxZ+EqYYqCUGRqC/Z1qmqtm
7tK5CyY7sKQRilqz3vKt7yc/OtRe6tJGyNKdYRB2heUwNY5+7F3ouGLhwmE1NnnxcKSKLp0E29V8
Jrf1JuLwhfY5Km4rn5sXH3JlHr/siY5rx/KmHYREfrCW+sMMly8vyuRD0xycSQyP7Yz2MLUfPF3E
9/QKGIHf4RQUToK6WnWNtcTdmijmEjfz0mxyKwz6Rd0qiLMliVANhetvjTSs1o2F8tFK/WNmdFSS
Cb/dLFlO8l8/e4NN9xcndTVy0feARl/LAl840sixwmeBKdLflbqaQNbzMWzt4pILUau8HQ21iHU2
uWOa3KliLLALehCo1sA+opLeLosDuH8mcVbzZlGbuTc7pkJGATWRjMXnTIp36nwmFktqc+e2gCDb
E88SnmBZzdindFv/UFb3joOjeMq1fT7VmwX53b5dxPdMEfF5SSIqLOiLRXX+Z849g/TdXi/zd8Md
q8d8CN/KevldUAK8WTqeM/kcB3Zpt9eaXb1mHRKwGalpR6NvPuimrPcUPEBrgPYHEvJy7baus/Pd
JX8icXNIpdauYq7fKuBk3kv+AVbjGQ8+dEFSaPH7nB6Y9Mg9JE26wWqpb0UxSQYYIbUpg3jy4umh
LYzofTANBeCbqyrp7WdPai9cllYVP5I31wi/IzEwFk3T9uLGfbPxOcGsQ25k9sy8ywBiMHsS8UiR
bdZ0rH655uk1SWy4Bvk+OfMvc+66C33xSKKTOyc0xSeGFC8Y3VGeOse4eHWMqDoa9VXrdO4nE513
WcnPSF/Gg87UhPAuMdgyzFwiu4t4HtzmbRBEJTsjHBhw1OEjtB8RBhzm+2XOjA3BLLGu3Ck99vb0
KHAanq2BxjFz0aq9E+7DRUY/tVar4vYmeUolibEBmIl2TMu+JiM/D1uUztZvzGgPQX+o0lH8KckP
SCu7G835h+nJnRu51aGeiDDYRBqXugp3I0ZRepINuWtmg0SjsfDK77s7p3jESTau6qg6+rOvxrs8
iW3fGn5PJWiIUz/GXovSROrtoZrlJiNExY9KeRvi6tB3Vr91JIldgn3hiZHMZxy6Dpyg1/Og2EHZ
GCTzpjh6dpJ7dc4acoSXmXR2SD/pJ8jrF957t04Tpmyo2Fz3uv3YV+09YwBZNt4vTwqL8+7iPy1U
R22icinOMcdVrtU0nGeLWItY/uB6ZM/dlVpQFRb6YPXESRv6jZjnEEJ2c4CGwvrDjswm+0OsD5jg
3os4JbVvYrSbb0RnH9Ks4ned3eF6mCve4NTkYLHHrUUhvBOWr5OXtEERAtvoTIc2bY5rfLKX6EPe
F1Z8lu44/YRVyR10tHzMrfWkufZX6xflY2ENAKH9mesRVxDPgsURNWUkXnw1eFpiWCDy6Izv9mh4
KzolwnXJsmcDo9z84GyoV+Shnas3iNMS5UgItT+W7KNTTYVlkOg0bZNQZUTXOqQh3VSQACY4k5lA
zMUi43tiZHkYa69eL46c46Jg5Eb8Wkq6f4wx/a68FDp7NOZ9Kae3umwhabV5TWjS/2D+f5Y1336C
R29vsw2aYvGKwK5bk1r9M7JHgDj2usAlIYONNS223CZ8W8RMU8fsT0XLwEWnE5IOofj1phrj1mPB
00xfrq3+zu0vjoLmqEjkuP1z/iwn9Kdq1OhwL1NkLbsyyZZTq0evhV66azFM355NdWpiMnrJarL5
oydfHVVqx8FjOPZhOP71gevzgZa0B61DI1wS4AE5O3guzzgzcS6lgVOUA9h5MvtwIyvyPXTQjcfb
B/C96RgP44dRsu4RlHGxMbR9XhtMJedmMzjliE7H8dfZYNJgHqqiyzlcAmibGhUh05qjHJntpFVF
UUGVvBnzkm7RlF601gXusyegmJRevtjEmDW2/Sl0+5Y+TtFyx1k7gaX3M8LWjJIHzpYbiwWd6h/6
6mpElHlP172fEX2HPGHOi66z9WLu6ZZwG6oIYk4INujm6KG2IXOxK3sHjidL7T6yxd240ZeTDuld
9w2YG3L/kJCnpTKRsg+fLER7KqGiD5IGrbtpwHUZ6/jaHP8QVgIKRJPRtkipQbS95Oq5NBlBM2/C
PKE5DnX5eVgyUlxAr1Mq4seUmm8Db/XQ+xyQozR5NHJ3B4Hy4+uR/qQlEoQI++4mK5wIOyL+3HgZ
PrRRywnTFzqGIu+9MInilN0odqAo/chLsk3a6JhQUdiNVve0JL6/1kLvA/HNfm6GaK8X2XufuR8i
cXZdZdzBUX5FNvRdmos3rTlHBI5rmnWxCRnD2kx40xrkcu27+aNLaabUCaaMGUx1rVlB6Mijp65s
kT6ToxkO3Jic0iIhFXLJiCfJvCSIDTpio2UauStuomHYF5M/7tnE7drZwxHLexa1R4xAe+4B2RQm
zr4HQ84iR6MjV78KZ3KP0r4bcgoTrb7+HJBQwTLbj1o7JnzZCnuUzNNTHL3CK1GUY93z2qUYIH2T
VgUo1sFKTfpFIIMOONjf/kflMhn7ukr3tUR12Fa8cWD720i9WeEyfzND6k5kyes4ajxuCwcaIkbg
jzUT0vnYp/nIXRDjAzXvlj7RMgk1RXBg3s25tb/1UDajn+3SVLsOI9ljvEwHshXs13KmmLeGS2xB
C/ZGcwhiNNHEKfsnLjwPcW9xxsk5RObSjIOh4XZkY40kilHkoBpqTqygV/O1mhLjULWWhi0MHh/A
Wh607lvrueltfLdf52qyP2Pe8YC3t3HqTsGck1K9/ftzzei56/GeubOyj8JiiIoL3j76Ee2TNv+/
qmLaK0L6WHSDXPisrmmkLp6ArT8yp7uafUzd9DjOQalxjuIs82zUKAULH5mtjgGMiE/4m9NQw7k+
JMQU2TvdtF/GSVqBP2iPhVwD5jwanpGC0cO5Dy6yCy+76AsRhHCpkjVvr6+6wyJdc6Jz6GbfkLcU
yw+FIAS303TOypQSsejKwH9ckVbHtJ92Yqjo89PlC/miKOiN+WckmF9P+ZNp/jiL/5pP1NPckvmY
DOAISEFYM1xIFl1z9uCqdB5GXysPPe4BGU3GKXG7L6M29kXEkWlB8teZ3n0SGr96I2iLHvFQr390
zAAxYhEDRi636no0ZOUITYRqIEqsPrCMTwTWnCNq+LZ2tjdhyr1NM9fTOjR/Kq32z5d+9v1fJpMy
1XRN8fx2ZDIWeugWWo/lUzsPq5qdU2nP+iqaiWSFeO1BOcZrN0URVbEJaJCkHCDOkzuTo/66a9qQ
IETPVbutcNxt7JwHY5YEZG3je5yyiBGaugdgMsLz0jlJLXSJ/GJTLi2jvo78qcQuX3SW2JvFqVZ1
bi9BO5X2ekxphqNNwN1oIoyubksQyyOGD6yIg0iq6FpKe/xaYzW78rkDrnla75tswtWF3p7kW0cC
jjJoNL1IomIVjtOy6Vq9RG63G0kK5lHz6qsoXRZl962ftdDqv8xIo9LgFrtb0h2hjReYyg9RMgoh
n8frepvM1RFN50/V8XQw2TMIWZNzItsXacPE6ypFJkALO4mjlaiKT512wbp2nmoVEIyyLkgl0i1T
EB60Rf+Js3OPOcInRI0kXgUNc27jXMemXHs5oz3hfaHkzALTWHL/EYtvL4m+Vdo7Sp6oNe83qWXx
ADXvKQnHkaRj2x0EjpGVQT2RcPudTSIyUtHIhoxkGRnnYeq6VcG2OpNjwALw4JKqDPXi22tqYqzE
LbPOPqLyXZPRLDAHUBGc686wHkhpChXX5KbqpCfafUWjOtOea9gkz/FQPUF/gyR0qPw433A4euQ1
0oXVA132P46ZJxwrnbeQxGhJQEcwomhIkjJgQgapfcUqYirImlZkTnUVPhVc5kPSqFLftCqcykWN
MCZ51aYjuIq6IjBvUdbyDa/r74WEa0LSNRfOZgkhhr3xldXj3icRG6toLBqasxZbXxrKiYXs7ECG
diBL65Kp1cnWLmRsBxW2TVTs1iZ/25PDxUPFQpZkrqESuiR1BxXZ5UblIkzGptwmHHwV67XJ91rk
fGfyviEpMJ/oCVmkj7K2n0fuAkbywRkX84y8cEtu2CI/DMy+y8kTR64iM+w9LZFkjZFb8eRW8WMN
IT/h2oDp6EISi4hyT1bZVqHlhPQyIZ2druLMnQo243QPgNC/GAPfRweRf5c1LZhNc7YaQtG6ikcv
KiidkZguSU53JKglSepSRaoTstXoe1hUqrh1yrmMfRu389nPLA6FimXj9ODuhqT2jNWX3HZDfluo
IHeiIt0IkcDCi2tN1luz7jOx6bT6teDfDsl/7/OcAjbOazgS8jm1io2HKkCOn16EJv8AizmuSeuu
TWf0hqI1UnQoFVa1iqI3KpTOCvSpUDF16qteU+slTb2jbzP/wDm+WphBd1TWMQyd/lQCX26V+i8U
Uc4ropofkZeTepcW1FJCi1jKtIW825+2sC7ARmjnmGr3Xr+BLk4CeGD9XJdIZ/hGimpDP7q1K4iO
753+sV5yDNEEu5lxrO08nTdiVI9I/9jC+KDtG+Sh86OzTNuIu/JsC6xTbMgAXfNBcjBlmIMHkdow
jUuvYRsOWaURHk+3DgaqlvUipy/Slr+KukJrFJ3cSFX3SYYqRg5+M+MBZXh6ylhNRHtR0Wo36DA5
NYKfBOZypzWMpUTFq47SvrWpJzS8+LzjeQopaIiCkGRRmIECDqBLNqZCEGJYhERBCa3CE4QCFSaI
hVChC3RCfzoKZpgU1pDDN2g89UEOQB48BT+YCoOYwCGgIhaFR1gKlMjdYw43QTYyXsGTvIRK7jde
HPiKIvtdK9zCi9gQNPRLmVJPTrSMwf269nhIyMtsMwVwaFmzNRTSIWOTM4bBXNISG3bkqEAHBZCZ
8eOSEG/RfNEdwprhZx0P3KnDhUSKEGlARZqh6S/2del/65VFge+C9qXm+izsyNgCM5fBOAzPs6n7
K017XCrUMK3LSEJXTEoEnJICqbDYGVep4lZiRbDwvij2pqJahOJbfEW6WCAv0H/3aAKeKU+zV3hl
39IOIbkNJjNw0UKIYe5iABodkMaIIGpMxdYgrzBZi8PbdIA3lSJwZsXiIJn+aoBzOkXpCHCdQXE7
oyJ4dFAeTzE9vaJ73IDmrBU3k4dOsT80A5mrRPFAlSKDGsUIeb6ihRQ3ZCmCSIAS2YopIhHFMwXK
iOpUhGSAR6kikExQpEIxSQXXKkdRSgO4UqS4pTh5U+T3vQgdlLA8Dbsi3PRZ3G4IuGEbKtdkS145
4OIXouGYIoCo5gSS/e5LqKrSfAlTtz6kPjdhtp9bVz1c4LjI0miZVV4Ilm7zrH7BgNZuLVtSWU/T
yapAl6jl8rNSGNaogKxBoVnVnO1MBWulCtuqh1em/dRX9z+Jorqgu0Yor1bhXgvcl4D/WuDAHHiw
WoFhUDLvhULFHJixyeWb0h+wCXLlYarfwJbF4pcJaeYp5MxX8FkFhVYqHE3DGLHlrkKFS3MFrAmF
rjUKYlNithXbdQxh4G1wboYC3lLIN5I/BrKndds8SUY6sQLkWKvDLMLMgWM/aNJ9amHpOBYw+oeu
Y4yZwknAmfEa9xWAZykUz1dQHnuIx/mG6Slgj4rYz4g/nELy5fM3JO/ZVYAfUEbO5g7mD1Wln3D4
FjSUJRdirb+aseMZm33AT+0cyMEYgpD5L9BFNTMMcynKgDLEWUPCd9lwnDl3+ZszsTmMFJbowycu
aOxoTeMuhXGXtUv1/oEMxhvbRcw2VtBAOWp+/2fhRzJAP3oTGKQOD+nARWJ8DWLr0yJNaqb5d24E
U+g/lAqmNMxq7frjnQllKRRumQ/OQ2OTRGlTBG3pxoXLrOEzW8VpwmtyyhPbGIKzh+TUnCQICWrg
CDWy56Hv3iuoT/X/agiAQ7+eOLHuOuu9hhFlY8HN1nQ0eG+NxbiTsKRhfq0hS31zvh9159Hv26CT
O2cZ3k04VB5JHyrVpIvFhlJtCQ+JmKuPtZnRTZpcIlcUzwYNdGvGRarp1P2JTmFvqRDYaqYekktl
DBvrwcjGsLITg44OdnaCoc1haS2Y2kw881MLeJUeYr3Z9OxDGrh/e+yv6vHqNQa6eXLlS170dK3D
7Ur43VGBvItCep2ee+1pBB4B9tXkXsL+WgoCNhUO3CgwWDBbrxQqPM31g5P1b2RN+HG3vAOYj6bj
rbSOBBCsMXmtTQN7zDr7I1EwMsbDh9Z/KGCUsZ0eGm/eOlG2Q2YK41vbr3FPbZ+tH3G0neump2kE
7nlSALQ/PiQKiNZcn2WNgqQzaOkJapqtIhlRMOoKntqCq9YVYF1BWk8Q10Kh1y0MNtiZ8sOIaw2d
nUBplwrXjhS4PcWvzJ7JCRsg3a4J3O1AeTsXKX4x2EKiMZgBCaONPyR73Q93BT3sJXfJpMRHLo+i
vw+hyDueI5oxn2Po8hjKHK/Qs5lw8IY+X6DQSdiogNTWJnouodQ9aHUJta5JI5AKY8/g2SVD4A6+
ncvuDpsoexvId7OMN3lcPKknfgcZX2ZMPXhPK4fLCDc/wM83lvueEVhr4OozxdfD2bNofx/h7unz
OnGHzeWq1t8Mhebr859CofoTzP7MS35lkFtflQroH4GIOXqgRRcHE+I/V+i/kM8m0weFmpe5eZni
+FJgCmB9/dEiQjCUQiDCJeCOvwu8PAVrT6EtQcPBReOK6nXa14KJoM+Vacp7aZWioMZVUHTOM1a4
jaaZBweXAXvMXwtnRWU4wHQgMB6kdfRSYEBI7fSBnfNhVC0zM4tW8hV+kVz1gd6j+tmJ+oAlFU2O
2Zep4w52rKcC30KMd4ExzH4h2t+nnw1WhgY7Q86rXiuqux5rg1mNH2NHpj0U5MJTd5/m+f3CCtYq
2X2HhGrrlDegnB48jBAR1DfvMQcA7xfTMu5LHhMA3G++11UNChG1ZLTyF51NGllZ8uH5fTI9s1/6
kbN3qUPz0mbprwxDO/z4HgvxHf1PFw+LhYXNYsFq0VjVT4zlosF2YWO9sHhROVgwHKXDiNmZYsfI
sGQUuXnM8CWxvQZN5WLCC+zNxqth49dAOL2qXEx2cQUyQZZ1YJmid+PVwswxms2xW/Bj5AbjZ94v
vZCmjfQOxOeZ4dJToxQflK48qnarEPdHhwNEUzQ7TpDZ4+WJI6THFSIfKWYnaL8OaaeAwehOjhKL
CAwj2VFf3Ks9m7SK24Rf/GLGSMqTReImkeG9IZttpJQlsZKXaBKNiauEJrJgaEXYTSrVyYzzpFTy
k/AqMKEQZ3/G8roZMKS4pQ1FiTOlw52SKYeK+2Ql48HGrEJMRmng322lXMlxrxg4WDBl8iWUlsVu
rssgzsls3vta/WVhbyHgt4uwuUi2qFSnX/K0/ZVjeynzZ4AFubJc9232fmEOP0y4YUocMY6SxXRt
+iixMk8vIyaZsd8OeGXGtn2PUIK4vbHJ8c5ENwGNoMgQIc2MmUYwBWctsquUskYzOU5ZWGyQC5P7
DPep60Jndmw2yMXEBCVGn1lczjIaH05CLZSksnjNFWPjEE5GCA2ooCQ6ZG6gbfHq1EqwU4gnQwl3
Btd4Ybt19gtzRTrgyD0OMqzsVShVz4izZ8TdozN+qHD5FDh9GiX3scU9Z96fmd+XuH98f0aVc3Uw
ApVZswuth2mJ3yhseHKIo/scI9gOMC7HIKvEQgmmGi1iQI1xyDHEH/V109l50DESRXV0jpSiqFGy
IvUFc2E8EWCnSyHy76awf/Sj4shtx56+5heTHtduKF9dugWWs21EFMVOgvuQCA+L7Z20iP2z+kNT
Xr/1SqkUxT+mUiy5uJboPHroo60brSl+zcriySNSAqMdpLn/ZSpdEyHhRx1/E2xhsCihk1RqJ4Hj
qQU3s5Z+l9jttsIB1eKCcgRDEa1hyM1hh+I9vP606mlnikmAjGfeDpRVyh2uPpYpqWObGtvrrLnn
GUlLGHU7XGQH8T70DLHn52GJgwlvlYe/SsQfoRplYrVKsFsxbT042K6YuZOSd79q/4UVzT6U2Y8U
3lkqSdZMS7mnt5+LdB4lFq0Rm5ZXMMFBrsUXMFcahbYz3i3OTemOEd66x8hVsE0LbDbkwPRHI8V4
RoZLbBbetdZu4ZL0VXKvBMsX1yAsu0r8JZQCbMIFpi6ZIW4wR0nC2P444OVXx+uweaFFPwKj+CaX
R1ITZ3uO9h3niWOh/dVR/7/xz/8m/mkK2zH+X/HPa/MTlsW/t9j+86/8M/ZJOew/hOP4uuV4pPEs
Ypr/lfs0TPEPm9eq4+rGX6HQf+U+hfMP0+H3fMvikGrTV/uv3Kcw/oEtAgOWRWLUFY7u/09yn4bv
8A1Uf9Xdqs5dMp9o0hzXNm1iK7an32q2/82Onbb9ko69H98X8hcWk/ZY1Et7dDIyT+047+cspIOj
f6WSQh4Xn72mIGnlTfF3qEft2osFNzs3NvhfHzzF2kr6aiYmCCTWrfu/G1sai9rMusx2iWtz1bo1
akxd5W6NSTtnIQ6s24fS7eHTcy4LXanOgIw6HcMoN11kjaskcxzugRZWwWHkbtt0GDdVyzwZz8pJ
WuJ3kmkSn1bWbTvLfy08CjcWe1070r13/KAJAdz6uo4fUhoEZSdgDD3vzmypbu3T5kDL5hcBq2Ml
F+0UipFeW23kCm+oBinUlvnxVk1z+4x4Oa1R5vRajbRc1qVztYai2tmZDYKo45WNOLYPbfstJ/lb
jyx845k3byD6kIflDqtUbzJW48CrupH9lhp6m4weH/xhso5W9jmqWDwDIz1o1AQ25F+jwfirwiJu
FMtjq2Dk2y9vnwFJP09pl/5Vm1KEDhYw8lEsN8ITXoEuWPqZQoHBCAqun8fbv4HYibOfF6xJqRdi
mFQNPDpfjWlklW2GsYs3YZk9j8QTbzTFPDPSn9FMrMwmdSnsjGxSCSY34E1gaELl57lD02b22owS
0HZHGdYGndCRMThtMGoGVAJodNw5h1B67a6wCwYvDGy5g+odxlmj25yg/czATenEoDplSz7R3UG8
GwfLpylRPQi3H/1/PBJ/PzplnJI6avo/lqCFk2DGnloe3CUe4HHTFf3x9mGa6Ff3SvtHd0sWAP3Y
HpkKNLte8duOejHcPvv7w6Raetgey52Y7a3Flz/ePtz+Qf/xy1jV8TTgOcQ4DfIY9OpwjFb9O399
ukzm/aiA79gwP4Tium/1O7fP/v6lMTX8htuIPXHo9e2RLlVR2O2zvz/cngy3Xy4zrifDboe/qnJu
L0b3Vp0TqXLA22tVqlfomNjvVs4At1VP4tuP7u8Pf/83K3L1AzP+UfUYhqroMFtm+c8KHUOB/7ff
yZZRBl7FGjZWVP7fpTmkRvluVfdSHjfsd9qUebnNqHTDOqA6osRWzXUupVL/9uss3Tqqyqm91V+q
ujEoNpiVBm8Ec4sjxxPBwY2jbJ52tNx6xoL3kA+3X94+mH5CzC2sYOHsj8TI9wZj/QrH7p6NpBV4
E7Mj31RtdNNM05XXNHxaFwwKEKidmlG+eeUEvkwwgvSURpTUep5x721HNn60IKtvirl5HHPqVj/O
238w1EXw9sH612e3X/ptid2kwc7l8iDM6i+YSJp2ecJM0dXVUNA4pChDT05ulKjWtJD5KanaCPEL
7XoavlNysttFTO9x3vgEeKMI5R+GOkkTcygylBAWH4bI748zL/itjOz3qu3YB7vi2UusfHv7Fmv1
aEc5C62JJQ8BHV5Lt9+gkTav310dPxkhaeJdxgjAPHf4igy9JerDFKHmZnQU1aYf2kuyTF8dU3tu
osZxpQ93cQieot7pwGnld+wb2YFslbHFBRaYsnnKPD3eh2n/qosaIHykWLrwP/PKsAMWPA/+tveb
7Bjn+t2Yx9m2qPkTdUwxyFIuQT+SlW4Za1WeW+zI6H9M4xIYU/oRCmBZa2LwhrpiWU3VwnJFPRWm
6Wo1KaFaNrJyNiRp4ZxRXd9fYrMMt2XiMfEsemcVD8gvQv51BDkrsWlmJwwKc7imUUEGfcm5RAzx
ncqnss3N7TA/9+w8oauXExqeQIU4DnNnno16YqnWGuuRYSg1ay7UbdKbG4b4WyCPaV/b42lJxh4j
SsnwcYrak5/Or1PDgW9OtCbwouI7ZWemxMO/NT0UR5p23I3lZUxM2nYBRX6QHold0x9e4qVOd1Uy
XzVg10OINn0bg/syhplH7PHR1bIS6+QysD1gTOxWCb6IbInWZLRxMct0h5wJVNkU3XGeYZ8bqPwS
zy9zxbbetUQb1uhVwSyYEAXheCVGZ25sURNXJI45sSZe412AdrRjlm9Wr62zxDO4hrPobYSF/8/i
WOzl6c9sLDr85/zcZ/M1a5zxOROWuVmAObrScjdT2VlbfUZ05+h0WRsmBFzCfSgbCY0gXXbfLagq
eeCnk1mk2mWaI/4yAcc5cy54miGvJOlFEK6XCU3mJsUnuDXossCtGG7HBech4dhV5DCtmrElW52n
bxdWvRpG60vvIE0OR/bsfT4QeLXT6WlMGqbuop+DMPfXaAaMs4e2OMih03gX0f8Pe2eyHLeSbdlf
eVZzPEPnAHxQk+gbRrBvpAmMpCR0jh6O7uvfQtx8mbeyzKqs5jVIWJBXUgaDgPvxc/Zeu/5SHtrG
2eJ9JY5WO6j59joInPchACp7LiVd1LmwyRjvEcgmv7IoRp2Qh4iofZKdoExbE5Ponv38QI44ycEF
jR2E4bQRBn/TV7V1RI28EAEhX2ekQfFmfiGGTVeI94ytBWnYnX+hun7w8/CxqPxLpvhMPbP82cn2
R4BGMhzlZShZphYQcmbXzSlOo+vgxMHBVmDtl0c1zng64zimlRHquza3xOvs0zGbGBbbIjI4ElWv
2ZQetUBe0jBS91z4mcoktCFN680QAyvRbvxWevJb2SnbiRlZG5xLxnXutjov070/eTyTFl0ktKJq
K8jQQDujHyQjqG0vBcOJHjBmgZk4UyGyKSWYEB5jz3ofWtPeVIb7Y/TYaHx8w9742iWKcF3D/ZM1
vngsmhcYjGRnMEX2CWM+NjhLNtSl9qkoe95uSsiXQ5J0KLJ8WwWHhuP/g53JZ97oQ5JEet0aQ31J
HVQTU3QEfvM7nZyPuYpoStbmnWOGwdY1GfhFTsWJ2b1qi9qy9xAXdzlm6yY3jUvOuXMVqORsOvUf
YlGAoBEUsCuVRxiCZWC7dwjPze162zT+1yjC+9SQ9Y5J3SUJ53Rb9rFHu8G6Q6lwdVCPrnWRPdo+
HhOTBMG2715clCMw5VWXNOfYY2C96DYjUvKO6C+AV1rtzK2C76YJGIKw9HNwD2oLuSJR7f3YvkND
wF5/n5SIXT0PadjkThZJIWrvZBgMAuF8CvGTznMIO48xlYgh4SEk2XZ1AQYSKdXgU8qYLrQni8q7
aL96AHA7fzY+Z8ZUsQbxGOFF1rObbBTUCcuX73GAzkkT5XEicG1TxYM+6Mo8G2MG7M5FM5IZ9a+C
yeeRD4JBYnpfCZrPldHAAkP3YKxpAIqLol/nzRXbkUH731iCrwYUsxAAYZv3I8NNh76yzY59nqwB
ImQIUMUiEKvSD01AaJlFcsYGxz4fLPFig2dh3jIxvPkkek3K7LHUlLsQZswpHhzaYWKpT25f317d
uDq3LwcA8i0a0sMNTHS7UJv+I6H29iVbIqzllik9SE1kVkW65UITeBE83lJqb5dbDPG/fQnJhGT5
kQBD6j2H3QSZ0fTsOA3izbSCkTC0ydnXfrCpaiR/NKQBG8Hu4pQEJKMFyrIHHPU6FurVKc1ph09m
2tYZlVdtVc1Oq/gbYBqpnstlXqIAb5d0HKmAA8qgQ8FvKa/z9uS7hAnZbYIlOGbqhf69O6nlQh5l
hgk1uWuYap+Kqf/MImPaOnZ+TBjQ7m/fbqxkDQa/P6BGATWB7t+LZhrTyyUxoc0LFJvcXktqYWD/
mkhhw9jr4gCwEqjzPbaIf8KTbq+6pSpHjucvx7rLLTP3diHYluISXh1BETS5IsTt/81JQhy1vX0t
VQhjI/fvg1v2ZcaJZnV76SwZyulSld++tGBanZA5LJU9FrLEXNvLS9au2FybFIZ62CuAKNepNc8h
DZxn4ZRvocr6A7uIxVNmRpeory84N9wXN0LZ5gQPRl5yc5eWAfgn+aVjJ9vXQ+mfp1aXO7TGtMC6
lI70csEOwKTOQ4yA2OFkDLm5tRrORzMxfDTUesvYx6H5MykonyzvG2JLtXWnniAq0tcAyXKLALKr
99OQe/dWj0G8oF4oYozHpSuYMYQnFSfRtYDcu+5z5AMZqmvqtqHdtY39OXLk8oe2fLpja6ieDfgn
udG8W10avXiBgZytQrfOaZwZqSjEax96GUdgvFxu/2dSYXnprM5etaqKFjsM0iPHdreuIFlO+lZz
H+Psvh88oByjWWpIIuLMnYeuIWbJ9BKr4KksYYAlOKfh4MTjBeTq46jaCwmlV34R8lAqkT641m+n
bbKrixyimEF4xxWS4CKlw8oWj2rFI86l9ctdKyeCZUBz3JMBQv6NF677zIKnV47jY64XeddYX/oh
5/xPsB8KADKEqtqu19rHlmjOOUyGvMGpQ94ltsOrnBKyGUoyhaqkZz8fk/TSenGwg6RAjjtNAxmF
ex8K2NxdutaZD+PkPtDLJHOQcMNVanCSyVveunDg70iW4EgSAk19v65aEyV3Vx7bPjBfJh9pj1A2
k5qy/VXbs9qlNh0/YwiRkccYN8nb3EzIKAAjMf+U/ocfuA+xHi0yuhjcDUI8psgBd0E2fjYy+mkU
k/PQTXV/LVwa1n5hXITphHup3V9JN6t96ZoAl5bZsGOO7IcCbghVy57y4QpAXuHR76nnsP+bXbmd
fBAFg7MESmasVCkPFyBftIJ005lJ33dJdycm7V5T2zibOpvI0sm/O9zOZCDia4uDNL0i4Y7WiNTG
x6yOikPPJk1wz5ZT83Tnj/bJpKLY9gUpY3OD1aNRH1OQcjwp+b0qMaabWGPn1fCKNzGi503HT7TC
i0AMQwprIo4Ducpr3k1CBV+wzOxbcFlrcxlOTg3a3YwDq03TAbVx+o4uM9zMGdYPQEAZA7HIfKrp
0hz4Z4ttDbmAXR5AmtH4exQXoG/rYWtlY3Zvo6uIk5CAgHBkvpy7J99qHzNzHO4aQjfvbq84otj4
YlNz43lNsVecqPH2phXnnmitBpIhOfVdjBgY46Se+jRdaABIblChmyjLUqb+vYu4dOp3LrlgF3JH
iSxHporUcRumQ781a9khXJUnN0fImGU6frKicfVeZ2JPRsm3ChRi9eWMY0TpvZb3YzeYF9PqX+Mx
NJ/M4ofueL7KMt6RwmpeEfITqVoE2bpoviyT7BLXa7pdIU16/HY+H8FayBVyMGqywVL3LXCO+6CK
s6tqvwYzUtiznOaIMhOtzRwtmqjgWJMuslNp+Wuw7lQfeOuoiH1Qi12Pmqgpr6Yr9mmPBCNu6u5c
dt2nryznTup0xscLQya1UGHmKqy29Dr0QZTGL135AJFcuKtm4b1lTdkfhJs+I7tprlYsEPG61stt
oW3n9ikS9DWMSAxXK8053gOJHX1YwF3RMKHPp5NrKm4EHc+bLrAeGFZHwMvtnVO2+UPsmFd2ox9t
aDWnIhgffejhl6TkDuxCvdIVRHxy94bt5NKFaPzMWE0Kw5fvy1cWGnW0JvvIEfi7Eo1iUiHHzQJe
24Wq8/dHInDqbeqTr1sONg6HWO9UAJArNwmpsFkjuWM+MpfDbtN3l6S1YeZk0tqnGVQKusYek1Pk
dWRl5gBzh2ZToXUf50E/Ld3UkZD41P/uPLI2WsSXjdUeEg9LxlAmyz1c7qPiyx1Mk8ehP0RoUE+j
9UWJQeRvMZUHE2ZcjtT0OHskNhWaJNIiQ5dgJOMeLseB5B80Pab9CqVwq2tOkbFheBdLnOIqrw9T
MX2mvhLM43mUvB6No9siUusqO3zNLrkU2Ok8de2zUjxSXsOuwwkAjAvdPTpvJsK2/NPOKUkdXtdR
6hLXiACXUbKBkplMsXoZyL3UDrSNeSL/LYYGLkjp23W5526Zo7frdsGVMq6uNt5SDtRD4+yGxr7e
SjGzQ2ZQCFS3eoGLq8ADU1da6BedVxBOJ7dDIiRKTfRKxeyr1hHqWbO866MkuhPDeM4SYo5DivWu
o2+NBhvu/ywusy0smj7GJktm4rC0+h6bSZI92D/5nf2mPLvDWe+eZaq7U6wY4uboUHxfVYAn0/CF
cd+4iYdPd5iZT6qa9WlipmVmSX7fz8D+IuleZA7AzbUDas4Y9Q7s95Mvz9iCmguQQhBnPoVvSLJv
0E/PkeOjkEiHA60oWFbSR+jdhpiSExVfmfQx5HSx5EiOrzj9FpctmR1V/qcxU4BzgRw+RVM9JVmV
b0W9+F29sFsBH3yZATPQ1mS+nAF1uABIouGAqEInM1hmH1/VTPmzThLJqdV+5iT1p5/NkVgLFBOc
GPHPlvYfSbjFgr44DnOxNScjIQorJ7EwgD7gdDQ6tC1ILnCT8ay1gZIQbrQD6f+1Mc3xXqPN8tzP
Lk31uwvlZU/MV4P2tv0OMhVbK1bJq4F3DMWxEPiwpp1juv1j3ZgTJvIiYIVxw73IGnSDVUOTs7We
igW5WefyLurj90lJasQaVeWA3Q1MGSzM3IxXyIWBPrHPmBcOR+yHoyq30LRwQmoSKiNh9qtUts0h
h4FUWS6druWGdRp7kxHCBp9/vOCtNfZZUX2YyHzuyiFFXMq7Hw2fiE8vtzc9bbMDmpHPPKqq14kH
EXI5i6yQ4xP2yP1cGdFzGhaHoRXcYwXzDysF+Ta3QbkXQY3GpUN9h5FmAxOxJ/AtYnbMRoMWEy5Y
38KezYbeOSC26c9xQ/w327yxCTvHvpDtMz5BrIBCZM1spCXFfOAAn8oxTDedsF4cZuhQPVpUsAxr
OD7UuA7Sp9IrJEjmwV0HfWsfYkx7VlaX1yC6IjYTZ8za4Qp3mDp2mXq0jGTYyYFfgC87sRmAb6/w
SLEBcMRGXmvoY2K7a6yN6kJjAsq5NA59DVHJGYpu57YAVvt4TBkF+eRce+W3LSiKrD7o9ji3wuvC
nMQqb5FKTT6yg5l+M8wtApY5oHVs99URWwznNeQQOO2gZPoDVqe4MIr97YO2ANI5ljURTBOuEAaY
gLMXpsHZ79mJ5gJqD0bPQ+fld2HiN484x9cDoU2HBEX15P00XEkgQVC+mCqdDyLCwJNGctVPdncp
8wF5O/yF2UOSxvydjmKuZ3tHrUyDtM0+3Hqc8TzMzl2Y59DSp/yry7NmZRIpeJC9qehHFkxOnOIu
8SguQtqrTNmb9FwO5c4yKmhpIxPLY+bDUmNQeJa43NiT8al2obp4uQsWISuvnQmUg59sX40JB0MR
PRHF7F8Kk09q+EiKZLgLsq5aeaFTb92g807KlxzSSuMJ87N/vl2CBviGNEjJMx03vxdVRXjcsAh8
IkrIOg+afTL4/sVOPCQ51jHQiXGPNe2HEFpi7+Ur/OU/MIw1YBAjwJwja8HgeO85abnXWpvlNXXs
pwrs0zlNOob9nFm3fobFxJ6Gp2K5jFjWVYHaoeekWoxpc1+7b5Uv9dkVZb3h8GDfGT7gQKiPgl4U
GQJzYqVHuLPDplDWA4aT8dmcgTeiPEg3yTg7ezBApG/zi0OHVPlHQ6cB7huMEYKBZT83yT4JqF0l
axdGnjA9Zfl8P7Y8v2U5frl9nRwIpA2uZK+sDZzlF0Jt8VvFFv71VH8Po3AfU25DyZb83IcEYSjz
akSldeXMe5xNn0Odl+H6nCnO1dFdfOnSChQKQGjXRavvaRCCH42Sif62m50ROVykoHGrJqkvQbPB
wMdmwNF0papsU2SiOVY5i3CujO4ikQmmdJwego6bCDd2Rpl5p5uivvi0DhMx2BtVOS+DsM9VUwd7
I41QWMIBWtl1x/Cklhl57v397Ef9SdEObDM8364sk2MOObxJergusLSBZmZYTuCtMcAE3M3iCbmT
EU9np+hhy8LZ4qXoWT8kz3XvEYLR/DZTr97LIviKJx/vbp9fyw6ZL/RRjc4ecolo5itySOLuyFhf
xzSnMcsrkuDGsdu7iq0+5di0G3JnabhhwkmMah/UvrWJ7Ui/5aK504bnHB2fefM8+RW2PrQ3phri
s1AdwkdNslbZ8V5HyvQq0C9VKIM7GrgvkcVeokiOBGtkIcvR/hFLTAmE+OhNArWJN3BzaE5vk9D7
XNDbtWbAstrOcWvVwWM30p4aBAZAw0BOObV4P/DU48u02t9ORGpoAWI3MkV5SFIcsCabTKvb98Ir
f5hT2a3DafjUmso2GNPt7efQQS32zuy/IzLhBkbKfhgs/RoHmF7xexuM3e5nzMKjS66pUc8sgR4N
YgATjMHy5lR27kuVnRec+ocr2HeGBhqrIfRfM77btO82/PvX3O9f3yNM5SWuiwJk5tLszZdeUrVM
Y3VbbnVIEwZa5XoOSDFl+ISQUWrFSoDtmIBs+kKFSbKVv2gQbl+nJNIytIqONA/NEzAlmqww5zcW
9teT67qQDjuptombAMkxo8dIS9gDSP03t+ExnhdaZ/QKAVPHG1MnSBPM/DN3AkLKTOMgm/sU7Nc+
YnR8GpZOmamkDwWykuvWs4ZTZBf5pnYIIU3TDizLcolVCr4JZKZBq+bUTm6/dUdu7pwp1jnMGk7K
wn7kYWlWvVe/iXmwObMkMUbtEG88zo5ozdA/x+MU0Ma4wfQmnhAfQMFRORqHoDOX69ROm5NvmM1J
zuy89izhDUXy1Uqxf0W4S3Cosf2FdcugPUa/zxEEetXyk9wucvmramny/et7hmOnu2wqX/9tDh06
VEkZpxExhsPp9pPfXpVVMf7ty9t/8CuM1o3DJInjIVXwjUi/vAr++er2H+Llsypt+2XG7x3XuQNq
ZoTeCRT9L+TjsHAfAbhwxHcMsekXA/ztIti9jnOzZMgw7pwDznsrb3lJhgaDteVy+3K2KUbTtJQr
oirv+iCb4EDOJnUAH8byjiCccveh8kOGgQEIkULG6kxXnaEx0woK3tRpOPcFhFpV5oc1ORhVlqYp
Pq/2lN36pdQg7Un64k3LNMZSUOENQFt4ur3KlldxocSu7dL727cYJI7H2H+DwaNPZZL+49JVPdCB
XjmrfpmW3+QykRec8hLGT25AcZ29+qsPaJoVHjBxtJcIZf55wR9xp22r2fdxhmpE9MiObx1hhoPW
VjppdjB6jzYincxkdB/cILN2N9XT/xeI/V8EYpbnBv9HPuD5d9Hp72z6u0TsH3/pHxKxAEUXAnpb
SI6p/wsYUP6n8AGBWQKFlkszEBXYf4MB5X9ari0t00RY5tkWKrD/aEvEnjADEZzJQDpSUHgwwRPe
/4tAzAE++Hd5mBvYqNPsYJGiSc+y/10e5ngOtvc5jE4DHs0CO/uKZHBro0H2AdUJL6GMTtjkWUxQ
GeSV6lZzUAAXGB8TQ4FEH8Zj0SHxR31DtIjPM6kkugqIPfPKGxrMUk7ubroqNwFxQ+3JoLpgZdgO
Y642JluPCk3wBzIJj0M9/G4AU1l6BsT4T2Tjw19qt/8odP5QJrQJ/+f/wK/7v/+cfFLCRADn2XAa
bUiL1d9kcGMrJpHZgYcSerbIZoTmm2T54baAhsuMgkQJ0O0yYma1rJ1/LZtlwGJSw8olshklL35B
2GqzMKt91QjkAlmanNMG8Y8HXVg6bHTSeoWV0yJKKJ8Lw/xy45wHcrmoPPZwN43mNpRMIOjPLaxX
Mup3yq9AJRXs8LnX5+UOTsZAeEFJj9fQB7oJNY3Ykco/tIezbLOI9+5+Zk6FRyGb5Jb3+4JowDoh
CqCPwb53ysk6NAvzdLu0NABPJH/6x9l4/Ne3pY9ias7Jtk8RzLT40w5OAk3udolB2QPCkM5fkqab
rqlPNHqoMHykbLF2oehQzlseEQpEQ/0oD5Vv/+5LzkyTG5Fl2nTdiUCcj9JM5JYIa9ZKzWcGNSAE
J2GaJ46w+D48eWVeCcd7XPAEUB/EGhTB/A2WeUIk/6hovZ7mgfZ7kqsnTzHfqMo8PLm0d7bIlRTN
Mr6cO1P+7XL7nlH5m9ad/EOVF/E+cdqHcflTLbdfGzGlxA5nbICqk0qhmB9nNlgTn4S4YsUANToy
fV4OVe6JhEEc2MuraZ7Z9N8ZaPa7zmKz9kix2UUkv7eqPlQRUAP4+jEbo6RH1PI4oIeDFhkQ+IDk
d5YMgupPO0PFbtYRn8iy30yO9Wh2fGs2bQx3kb6Tnt8Ao+/hEy+XysMkcsP09nQioD3CW84q/Xb7
1u1C2E5yBi1El0Q4jzOJSMXqhnu+Xargj1Xm/YaEL0Iu3J8kL/cYje8Y0jRkvI4+vBGAENC2OUBC
AVhlkUD8h/rFkRq3oXNuyuZOsXWtvcQm+uaHSbTrdowZbN12yNuOWSUMXEvCx8iNgrY/eOmxq1x6
uKhxVsyiRAF+punPfwnN/DlZl6CdyKKQb9JL892NhNwi0ury2Tu2aRef4cl4OyJRXqKUDGYllF6P
D5r6/NQk2UXpPNnXEubCyCnclmRx8WwcfBhbK+ACTGJMyf914hkSHwtuIaNTdwpA8VobNayCZhqO
iGK1q4FEhQHA/mXs+S+pH6M+iHW1jSybHEfkfeUJLynjN2hDGBexXg7+8SZnJWkJuY/Q4zauIcF1
8E+6WLinVPKI5mDzV+YyHwUUR7Hr7lw50h1tCSaGvmdX3VuTdJ/kBBmnUR/QvYK7CmC3a79nHImV
K06IlaomrCsQwxla75g+v9b5zIgYuj+sdMScnu9u3DzYimiQK09VPxw8gHQHipNfi3YfRnFDn9Yh
EZSPiLtYQkuwWPHoIbxhGcp3Y0ZgXx994/nzT/VyUfKJhWM6ZmKuQO2ULfJ7Fko2zPrg5v02rEW9
n8f8sWVcvclNehOuC0goLwhNxVHdxnRtOyYZ6yyoYIOMI/NLqzd2TqWIKHGmEyJT5yij17hCDTtm
xdnrsj9YCqEiFqBXQoPRTf87LU00PlFKQE16R45ODERVfsQ+AReWRYZRpN6cpWiMByQ5U1jDXPad
v2jiQWLgKEi9T8Z0GW174EhxbdjwubKXIaoABzivha1O8xQY+07X5IzUnIuD8PfkP7tR8TPsWHwB
cd5uc7CTJ5U07RKR9rMwTW8LB24+0ZftyUiAJOJHLXlcjfdheDPvktzI1Hc77geNPqNl3KBjRlEo
jGzba3dRa78hWWgOrBNPvvPWWg3eEoV5SJYQkbghnnpCRRcF+Xm2p3rNm2FQY8bbzmaKbuDcko0+
pHFmbiRM1M1cExVsMch2AdhvUrrCzJg2I78czpjikFQ1SXpCb0HaeesCdc66mWwooQ2MCs3tVThP
anTBXnomwFHnB67NNIWFm1S/QbNc3YBM2KgFetqM9VFahbh4olqTp4dLu9MkHQQ9wDz+hjN1/tVy
mEs7CYyNMJtn5uz0/koSDRzbqnbkOXHSYui4p531NaYl53KGcWTPaGTFJmxh0d9XfnR2zOxYI+bZ
pR7KokVmmnHCPLR2cWgmtJrVdEhznCKWDO8Vc/oNrNt3G14koCqa2M5EvlVC+YKf/8tvYrRtEecp
YzSqbW6kpCGpfj5mhndIo+qA+nzaBgROrYpY078J58sI3GeNTLnZiHrTOiRlORWUntmAeyWYp8LB
BfIjSQWkXbwwaN1dP+e8jcl4JbViQiRmGI8ech8lF+QWBjN0hesATZvhfYchc0BWFtz+NpG2Hn/e
6tCd+T0eFr9GiEnM3lYJu8WCy7rlB2o91MWPxKQyo9/Fw7zySrqlkOgfBs+un71KXeCMbDulJMMT
9M8NKrxlKds5HWkYtpe/Fiii7OzdkzRaMm+gsW8Lb9s36HGYuW7K7BTPPa2lLLrMVbpBE5TznOtH
02zU3tAcYyGfiw5rqQKEQssJcVnCbWm5mQGY01LragFDR82qTTQQ145ff5UgHUMSTmAGuiSXZNhV
PbXZXU3F9q7KexE/cawe7gcQVnXRNpt2hqaCnyormekz+Fayoi9QGNhvW8fdk+gxo9vzP1Jbwi7T
A6PE3LMeUBPaDzk5824ZfsBrCPZVNbzUQwpLonf/KHpQJfP9uwyFYCqpyKhpFrm7F8O3EdOm9Qvv
mFZ5tGn/GFnnnjU0mxTHcRcI67jgWIsir2FcuOVn2TqoETpo/YmXkgxekuUmsrDeRwprdG5QAusQ
CXQUdXe+rNlCXlx8VQevyu8sNAmBzQeTpLUEw3cMBguHuhzWTMOHn5N5cYdgegtKAqtHzEQAYjeN
13KfwuTpvcqnF43ZSKpfLTP5nMAn2jVkOVd08j0XkYay3FVhtAU2pIA8s8whBMRHJeKT9wa0lqST
0nZRIS1ID7RWaw2EovJRjVL+wbTDU5ELLgbasoufknCgP8om/wokmatI1Tdp+4tf+jMJPo+ZAO8g
Vf6AnGOlVF4AgwDt0Ut34ca+trc6L8KZqbCVT0XHozB9zf1MimkWYw+AylyHay9yH/3Zvp8L31r4
hBAMMwMTPUbriEFHOTvbXqMGUNj0sFVBEELv/hu9v1VH3uM8MsfThX0xMErB6Gx2ZQcRoYvlzg71
T2wZ1FLZxyIdMXwoGh2zixgEcm/gIuEtbzIP71yUk3hUhgTGDJHYqEAjfK5MzTjhWGisbWViwxto
ULj7Smcgxsr3biKxkBZWVHjXCRP7vi9AIqS6frXxjYyj/1FU4XNpK3sFmfWr8wwfPV3eHCSuksLf
+6MbHJwpRG9lrAtM1OuMKFC/OYLvlOvEKaqVjUnVafHPORmUgoG2HFk5Ft15Qmhwg2JTA3q2oQ13
7SsYmvyWdwUahh2OkE1USzpvaEGEYG4Cl66uq6sPuQMzJ3o1ctm27k38DEByLOyCzh8yThn8LvXn
0Nqv7Dd7R+Yek1T9p7L7Yz2P3K8JthlMnc2RmvOPr9Wwi/KCucyi+PLkRTJkMLLHmTL7qaUcKx2Q
vUUyP1lQQtIGprxnkkUUi++5+FHpDhNuSBnUw0zXFKaRqJ5w1lDFmdAnUO9iQziaNjA6E45gbYoV
easDLr5gPhak1wNyaEjqJWtWmzNxwfVqinEH9hZaGyerHkmIA4RYRxmY08r5GixEl55j7oni4iQn
cLZOuOZF5j3YnTtsh6FmHa6RTsXUT+h1wShFxzEt6sPsSUhdPpNPxNnjHgEzoEeGxXCCFw4sOt8u
To52VtPgZvKEpRQjuWMSDZ9E/dbr0aDbUcpHbVJIRkH6Wqvy0RHDcGyshyGjHm/4mQXW871b+FfZ
uKT/lOJMDMmvGel2GC2nKkEO3QgHP/SSeO+3dOPQxo7EUW9AUljbKm4//DK6H9Hwhuh865wipon5
oZmp7MyStbAzZxSFSv50ncq+tNF6plHJaFYi5IWmPdZvdo68tBfGuG4iwUpOa4Ad87c2DpMjiQAq
wExo2AZF1VlM7AAcFNJ4QrpGYFI9MSaQTb6bmW6vm8Z9yerlI2UtRFOwbkOYFnIEmlm04FyyXK+N
wruHtgSlGNY97VtQdloBhNBkldqJ/RkVRGQ5ln0P64OyLSOPyhCvynMuZhN8h9Hw6KeVv8bW5mwJ
7lME232nlk9jMRE/hEuikBnnjLrLaR2B1j/Ros7MZp3AVzxooPoRSq26MlMMxV6542y2MiK3v7I4
zhGVY2QFmyDprqpwKAWnam2Mf/SU/BiSbMDObr0xnO5XE36iGM1Hx0jfgGrsuHCD8QpArYnW247w
hXM4LEWJRV48VMhv3cZ3MpffJVAZR3NEJN0o2pT6qIchXWOkps3L8mdbyPx1erTKP4NqpxfDoOYw
bWuTtEcHJNcWwT+ZXarEli+GLfLoB8MzQdiYYmu1cB1jQSC9Nd9cdYIU5nE1aYCDOODgEOmEuDeS
tDdJmhwdO0lhPOJdDuUCKRDOCLmcEt5fYIbg9wlLAMXWdRhv+3FE4CGbRwPfPgRYLK6Irdose6qK
6rfj6d82ZxE3b+wthGN/+olEGZQw2pS5GH4SEPecNCgqjexqpz3vQWFKd0qJDMT7iT8SMa3DFjb6
5hr48odqATq7HByUj3u2qZ/5hymbUhawNsg+TGjxVdZKItCacWMu42oc9vGOQC6o8N2PRA3FMY+m
kzUZOBOgzHDUpYaO7ryMUN4inPxFNnLVnOXW6QCUtlBEdcUg4NKUJAcT9XhZ48Z2Wd0N1IQcspjn
GNFQIHb3N0JWPdqdIN2UI5ilea5eTIgxO4b5dJVTsdYxRCQVztflf/lRyUQSBZdlq7hgVNqJH3QQ
uV3HZN1NFdE4FCSTno+xGX+AzWV/NUpIU3WwImlCVXSzAfNlVAw8DpQFetWpJfc293n8lw8yq+z3
ZUo182H4pB05kHcFOhD0JOAWBXFhHa3HlSHtn2hAmCRkCqFDCQV5MGv+CflHxdlzlewwn/826AXU
I4gdJrAh2SDiQZiyxGcI9cgTs7eyc/NIbf+Wlv4e5NGrdLxpO8rgBcwEQ8VmmWqWMHVqNrIxRK/D
sWjNEw6hLPgVGshwZ4a2uKlT6xROJeXGUHgA7+BpkKITwvso5jU0OgT5B9OGa4SiH/Wi851YZA2W
tgP2xa8JwstszvLsExEhHwdCewkmHxA8ZmWwDtsQsieKePpuNSfyCiDLWHtiN2tnmeQ7SGdEHO3D
Vm4rJwcz51VfEqvTxogTsnl4IqO+zbeySs8xoLn9FMa0T2w2pPStilzy6i0mcbK+A937PQzkboTd
zwR9WVL5h7LrL41w4WxcWEN6bTwLS5qwifKXKbqvFuVS3qWrsJf8MRQ7Orw2Y0jDbtiFxND+BOHn
9Ls5m4Y/lBaxUTN718BZxTgTgYFKIyTtqc4CuWkNBqESh9u8mxYgCVX+6wjzGjtJvArYKNn13FXq
8btrIkchTHMuoCtBlnMSIFggWQflZG2G8A91FTpSOT3VXRgdiGvLTjme/tpocIq0h1aWd7ZLNa+Y
ehykNb86GKTCNrnvAtfcxF78u3LJEy9bCP+TeBKqfnNjht3t2hH6rRTufYt0XOc5jB5MOKM6u372
DHxHMHElZyu3n/IGQiM8viIP5YZokbMks7AhZa0gfRWO9o+Q0w1xBLSqxrMoiH1AXk1cKacWk5xG
Jz/qUh+k0d2by7PmAKFsivfS5ywxk06Aavl7LnGspoDbsbV5D51uKzwr3UtT2K+h9Wx4KGUgTv5p
u+kSREHCvajdNXfPuFF5zs7bjN9Ehhx85t/gJZhiNgaYQhNaAkmhPBnO13+xdybLjStpln6X3iMN
cAzuWPSG8yRRY2jYwEKhCMzzjKevz5nVfW+lpVVZ73uRTEq8koIkCPzDOd+hYFuPMUyJvg3faw8z
WR9LmmiwHt0QP5DG5SXeHzGk97KEClBZ4c/I9h8COk5IHld2qX8MI38u9XM2xu7VK5NNDu1QYbjD
Wok8oeWdWksiqnhNylNdKETVK2tCDj043bflTMeMV/G+Mu9InxCA96pjSpmK4lMFu6bwrZ00pxDd
qrfLKlQ5U8PgjPk+HQisH3wkiGNadMgbHGDEjVBJ1iMGCsJ0BVIMpvqdcQwN/zmmV7Brk6t08gMG
z3IgmjsnJ8Gi6SBTkICMHp01m/aqrXahmZrXkNTKAa7EKnCI+ekChD/xTBxLuJYZJbNKkeBNecPj
fdcC8LM+yhly2lCl9T6F9lPKPDqQbcQ03WzPgbcAc/F4Q9OFpAfSAlAUpdoCXDCRpDf3EKIwIkio
Xk16uvvRqX+kO6uK4fV0ltiZsfNDuVQ0xmBi16mye5I2CiyQy1dWgZ2eOYxWMVjalUUrsVNDxe6/
dnb+kr4Bi1OweZ7qgIRXL4+y58k8cSLytlmLFkdPnw51WX6WXf7qN2W5i+byG+4u1cRj5kV34MF4
pYsmRmQ6TBcVNd9dhOzEwYawL+cJAKOdyruAIp9aa/k55f50DJLMuXcWDoRazQ/54ixnf0T6m4vk
Dg3OqmvYNYuZawhn0LxT1yhKaTFYNa2kbcp9WXnxNrPDcR0s1nxoDhlYo/t4Qe+zWPYq6qW3UZ1J
2J5zJ5C77a3sjx2VCE+7ghySmUFlR2nJ87YZ2nYEe0Irpp5m3OwvDnqo8kWY5DktTuYhSopRuQ7J
w2z4ZEWF08sYSQYOFmhRpuPbgP3HlnMcUMCCn6vGcRMW0NYWD9/clKCizZX77Is8OsehvQYIqOUF
85kqmdMXOvR9K5uvOJ++K8YyxE24J1llD1lh4apbyH6rAtPdS3QZaFzkV+PW21aCTi+UfS/D/mti
9nOuy4WsHs9ud9MIXQyADqDRoed0jyBONW0C7CxZAwXgLFgSRJrOAZa9Cf8R86JLq3LcZW62DWym
UkLRETiBctdGlT22huXcYSOhfImhLyUWxDyO3m7KqqeRbC4cu/YxHkAzmmQ94esgrKqakDjWNQpz
Rd2LGBCJl5tvgMSubMM0r9E4H+dJDyudfo1Bxe5EuzVxK66yhirOTnA8zrN9jYGo7QuByda15HTo
JakSeeRvnVH06yRx5qe5vOI5QHpgVv1jXOhYLnHkMkF+gXmMCCAEEPkHmuNINE/wPdZJtU/KhWWG
b7CzMy7SHFDGqXebnQgaIEp8ib7krm/d11EQxOpX9wWef4fGeefnexN/wToP0wGKIqsmfLXVaRoa
PqHXGpziKcApSMHpXRjNtuCUEPa0Zv1Nss1TOCdPhGDcdYv3bnL1SJ3+PTUmF9MN76ikB/U71D9e
/LvucuexEuhfqBNOgUKGyoJySoguruKaAhhEu5mi9DB6zA4xYSWE/j05ZfjA6GjccypcuUannovB
CHbuol4Cv0AUX5bjYzvGv8H9H+BEGhufwIQDXLAfcKgZePGRBNz6s0httdfbwk2Mymsbm/47bNoX
qyu6KxFELXt+Ln/2HL6HAR2HmTqPi079oasbWIIJB9Zm/FaxJdiF81u4oF8JGaIulfzoLfupTSKE
OzYQ3oxgirF37TsqiF5RG4YFINW4qB8T2xzpgQBBY8E/COXMx2G8yI45JiYbY12pEcVtgBeMaE4s
GQClpBXdTZBBXELXtqpqa8KNFuD0MlAb7DmHMnV3VVeHmyYb70ex8Jms790TYscYDi7yJuaMeEul
vFR3KWuJpxa2kC8ZgXu6m4zSaUN8IxJRVwKhjdrfjsG/MwJwVA4g/DzTuWtgq2wGtfzKWxhAvQLZ
HqCF8ut3Z7QVKWHMV3JvVxokwtRYJg9O7z24cNtYLjnLRliJxyLPMqDLUpVHCLSUTUIBmj9JyFhu
Bn+CktBmyc7O6p2ZeV16T4jHL5orIkVBhkvP/zlVwmY7UwpGicRMhHFylM3vbBySDQhZUJACHwaC
bnnvBg9NbjsXsyZNJKXBI0yWj2cyXJXff4YTFup2JjHEUG91PkB9HqNLyrab2BW2nSAxkV9KqPd1
w94Dj6PRmQD5m/Ka0jZv6zbYq8gzN3aHLs7u5mNFhhUKOaq/0ZlepPuZRst9nKM0Zv3W495zkPRF
KwL/6p30Z0KeTdc7YKyj8GrbnUH+0LFbqgJdX/ncG/GPqh8PvoMyj8EigfIVJ4Gc8UzS67n9gm8r
ayPAHwHrem8q0s1Hyaj6LRocfrrtt405+NuYMM/73KzGc9dh32iKfhWNcAurkZCftLyghibPIi7b
Y0Ri9kbEIxluoXdMX7osXbba5uKNNvRKDpJdR7YVJypDPM4JwrrZf00zpz1MMSLqWgOcQMXuhTDZ
3JjxL8oGbeKIy7WQNiajoEX4hhueNCSCZwdAsYnMn1JjpLh3keSOSw8QtYaW3JTpd+gUpOx0xlOH
OYPXRYYPMs3GrRosho0JVK3sEdCwd11iok9IpH1yc64GfrzgTeMyOnn9egDogw1b/CpGzdqesAQE
QoQgZ68wSgJq88dFFP59ayzbm81yQfSAC6tY90Rv7ORjKadne5jrQxcwlhtDu732pvWVz+R4xSQL
tP3QY/7rLwQDMubLuuiursDB1sXGdMb6RwN7xAozsR8L61pk6b4BjpkNBC72/u80+jnK9JibfJoq
BzZmSJCCLJ1DOFID9uQM72eBL48zLcV/QjgFdpot2FsfPE+iNo7TZmcFRbF/S5bqT9H0lMioaLPG
/vDdsvi2vfzk5tt+bjRNTSbodvu9XKx6Dz9iFVXE8y4gRSvSzneLK2mKAkpvzO+8UooPQLCCpUDN
tZjeZigRZzexscrG8akMOP10E8o2mAWQAtBJxHb4JecEA/lgYR1PljtSCLUp0E93GDMupChFu2TK
L+gi+5WicWC9MTWbGa97VvXDGc/Evu9d0HzTe1O07dGkNlp3RrydvMi8pDmW4jxnrleVfbipEDyf
RzhwtKSSd2o2PhkZkyOTL4/emJLZOC5fVBu4xJufWe8l6464j6ArvFNoxhgWsmLciMnZ45Tg4jdb
+SMJBKva69BztE2MFy6R9x7j8mDmgpcMdnadAjgUxtDta0ejAQ7s1n4lDXY82YAhTwKDkRjthxUs
4dpXxGq1znF02ATz5zEtFtlT3C4PC6yxa28wpHAkb2dSL1+sK++kmyW/F7xR9HhczEKiuHgWFDjt
04zN3qzaTeW68itpEQH0Kj1CHAjvQSVw7UNdT8tINmQKzoFR0R1XjRW7tu6K2Y23z+IjndZ3Tczf
FJwrWlMBhwZcmmPbRlzN6ESC7tziEIsPSJ0PbN1ZGgum2gRg5cx52o1hFR9+Ulxd6JDwghuWL+Qm
Tlb6LM3TEk/Z5XZjGEl+cSXaTKbGm6jiWGg1AwAmJlvJNNs4UOLXhZbgNSXNPBnrMZsjPJrgD9bg
EYadrLzPuJTsbqPFfoCgy1mTvSKqATYRbW2eu8l9D7vi7GdAHpIovBZukr+hml41Hcv3wkN3GnYu
OhK96bTYVwmsLq/QZuz52rAiPPmKgmv2VcqZuZ34zWVx7jFM+HH9QgaK3LaVb2yY1OW9fyIWB1+j
K/a169nrEdHxOoYeivpEAktMp4dULGt7IrIcJACIuKzE3WPstPB5W1MGUsT9noqFvSVzzLHvhy0w
JaZDFRxS5bnltrKw50QzBYrmPzrWeEaXsiCvxq4khuQ+NNRTauZMrZfBoEz2GdwRFgUVr0PdMw3j
LtabwxLCcQVsHZbTkbDJ+v52YxKWHcfudnDt+OiQFM3QPzLxFHCaZSYHqtFPmreIisqbCaI3A6Y4
dUTSXqGC+95s7Ycp68UlIn+IDAVa9YGUiyLoRoSgy3Fxbf9i57QCRdE8YMDWxfKp9KidJvTj2zkk
lK7AT4SegBCic5dkP8LadS8CLzTsF5Gt8Cr/VOBNtrlWwZO2PW+C2RcbMWIKZbE5Z0TR1oO4oPxc
TWVVH40fCTJ9bKL5sGPuPB7ilou7AJK8q5Yh2mfWxOatCh7Cico7HAfFGnpYnmxo4GucM5ewT+Uz
JpRfikAVgRXBpqytDPyL1YhBpM8vSadOPfxmZRPoiI0DmEcsH2AgAZVSNdrOHNNAnRkHd6r+2Gn8
LWuT7HqTpKtKNkR8xDMxBLnDR2ABpb1wNJXC/cpyH6FNDnC+QHlmGvLSNkhRilAeVep9FMBmGyR6
d32+YCNi8ZgUsDAThzNj9or4fLxH/CWScgsi5MomhI6uUEd6f64ynPhZw26bJdRpgHpYWM67Ugp4
cnlyqARveku3QDwqC7W44Ud6TfiavB3Z5Q/gC/T4bsb/1NbIAwtyKLiK3TejB++W7NEQD0zAsBD8
JaLZBkPGquowhDLuzmxF0OUsobGQ9tFnDtO3fD6yBmRZTXlgsNndNeVTCGdi58exczCxXm2Mufjw
1IttsRoyyXzCXs6+pmC6wVydYEHXLvLPPBN028yA/G5+ouUnOSBhG2P5CByaQKyroGmeJCmpSdLq
8CNsu8nIaybc01j6jOJZR9Aj99S35nxdosyHY/dYtgWd0hSBBOPT6js2E25cDGxBaXo99H7YHxYP
t3WWmPMG6siHlwKMQfC/uVliAAqRrqNdTcDymN0qb1s6VfQyeKNcq2p5hKoZb22CHI+wUAyQtS2l
2+KfAa0GBz3ynirCC+PO+fZnevvMx389gqrC5462mmitpLB+pFaS7WjgYVDpm9s9B4LLiTRGyCKE
nberKWBhCkF98xf566bGQJowYLIyJ5bQERqjxk7gfd1QX3QcLHzikoI1op9CHVbg/cLMWbMX4qHb
47ebdoJn1RnqlX86K9/kBjKbCkafVvtww5rdvhUyjq4HIqUS/ICnGApGlAEAcDTLsOGcwSA+7XZU
ndul9AHIwHJb9A2aQo3GcU36MJuOb+7/rib/kXU8aVUkJlzN5EU2fbdLBm/557d8WPPr/6+lLnD6
z/+Dllo4wv5vtdRXwBV/11H/5w/8Hx21+Q8kz74JwlIyG7/JpXV+zv/+X4Zy/qEsKXgUP68w2QP+
XyW15mlKV3i+bUmP/3Ptv5TU6h+2D5xTwaLyGJMq9f+ipHb4Rf9FSS05FBQ7GmmBoxOO0iDOvymM
g9HANYrX9FhExNfSaV8Dn5394BIrm4fuF9f7daK+aCueKr9EDu075Ce16r32VQGLyhkoHUN0xA5L
9nBeVbc8ATsBiKOGh6zMsXgSqcXEUy6HQjGWYfVWWYTdVINCiDsCP1tI091wzdiGgH+PS4JbSqDH
zbQwxfxIU0Q6slCk0L0U5T6blwiTKqPWpRUnq4Vk9j/Irv/NSwLJ33d5VQQ6dv22/P0l8XvVBNbo
O6wx4GWHIrbXYWbcM2KeyY039l4h2LFzBd1itLs3w+gglvTTsDx3gwRn08DHOHSVn657HydcEl78
is64paaCkuExfWWsGvre+yy96vjf/9sBFaGx/y9vKMQ/mIIOon1TAmO1/0UyHkQiq7ye6PQgDN7z
OrAB9OeP+eSZq7zzy/280GqNb0Usu/VcsfGvZT3CClZvJbr4PWo+OG9h5q1H3NzAtcXWY6zSd+kW
uSgrB7bTwHdA3mP9qJAq28JAYaIIvwwjkNluBk4EokWeLHtLLI+xxToY/dPv3E3bVRV0BO7FGVff
6TwP4Zsj6IRGlIjRpN7FEL7KqnPWZWwdzQUy+uAdLa1W99RDGDEIaau+h+yevi60icGCgUQcc4Ml
S6wWjSDeojOle2HkmsbR2lycL6pkjVgbfmltZo0wnhAdMEvRFVlgg6Da0Mj7AfFp9y0i0isy5gYq
CeYj+dSAM0R+YLf+Vo/6qtqyqytTrvzGj4r8yvUgjF9dD0Uhkp17jbL+gHFiXjNXQJMfRAy0evNS
jxwtiKt1rKskT9R7KQQZqGwYqnXHLzHgxq/j3nl08uJXGIAmF+OwRw6ckeVp/Uznl2lI2QVOzk9F
8ic58/inOuC16uyYKJWXpmdVn6PLzRWh2snHsniE6rJDLBsW9ijJkQjn7V3tLLQ/EeJZdxF7WRQ/
9cgaKTgeh2WpN/3QEHLR8F6y9MESOk1bcpH6laM2jMrPuU9JlHcFkAE0jes4U/YViVK9poXBa3ZB
M98/psazslXK/kRs/QQS7sKWJxumUy67r6AheS5aCGpanF0UFz8NL6cS7eDKBeZQ7PAyP4aKqddc
zR/58NowWFhDoCS62vlsuvaLwdc2YWgq1QRJoCu+2yR+FBFZFBbhSE3ambyOw5tXVx8Yyw0nYJku
Z2yzjC9C1W9cJzhXC+rvyXTeZUznXIq7mliNNaTvfTwjoMJXH+pN1l5WFpT8BbNnWap5VTOBNCMq
AKyMaTdcsYHu8QZcorLZk8MAcXA8tmnzS4pHUmXwU+SvrRVkmCCnn4blbuu+pz8gn47asVQETDCt
X00ZVuewhNwCjRunKJrKqD+6Od0PmJM1yJs3lcqXLI1PZChckioytxjHc9L6QhMeFqqjfL4OcfmU
eO3PUrQfUTbsnTDbuXyStBj0s0OkVbT8OemNq0IdWsvqV6lP/2kaCQb2gBOr97KUSN9l9tWS2YOi
4LOhwioc+6fRRtUabVG6kZotNvkP8eC+J7yfVhJd0yA+p3WyByfxSvzHqR4YQbnur8DlCRTOT2ce
m720UvBEwZNKqrsEMcDa1OGQhvuUofHsHMpoS/go2AKEA0s+7PPQ+l3wyUMvMOE5d7JX8Dw7Qjhg
yXsy4DPEDFMsJfNa5itxy0AKmhKoiow0cFZESwe/Z/BmUlIy+1oWHroUsr7z4XGW6iGe0sfEm+8Z
P+P78DdWpZ0PLupvmQ2crv1tObb3c5zaqLRKZ22X4tgG/TFpIsbewZdw84tRRM/+3DVrb55eK/gY
myVAacTC/uGffxf06yZAjtMNOhk6+ZkBlNOf77nVdE0+Sk0eH9kTbAkS21pMEhYn/BhqLbodpt8Z
0R4rto68SDhFOushqKxH/UCCmjQdsSdN/pfogqfQy4j/xbkZI4+wFZnLE62bws15lK0PaLUe3pfj
bLLnqS0EXFWwJ0p32hIjsgZ80K5GGHroCbx9icBiJb0G0Hvk1js0HC8BfopDEvdHwfB9HXXk5bZW
uLOc8YqYHu+U9Wa7Wydpsg06lHtPlm+h38AYcd87nXWpFqfeeD9NWcSbOp4YfrDWLvxmW/QhC7BI
aRFVtap65az6Tr60DStJmP4oHZbkOPqgd3BDKkYG4Dwr+4cdR1qHSVpyIYh2duxrVjU/gmh68KAa
gOmRPyxUOknafkcxYRd+b3/bLY6YDmJewZ0miBGz5wSB6Ydmv36qHP9S+IprIBBSdOOfYoKcWQFR
ShC0R75m/jnGiNmb7BW8TSsvXQzk7cOfye4fvdhfk5z45ZlsS6cGWknseRd/jLm0xxMyTpu9nZjd
a8goAupSfiRk5oXMToRX5sz5hWvPbPGcU+sXE/RhxaoAsDS9uLTdj3Qi+SgJxM/KCN6IXCPzvvdX
hV0iAAtRNjoeMyPU7ki1Edq7xmpoYMr0xCqRz+DcVSLdj7N6Ju5lYyj5niv05H3uR5vPpIp/zvnC
FERTFSlEMKzsQE/SrzksA6u4K7Y4iFDNC1ooUDh11XkAD3mCph165FtzZiHvCKOVdqF6zCc6gCxx
wMCjsrtrJJgOq9yv7jzSh89dG34vIMPqCSQZzwHOBQe80bZMshFRgUfYmK5PIJdX/o7NihxNqyRY
xG63JExpi/OxCwn7y8n22yr3hRyk8EI8HqIL5l+5fNBT5JXvjN9LbJMJKGYU1uI1atpij3qu5+Si
eWnyZfS4gobqJLrhHsWJE1Un9In2KmCGqjhvBUv3EyQI5AoOibsdw8a7MejftI+XczF7fkNcxs55
RlbAEjPtCLzC8ROA+9HvBzyz97DuvxdaeQ4l832UegNXMDRy5Fto5c85mSMc6Na2La132QiYS068
6pzseygGk9Flu+pil2gFv2ZuZzyMSNUdLojrBeruGBSvXgGRaMgwGNd1+QNa4Wa0s/uI4Id+9p4M
MV6TqllWcQp1lMCsfnohM8MlvYOUk2DxjxaYYn4KXaD7ent2XB7XzkzgdDZnR/1nbc8hc9Z/Von3
u01wf7Gf/VHJ+HHgGXpOux1T0JLgSeb6ikqSf7gzbiIa44ChAaLleDeh2Xnoh68FDAzRjH27x3Ti
mx4ZiBWNv9uyvyHf+oi2zV6jRXu0S8xJnOrBTm1rgK4jIc5LLfEjoiqHpDqt2RECdHeJNirGGFtO
E5/AHNaIC4zkYHhUPkgSduiQmp1a4q1T5WC5/PEhk0KQisRyukYrDmnKPuGmj7cNEnC3H6pL6mRs
NNUAuY4OJnXsX2AOLYZPiAyJltwvcf4qjJ5awYgztGPqJUmR3RcLKd9dD8IgNZ+tfl0UcbEN3GTf
lyEff2s8Upeg3Cn833Cng22xmCyJUfshnBzjyywWcDptQ1pAFeOhDhqgwb35VED9WFlh/FjnKYQd
n3ywqoAeN+R9ixYdfWd7nMIWnUYGJipo7E2lPFTpAKW3aIt5E0fzWEvjnDlAb+YB+1AROhsvC1C2
5PUzIN10A0m82zCePPeZYIxFtvjKYLHHKc0rkfhF2aGLBdp5QKv5psR5uupGKO+DvjEVIPi/vrzd
s2Yi7jQr4vbgaKApNXDGb24P/vMH7IesWSYqI/Pvv+L22GwuzLIHAwwOPNNyNP3NXCOREfY+CnHS
Gb20lvUQa+5phbTOECEEJH3A3G6E/gfdftHtywpqfaFdPzeOOAt5DBO3uymWk3QMqnWo1MeNKl5E
drAmrKjaykQYx0pYx7zBAcAys95DqnbYl/rEDkDuBStRPEuUVH0yBy8OoOVSY8pvv+Z27/YnUNny
127fzDS7QTnWtGkDTkwhOFiyTrHRrKzc5P2qxwvDWHkcJLNvMhSwHVnaDmVC7fTRxWWRWu4TX3dM
tlvtbaM9qBhtDIdMdG0MK7pOishJhomS8wAuiQwgM9LgNrmP8ORsJ/KcNlVIpjrMuOdx4qIwBZ0g
5BXDToNKf0cFQzWX1SQ1Im7bIBsG0WU47qMr8CeKPMUr5dRiPTPqQj1LXmbM+gPHv3FXQu2lbkc5
2qaJCYbcQBleflKPlEcn9GPC/5ofXU5+JUojPGZAgay8vjM7ewE1SvGg4KpEy+zvDKtywbfz91t3
Ci/j4H4wX/i1NAvrvpwqtW2CE+ysDFznMc7dCtJG5TxFVnLy554Vq7vEF6/l/FBUXCq6HFE5tr3s
c+GCpECbIjUdmnOtz7OOGuxtHTaPueM0Z3AEcmuRVgQdZ7obyfkBiD63O+Bp1tlj1BF5DaPjCZWr
KNwjPb4D8zJIHjsf0UPIR4ZSo/gausuSsigBS8m2x8BDQHyRvUrqsH0N55gwOQPFoSVBdgbRkL1L
GT7iNgaTlybTroyH8AV62B+75vw9tpVW/3ZHf8SlPQ/jB3C6aS9HudxxiKDgFl1BMx6GB08M1JhS
nUfsGGeStn03eZo79gK03O9MYWj3Kn8mkZ7MxTTx92kffrml3r2Xzlc2yeicBgMWWK9FRdLFyX2H
Eewe5SWajZBtYy88zMI1Wm3EaJu0GDhbZuLJ9dHEhrhyjsbQ5+tSABuvW+9hmvG3qpStwmpIqFiL
RIlLpW8G03mYR3fAk0F6urt04jWW3kNajfkh7qc7OMXVg+8H9yNyooOyOybo0/iaSXSA1OXBssgH
VlU4VJ4aix1KnJEdivMxojVh4YeQLWng1o2VgzYFmZ2Zp8NudG11jKawW41eKLaFz1XVrN8DqpEN
FzH72LqJf8wGcpLzprqv9CrdyUPn6GWocl37IRxT84A0IKJFyrpD1gpvNb5YLYOHxfHuvJJlmhAS
N3Imyv00hExzwcZEefDdDWn1pP0sSTHI/cwWGiGaywtmLR9DM5G01e0NeHxH8Nlne0Cw5XLkNq1H
ULz9msc4PJG7H+UIv1VGxRsbwfRJEkVKOlp7HpEl1WaO9l1yQAwQ6innwnPIVAaRCpjPVVcE4707
MS9RHpCD2fJ3pbuQ0e5gocRdQinkVqRftsJeCSMyzoFz7gZCX/qmCtdhT+Ap2/lrP6kP8tZ+DD6V
zLQ0+2qcm8eGIzeqw/xkheVm6UmusiKWSUPUr/MZHTW1hGAOEX/acTk8keqyNbr01ORF+EjS+T2a
smELAqGgAQG7SP6qXRgwiWaenU1clbP8WGDY7PwkL8hLzMjMQA0WERHDQGEVlnN3dsa0P+NjKppH
N84f2JSweA+UM+29mV276nHERFNhniNjvlJPY+5HenYMjP2SwhI1zWrgWp0Z21DO9xg7xanJkJuY
uWB/1fneveuNnGWaYkbhhUu/94pX1xjf2dabd81b3RjxS08iZ8qU4wEWMnBeCsbcJDIM0QNVFWHV
hQPTHJNCKqnOO7znFNlkzed2K7aA1XMy6dV3mOfzfhn7+jxBi5fushMVFDlmpbsqVIzWPIIR/ZyE
cGxxVc8Ebsow6VUmxEnCYS5N+tqgkZRDEJK1Owbwhdaqq845m7/TkrVnUbbmIzPLlWo5OIExAg1f
+bXv46jm5nYvji9VzSXZqA1Ja6TvTs2FFjg4FVFknELSLcd5yA84wcG3msySjGby3XVmYMKcNe4H
/IsBsbn+Q2L2vG1NQ5wwtHJeMPHex4gL8WiTuHD6591YO6UpaLITMdFk4ZrBVWTITRc1d9ox3DFf
THbjBBfS0QDeLk9y/KOQpgnJJtkcoxodBvsm/a3bzYz/fuoZdaRdiavB0QSIQYrhP++mZR0f2Zqt
zZwM0Vnf3O4JhOf0gR1kidvX3ZyRkJhk+SbVmTEOcoXT7V5BH06F7xAs402hTb9TrG8P9HGocNYj
xSVSHEgnGs8TVm1/Y5YNcH39veBWuvz1sMe1fxu26SeneW/tptCa/nrw9gtuN//yvb++NE29nEJq
iYY8pAf960dqST0bFmgo/vqvb4+SBcGP/O0uWmG8xRGq2r9++m//0e2byvDg07Usu/71Gdwe/pc/
4SurogXWyzP9pKM68GCiTZJEK16Sf/cT/+57f/1Sa+KTG3fmrtLVIidCBOzOhCK1jO0Fcw167raM
EuwyPFw7AFLx6fAkk+YpDhGGeBDBaOq4kUHcnxiewjm6fa30N6eWXFXS1NETzCQWr1haDxtv6LmK
zsZzVqgXuItIsfQRwOfql8/IZ+uWc2luOcTLE2sNHgh1VhAoSvjoInv2CfnJg6neG3YezeesbRgK
sFhgBIDLNXHMT4QNx2YYv6McZwCqJS8M7npRnYocPhSFBRfI2YV1LhGBcBStYqzgjTu8Oinaxyat
nuNY/olQ0/uo6kPU9SUqe0/L7S1090xi/zQgw1Hj1xOyfCw8coMy+kjb/T5o6T6rgrWFlt/Ton4G
Pt3KROdPUASfOoT/6KIORo0TQFsCFm0OiLRNgOxy/jrOARsHQaCtBL71XIzOa5KOkNJAu/dCPdw2
CAW56phnx1822Q4hLCAkxtVbo3OameTCc73mJgrOHHA+EyBTWxwivA6s4tcR3gf4YefcCPfCCj+F
fs4G64pWM+TVWf4zGjnir42geJynpJ92U0/GTRgWzwbchRH/RaeVtLUEjetcBf4MOLp2xDAd18ag
3RvaxlHi50DrhOcYg4eP00PoSBycH6m2gFjaDAJw+9I17YF4BwgSkDe0baTSBpIcJ0mlLSVD8Edq
i0mqzSYRrpNZ209afCi1NqTE2prCSc2BuYofUttWSNA9Ke1j0YaWGmeLOjfa5lJpwwtIHc7LWGCk
NsM42hYT4o/p6tdZ22UErWlKTDcmmhk3TY2rxsJdw2odiqZ/1xU1p0lbl+f3pkpeHG3LkaX/LKdN
Mt/VLpgJvDu1cg9ePCN7/xy0tafUHh+8PgRzpFjd0XZgAsILNGlTEBw8e6/wCYEPwzCkrUMMEZ6U
NhMpXEXlzV6Ez2jQhiNbW49mbUIab3YkbUwatUUphCKzITzT0CsvyLwsIXJQhyuncqeDbfEpVMoC
E04hH+pGxivLYFPn3402Ry03m9TB1qYpcDCsHLSRatGWqkqbq3xts6JTPyl8V/OTr01YFW4szLxX
R9uzhDZqBTi2QpxbQlu4cm3mYqT4orS9S+LzQj61L/B90ZQd6SUgwWpLGO5+mAi4xGJtF0MBhK8J
B1mJkwwpc4qvrMRfprTRbNCOM209s28mNNxorbalOfjTFm1Uc7RlTeBdW5ANrBJsphvJ/F68kZnK
UFLb3VptfHO1Bc7UZjhOKSk0O0TQ7J8mp0eBukDHlLxukEXeZ9889pjsGBThcOAlqArwc1PxSUBI
ikqFz1rl5TQtJ/ie9/p/QTJj3KN0ZcBpb9OO66vhNi8c8JxpPKwPfoPtIe0VKeOM7OqMKQOqF5K0
yFRxCIHC7KujZ3ARltpOmOMrjLXBEPk6ugU8h7k2H7rahhjgRyQBcdb2RIjIYpuFXLm1jqPoPlpt
ZWy1qXHR9kZTGx1LbXlc8D42eCAbbYa0c2yRNv7IQBslGxyTKc5JhYMy11bKRZsqPcnAzvsU2mxZ
6xfS0gbMxc3vtXUGXcfz4MyfkIV/ofFmyNdan2qP0Ung0EB7vUy/O/aQDU7PGMenHInmCPCA6oU0
2y7IL9oeqrxs34x1vPW0dVRqE+kIaH8dBJT0iDCnlXRzIlfH5GirCNJ4DvDV7/TT72S8URiG68Z2
meTJfQbrcxc59IMT0QKS/mTduuZDZxjjFsziL1FH7T4Rc7itzWPLIq3JcF+EwmHn5/wBDniEa3t2
B+M66YF9pz+RRX/E4hluhDbeFjhwI9/4JaLkkmKkbfQ8HU1cwvajKc93ytdgfj8g0teIkcbh3u+q
YyDmXzWfoIaxs2FZPwZtB+7wBQfTn0nbhFO8fm3Z3I//wd6ZLDeupFn6Vcp6jzQH4AAcbdYbgiQ4
ShQ1hjYwxYR5nvH0/UFZlT1YmXX3vhcpi3tTEVdBgu7/cM53dNa7GqPvlIdOMDoV9t90dRpXq+eY
iYzXYUKOVjcynVPjQdwEhX5S2JWX1bcsVwdzj5U5Xj3NSfrLXD3OYLKYCK6+ZxcD9IIROuUMrVAi
ORik89UpbWCZ1nK8070OK7vFmcrnGxYPButxdVoXq+c6wHydpLiw7dWPrTBm82nn1bfxalMiYD9Z
3wpJXAVu7mD1dY+rwzsM8HrnmL7V6v7OVx94hyG8XJ3h0+oR77RDpv1pVud4vXrIiZiauETxlecY
zNPsMVv95vMyGshKPXN1ovc9sT9TRWZQ/yAEmPyqn1FMA7QVMwdfQpFULxQHsAAO3wv//084/D+p
ckyyXL5fql/Tfw3/lNuv7uvfgBqi53n4yv/8t//yAKkt+jfvCxQqq+T/RZ/zz9/67/ocx/qHRGjj
SLSkDIWRTfwrChd9DlQfWwqhSxtlzCql+A/Sof0Pi1vKJH0HxTC/jd/1H6RD8x98q65cA9ihWBU/
/y/6HERA/zsD0IWpCObQgcKodGE6q1zlf1LoIKGt8yZrkwPxRPhSp+rVUoA3BFTzojJ6zDJO9BQm
I0Ul1izRhfrWrIR5hzxYIQxYYOAiNUi5Pe+VBlcD2UyxjxetuIwzEotx4cobgtWlNdxsZP1UV8lz
qTVUM/GYX9q+qt7N5sqYwUtjsXwGPSKAwh3rBwZTFQGuXD5h0jIu5mP+VLsLFzPt7rOT0i+HdugR
cmhSRWjzvuODfWan557toev3em0HWyOqceZMbILLuZ1+da52jRQxPmlu46wt7OywILL2B30ePwTI
c5y6048YW5lWQ8RDpE+Wdo6vgwBY4DyRMxxNhkhTHvZspe2QKmKurn23dK9trtBvrO12pSqghkKP
XgsGo7mV+VlOoA7e9Id5ecIhLY+Dqr8AZLINTFNfr6dsn8eWuiQgsvyG2eSIcb/s9AfTjN/dKiLk
zY7IxMoH0Aj/znUl+SXgxXoTXYNnBZNc4i4vpZ2bO80amq1tyz/aqHbs+uVRtFBPUpYf8L0ppOph
W0RVdCiW8d6n+FQc43l0DC8OwRoDmcEOI4nE0MoLSGn3TZyTJ+FaxS3EHRCM+bjP2ZCxdkxgkjU9
6Rd+OoYwsQj/opYvDtM0EB4yDfeiGSB298lEQ5RFPjbpxbAvmsqsDV5VSIaryaARTLE7JPuts9r/
ZZO8BRQOMl6Km6aQNMhaR2otsezaMHmTXB4I1xOPMTIUKkHzpQXzC6Sw3TG+bh9ZLRpUvUF1ZJsI
6MoyJr8yumlv8ebsOzfypSBIhvjq5phNteaFCXOgIocKpiV1f+hSqiKNMJOzPmp/mXf8rDQxH+aw
Np/EOr0IGFDhW7nAaK+OaKJB9wQkynbCDk8mFydgwxrDkBljwg4Yk3a2KrxkcM2bSaLMxh1yoHFm
9tmA8bpU6xdn6VisD/EhAnR9FilpjYgNBMJTGkAaQ8e9L+ycriqejCsCLYY9GbKJmKCXNIbezZN1
UuBatmOCaFMGCUWmRoyfsp8mE4GOHtEQMZWNvSaHJcaPAedExAExYe24QZY+3RJGR9tcw7GDyZe3
f8WPlPR70ULwIby6t2I2tC2XPSs5Mjj9JFjf07HH3YYUC0M3IIzZZueCDQbPbr95GaeiP5Py+RPg
dXZs6qXcWHbnrcnU21KAIVI18zOnaQ7zch9jlFt15dwcgZ49B4HkiZnVAEvphl1djZUJz4nfrQ8r
Kq94i/ZCblu9SnfzkKpzPKbvIpLNzS2NZztMT3FgmlcjVG+RhksOcPmWJFEs0ggvPnK0vg5LXK/g
BL7y2Xm3WP1ychHvp2fLEyHF8xG9JQ93nJyLoIr2pmZGu6go1/1eYPtMRqttgqtnFWQvpA+Q5QVn
jQ+a5Jho8A9vx2wyHkx80GvGoo/161PKGlsvIagnARtuetXAdHcy7q+lgfJtbhp1JOoHcKkJAxPD
N1rG5a2YiurRkSULbeSR7TgNsHfcD+VC2wYKhTvDyn/oAbwHWwb7Wmnlj9XlNQtn39dmdQ0RVT0A
WJ3uoChXkHgVXZx1qlorhN0SBSkFjgWHU8t7wgYa40liQAdiXzyq0XlaWER4TUmFTmTB8FBT7OWA
4n+OQ4R+i8w+OrxwpMJWeaV2xRa3YnKc2wCXjJ7GbKKcdtviY9plTYzkOgISFRssV5NK+2kl5Uhc
h/GI9nwvI+oZG92kl1BbIgasyovdmE/F3L+LmZNf/0P0kvFY8fTvIhGLh5b1BKIjhxnuhF4qdBeD
SXNTEAoig1PTGp6snS9k7+6biY3oQTb6qUnNcTtVwXjoE41BfgIl2841dknoBPb2kuxzPP+3JVLl
Z2KN8tExtVcwJ2fM9v1riTXFCFiZ6wQRGrQHe9H1f5MY+pEmmIGnTJAuFjx9ECpLfMhTOZ9rWpAs
1p+RbWhnFURQc7N1i/6rGoJHyIfqNdHoQpz+jNoxob8jhD01xhbSaW94OA1ITcsdbtqlbh6MKIce
S1+FI/YTqdnnbPOdQ55H+76p3WOIvoDxxUyUTNzFB5cnfttRmz652hFVy29yjdy3GgvIgcXxLVZU
rn2qoudkTjGlz/Ed32/tFw3/KxLSPSNzm08mbPkK54RsDaACdfFBxjJ2QSxhpyrFk4slNfenRUt8
zEv93maQ6NuRcWgXq3zpM9Jwi5aNk62X7qPC7S90B9hXgz7UGixxcZGAbEr8xD4ay3HnTIRrMXMc
iQWW+JjmInwYNUJ+0LZ+GrrY6qubaNTLiWwV/basCWINctW75BkKx3Fvl/pw6gI9gOpoWD43dbU1
MminY238Neb5K+9T/W3Wz4gC3bc5G+8URgR5kkYMe8/dyZQl2+DCpu9E316WWmMmqL4i9Gankpl9
1Z40dkZbdIBYNtwqvRpSP//zIsGCd4yU4lZM6MElsTqHpuVO7PvOoAbomO408Asj2eY3NyPbZjG+
DMhdT+ko9GMmavNipIw8aC5YiUjsz7JFVtd0TN8aPSpfgDQsOyK0FCMyNoIsTvEvmG15bgyTxA7k
bRsEbScRZOrAx33D2uaXnd2h6wSwagLUdLqiEa9T/Z5mIVqTwT2bdemzhQcBbI3NyTEfw16Ke9c9
ENcRnuXKlZ3L8lilHb6kUjsPOPH2emSjnm6r9ql1g7PLAXRhA7kaPXIillk8XYj2Pdm16DxEyw7y
v+xPvdRUBQjcvH5EisCTjQlruoeif+5azXppdGzonS0gmNZir7rQ15yyu+TJZ2aC9VRA5RpMIGze
yGeOaKyiWCXXaYmZGuDkWTGDYeHPAvDYoLLA533eDGmYf47SVntDwFsEpOjZqSEe4oxnv6wa+st5
EnveaXOnwh90tC1HY9lD5Oy0kBCmRCeawV0NmP3jYPcUj8l4CeZaPwQjI98WfM1WrgQiHHcR8ODy
D3nBwb5cM4MjvMmtlMWxHVVzMzXtfSyj5izr587RyucEBTNlRCpK28MlyHoKbmtdp1u2UcXHQKTX
xNGmLTfdSn85CWWHRGxSy8q5otJmWxdWxJ4ueIQd90dh3bUI/ZwM5JclI5I1loNQcFuFnrRPOqvG
qeucs8qyfU0HcxGEQsisOGfD/Ne0zOjCMJIxZ7hwKThI0l1Q1xsMUNjr9WqLcYaOU68iqrWku+WU
WpMc2REl/Y2aNb/kvIqe7UwLU3XSNQj7ZDmiRfNmMEN9nzn2W24wztTSRRxyVoeYkrGpT4PozqmV
ecD8Y1BGZXiAOfcqacl9pmQvjtbEh64WsW8l42NE7bYpGuh2VR8gxeQz3/ET2Yb2gqHRCFTzAR2U
P2FbDUn9WEnCQRgBuAZq9RRnTZ+Q45aS8+rqszhZxqlcK+w6QepCIbNsm4YY0cAepnsuq7eIEWHa
W+SQDTl3Z7XcUx0bZBzN1xIwygTD5Fbi9mJEqR/bCWqiNrk711YDQw2K8GYs0YujTdlHWfG7KLhy
A+YKF+Lksk08oylgBSkfEAn13HZow+i6GM9peHHqCBxiq9bEi/VGadPhPW8Sefwuhvh5MeFOCrNx
9QxKtFq7AACRIVOIcXEvDlKgTY+bALdzxbw2CD14UMm+jrIn0ngS9CrjKbPJLLfhhHtaaiDMtJYG
3cJgIqxFFf1dlCEymy74O1egnoG+s0vcsxjzzwRSy6bRiuxS90l9HApRbB0tTkmBK3YFPRFETUb4
yq5haxqueQBPiaYdXQD6Bf5TU2Y9NyZODbiu7o5pBsBySA1Eg5fj3UST/tA4dE/r/xkPCn7qyHQo
r2aCzjXoWVZ+D12Nzy7HMf7/7lgSI+rNA6PDmmJ730PUpsSoM6pK96ixCvb6mJpaW7UEcV4eJnYp
m1qDQheZxsHp1BXhKDpM1vlbnVAwNatiV/afg0GFZdEHQGgQCMOnv46qFER47tSsS39JLDdHaYJS
cCpMAei3IFVKu/VCwk+J1CICCV0DpCZicr1ay5n7D0dURokXt53xUFZ6smyIMg0OpmbwCERGvc3C
5CNJFejWdmXarscAbx3D3LfErpfHljS9LSZbMJh1ygwsTOigxvFgNzpWQGamhMEUL3pVfLgNFXA5
YC+hYNwaE2d9ACvnLKfpORf24JedUH4WmAPNFTfdRMMiMnAdWORelpak7DhF+Wat82Vklehpnyub
dCEovZyiaZ9zgdtrmEuABlvTBj9L5nfADQyGO6IoM/RJ0Jd5LFdkkj5CmCZH+1rN1TsWHKKySGPC
hW7G56qY1wB4pFioBc9JGWBgaVGrjQuJknWcfvQuM8fBteNt2i/tflD21TK04mSNKNvroHT2mZ2E
Jzml58IgFlevrd86uVu7CV04phFytooYq+gUBqSF1ghf56FMeZO23w13TATmipB+nueUV3zQ/5bU
L7sB9MYuCodfs7XaYpEgWuwELx3NJ4FXKBPdHLp6j0z3IkY+anEuCLqftXDf1A6Cy5RtVIrcdltG
ubmfDdV6UbMqj6riwC4FrCD6YwbyBoWdbl9TPS6vmjQJcaFakXEg0EL3IStJ61cMbDAQNa7TMTTg
7XTNwfZdvQ39KOW67zi394Gsv2xr/tUux46+87Agpr9WA4uksijcaw2ptZrS9tBMibntHXO6o0+y
eQ/n8TxXLW15xyFctYiZjSW4TsHwSefKN6w7+0V178pB+lEZVndrSjZzo88tDq6F+wghLJqRuuJ1
YWjl9ya0zcy9LCO66c7ms2hZiOdFg/JLhBNOmnb5o5JlVauBrZ1A4BfJrC5oBvUXO7TNC1abzI+d
qvZSelNujwJ+ZnM0LaN7zDIF46MLI2DjrBhU3h6b4gGfhbwQZZsd42JFI5Dvi7vaaXF0zcRr6y6X
H/mlsZ8H2D41mSGiaOHhzFahP4gOcvyaRJpHwVukt34vIA+GibuqR6h2yqK1PHe5LNB5CH2ERmZq
nd+7YLiqLBQ7FcOB72aFYN80hAdGaNkAChOXwE1eiYydLpXOPTenh2VubnPezWfklN6SBO0L5t68
NTvPiVzrSt/hJ12hbt0k7hU0cuY5bxD6QT7aJHT0YcBWGIHrzo30DEhKWr/jB650lrxcl4tfB0DM
y5YZPjyQ4eDQZuZFNB61RT3peavfSvU5tMS0irG8YT/Z622HIWHJLWSftjrqprmu2s8SNveaVzp6
uWGvkQoMqRypQU4bYbTpV+DN0ZWR/kfWae1bDflMG4qfLB3iZ5nFH0Ey5Gd8Rp/fNxbSh03QFoji
1li+ctFeBwYxi243z1HK+WI2JlmYi9hEfTf4HHKEPsPiC6snEJ7ZW2Sa0XZ2ECMj+ygbtGjAiH3k
TMYjAMPRI7gz9Ese8m4/4p9hH4+i0dX1NYtzQyMigNzxUHNXPxjr33bSTEHXLOOjm4ydb8LZOuK6
cybqvXCE9DUGcBlkSDlXJwazJj38yyZ7vmUIxAR6yTtck6sx33Orr34kWgkFLGF2ZJI+oqaM2ZRE
eVUkfxPZiKsFYMIiBXIjGfEekWKyyZkMhhitiB7sncQJeKynmR0v7hcA2QC6tSPet/QcTyY28tQl
RWOqCR0sS+1Qq/4Z7TE/f5OK4wArGXth4Q+RGzBETMqtnKP4mo2gEqoMdmU4T7PnTlL+7NHU1xJA
zth+6OwypM5UkwXg8khIFMaHJKDEb52tKjX3Ksrf7Dp8Flaz17Qd4TTC/REB2CMfrq48ij0Wydxu
tzbX72JJWVKyzr1R2Yy3+lOhKt+PLNqIw0LvEgQgbnLsOFEUwcYW0HE68zPUPoJA66ETWidXt4Oj
bcC0T1R24i8zPqK8PDLIbXyZKHHIiHXfcItrW9LgGMbk4klLEGtUsTOwQRqOSQaQDKZU+lz0pOIt
BWJNq5p2Q8AzW67DWszldytuGGYq0sESMpd3S7IGWMiCw0IUb236NNkzoXiW/cswo/E0IFx6lJIY
rX58icPUeZTjMWSGfiGfDPXAGBysdsoJRAM04LgIoRZbWw0gBM7lSgXMG3umWGg58X5lYIkDnB7I
/yYP6rd2iDVq66KfQzKEA+VVA+wmA1HF3qoGFtzrxGJYEIfno5P7YG0lUSxztxtCYnHqpkmJYC9d
JJyJt5TMyoH93UptvoOWGLzMlg9IyYa32aVS5n6G5qd+DRa7e9hq7jO+FC+cmE0oeUPnOXu6rrnr
yDnZt/mqi0ZRrqkAUbfVIbgWxXUMofhltL0cl7GXM2d4Yj6CSKlMd+My5Ucg4zVjfaJey9k8FOkI
vF+gNdVngMFIVzZxnftqNH5AT2Ze2Nu7Puvid9upDipt3mrr1zDA3GXCgfhQiL926iJXX8cfKqRy
jib36NgpMXlV/WCvinBGd9lTMpXP9tI5PtUXJMdZPlDqhMdQpNHBjTAJRUPZXoJM07wM8xpLe8MG
bG6gGej1kxWWDbNgCBzBkDQYPTeNcgrqI+6KxGAX0RYtBlSWoGOlcefM+m3KzXyvtOJLafhzlzT0
yXA5cePMlMMcycYq8eomZ179iai5uI9sm6FC6Ix+EjoPjqjb07Dim0lqbxPGxml21xYTgLmL5W39
In5PMaPBnMh4Y4UBYNp4FoxQ9l0QfKKk0Xay5Jjs9XJDcb94aFPJUeSbtNWor/roMOfQGBrI/sh/
EFEPioxnSewaNJxVx0jMS9tq5cHq653dcX05qxyVbCdjEyMMhynYP/YhVfVEtBBy1pmxEUZGsxxP
fRiOp4moYsXLxuwWORrRETfaim1TW5pPohVmZdfak0750PY2HqGlfkK6ScObEUiERrvcff+c6QBH
QE8teuwMboYwef3d8tXp4STJUPfgz26JR58OlNQcrqA7PFiI5RaNbeT96ji0T3aLIzBhSernM1EY
9dKevr+ElOtEOsHxqRkOjmOK0yfcDSht9sTYrEST31XJhheOzyVv0W19s3BMK0N702NbCtc9uFQO
c5oCEntH0n06O/441b8mgD0tiyP4ahfSrX4sJCkkQX4yFkceSol3UHMgxq1fQvIEN2E0Y10tCnwE
mkLIk6PvlN8qwPULI99u47J/2WprKBJJrKkf9MMlNZLmNE8GOJpo/NlFbrMPDSg/1EEe5V67AUfE
XkKiiRcKY1o+0jQMdIS6zjtdpPcCMMfGjgvE74T52b19YjpY7gee99OS54ADJ9On1DWxhp6KeZfS
ZJGIm44EAFNhaIX7M6yz3yXUk65yXpYk+xMIDT46cA+4xIXHLWnzrBznFSKhm3ClgJu8kbQynAyJ
gYjcxk8rYkhZuVuqwMxvJ+2GNlU/zvBdFmXoDG7IngcaCnAkhGBFrk4HnvVVmIvc9kJArbRlf1LT
jSeXK7C0rv3qfLAlgUiyDYjyJRBAT6rFZz7BwxOGb4McjNdy6Qi8SJ2DxSFwdLD67MOqDPZLNb+6
mWluv3ckC9qDs1ms/62Hix7P5MqqPv2hSthuGtWHBaL2VOnWC5QV2KeaY55EMb8ZI8xSEXfaZgKY
wxoj9Fd42h57p/yYbSOieyQgLZBbM2XKzcQKuh2obI1exl6jbd2Oh6AKd7o1QQUrQxNK32Ze08PG
9QscLziPlrj/87lEAcwJarqon+1XsjyvGK9ecve31RGMFN21OUK31NdfIMJGJhcuUBsECwrNsIet
+O8EOUW63by1NUQSGjapDXSGI2NhbdO2nU3GCTFcXSnNA3kLxmlFzUcGqR6y5T22i85ZL2MPxTVF
EQ8lUnZmiHvS67f2L8oUF9uV27Yr4kVexkzemTh6GYLiFXn4pYzqU8SgV4rijHJd39jPU3tbwulT
uogDNaeiwRmHD62o3okmjx5y3e53WnARoMvx7a1NtfHaiPZZOvaJYKdNMA/3CpM1QZNkUUe0RMyC
7L4n7R0LGunkr2kT7QJoKRHfenIifTeuEZCWi5FnCqrxMC6al08PYV2bR7Yb/SnHYX2a7TWTte3Z
CPVUvAsTsrr2I+BPq6bas7sYAxnePNrBWp8x2c/lk0on3TPYJOVby8jdLQ0r8IN0j44pZHZH1lsZ
h3difJhGFLi48jZ9kODJFq7wOX4OGT9RvhBP6nLthOa4bCNzYHW85rky0hAnZwXzzna+a/vpd0Kc
26k4VBFx4w0ePFam/O0jIGwzIOdmkYeosVw/pCHS7W48mFjSe8JPD/p69mQhd5RI5Kmvq4kpmqEd
HESQoZHtSWdZuTfc2xVmnx3P2u88gnFghAs1c26MNPmMvpgPII9NaCpd9xrbzscq7dxOQf1IQmJ5
6iuFZnXCzxs2ofBjney2LJh/sJmgxUgQy1gzseg6KevYubBCt6VYnWejPLlVTRjCLLBcys1EPckM
rxd+aJanZQ1Czes11G81SNnT9J5DkYJ4Or9V628LQkKlVM2702pPVAg9E+bgUXD+fF93319I1+kh
R5EgmFjqBiHxPBmobkl/gKUnEbS3ZvYMDosjNsDeWZWRvh1kuOOsq+lVDPpCElZLNtTrT1sHvO54
x/hoF/kjqoUagx1FHzw8RDn8ERi6Ktk/Vh1RAHbKBz0t5y+FESyM2aN1RUPTvN7S60/+/asx+xpi
rA1OC757KrUPFpg42Iv8bXoy4TPYvLAVqNH9TOFbUc4wniXlxShapF+NV4G1SHLnzn2F0q2r725J
jBpN6XKyBJwioRPZvJBZ7k4guXDQvBtO/tWH6OvieUTznFH+5oYh6ZDNn5DeqPBga3E8mwVLNSXd
LelT6pSWujoFzlAc19QnSe6C3+vjm2VxZ3Ccl5slSJnHuySdfbse8gpCX6YUQP0sCbcZOAAqHYRu
kTa4p0w3/tbSOkrUxVhATP/73maA1R+19ssU2ouMp8dofVKUGZzD0D7UOrhUdDi+QyaYV3WAMW3O
AM8Z5se+zSY/SMhysllO4jaXZv02D0nI4908pN10NpkInSWMl9ls5N1sYIclVcBRbE8X3skOIcD4
Eg7jI5XtE90ajiiraXa5a2v4QIu/4HeYJrTdljgPy3OW7B38sF/3aMGCYb6Osjp076nojePSolgs
RpN3LsSiJsWfdlX6TSWiYU46wmwGhnljEDw3tIDoVNvmkYko3nFallYdAgOwiQtR+zRC8spw0W2c
dTBnEluyT1/qRMMRGkVPnBMBY0XGGNaafsBku9I5GfWwPfbNGBA2gX+pc9SG4S3poLkQfIA1vzHr
wIeSkh1CHbMrEzvpGZq273NQxkK1+yLEQqvlilgItIFCp4hxAECwEjk3sWKagOKmj8fHLkQEQGGS
Nf1XkBQ/MddQcqgZBJ/et1v0G5iKh/qzsI1P4BWZ2VlnUWEqEsnPQkfCguUGtYDSxuNkpatiRG+9
YiWGFlkEY/xeEgFKx6NzS24SVwx7iWYWKiC7XTedNC4DZ9hSOb+5o5yB1f4WugZ7wgiOZoUWBocB
8HbrliS8eJ2TNr6eg98MazhWLGwP7dwf0iHA32X9IQkGvooMjxa9pNfYWee55d+mDLIPcGebqs2P
Rhuln65fuxmKdirIwygLuV9M649btfYuaVtn083ItfPgHEd4gm1il7CWVkez1csdf4FwL0i38qQF
fEQVBs49B1KnizlGToJQEWm/8RB4cllpb21l0B8hDAiTrbVu5gM3f4xHpH1GdxcD0h2tKbw5jSnw
JLQDps4i/DIpWNd1yi/bBVAq+AcImgRyhbMPd48DN+gZNYoGQxhUc577o4sniQ2RHvByjiGTpucG
qewRCdbsoWRoH/pkuIUORqwUKLar/2Z8b91U7+S0UlCmddy+YaX5MAn8uG8ZupORo9NgW7ltb1tS
TDmgkoMqK8ujlf7I+2OVid9BAyM/NKfEj10XTZIA0AfSww8YDHFaUaUIALPLVemAaFxn2DnLfJ4m
eOPSIaKuaVpvkqi2TIlszACPXzYB0BgF6rWznO5gmM6f4brsppj5H5lK6OilJNvWTliWL9tpJ1ig
7YNEfhrNi+mYDbEyaBTiKZHr/grlD+qPnWhtHEYMuUoTmUtaPCGuUHsIuA0LZSQMuEhTqXEdpTuG
j3RQ1gLdoCTZoOtZOnYzdgyBYTkt5BlbHt0aCp0y9hMnC8+wQz+cyd7mNtQFTkGnJiyNmjqi68A/
R3JdvNMky6Y2zX+6I3Bmsf5gVuXmuEnmi1EEEupiDdcnMn4r5sFgOTWLTLwwSl9Wz+55Rpht1hr9
3QAWqdYokrnmHCQzyMFg2oJDSRK8HUVY3+nyuKQFXjBMPDudKBC04/NRZuiAmlbfYVQj8glfLpm7
TzmDgq0ZDz+dxnpeumYAT0rCSpUcA+CbZs7QlLURc0dIXv1RNNEeF11zKjGp2UQUHHDC4r/EvJsE
I9tDvLeZNIHKp7x2oT7etQa2PxQav0qtE4vRzKsDkOpS0/0AL7M1CXzDBjyv0DHmTdjqv1j9mp5d
OWiKE0JqF2O6iQSKzXSnw2lOVrwAhzXIMlHLZx2vUlz4Rgy9pg+7vIaQ7Nnf4F6FgbdVoyP2fczn
HCjHD8Q/+bqjQ9uduWcWwZqfNflO8Vv2mZruTQHRoiRanJ3Qytq1hdzXZcWoDZVTV2YOo6BjYmrV
k50XtyTriOIlUnALOOhvKSLMCoV9NZVbbGghWgrHFthVxMWblqASQgg4eLyDoJNw6Y3nPBsuYaFg
2cuhxgorvaquxq3QCB0mrRBf9cL9yyAFI0O+C7XwR2M8YYpcXityCnmi5EhpPRpEwcRJWXmtw11k
5YJZr4OafRLuBd2YuWUnPu3yxdgMhf1RZHPvKTDLezE9h3lCc29hMwKvuFrf1qehddjCZ4ZnBSjt
xg5egEheelt/V6yPctkxX0EmqvQy4jP3mqFD3CPRoE3n+UBEZrZPZqSiM2uq64jwcFNndrx3Df2s
7OA9crFuwG/ZJ2uSrw2dMc2t6LBO8bvWRhjTk3eQUP8vWrNddDZG+TyWnA9RukOXdauJVA0cLK+6
zmOjZBMg7qu1fZ3Hp7wZo4emmn8kDyQJIh3n4zpXxWvV1Wx5B/czlq6xjyDbkFkxI4PT1zFkfs4W
WgvwvXwmUIMNqOZxg4Wwl6r63LGKjw3uZZdVGPV8/BZYNhhWEyl7FjLnFFZ3Gov1kzhRQ3P2RayC
1wq9xoDZnSv7VTlOdxRr5e6s1fX3l3/+o7O6quB7ba0Y95c21ylDDnx72CKBKqwzhe8v+r9+9X/7
73KmGJuOxnNxM9yQisFtUA7FaUiE44mJPhMoq75XjXoWtIRpGcyojTo/aMgISJJuPH3/KvrXr77/
8T/7d9/f8j9+x3/2LVJONAuxhe1MwnYy49qAPwyeIAL4tQt1oJai7FDmzdDNtZbxTLQkuyJqXuUo
f4d92DyS2EWSBQFWG1mrcwElHvOKKPYSObJn811yQGbaYYmjVkJDVJ2UMTAQxCdBnArTwnFILjx5
PkessZ9mapLejabHERBdF5HbXliz2KAoZVPJmMNiVbuRhO1gryJhD90xOhavXw4M24LPTz3V3ask
HiQeJq8UHHN9O1s7u+58CxozXoSvMDEJ2wzacAvSxdL0hFMSS/RIT8jwXT+VgfFDcXQcA+ICJ/Oz
MoLbHAakJNLCr0tsrR9/GpWtn4O42+odS1Cb3N1sHmdensfGTUxmhtCDhwFFkWGrjbFWlHagvfX5
X9G6+fOo/+j0+Q/D1Wi7iOAVKo7NUH32zbYDn4Hbf9NP6GqWxpAEqBIyQ2xMMNLZj1P5e5mTK7UL
1yCuJ/TQzKUXjoJZZQ+UCztFR7SJdCfdkWJ/zwOQONodFREGXYMYjMb26dJjvgOPh2HEv1oGFBv8
RdjxXFzCRkNilgYUuRtHcLB93OHtGx7NJf+h+vF5yikchEXq+pi7GZoeybAlDM8qwm72HeFtmrV1
GnplnWSpXjJN76l56egmQl3WcRHuqWlWxPs0D9/J4DW5DHhUbdJfut+1xQeXYIfwTLCpdsKayyDr
KWQCWztdc4Y5bbCrxmC165tdxkWzjfOUxJrShUZBDPQy988kR7as141h2wwOaRr65Jy+/T9qhkrZ
WkBBEtYtMAVv9ehmfsopyE/HLH21c7sNTj7XNY4qcrPzjLeoS/Px8M2ixSmWsj/oAg+UQ7RzS14L
PcyNs3SWdxrFzdK5mIPdMTrA6j1V0PGLZdIP339/vXk0bYcRyiQe2JYzyZxtOu/8HYD5zZrMWzKi
e4veZIAKSAnw+OBusQXG1r1PqHcMxk/ff5D739k7s+ZIse0K/xWH37nmAIchwvZDzqPGLJVUL0RV
ScU8z/x6f6Duymp139v2u18ISHJQIhLO2Xutb8mTbvKdlG7idpjKpqZm0PqluUO3MSzikVqsY2HN
KwfbPdSKtk3IdN0VftvucFFudakONK00uurZBPnicnYTpuEhSxo+t6WmT2yKZwEzlC4+c4UTh/Ew
Gldm/4QgM8h7KX3mggbshMTucBnnDN9iuAVhcLal+AyznLgix/1a5eKkh+a2jq2XMY2f+7JF09hn
O6tzX3TXd+lih81jO4E7RtUnuTBhVkPLzCBdN3RjXFyN+yyKRt1YekhxPxheojwf6PhTj2pDJSJD
x80WNnEMj5ks3lRyA0gCCh8ahAwLtTCJ0Yu3sI6Ch9Sns9WM8ROBvc5ZiRmvM31YW3SkaE3b4W0S
hTtVccnMzgz/HNams++hXm2dhKpLZ5yy3lF2TVDSccT842J0QOPt34pGMJ35ampxdErHryn6oqGw
HnpKOR4dxxxRx4ZIj/t4mkVhAYTxNaJbsOk80HcMVzTULnZMnSNuQuL/pq5DljvfQOXT4dKbdC0m
RLI2lRhqSaneqSZkBegiAj2ao6+R0k0CM2lgjEjJl7OCrZtWN75n0rfKw89hnusLpwvTFW4KoAIW
+GPu2yCn0k7j+ifMZBl66IAbk67D0JPD5FhLuC4OUxrpcfnnLuu33UvrBP1Bb0CjzwsnH6n4a9QN
yK06p6Jtt4JOhK0jCooLXG1jeABWo9JGyO9bkk/rqaExL5ocgYpUFRXdoPvURz3MCRvuoyWDZq23
/WuiZpClHaTORTMeGTJl0XQHieqVoXmXNGGgiHOiAyhIq8VsVMpO02LMWkqENZ3FZgL7CC14GnOe
m1QtdzVTa45aOk16yleN0ByKq7wGBQATq+maBpXwh2PbNSlpxhOWyUXAqbFzCp2eZ1uebfRNL3lO
By9HaJa6/edy6mBnNlkbahe9Ipfy962dq7dthfrdagyKgYHyhF4xGd0Abn5XL6FgEeZrRcamq6Cn
u2ZPH0ANs2VuAwehHOcfibIdqNczkzCOoIbMW6empQ1Rv3yz83UKNKH1lkYnuKvoz11DoxgcBhCd
zg5uI6M4UT+PtygyUsZlzTnhry+dNHtwLfkNDN2jZ/jji5JlR8fq+rdED87OXSdH/6VM6GmPigzo
4BAx0tlhtaJr96T5EINHSYhbSAV/wDIw+jRRHS0PnrXGecEpXr4O1WeL1KY4Ve8mQh6zpQ4aUar/
cC3EqGHmKRj77XDtthpzw3TKiMWLshI+gb964L5Fo4GOGo6qPyAD9LIxPQ8WEtFSjHigJwm4k5X2
F4BcdV7d1YA6zGIy3JZetK9se2MnxSdqVDSu4sktkIwblHFfZXhn9IF/SUtBGT2Qq4CmPr8MrmxW
EX7V4tI7SiJ3TnWtNxtG2fleeohKoix7zNDIEdRFUIxdqUxni4cO2ajh6C1oMRs8Hv3eS+5jTGRk
u5Dpgzk09Ym0uXUx4BMPA+GiFUDYNRS5hwNGYIri/2j6Vr73bGqw2vDm6PEp9cJtBjL3B+7RvV0i
+Wbybm6CjgMF21DeNrYQey6FzdZAYfGI54t5Lp6mN+ntxKjku5ER7sryxubo+RLHTCPuSolUe4IQ
9RYYQ60BE5x1xbn1YTc1ZuNvI82nBEy5jZRq9R4CmoZ8uUrPXhHRXQ0ppralanNNb8RLpY3BJog0
iygz2hTzImFOeIg+d36dn9MIGGhSBiY5TVRX3zcp5G+r2iDDjLEKcUjdnV37z/6Axyux6fA0ufYQ
2q5cwVed4JZBvoa2NdlEHGUZ+YCWFGlxvevBDfXQOafYn31tESlsjRHRzNMxz6ncGJEwTkWkfJKN
5qypA6Tr2v8BhXu6RQ5PtINa5qhgNlsDtbSkHdy4tJsYsuaLKo8QucbjAdiUe9OiB9Dj7hD4Q3Rn
P3ZmhIRIpgAFswaBhNPHyzLF6N0hx8S8wZBYM6glETWA2XSsdmCjSKpylXj5i8/xjrKal6X/hnnv
DtxNXf3Xv0vo5H8gQGMYJInU1rANahbmwQ8E6MZ342CiO+1MrcLEM1baua3VQ6DVzj2Ha9NQmzqA
vEvxJffl2jRIRrRVOv9jiimFoRRi9ngIYhQt4VNb2QxwyRkA5RLgjO1kkixtMyEcM9d/s0Lpsa8t
sxKArZdXO7MPQjhWAWPnKDbJSXIqvB+NOOoROvxMaCqFBHVcU0+CnJ27L8QTd+fKKcK91ui3xPt6
5+vCTtJqF3vNxRMFfS2DcVKLAk4dLFISx4bYy1wVDw0o2785jIb882G0yTTmaFq2zqH8QEbvfAwR
o1Z7OwjFr2AvxUtThrACdcDGmG5MKhxt8Dw+50OF5scCZ0MZX39A7UjQdxyDejJi/YH+a3VrGXB+
EBBsTCDPuMJU/5EfLmacxrqohErsI6dcoC/x7vooNFcc+2qdmeb3WJTVAXGwf69hQ0Ry4X+JyxhN
ERSbJwGsbmVkRG1zibaWyD/dG0s0e7sfgEj26NQ0fHpGVexr+s6MzyrxZBv0z//16aZju/14ujm6
zRAQNpFJYtQHXDo2Zxcui+HtGrAJfQrryXQrwFEZXxdzO0NJGU7W/vrYqkhZfcAWnANbwpYC8n/A
MaWOevLpUFhDXO5mA1so62InPemsE/qNy1eZJ96tvS76cfiU9AEIz6RfuRFaRsVNXhTAf49KZxzR
8Pzr78bn/uWXg8Nvm8iFhTHt/8V8mw64WNN2RPZuxvEeeSnl002X6cEXP4fHaHhZwU+JfwTdK2Oj
FxW5H0qgfLMLwb0rYxBcxvnOCIlWTIl6OdI/JXwc5uOn0pHdyioTSt2cVsTSZ4hX6NjeejpRIde1
SPo3lqbXN0MzZctrUf295RJpqkP62axdwJdbxD/9AVeuuBmzKl15nmq9uHmyTwy6cWmvPql1+BJo
bfCJ0U2zhTJo7wyr0R5ihOBQY1qEmN1AVJinfKbqYz5ilYiAHgbGumTOAQIb2lZB32Q3xObe1FcC
W9pR8+9KWxsJmRf2Ize9A9LyBlhC7J9yx/RvmMxyQXDxUpZh7x6rIv3cVmb71tLsco36S9YM0FRM
pKCafKhbdAyRJQs4ZXBWc2r52zzp4acwoSZdCSNpUiDns5rWfC767FaUo3zj0rqj+ukeTRN6nRm4
7qJubO8SukYMO0CaN9jscFwoyQ7TZcB9ghqkv+G+XW5GBYtKt6nGvHrB9oZwvNrz28W/2zn1SSPa
KjVabkddmT+nluksYGF9QotlHEJfJrtaL4etrJFitqE2QWJrAqIYZvhk9L3867NQ//OVSFqWkJbu
aKpqERnxx5OQBg/xU3hydw4FU9JhSJiktAkE7HPcaneBBb3b8EpzTTFRO8Yiyij5Rd4OCT0zfrur
1+XUcwxU7VsiqfMa9O62lkqfXB0knd5hWI0O9g6twinQTKr6ERyKVVcJeDdqkFVpr0k4p37v+i8I
2xBtUB1dGsl4VusJemN3cpfQq/ybrz3dp95vb/tXbmtceVFT4HozdcPShfoxh0GRBbGWmuXvRiu7
BSSm3WpD4C3NWAluPNkckxQ6f+qll0xzkMm3anNhRnOrdLDShrJq7ioDjyVUMLo/0jsrbmxOxUod
mQye5bxF/e0lLcrBSQg59l8F7r+FruAA9MLwEz+ifOXQE4vK6sbU/YOWyR3l6GgTkyqzKK1CrmIt
kZtCbiv6X6uRdtbfHAK+8F8cA9OQjonfg+qjgDPw6/XHatUcR3Dh71otb2+H2LPPTanTL9OeTauu
70fP9A+FF3y3DLQbRpB/7ogWLy2v35iWSkEO+OFLHN0CsnuMhwgVc6Lpl8TySCECjW1zEzlK+NOf
HfAfyBTu2q79VvSqutMKYolCxVCf9NBaoUjhl1aF+FVIXJ1wzJjMDtLP4qeUxhspg+VnxauDZeBG
4aFSyubRsQ6um+aXhorQqkj6fNc02V2cq91tSQv51HvDF1utWmSmyabKwRAH0nyqhlDe1pph3HK9
fI6NQF2ZmuA0Bf3wgH4IxnlY3WhFI5kaJthDOuVMLGxOUKZBWGk35rcVrZpVPWjnWVvCNXtfxUz5
W5XYAAnd9wE+zoPd5NmxKcoHXa/tE2nRaIaZDObOiOIYvSTpW91RyciVI/g02NqNxE0x2tuGmKJa
LWgVdGrAJc++l6KJtopJ+oBfe8a6UxCkYlP0cgMFupXbJ01WCqIl5C89+rIN9Y9XC6DPGjc1eZx2
Ad2zid27OBG3VBzibQjneU3E6ZRI5ZXrgOn7WgWluuptC/GdUIgMJCXzTg2aHZJT5HsB83J3pNgt
hQd40u/CI5ruiqAKiubSt921KASJoIR4lPETgyvGfzEVPcXH+Fx9kyKn8jUOSLnG9kW19Go7+ohQ
cEYy9iPqDAkSJIU2ZN5Qjv4P2K536DbPAsnWbZdQHDVwmNoIcxYF0667Mm6Iv7SkvoZAS1FxADYF
ExYtoIXaYgjUCz7z7D72IRp1Jq/0XZOx+mg/oRRb6BbzPhSm5ilpBho8uat8+tdXFiIE/vyzIorD
MIVtCMN0jA9DZF8oFIZaS9nSTe1J1gzFLUmx7hJFtwbs3XglS91/SHOSXQdREVdiGemh88WXNrU8
6AkU7hTQlufMcfq7StH8feNMsWq+c5EOKYElyIJNa4Gx1nXzc52qhHIPyVlmsrqtBwXpXtFWC92P
6xvHVZaOtDMmeHc9Kdd3U7vvngEp3gqhWYAzUf26NOdtVQu3dltPOPSW15EtsOitNOYupEfASRE/
tLJrVh1W6bM0EtrmmRB0hrOvtM2pVNvZufH9HHU/52NAoPKNFtcFodFBRfxUGS4GgXU7GerPSadZ
d11ERhdus8mnt0n8QwIW7Ls1VHvyV5YILe807Rvli5YAM7rlWbgB6DTcWIxwuZN0APHhUKxHk0x7
LsjrruVTPM2U9KUIbtFN765OQyQ3TMFozQ17uBdyNfvgpQWMnLJe7ObjLqFis4jNznnCRnuGvwmd
wrhPRzRXDLz1gy8d7IC1Veywz0Mq9hx9bWDDXoxFqt9GKUNzhEkndJhLAbNykrnC/kQZ02FNOpqp
p26QsU+itkkJgbgavYu8hDhvqHzZyap10WKGUTbuyEMsbgL0ICPYirXhYcZDJRl6YfLdiRAGOKG2
EISuHTULr+J8xv4/5udvMT9CZ7TzH//9n/8M8/PW/dv5rQ++/zGCS59f9hviB2jOP1QVi7nu6CpU
FfWK+BGq8w9V6hYBXbZB0u3E8fkd8WNNL1IZeji6RRlvmkb/jvgRgIEYnTA9dCxVY7T7f0H82B8j
m1QHZZKQiFIlN3hHfpxkFCFZcB3UndMEAPGA4iC+yZsRFTAGT9tEsoEAnCw4zSnw8AIdIXCI3FkF
qplPD2xd+PK7gTRwrctT1pU99Qmze1+gDu8PLiEeayUZvhCbVRx0KkIHJy3QEM6rqe20Yj2vNm5a
vu+fNyPLJceRuBi06oiRs0kjkevFXZE0WPWmPuS8ECjWf4u/y9HMQOx+taf+pCOS3xbWz7X5sSbR
CXAVQNfdAIH2KGVySDuRHBCycUucV+vRIEUmsQZ4XEiLm2FkMRVpr5vzGuraJYrScRdMMkxvWlz7
qvOabAx/2xjyOGcA9hWAz3kx93U7RZJFGlSn+aHclf1y8NBEFu1AOg8WeZamAhJi0WbZA4lk5cZt
0f4x3DQgvc6rzKS6fdQ/yLyktK5PyvfCQL04L+bNcNI4ikD5UaJk7o4ehZ3FWFHdH6QSQsEkeDmm
RrqQYELGvH3FRXanNJAwTIJDF/T/zrXf3JYhQqWhardMJKl9o11ZlDTbtnHfkvYQbkFFqzthJ5fG
50qY+zhLEPFvB6tYq3no3dFcLeiIwWtiyDCtNSj+t60QX90oWlsg4tZlZ6DhjCJlMoIn4CLHGGUX
+ooq23uTmH7+32AD+xSPdeGOZyydT/P/zxsp+kWVYZf1nZF15qR1BWXYNSH6JUK6aa2abzVmPaoD
NOQ5nynET2tQfn5buz6m0z3hSv1zz/yc6+b1dfNjqgOsB2FCuy6HBqDpz5f9zdt83D2/racBkl/M
q+/7o2M5Ivm/fqac/7jr9vXz/u+PlTlU5SilPzm/dl4kJV2G6+b1sTYG5KOAQcFTOz96PSzvh+C6
/WH3vNmnIa2EBqHkvOl3It+WlXvAs5kegun3NS/Sn5tR5TOzvG7Pu8s0jEjOnJ4073l/0vWVQKG2
kBD9JeLtAhv9n9/2w2PXj6cVyed92D1vXp9z/WtI5cT/hAp/NT9l3vFXz7u+H4EwzqaMoMn//Kuu
L70+dv1u18eiSrstTXPgDJ+OCTy5TwDGvY2f/x5IkWNaUKk5cIksCQ4hPvbD6pxYoQzebdgIsdHM
olIZ1eMaMRn0vidbXN9tDrW4bs7vFVlT9WneQxYb0uN5P/HbBvHrSMqnz/ur182Pvb94fs78h7y/
w3X7+uoPj2VJr+2jEnJ9R4jdIXe/MMUhouxQT5jnwIl79X07iE04tvOuX1YhB2ScYdNl9OOuvNnR
TUIoxEWdMEIuFkOKfjkIsGFW0zW/nfaU8y3hlyd581Pnfep047g+dd5sTENsmOjehJPXYTY8APFD
QjItKhFwhRbMTpG1V/fzY/Pz5jUcg9igrtvzi6+b17eZ7SDzpg+VCJcQBqhxOjoUQVomhqzNCzx9
kAXscXIa/txRV7SVJv8R/CXERn9c/NVjdcR1twSkOR2Tfr4PTmuzm21+LBqn3828xxP9DlWn2PY1
EQbvNp3Bpt8l0uDm45PfXzc/StIbbwG5gDyc2N8B1EM5NC2a1uWvzz1SPqdm8GzrmhdExXBRnO51
8w4RkfeMQv+zWvbtHrBIhauKhWapyEnTULPX0vGeie9C91iN/jKfxBqeWhDpBakeyytsWKvj4iSn
JuvVIzCvzY/5mfympj3Yngn23pNwcminRSr5vmlb7Ssvrw/RZBqb18Lapd+b5fthUpZ000L09bA1
sVz5atKRXd9qWAuM8aF0sXAOYYa2aDpr3u0+k+cHLg8nzPxgM587MKkBRRxHOrW8XtdoNKUmYI+6
QwA7H4n5wLgGFVaRWlt3VPFRNI5xmNd8Wf62Rq00AxdKKnmSpAMJ6ZMPRhuNyRhccFGBk8u2TxpW
Nwlu7aGodhpBxrKnN/bIgcoOUlfkoswtKLyy1MEOIQ9eB4lCjKGv1nipUWdXY4CkH1HoOkDOvaSC
gM8F07/dw6Atp1GdMY/eomk0N2/X1wfn7XnPvEjnmONcQ02oZ6TvvW9f9//ypPlN5u04VsyNptXn
988ZGRkCnggRvig6DG48KL1Sw6zAnpYfZjfevJhslpiC9J1Idqbw5H62W84LfRp5zWuVPoHx5+35
Rdfn1MrEv//w9OtzSrOAk4uOCgsHWr15MTYB19R5lbMM3V8+DXf/cj9YSZWKrx2uPjxnfvb/4rH5
Ke+fMr/EDbpXz6HWc/24ee36Vdu+w/c+JDBkpwM1H63r1/2wOX/RSNnK8b6e7grXhZhznH4+5k23
L3cKVRIYMPWyNzlhp1tLNt/Nrq+b13or5r52fc119/vbBrGe7j48aFXTUf3wsfNz/uljJmP4pR7r
G1OFbaNNQP558Q7f/7g6b8+E/r98ZiUl/8p/vv+XN/341F+231d/+eh+CjqQSkMi2BQO8Kf981PH
ACpXJV5/+Yy/Xv3rT7r+0dEgLoOTh5tf/oJ59fqUX95i3vNxe37wl5e/7//lz0EDYlRMwVBIEeXx
cxH/XEsykloKZdjNO6+PX59rGSoSiDH+cn2IPo920GSc6FPL57c3bmJayvNzsoEZItwPqqGYaqdF
j0rigJYIJXFoNPFiXp0fnHfHdc5s+PrMec2P8YUNmKUw1fzcjXSfyfK8/5e3w8DDPanLcxWXFqvz
/vdPmrfDcryMNJ82FXIwsb6+fF775T2vf9L87vNu/t0PigB1IRIkWW2pPc2/lesvYt40PBMA6/vv
wmxDRHvXZ6kJgcq4jTB/Trf4bs4xA9vCpJiMwQQ/zO8LO639pZM26hIHksGtyBH1AfLTbwulHafE
1Gk7GSOp4oth1XkrG0nR2pnms8gsufhPw7N+Gs5dN5N+E4Zk8Nig2ij5HSrb/8JghwrCoCtru2re
hsZ4dbmRx1mxxRjgrST4xAQtf9a0zxZFuGNAuOWmFgaxtgZUj+luFfE2mXMElZ6sy+nbzdP362Ke
4dNG8CmtUU4gey88YtpalUjVdrUf6QdT52Zu1taS1FlCJNVmCzfu04TSkLI/Vka9UVWGXpw7gpy/
tU03EnkScZ7R7XXuOpci5lksfWlS2Mwp3aJrxeH/C3YzXfvvC3bC+ruC3eGtrN6GPzK5xfSy35nc
+j8c1ARwOQxYuZTf6Ip1b1X9X/+ugOuWkscndQvnPTt+K9cZ1ORMfFlk2TuaZekGco3fy3X2PyAI
WSpjcY1Cm0oT7fd64t17v7H6sP2rvEbQJ/jYPVAlcFlbTFVByxD2B1GAVpQpTQ9Z7qqeKASfbLyx
BiLpOaQmhCWsssoLDEB4er0uEv+ilGCulSBhrpLUqyZyi4vn1A+NVxAXVoeIQKsuXwYdlf0I0Df2
ddIRwpiKetUj4LYb8wscGBfxuHpTZr3ciGHUDzgX9kKtgCs4JlGBz2GXlEenIrcrS4AdIM0NaF21
GPJJo8a4MiDxDfThsfjqivBbaWfhfWVo0dqorJs0GbtTVkZPWlZkS2ieBWE2rUtL3MnxIeJB9JHe
bIHW3XHhqW/AtFzsfDwPsiXkk2RK0tI1fpHqkwP7a+1HDgkp/fAjSEuaqcumINxEy3t6t7TPayQp
iwJV1dbrE+KrHffSpMZ3pQu/FDoB9Zlq4wwh/CQv6mxfA5pAkI3UZ4gOFskEC1ULwuW5JCkh0/Tw
HJLNtarUssLmnZGz2aOjGNAP7ksjvcCxsjaFESVrSEbUocAUOxTst6XXfRqakvZxt7XdLt1qHe+c
mzHxvEmQosDBDptlKqAZ79nLEdaS7XMpTaLcfeuSFSFgKPI8E5/6CV0vYFvB1kRUkCBxRnMsHDSf
uMnD1r3QZ6FZ1EHRSxu5RPrCVsnw3B/EsnUcHuYgojs3iOvw0nZVVNoXdHaE5YAYaga8BtgZOYQ1
xJC6xu1DBGhGJae2evzfOW8eu9Ex1s2X2mnSLZCorKuzh0wNOG5JSxevbCc0DRqBBJk2Riyin01L
WYeuMqUlipzOBY8lfVataolYsh52qsbhKJ2c2GcCUJeYrldj+aQqPf8Ufz/U/J26ntmr3jF2BMI9
pT7TJDly0Q0tkoQGq3ysJf6NwD0LMlBOdlSfOpiwG2PQOqqegDl1QYJLhENFi/q1QiNrO7Qc3pbc
Vat/cEqckHTYiLeODgMhOgzzRb0eO34aOScdNvYTNQA6VO5u5tLQDyan5EnrOdWID9lyDvcbpiru
0l2oTGwPZIrVa4/uLvygZdg7JEE4yD4Jkx1SnDuGJYKVlqHpsRpQYZ2u3JID/pyOtxm4kWNMivWS
lPEbXdIwlDhKux7YR4RqjWSfgHO+7b6Z5jOBnu1jo3yWYgynf+qI0Fjhn4q9NyxDGs01Byka/eem
ChXARygNy8Ez4RQyvEq0bOuHWvZUWNEGvZa57Ynb3OE8DyjdkkeZifLR41Q42S5+KbVmXu+G5b3m
qmB/RLs1k/o+Kxtt62r4KnujChdWUo/nOI4wG5vqqiwV3JylsnCA1okAtH0Gn32L5geMDidPsjZa
bDAKwbK7MslPYNsRbPmQI/QerD+izXXdmKs8c3ZQ5FamrX0RtbwvdS4kQRk/YluH21LCrPZAqWGH
RqZcPdq6h1EZCbywWgK9mgFQGv/SlcpYwsxcZwVHipNF8rRa64gGVUxn61r09PvuEnvEzwU9vkA3
9iuwpw6XRVogmWhTHKz5fW91BCdPpaM2ib8FrW9OspXXzIsI4vGKCwFCZHZJjMOjyr83LHHT8V9o
VlYF4RSToALmbNniOtkZPzybrB+34/9sO+Nu6AVdwJJwGQpdp6GuSKcismpjW+0jceQEtuo5QsbS
0FdxRvfaRGszEix1H6XrrlPeIjX65I3wToVCLAEpQ7iHKftRF/CK7M3OoEa4qTxqKuMqP/imMBJD
8EsQL+DBvYk5eaFl0beyYvYOyIQWqr5SLZgUao0XGhaVsyy16DaraRsZPvqmtk8yCij2JkLWEZdY
e8zpSb2HMrdP0503kvNlFzFxAFKs7NQcVrILjXW4oxudfkEECR0TWw7FJCbIsZdc7CbFEKgPJ0fn
VEgBBO0JSqm5xhm4d62iAY3o3KCmxrrYuSF6xNwFqmEFhDWCv4qzCuNk4L2F6I6bZrqoBq+e3569
vGjpYKmYpbFgV+QAErOWDKvODJpF1ZPX1RrKOvIaLlsKnMg0824i+DMLWOhyYwb2j8Aik9vMtBZe
nPlS5ap5KkSlbQjuQ9Omu1hmgmKrG6BwywRvFQI+cXIDSk+N3pLmQHn6Dj0RHCngk16Z30eWAci9
VYJTivjMrxJdXWgTVmC07nvcivuOnSfbKw6JKKP7ssoRqnNXUTKl2DJmde/berhx9LA4SiuINmlg
v/aKfvAUzT0PtT8xCbQfoxbKk5vwJVKNpEMtKKpzUdF2GyMuTTU/T1oqOE4DAgsQn5Oc1L9AbaLy
PMrpNNglPkqTnq5K0qYRun4u1I2dEp5Z3RATUANp4XlDwbUOv4/i87vPTILCG0RjyHoWrv+Nu307
KfSVdZ+0j335tVVLnCMR4Di7hZQyqkWEgRCGipUFD85IlqfXnKGhlfjADL5w4H+qCpzDSU0IgadS
V5p/jCOkKkhODNnx7fWZ3+P6xuwRGePOaHs6hNSHzV68xJrnbM3YubHcftg45ZNWKRYJXbiFBtrr
WcmlRuVtOYsRswT9TUPC4Q4O3Xd6uCrqSfpzemdTgOoqTOCGtXM4ngsQAupOb4OHWrFXpt4gVbKQ
wFOtwgIKNNmRX0fNvnAbIlyjRl4x2F2waoh+WtsGNg+iC1rC3UhTKDC6MNERP7gxG0IM1JIHZQMc
5SYJxQ7VAZXVGqGISMoX5EOcGFxtIzc/VSIa8DFjuh4H8Y1kiM8ZJtWTy7BwupXpfloftKAnvIIB
kuwKa9VzN8c4Gq/oM29T3XQPAsbIoqtTeLAOxlwyKoLwBVRUsU5DmNV1418czP+kdPubzhn4Yhxc
5O5UlMdMwRueG59zBcN6p5BbG9hSwn+7Lce6PGdCbgZfO6i+D8+wixmbgE7jwgAcBMItYctkUOHi
VVb+oGKn4ziHJtDpnDLRSRlM/qENGW2qWaCxsJ1uz02xXBDIlN1C83fxkQ3Ow2DX3+3ReDRzt70T
MsSiHtoPSfqYIXxZmFpQHSMRdGTaIk5saFhzb064Nz6koz6h1mpnV6qxvvXqDUYXZ5EEVnCXGwUm
3mjkikqeulFCjDfd7lLaOnjuQn8N3XR8jLLT0FfqY9MfwIe1l3nR5eEnQIvhDRCB9oJS11xyw213
LhCttalqI5onV93mJZ6awM9XEiTqY23k6b1C7JPMDI3gBim4BgYcCDQlezcHQUkuJDdt6V64JWY3
cBQBzLR+sfZlj6Tb06x9ZMDZtQmoWqZA8PY6E+ZzXYwvZo+sWaSDAjyoEw+MlRdOksiLKgd5oRG7
UVNR3b8/5EDJIy01PQ7odKVfG5cIRCuWr6zdZX6qrqquADmrKAOktkbbNH7df0LbFJGSAXNFJnwF
vze+y4HAN7/jn6uBl8qL7xV9x5XWa+k5VWGtUIEIbpyEVFy5CHFAniJk52MX8XMFUdup0arx5DJo
C9qB6t62snGt8H9bnMiosB+EAA5omO2nOI5RwiKMXeq52PSacY98+tZqOnepjCC70BgtU094u0qa
RIR19YUIpaVTVNUTpgFrWUZ7M3XQCjWY1ccmd1duGjwRJlfuDK2LkNsghOQWR+RgF4tFkInPnVou
DL8rtrHGDMBtsmeTkM+1onMr8VttB9YfYZuP+xKvIfhJKhBpMlUthLMXTvoJa0y/jRC3eaTtyMbc
JiZHSDBc2KWl1tww4bhPvWaTCOIQCqdVVw03uwXceJVk8XWYNxaZ6LaxgT9NA6AFAdan8aYLSixx
NfURSfJ5GTjDodDENzRm7SoxgKCRCpwhazKOiOYXWMqAK6RjvkmXCu5YpxC4RcYxfA7wcZJWAmee
C2sBqEiFbgasbOgbYGgdEFW1b1/DL5jtk3vGIhYcEXULtPEk9YspnepoWRIx5DRCaZX8VGoWbjin
uC3GdAv+9BuD85oAZgddSd8cIqf7VkW5fs/l5lgWQCgwoQFvsOsJAuOVJ2ZTPTpVxj2avoPVWC8T
c7KORj9gowL+MPkJmEX0qBIxoclhbzM2WdgOuCxPt9+kyW9DZTaZAFRaVaDgbcXeKEl33wdEDPUa
P90+xWRJL8h49qRx1r2g2rammZFcXe6FNwCBZxQHdyV8lL54Rn6mriBXm+sW2xgxmxMu0jtjoWW4
2MaP+ORPk8vbNpmsBH312KZuuaqG+pVgnfPYWTbsqBQvrKU92wUT1Cg3vfWIWG9R+T6p3a31ZcgJ
a2p7rQHdTCSCNLw7U6mblROjKbPryFwGJrMINcakpTGQ4Nt5ID20sDkFY7vyOsXCcraJPU8nGzuf
boNoDDuI0+i6f+RettGqsd0WAVmVBSmLuf9qkRWIBTbDIGdr/S40DXjB/MWIKrh1u5HfoQFM1QXh
0EzTDJ/pbUYOY+d0CR4w91Pk2dayjcp9P0pMq1HnHCFLs4vQDI2bxGVSsroqqaU2tt+di/C1y538
6Hj5yRRJfdtlxout6bRDfO3GyDJQ2JmH/DiGf1vVZxcawpJ2uLUyDA26smMlt0D0boueSZ8jsq8M
D75HFiYCwfzBMXdWj4DOGvELWdXFi4KOxgvo9c5Q4ItEpMZ6UvCTN3A/phJkDT+uRV9wuQhgFy5w
WXObA6W5BGC+DiPBRbLCjawQqrxM84CALnIA16bwcaZatXUeNe1M5wvkffkNA3V9JG/hrBc2iSQN
wwbyL29SremQN5JH7QRcHxrQifsGrNOK0lK3RPgUTPFHu0xjlBfVZ1Mpzj73oz1npMsZKs4uvsmV
Jcx9I/6HvfNYbiXLsuyvtPXc01yLQU9cQQMECZAEJ26UrrX2r+8FRmZ1ZFRZVue8JowXL4ICIHDv
EXuvjXKngJZnE2rPe7S3rhKQK5cC67tIqo9FmNINB7DuyLxj3WigChu7WHbg92CstVDD1p9mg48n
gCm7zskg0jF5UyTww4GWWJWt3qyGnqBDGhl1Yb8XLuJNLiSLUS7uYG1UZPJJucrDnqqRgAllV6jt
Qyj32Daa7AbXBlpd6QhNWfo62ZHm49y3Og51oyT3h1Q0AswQiEaYPggJQefcdnZHXgssYUbyA+gM
FX5Su0M3GThUYZLImBD6udyQ5TN2RF7Q4GWttVqsKKROAVNYttIBm7x0PrbztKJxfebm+hlmHoKV
WmciLphPw2RPWt7cQdgzohqZU01msW5LNJzdmEPFEtWnvCEgwVApyfF7g/WbXrJIFFd9N60kYkjc
pisoGJZvVSZJINbjt4ACvACTuaIceR+6snVIz6jcM+z6N21IO7j2IcnIGc2E1pqcGov6OdCH94BK
PEWvSOSIPlQpl2yZLanbC5RoZkkStdLG/tJRGtL6eUS55P7QnzSjfyLsfadnU7KWKIXcRG07L5e0
h2UCh52kdwZUnTzHLb0M+lLZ7oEKbzVyWOzSeFsMsbmlp0KFCxmUTeRmOkjNRfjEnFKs2vBNUvgC
FnU+Ht3SlUaslhauTKPAvjDAyFgGuldd1mkOwoSI4bqgLWGchRjK8opJU4k54RFIC0WTgjN1nATB
C7PkA5k420SRUcxcwm3WO8vJe0gjzNcYo1XBZdYw2c5x/vLbxSU1kW+Ccgy4zFZLOGOm7dxM5Xn+
bSXMlrCyjIoxqq9dI4KGKAmVGsNpGy3nUWZsI5Q9kcCZydnH0rtdWHQnaN+pJiBJQ7Oo7nV/lSy8
iupgR3um+UHH2xcIp3KfoYlLg+KWUU1uFNW6FInfxfg2em09wq/M9WGDf/QjIR0NEIW4VSN65EIu
iezIN0b2JEjaazPjOWZZajlFnTELk10Y3jHhFM097jYM10uuk+qdCm464gAPM1JkQrW+zCb86z7J
H8iV4dqOkDrAq6/cuApOGY3TYSjngmTR8HPM+mgbtNmT2s/ZTk6Sc6eP+36I5H3Thr3T0Xh7TEkW
u4Ci61jp3XegxC89LDnl3mpkbbUj4dDcldhunbmsR7+XepwUVQaVFV2fWk1P8WJCdhY+CVgu9uGM
DtCUtN3/bDD+/zYYovXfbjDW73nVRnHz/c9LjN/P/McSQ/ybLkmmdNcby39aYMgsMEydwlbWgXdI
JrLif6wwtL+hT5Y0y8LupKra3Wn59xWGKv9NtzTDtBQFI5iJFfHfWWFoyl8WGECK+Eq6qZqiaJrE
E/yzq0gV9CmsTQNNe9iu0hjKVR4RlOAJ13qfrXG7w9asse/IXlm7/aV7Vz/DS/dMY0r058xsbvbp
5Q3hpat2fbCSdFtiFmc5WhPbEBAScgpdLKfRldO2LjZV8Jitclf2i3eFMYTikTWdB250lb5wqrrG
xnIBkPxpq/T3tc0/rWn+6tz8fYyWydOGvpt//MU0hxB/luTcXNbiYjwjuXuMUFTX5h2aon72Tf8D
rp5oxTS+abH0+K+/uWrdn8E/e9fu3/2u6TZQcxsozP/y3cs8mOokVIiwvlrjTvwpH5uTSmTiW+fn
PxCbQBf2P8aT+ghAS91FTMKfBN88WE8UbsuJZYF6lpqDtK+38nt+XDbpGbZjeyTXaDz3wMG8+Ai7
FNESOOQnI1kxbSY557N8jvbKA+2s+R1quu4JBBSm37gd9Af1xiQO+jNjAj7ngCmdbsG+BzS/1df8
OoDAVDaUHbnhGRYZIbZUOVRvVLYhm4d9vh996OcARtadwQwRqj30Udt0m6f6CI5d2rUrc0sc3Vt5
lYiL+EwuPBx/eil+EK0+3okAh2Ctk8HHjP89NNeciqfEE1Gcfc/r3O3dZfYorYia/pF3dUtRSWaP
sCEGq/2gv+wNW3DzDwbv8NxY7rxx/eWy11zv0AHEPLKHrz68UA5ZV1ZLWXKeHxbG0IeQht+8lOf0
m+Zgoqw6lBdttTya5M5gdLngkCrpkACE7OfX4l33aXuD2NZ+ErIHDjpIemmb3osaeBPrwaT15Alx
JxYYFIaEks+vA9WEcli4magLCvGsiv4M7vbcvI07/aN8CE5deSS/ldErtVW5xsMIr8B6JOrkyE7/
GG6HZU1TsRvISXIh6t3HzO/ZlpALJmrRuXSVn8QLfZk2tLHF3IY7jkNq8KnXcItTN7zKLWm0D/Gl
iw7mDkCgMToMOkgf8ordslJ9luq0GwlmIlu7SV/BoZJt/bC8tiy/3fwUONlbdCC5NOSpbSuX0NeF
HlWjIrWTlbGfJCR8q3lnEiFkF6o7o1f/bs6A1MjtQLx3ohwdPO0x3BjU+5RU5NpABAFIcYGRBdoz
JUPF2CPYldfJe78hKvwkP7J5Mq/hh37s2x1Nd/wSXM0zWBte2nRkbErhDG30I63Fhn1ZruwNNpae
gBtrXXyMPm1bsq7XcEBdzhNrHfVOApvEel5qu+xXrA8mj/6Ud4edfQ9HOgpwLsmFOU99Kjf6qc38
RUMQzYSJnPftCJyEX5rauv1gy6DHXBif75BJ4JXaEqEuzuK1glP61lljHmpHh7Zy9Jzqe3OXJNr6
Z+PM9weo+4VnbBjAQcyhVpcIFzjM6wAXuGE3TnOEn9BvogPbCQma21XpXDjkw+CxxGG1MpDZJtrS
V3aNPCCaN6C92Yp+cT09IHTQV/Qq2ia5dm+zu57X0RXtBz1UETrhyejcsLMZIr23P0K77Rsb8MOw
mV8AbHtQUqwzzc/E9HE1NxsWLtOKhreVbfOk9FfrPBy6W7S94y5v86P4Ql/twvwQH6UT7Ix/fT5y
/f3z6WhKssaE0JAkiWtO+4urVc4WUxsJLVu3YUeU9D2e1ngx4/YP19QfVqD/4g74T4fw/dvc5QCW
yGUn63/Z07PswmgfSKAEpPFy/xbWPG3mcPpeWiA/RP044lJzxf+H/ei/+J6y/J9vVxPohoidBxoC
EGbxDkz4EzNACQFMTjj515KQvzCnDSCSFMma/TcbFF0R3iSNpS0io6B6TkJLdSXzvVRGJr6Ek2FK
ZLBYzZcyCIb1Hd9MulW5+MSmAfZSxH3aT6cJ1yfC4gZwojIzmBNx6puTbPqNLOHvW0rQG3V77Bha
+Bl7OqtUd3T7yYkZa71XRzZSmHq3qQ5IheGbXLGZ1o0YCq3YW0B5SqxE5vLY5XmAM5eLPiTvgiiy
2Syv3b3jCfGRHyzSCesE62ieoipt1JBA5w4njYFfFhONQSpWdbMGnCPaiV0SQWDaZw/cti76jGk6
ND4CBgTW9WXdbcU8lVaKuGyM+8ZJBxFjq3citx7AFGiAaVssQRn78d4ohoeYJYDLr511Bw1FYbXE
rkjA30Tg0VDYXuSKIXZjLZUrNfEPMMT0KI8NuQWl+JTqgXpglolCY2GkUMpyZZeagEBpXmOFPuvZ
HZ45I0yNAVmpGgsWoTR/5EskBZypsO1dXnIMTbOOZVsoKbYsLOpKrXMQdWAMQTRgI4fNeOhag8CM
hXgmceTiM9TT3IDsQwTxMRL8c7QYvWEht4PeyNbDIGM277R2k8J0ncbkgXSrT0vmJyu05aLJ70wI
ycky86+GNIu1VuncZ4t8SobuEAla7nQMqn051p974gI9NeeiCGD+ZTpFAuQFZjEqyBRdf9KW8Alf
ObZG4rXMaC3M2oM0fTG9eVwqQWGZNb9MevVcTdl7dOpF5kusXB+nqCANOLwwwv9KzKmGK149L2qf
sg9/uf9ZHT1pjE1viQmr0XLFDSdyxOB28RBTFQu7MxbkRGmLrjjoe1xVZmqTJwm5Vkl4jCrtirL7
wFawZ1vDb9qUtyWi7JWQqcK6KRv0FAwZlZRFUdOPzwXIZtG880SrkDHi9D3zUheF7DJV8ldgzNtx
LhoOvpSeFod22tPxhX3DRaE/iIZJ38vN0B0HfgMzXXDGswPXWJorl8Qavx+J4mG2xZrCBGdb9ZlL
gNOqEPu77d8WA8Gfsm84Fb6h9o4Sae5IjFazZA4457X6oJNVmeMOYJzO9hJ2bwq/ln2ZBtB5nOjR
ARs3xPWMsRNIDCYEx4AjmFJ4Fdp3Er0v0xOtvatMw9VsR/av0J6g36pV7BjpgrCbESUl2jDF+i43
Gn2nhKFKzl1+miOCm234kyyxICLbetMre/KcmPOQcrMobkI24wbMBrOYSsOERpzrRtYLpJ3QSNo0
wHmnSVO/K7DHC2UYrNSS4ATQNI1TMnXdhu0igdK3gGwqgBPNQYaPMgwEeLYqe7AJBnxVeKaEQX5m
WE9ch7z9/aDPsrzN4oaaTcZgvao78yHoBiLmBK11E9x1tjorlTdGYrqb1BHFj/6e/O62fv8qNl+K
AcloGefZ7vdvNLD2f/xpkD95RyQ7EExQ4CEMOXmtDl7YsK0j55Xjc7KyYBv18ncdygKa9CH2HhDd
QG8+LY8tkW8GxESbobTbHko2MHa8IiOPkjG4yddlLd+SykOpc8gO00F6z1K73TF/1C3XeljYbLVO
epufeO/Xe3Rg0w9Uc48pab5XjubNLs+sYsWbMFEtRe/tXvWnQ8869lh+5DtKdtHGdsYQurf1V3PX
PoH1AhRkI+6vzZNRrRiAcNLnJKGqPFFoPxieurC2jaP4YDFnpTxN3UbfUs6SJobm2TQ20pmJTcim
wm5uUuvMxl7iTFBdTJWEiie29mE+mF9knH3Hwy1a3JT9PYPWnk8cftjxac8jLDCnAOvNxOS+BXYg
6mVHoq2eywuFfPjAmPbZWBkr8QT9vyHZj5UNhYbyk70tyYrpzsfyxgrDWBFgUcpU2kx/KJsZZLvd
rltLNa2KP+zkaVuG22zgALVYmh2N0m20FcDUMfVCwr/H9WT6CtUVM9t2J6kbkEIz77ZuB/dJPDSD
zVmqIcrHOkQUau2xZK3Me30ueKP+oIFN4OGda86mXe6B0DN9QM7GyIHAfQKni0wj0DCI273wJetW
7AEpTo8mPznTp01FJPOrjMpO8guW3bODWSnTHAys2knemvGGD1ghGQrZAjlDMB4At7njK89xyvtr
XnXEQytrIs1MfT/1vowCCZns4LERRfUXe/G55NmiuvzWAkdpds0H6El+PeAsAaJj7uEYP5HLSdwR
XYhePI7DZrJuwvGu6jtq2la/CZU3rHlZ5MKGp9gIscI/GUdIBh2nn0dLBicWmKZNLPNCzWhekP01
xFwdTcjNX5onnJfn4ET/1EL2o2t/7C4wdfje4Rul72uxrzbDFz1Z0Trqt+LHR/1AWAXjNLivL+MV
eRRZXBZbRDv1unJtMuInXO1a+SQJ0moxdr3xDlA+cpq1xB0kRu780mg3nfpah57qasf0qlGqLq4s
7aAyI42DZPIyGMTZrSt+/i0/r9gfZLAHlN081R54WEO0L03qIMIz6lV9ZUA2hxseJl96GB5K6ZUl
SmHapgkDDt8V2wPkw7ZBI3lMG0fbS7Vn7IItTn/Gm3PJb8rna5DxzC+ocMXguU+fw4W1ILHUq6zf
CR+kFsePIYjWBfDoipyP+mid5twTFzR0h2lDRlRr3wMhvPs2SrDrFU7b1J+2mJMO5G1Q2WRfMwrP
V5De2T4owIdj/wQ3ZBOiXX40QMXp5tBdkY5qG6+8rvAHTTGxOw7xKcKabNqP/gM1/hoMRbuP1ogX
yLsnxn7V6Q7FAA0YtqrnmECBExjo3BFGN1UwcQP8AOALOxNaIy8RJ9S9cQ/AeSjc5WDxqqFFZS7g
ZW9IxDBWT5oTnenIi22aXgaCZG3rYgL+fCmpcKaV6SgbJsuv2BlXCLFXDHNuOfoRro9Ndoh95Vow
V/CMPdQ3b3kac28i5cWuH7Iz/cyt85NNjHLpkHKMEZfjsgw2vohmCtf5UeXrDq/qynzjMZzpdFkM
RNthBT89hMS3z3IXx9OmLN3phIlybpjr+kXpi8fgkZ0jgGe6usoZXdry7rE9CTdkOU84CrpX82yV
9lu0aXcBgxTKhHMweQTUMG+dhqdkhqiF4DPYWL71IXv5M1do91BEtrSf/PIYHptPMuHIFZQPLMet
E6AUlXLrWn0wEj9wwqoX5Rhf013I1hryOCJ7L5htaPgzaYnpvuo2lfign9WD8VQ+5wivEDmSEkgC
MK86bd180RoQn7Vj4flKWNlyoqU7csMwCqFHjD860KaybYVexJvVQK/oZKqTw65hq7DheVFfWYDE
dgW961VSPFQV6ck8ap3TSD7IkyFYR8IaKQm/J9i1PJYyPYvTvgRaiGKOFTIThd4vDoxVRtYZ5Z6u
Uvpq6w+qCqt2SXxXz6iaWbfaUMfP8sp6kiL3PhPX7RBjBZItOEAe3I5mExGx1tvTPl7HVATWsT6C
XhLVI7NvgKTmD6tVZcPLLnxZPvPj7zGneuE2f2O6AspYestDtju25c0P+QoTwTmMt4r0QahGYp7D
8RC/wQ0dMeQ1+BDxf+xM0KaZfuDwB38bpjtUIuB2nVD4sYd6ZRpemTxw/lh37LF1SbfD0+xFn9KL
QMYuj/eQ3e4BQq/SiQEIhA/plG0Wvz5LAK+p587hG/cSh4GivJN21B+GU/lIxpH2CTundfIXolwI
o9dFdIqY6e2Eq4zzEfAm97Auedl1qq4h/EDdwZlvcbeUPpeKxGl3S97u1oaTTF16ngjgfBJipmFO
t1F4xSYy7FK39xYi2d6A5EADhC1ZfdTX8q0M9upzFT8mDyYrXG2trZPbvfBEOfQ+lTZO+iF2ETGm
2+S0KOuFi+JFWlc+gm4knejDnHotrroN7WlPcKwbNSu46v23SZY1u0bNDWtbhC9+gy+/HIMn3Cte
cOu/2W5VVAEXco/uNrx7krZN1JKXXw0MKQ/lGUTrY7XPFyd911O7/lH8/o31Vfgzb/N3WTnnqO9o
6hae9mE3jryk7eyJOy8+ozV9GMSVFm+6bezNbyqirCunuoKahq/KbOyIL/8JJxy3iLI2n3XGlGTz
nBgovSu++M2/SNpqDDcTc2ZGrPcMIjupvUxyggtB3sVOe6wYlkSEv5/zb/iyqDnyb80AR0p+DxIl
H01m4SvGkfit4WGAwcO1OItvvytr9WNYRJoT0VbD10XPcalwQale2folb72YxhbbJspgciZ7Em8o
geq4oVH3jGrk0iWyYiXJtnqYadBfYYYGh0b5aZtPFoDNA4+JJDODTf8m/KaGKU4NRQKRU8TxORlV
wtaA6dZ4cHgIue2pcW2VoBwaa9aKtB92f0Utw+s4ugx7YFOf41sALT50lo/6m66RWJeycYKfVvcn
LpqRnnnLLFl7CZGh3G8hB67qFnm/m+9J86W6RJdpj8eUMqNBsK6uSsFHRVftusGGieORD4zfR/0S
N5SIxH/mTrhTD/WagR/HCzvxY3YrNskKalz70VceHqHoUqMwg+Vvc1OczFV9NM2duJq+h2/zyKtS
IOPjshyiQ/FpXcJTd8gTW/2wNvFzsx94FQR2/Yx6cC5+pOUBjB1xXLRec7IhXjZu/OnTMFl6+xPB
4CS2opjJhdadYoxogxnKjjqhcFtk8EboDLRwSySfE2mGuBvDTCKG7P4fJLE7DHknrMR2brwu47bt
7//198Pv//f7p99PM0Y0H0WathzKoE6tKZZgh9//7xLZwzYgoTjs1mOeROdWJAsEerurmCJKAs6Z
rm5V1xQb2TNknq9KCadVXumSm0w5tbzpoOE5hdHEGxsyNXZspOqakZ5jK9rpmsnPZnVMbtH3+1CM
NHh5omUHRa26CImhFQxpzvxI5vDQS9BhCRWVYHR+MItea5gNrhORYZSl8ZAD9vdd0t2kVI+8um/H
J+meD5ujaaplJuywbAKnY7Hl1kEy0Qk3T22rEKMemO8ggrm4hMoNZ5QRsJLdsEGlIVtG441Zw9Bc
DnJfiafoOY598tpVR0gM4k5CeL0D+mK/1jCL1gVXIT6U7rGmOjIJmCatA7HxFNKsTQgRRMhsas+9
XqULgxRz3EVJdhaCmpB6UQoOUavcdHUZWI1DW+5JmixmJpmqkDxWEMvNytgZXE7w2HeDIrrSgjS8
rqmQxzI4ZzGEAwX9WycXDOsRdekJ51+7aH6W+iMARrzH5SYNd/TXD10lkiurLozE5TwFbZbTicwU
FXmnbsLRukY5KIwk7v1oMLetEe6DilybtJA3w0hQT97pD0HynvVNs8XC961WaII1olUJIkySlRiQ
hMoAJOnV7KaaNCtByvJ6MSvBzlF0IvadHpfwnBeFRn7TK8mxaIPF7lb0C+Pl0Y2T4FJrP5JQNSS1
Z89DhEJvrMk5HhvrB6nATmqRcAqwEV0REXKQE+pVTyAeZFOg9V1ehM4c1t2E0ADC6c8SaIyR6IbM
MENQCJs/YJYHc/1aQyRe94lAWqhgMvvWRzYM4fhCDMpEzUl3Ks2ObKEvmKYM2f0CIS7qfFUC3xwn
MIHbSF6LFePpWEEBkBK0lxZRZzfyrl9exlp4AcZDujA9tQUMrRnKl66jGfv9XIJvfkRzk0oVh/VI
/848LTaQkk2Zecp08gybWbx0ovpaTOn6Hq3bI7SjvK+5dcC0P3MqR8ioQ34C41MK2pdSG7cRfH+3
KihRlbK7FjWk5kJVqLVH66OZCEEJPlSd0jge+p1RUjBXORsEsqAt9WZl0mvTM3FE/oFvB8FTOs77
crgHntIywEinsqpj8G5ZtsKuGG4ekY4im5np6NIIoaIU08y0SNBr42zNxrOQjLRNRkM9LRJpMH4k
ZA1QFQe4Z5kH5d1GizvYI+RaW8mAWTy5whFAZKNwpGTwkr2oRV0WESHV5crs1bPcrc241uFXxPp2
kLgAjPDST9CSDGU10Jcm3SBCTRPPE9dU2yL7F+I7aehd+w2/ugeGmF23kTMlJYekoq+RLctBgk3b
HSrFpq2Z6MVsEDkiPWWuSSAii0rE6uKGfXUiWekcj81Vquf7mGxGGdISDyt1j9bYoqATxytayYTE
Hp1OxphJSG1ZWwQdEQ0l62TRCNckO2ghgRaVVJ4VnlpenTJ6IJWSFtRCi6q9f0nKjHokYxfDGZ7v
rfqZWLCWvj+5GZ3F+ioJ5qNa3FMNzMswJvtFR0oqq/g8wMchfgvtCQEHOVvIq5M7h7RiDyiQQunr
VqzbmaEADkQ9r5LRlphYIaTMeodHZNhllF8nMAzQD6kqLaWxkegvjgpJrmLM0HXBd0TmlzL0L1WZ
kDI/IwPTs4S0opnFmqjC8hq2JpawCCtMX3U3Ud+FUnVkr7GujPoe9tx+WxOL+5wEE6IoDaE4kPLN
bCYPD85jaWobFGVPomUepwoZ2aizaevEcZM3zVeVba1ZfA9DSGJM5WEMxkAFhTZj2GRkt1Tw25Tt
b6NFh6xEEMMugYKHFme+veuzRfJGTWHfRrVTDMxJFRwZXc9UpBHuvao5PsZ4TOw0ic9iE5I2CTdX
qVn7TiXWXALPw4bA4KyfuVjTat22ywaqzBZLE+rzRiidRMwep6G7DRVxTXW+UJ7I6NF1aqK8GM6l
ILxP9/SMSDkR6LhDOnEaJwsVp9UDmEhoJfFomYIx+RlINPL9+Fc9l5t1kIqryKAnLsKwpY7KDLe0
8ms5jfxVxVitGYddFoVXkfCZtoT63WrSqh7vQv1xZPo7yKuW08zWSXPwukE5Sov8nA2zvorVFJJ6
ttU0sj0WLd5J4SJsElE65yY1KA726zhl9/SM7mlSmOAGo3HueZ06ZEdhk7TwrLSpa/YZfRO71lCl
rRoMILNB5aN1xx9eQZUEXVkx6FMy0MwxwWtKVu0GM34SePzPMcPztExfof5E3MQR1SIXmVQoKdu2
Udyog7gTLQSDspIzQk4UzimYrOCMaOwNrI52F+hc+xBENsTQuf0SF1gyEqxRxTCc8FgSPkUItz6G
BOTKFulbo+Qr7HVw3NMAxzKtoT6/q2A8EZzl99SfdLOI0jovzY2adL1nCkR1R32KgLPUETxO7ohi
A9E2MTsLNqSW4DQEj4uvRPRleHDJWUyEh1nt8o1WqZjrCMCw+7wk0g3vYDLKP2M9MMZF6zZeBkHU
MIDrTj0ntA5tf2jlCLPHEHmLWqzxKDy1uclcs2s2QW+uM4MIUKPRzmPOlVst/SaerGPKUwTQ1thX
RDG5Vchlw9Iqy+Knem55x7TaizyRlCam+S0NRJKSIpjQusaiznoxIOr78jBhLkM0GVsEVQ6h/qoS
yuvg/XM1ScF8m6PWw8Hi8+sefdj4r2iMNZtYeiYx95m1JmePiyDsomp5alI2EBzsGoGwFW/jXB0v
ZkGQYGhKX33eNwc1aVfM8YGsq1XtD0H3iDWXoLsPbBeYBQp9G+bzD+kakQ9W0LQDnqFSVb1+Yr4m
Ee3HyBmUP1gfpyZ8gtCLT6Ouudl0XhJ4XXO3m1rdxV6Qp7UjD4WEwk66IgcO90NPo6CijigDxMFZ
Ej+ledL7LGh6INT3XBRW2fe8e3vx4yyw3ImNBko4wQ5R7MoKlQEH28EQp9nurXMQtKVDMsuyiovh
NCi+YMrs5TGnrZamULFSExD1+6e//OuUlfMmKmlc6/QjZjPkSQrxUqMZ/fnD79+Zd4lkLIZvv3iA
3w/1wDuAA0vyclDpfiDJN7EvlW2rF59aKbY+4lXZHe5RNGIddhCQByZ8EWk6oUQje+chutOAcy1G
R65mdG53KNEQhuTBM3XSMuBDv+lRvx9IRzkLuWL4kHX0bZvMxILKSLkB/yj6Hx+KAv1Jd4Mui53r
Pz7EyAvURas3yGe7bXb/QPA2P06NeNQgKi4fTaZiigYlOBhl1MNaus/qVF39brv/h0v632EOZBRl
fxIGuO/d+//6/pUXHt/z7//zv4/fH817m77/kz7wj0/6uz7QQu2Hyo93q6VB9lbvX+/vkANJVKGS
GpqOcE0ylF/06D80gneUqSJz3CmWrpqqgubhHxpB8d/RBII1+AsUGQKqJmpI02GaKrrGj/bPuoVM
6QWRnJhhXwxqNyE0qQNymkagML+Yzt8//b8P//7f/b7BoCNDM/nXXwZHg+CXYdk3LIqUPPF/v1dZ
60yRfj+TbJaEOzFWZ1IOmiA7B9lI0rJF5pkhj6j8OGkgcl2i8bk0S3lTLKPhDQqfTjbOLRfkDV8L
bTZvx21RNC/5llwLPwE4YKvvfS8UHiQBvAy6rej9sIJ2zxxjWFajVV0CM3qt+iQlu3Z2OkG54shz
8rbuH7SKw60pzZDmqpy3XJWHLBmezaLZZFmjH6yEIVxnJRpOKGMjKw1YhQDxTlWKHuBgBrxzSPpV
/mxY+vs4ontW2aW6PXsU5PsGAVgjUUOycMvJEKbgt6QNjFB77pUvCf10jgOh4PvYPW5sX50QcQFQ
OliCSStVqp0dmEZ/Estg8LuYiY2OFVadyUhj76q5rW8kJgqqVGV4XhXPcoJNS9f6jSoMP6MaUYiM
xVMqElUBGqdnVp3lvoah2aTNqpTsOeQX5RmkkasBljn8meupGIi8XzPGrDQBv+tYHIshQ4eE47KI
J0Kn5q8AEbo/mByNKhRcBFnh3tDMZwtuvVPqZo25+lLoOgwlLEqqyEQGfDjda5k9NFEN1xWtfF6A
MlOslyGRnha91HxVrVatQbRfZd6GEi2hCs0U5xnBoU0/TLbVMIAShnYzpcLBTJSNUuPCozz/HOJ6
9saJ10EMvCaxiOoiRBEfs/4sjsxqy0LUbVVkHNcbqNgjgxq1T1zBCFlxSUcArHvyzjGZA0RneEtm
wlw7KXTpiYV4LVrvgy7x4KtIZvpC6nDVBa4kfpYDG5hEexeMqPUz8a4sJ3BibtJ6D2qDiT5vSNKO
uR16hhBdXFanivxztzATanYJ01Wsq6cFc+M2JxjBUHJ0nJ2y6e+pRcNoll6ol89FaWDClqkM+mEY
CaIXNnquoJ/H9V/XiSMv2uM0M5YPGQmDAVRtRaPpUogHpmfNUQiN9AV9CdCDiF6cXyL6TTk65iFa
BAkXtaQnPayIjoDQ2vggi/cjqnu3VNG2D6rxmHTZN/avmXZw0xeV7unaXG0F9b0gtJ2yM9Y8Qq7I
39A27bx8JSRQekp3VgdFZlDEoifNzDOZz7YcZm8pEbKiNH1Avb9FWIXWWrqUdtUV72Y100gRbCso
ypWEKc3pR35XglxrHgsCwfqYpOrpfr6SyaVa/NJUkuqLg1WP0xq6gWMGVBrkyYirYgqYcQbxj57m
jxyP3gI9ZFX2YYkTG0eDTpDwGMmMUD21Vy4yaQdNWgQgaKG63ol6f3xAP0Wx9hLnmCaSWH5IGv2c
dmwcEmZQiGcWVIK9KW51eQWUI34w0mE1Yhym7mJIGVv0UiFpmCXvCSOZWPMXJgPP/pAo6QUL9mfC
u0sV8OnjISDaAKOFrfSEd8iSuquRci3xi7YwqoVSQ4lCF+PMbbbL8gz7zjZcEIlRoyKFxJ60T5Zx
xWP5WsIB+10+4aIPeGmg1etripyODR7sQ5aHrbE2cC4gRrnie6qQllSKG1vaITTMD4Pmfd9obO3v
EYlkDCJUNR/L2Mx8SDGIEGrD0+gqbE05ibgdcJ0SFxwiwfKIkOQttrTzGWtRcQoITWSrXYlYRXQ5
uakWmM2KPUAosMIRWZ8lHcIICl48cSZyNXNhU7d8V7m21od+XLXo0TzyJN6q/8veeS03rnRZ+okQ
AW9uSYJevqSS6gahKpXgvcfTz5fJ/xxWa6p7ou/nhgGAnoTJ3HutbwVUn/ubZvaTujE2lZki9MGP
hK3CukfA2Wt4NuNGC9Y6wHqCK6381mjiR41iUT27xtrtG5F/oPzsTRffTaXpqJhgV2ZBDDpkgLdT
ud59gWsVaswR0R6ZTgjrKQlNDK5nW8SNUqJE7IXXaqsvUUdvzDQoWgdbcWhNSz+eM8ue/TT50HP1
EFjmsVnIc9bsYuCgU37X4/DKCYmtybD1eu1cRuUHRc07LgbnJnQp90ScdCnEPnhqBgOgPHsJpaZm
/Ix1iGBF3lBwiIgTDjC56d3nHMz9sU2jb0nXVvuhp73HfHXb2d1nMnWQQFx307mOeY4tYnDwrqRO
jMJJifsNtTj28iSD3hK4nwtFpVURWasxHUKcOAO1ajz55CysNA9XYJ9Zd7ArbAAqSNXmKSpvIlP7
OU76Y0NkeheOiGKHuTgPwZbMx3bl6dmL1pnasUiNYdcVHqfaeL53g+K5VgtlFSQexw51AeRkKESC
HDZERWViDLBZ0xh1CZQOxo2RWpNP6iotq/y3Fxck2jOhwe+JhmYxT17KsYz99q0bKQkEjfEe1AES
GF47dPpPEt3p85rxuezs5Yxs9GHOX1w9JBYjuyfViymSmoV+OtufVjYxjTM0ukXkyAZRw89kOY+8
JNwHYv2iUU3uY1X0kfXwTHS4wpQpOqmVV1DaiLw91SPqf/qOB6Mmrmvk1t3jWDHKKFsMqBUhmzmq
0bXK8QQ/yWJ+Xg63/Uw3p9K03/Xg+Z5wY4529ZpTSWdeX3x6CC3aUa13HUO6NTMGoYxAx96286bN
h/E0U95UG6demQ1Zd6neuFT88g0aRMyhNd0GmxMbTKRTHNL0iQFUwabwdT4wQrzhnnEk3c+JubVX
RDNeOijcLZSKzp3egy6YVm7ZOtvBGH+HTF/wkbZF6m3KRXnDGxXvptbpT4wVbEpzJn3JxvP4Mkii
qUFjfk3rn1omhnhut4dWlJ7Begouwd3cIaFZjNzDmE5PzVa0TZ+b3sZESwxDotsbUw6GWu3QN4c0
ctO2WblmtVFnob4wqCvz+yX0kOvffc8JQ8KMnNixNpzLYDvNWnRbw1elZ1yj2DKUZNc5eQmGvVpp
cF1Xva2yA02IRAYj/+3MRnqeIJck3V4d44+Cf7Je9JnxVT4enJmZ5JihSHGnYD6PTmNsXQsVg6Xo
HEaKDq6DkN1x4cpahY6fJEirMt7XGzHgFTNVPVUtMEyPRbbpzBy16qQ+KK2BRLamht7YGoW9ROSV
NFhelUrfltDwsOTTn04KxiDZoV4QAdVhwO5Z0BFs048lUX+2jfMURAQVViZdgLTHChJhLZPA3CZB
szNzffcta35WKpEnWCBwaQLjm7eM1aYsIVjBJ7OC4cOcPF/pIsJU+4Wia8YNXrsd1zCsJ3F5IiTu
F1F61p3nEBfqGd3OrpRvee5WDyi54sA6EJhG4ahoim3ouTe1NFJqXMiXEIGxQSGWvzvszy21PDtR
63XdOvRV61g5ZahjomzM76xCHXeWg+hqHnECNwtjempvwzdlsu5KwqNTKnp7/JTlXs3Qw2PpwP5Y
bqOI1n4XdPFtUtomhUnQho6CztGGn7VWKxoX5PKgfYsY2Rh2RKR9gdlJA9F6VpNw2A5p/Vv10vrU
JkZNYY0lIgHuiMzTDroyMWx0qCvCKZoZLeDWDMvxu0JDkpjh+WxavXUbORzY1O/3czL3h5HLJqUE
gv4SlVoCg/TbKU/RSbhi2O4QSsXMsdrrZYSQKwQuo+FbToaKZDp8VAlQxz0XCgyHTnfKgjnet8Hy
MAMj209pQP9HdcAnd8hCpno5wix4zIaq2HhULg+YZ9WXXLikNJOoIbA8qR5GPj1DAhvQh8+qceqr
KbmpA/cGbcbQa+UZ7pp6P9Uks2pzdO4Fiiy2hO4wAM41ld/qdnFPeVU/WV5Fennh7PX8sVXd5X5R
l9gnt7im1J4HvueVxY5yPzJrNXC2o0skcG8rT9CaUckys9gWQ7zSM5XEaN0fGLnRCMrH21Evyrti
PIcB+uDFZXBaCuD2H9RtweT+ss1Ns19xyIgjwBF6rNyBy2LYBygHlAYsmdxKO2gDbwL9WVVMR3sK
xqOaFQiKr+tDHscHWxfzB11FapHPkFqK8DNRF6ZriyBoyhsMw7OgmOmnsDbe487Az10IxKlSt83R
83KxqAKvvKx39XtYAXWWiO0LXdvkWkvMBQqBLyhuzObKEPb73pyi4cSJHA0IOjdnykdQ/aFeHiEC
wo6Xi0NOSazX2u+RyMogkIr0s39vRkHqlKtARR5q02q2fSuMKSEOE3sRLHfxcvJG5cTOBMTZXTdd
3qCBiaYNkbKRSHL5aoGiYhaTi9eNnhnjr1fn3RXmzlgrmAmmBnPaEHB0CLVzXmYcDZHgbhPO9M9i
IBJFajBXAG0U0s0AWTPxUOhttRPYNOoHEgQODAFtRqQsTFEHJMGaqNkV4IRoM4vCXBlYtOz6qN9E
Gj+9vFHEN7TBylj0fNKFEWOgettU8M5BlQCmFUtTbiyaHyOC4qpN142KuCR4y6VKtQaaPJPz2nMG
B82iVkf69NWxJNWlpPoMRTnw1D3XhfoYGWSypEWGfkqu6w3xLIxPyEhCWTaJhnNXW7yjWDKbtN9j
wNj02tgcW3Ejl7IG8UmnT2+DeGigbrqOxCYgef/Z+eRSTHeHHXQq5rWWZCnuer5yyFhH8+UX508S
OyKNnMShNo1QQIiqoL73njVViBcy6HSavQvpTyKt4sYaQHGjkgeZDghxVEOgImLTQmLfBpcrc+Di
2ZLxKZJJTe0b1DTpJRfSd2FWjT8Z/Yflqt0WltFD3dGlpi7DnpmoZfTPolifoyTepB62fEms90KF
fUHC/+W6vJGri4DWWU2BNZpcZ1TcYiKmLv2ZSVxARZcdh9Apy4+C/DWKRIu0Ed9AfiH5XabHvtTS
Yy3p4rOMgLlCtxMdIoNAyNf10h4dBYEeeBeCS10z4VSiP1pEbWeIz4D7S+huJsi7KQfKpikTfHQi
1EDepAKCK5dmW6QfXNflRlVuBNU7+t7MHPnf59lqSnquXO96PW9e5eL12Utr5IdW/T1VIs6gNtnv
LosmQX2cxQEkyo3JgA8VfBHn+esjhxb+/SRu5JJ84AA+aU31Zob1xS4B2MSvLDvfyzVVUJvlEt3N
V8rPDv41HtWklNp8MF7Falwqa1MphdAy0EQ0GM5enmGJpS+rwJF3ns1ZZXSZpKI3+eflDaPFlm+i
Z5G/rfxZPZefX67KG3g43R+rXx4SlYu1HwrO6Bi0qyNlJnbDUgtUXwkbECUUPJlmm/kdabYp1756
pH4Wsg/K8CPHQs1zWaRzfhM7ib0l+60EgQrlhrQjouv5E2W+kSsXKeMCAam5JpB1Rz4g98oAoz8W
F3Gicxtm0nE07Ah54iTJJZzb0ivMfWomyMf4LwyaNX6lqN+59FV0Fv/5+HI1Fo+QS/Imquq3ZewN
XxeJAkoF3H3glIW54N/1gIg4Eg2VnfxmtTh5yqWC8+c06PGeMnGz0S28kXK7vCEGFE09NajNGCKx
hqFDq57zCwdQhKdGLEK7g9zuuN362pG4NiiwvzEDzUGwHDt8RaM2HAaT7B95Y3DV59wk1kdNuUVp
9HUnFPsk9h0Rq8TXt6i/bbXRvP9j/5aLxETScR5hJMnVyoiQbWva6Y/HyT1b7bRbzVIMFHD/Hiby
Mdf3qDUw4UVekZsk3jeOQo6nYmIEG5vufz6gfEprVzYKbdvBM6COyyaRaRqJTJkRB3kklr6sxuIO
Iy2dS2To/+/I/L86Mhp0hP+pI3NTFt178V8bMpfn/BsTR9dFR7pmqpqmGyS/XRsymk1DBkQ1cbSe
pmsq7/RPQ4YAOZWzkKrboPRMW/Ac/mnImCCpTYvrnM6IxSZ45n/ToNGBmvxX26xKn8jWoFwDxaYn
RPfnvzZoqqVM9QBL351NeE2ggUNRUxiiRY0wIlfUw0KFd5tkxinvidDMhviH27rd0ZhsDY03xuE6
OvVqMWy1BQt7X3y6GFuyqrPedEoNXIwTCqEYxefB0rcacifkMbgTaueltcqHfGT6FiFP5mLsqt/S
ufu5ALMtnWTxiSifkRAYb1E6/Sp0rpAmFKksndWHyIMF0eILU2DQZjTbV5YNzTEz0bh1prEaK40i
zX29LC+YGPHLKvGu/AzH0h/nZte4OBi1ngTKqEnhN2QTxMkg24U8jTx0eu1JHL5mGXqT2Jk/EC8B
mLBIvW8IJF9ocasmVxGkKsdweJ+YBD/kXen3Hnk67dIkZ0d3TsoQmbg5AibdQC43ywjnIvbij7p3
TzQscHxbmO6HDehmdUeK5q6ckDlRlvVzlBprHjHtyLFf1VaK/yoiPznyqLaaGp4Wl29uTn1/TuiC
gGTYkncdQ/zP3U2Pt4lmb7RJ9Pk+yrYFAZh3dYGwqUpRXpuIVpHCoQLHtL806n1HK4OxTwHHNkX5
b1dPLfuAD9dmoUSVvWoNXqFaz961HsyCwelqSzl2FDFRyzogA8hI2jcvAdRtLwZFr1496l45niE6
b8lJ9RNNmIayBokojkHoyPEHiJ0eJ4nzQ8uGR3sxza2egGUqMIiCCoX+Rn8+WpfufFePUXOivPuZ
pAqIutw10Socog4+9EwV1l/SBpFdIfASFG2iDDcrVYy9YQ0+RZThkKURcrysDPaZkKFG9nSrGCBi
KUej2iWbyChUWkiTq+1ih8aTrd7ki/dTC5N+Z6fODxiLuI0itBPD3GETuo3qEOmJUb2jxKRB0xW+
omJ2qkG3buxqQflsnA3dPiohhWOvSUb0FjC/Mv3TU6PqEKGmVONsQTiDnssVUbYl40+j0SFj2eGJ
OOS2/JUqHYkZBY4HG8XBzqRfclZVFJ9g0zCZpAVa+qF4jKKXIPKyk1m32pqp8cjniTZKIsayrTat
KPUkU/w4QZ6yo8SvATbWO8SPaOWaO0cZqYloGBpwbkU5x7eDp5aM3FUK4ChqmLRjy/7uiUpzZaWb
PMZC1nhFiiDYeYee9dFxAqPYqSnrZta3Yg4AkgvZ22z9dorpxlDxR3WJ4CvWPZqjeGRXH9JiPbRY
46j79Fsy2VeDV5GtV5eYpJD5o4VuNNJXteS1ttzpQPF/uW/oNk190W2aQTi6ctdnaKwhtMW6uxQ5
s5Zsz7/G7Hlywp1aI4+ETvMjjrsNGh7c5caWM/A6cKwPfvECrRROsHSESF4eGo2ex9A5w1bBYzIX
JlRTDC7h3ghsHSplqZ/Ayr1n1ILLtp9gOcYJNgsyzG0Eh6s+ztN1NpTjIdHp33rRrVoCoIsgOa+H
kl0uTit1Y2a9sXELIPElsJYsKX2Yz+FWNYsJvA0+qj4Yt57i4e/KXsMS0+VIPD313eAOX1OkJD6S
z/kALsPIUDdr6tBtdVN5d438keLTu1XEd0QHWHeK0zDSC1oKneH8kPTzTYRSUoDFZmAWXYeIF5Jf
2O3qscXTBCxvp0c0j+c+QNxIGamaNkp/6K2suYMYnpLGhiuo6AeKCAXseub6C3PDuGQ2mHlRexyt
Jtt5oXq6bpKPaLEUMf+8POdyn3jiH+t6FDWbeanYR11lONJlIxpMLGmjge/V/jDSYJdEhraTw09N
5FbJEep1SJo2NoTC0PzshoWKRO20025uvTvNFIPjlIyrdkKl37tjeNcuLdWUlI5hQIetjkyq7kuz
sSNHX7u6o9xGFG/VRR3WMdFN6z/G23JR3rTUQdeLQPjLAba8kbqBVkyirtu0btI2RTRWa2UC8qxx
GR1pbFEL4EyYLM2jERN4mtMwD/XlWwkxhgGbe7tYyz5q42w/m/TTFUMj6oybygr1oxlGh77N7V3R
iCmkdWK/Sgkptu/tMPzeBflDO8G8CLVJwSN443audzBkRlpTEWfepLrfiVk98cz1tunCp8mm57yW
25DT8m82eLfH7jnPqDu4xQYl67ynPr+3dfIIp8l979DQd6IQmY3WJ3pirJ2unewSp72zxPz7ksYi
ihwqFtCiWoDPK0WJO5V5uaP/8gY7YDZUbkMbgknd0dMJRXFE3sgg2j5HZnfJpNU6To9NWJJ0YczO
Xmkyv+5sdeVAJvTHlO5JhRZ3Y8vZ+jW/lYjR9Gg+ONb0ZKo5lbryGNkO2m9YdbtAU89hCs+Ng/OH
qqnlFpn8IR7rfKtmSAgLQAL52AorNFMyApo1ZMhi8mWo/bTuzCFea6Kidc2WkUtftumgACip4/jO
xy5XoeeJOlmb0CVBiruWv1ITV5Wfx/Vv+dtcbxYHZ8F19bKU5I2UXl0nNUs3t0RJ4E5OBJp5bVJ9
WgkRSGWO9lTtciyXg6i4yexaeWMEdMEddIBFOmVyd1hEjF5o4oqvVf1Tn/WBhNo+UBF+M0WOo5/E
H/1SpshFsyd270nOKUWu7nU1T4cCvqq4Z3KmZvHlXbkU1CwyZMiZ0/I/j5D3NYq5NYeWHgmS5P31
lQb891CEUcHLVzNENUUuXV7m8hbyfcTNH28j70Gk+OyONfvpvw+RS/JlLh/n+lbXx8htlOqohCtu
uMsT58eXO//bVXnHl9e8fNTL28n7LxtcmUUsf40/tl5fOXD7hRHIlE7nDHHy5ee8vvQfP8Bfv8nf
7//rQ//2oZ3cpFLp9lszY2BeG20EICGJTjRhpnBbqxrNy6XZyzuCGX3o5TF5GKcEpYiHy7us/JmD
hEM+sp4cptQ0SJANumBmuaj/dbGtGOIpdaKvCy1AheJlNFWnDqqCUyI7VPQMt598qlyXN1pUDPsm
0DaTNmjNvspcOvgtpjgTZ+oovoSJ+bRqdXWDRAl80jB4CGvtHLI/eXyzzN8zuRBtwri6c3KqpKL+
Wwotmit2ObkKNBgp2XVdblTEvyiXvjylHLNuP3QMi0S1Rt40ovIhl/QUM5OZMA7w8ik/yhcp8xKF
u1wcAiKmyVXh7XO5VS7+sXV0DbrjDEhkuX72AJi6Zf1mazKnFcoWzpjs0KFjX2g6ejjXU/05HqL3
ULeZB4njVt50YonaLGCBAFyXPmc/i1k/eonBuW+ZTtS/dPKg+70s3muTTvsGaKZbdZuoDH1Z3DS6
j3xUUBuL15KldLkUkO7ims7BJmtwGT1CvMHWyu8RpPZTUI8kFsgTgtwmfwbOvc6B510/ny6umMMM
JeD6K1a5w/hcKl1yN7c2gYX6SNbBGSm9UnU3CIXzqGnJh5jiD4bJ8VpNmuWr5B3RnxTnQFWZ6h2g
zcMcGI9Tk+wYEkybDqhALvoesm2g9zXtzFgjFzCjg7+Rn9JLu9vGSI2tfH35uQI7ng6djtuVNDbV
NIB58K9e/1q5VPQoZ8AzraayJB6iFLnG8l1kKXkQNZtLLKpcv4SlkkZZlekMdZmmuq/lSPNmCxsS
KA/H3F/TZmWCKPvCZxXl+eX/lf/El7Ba+cNSn/6Nc4DxuNdsLMGDN2scJZf6tzsE9SbiWorE7lX+
M3K3DtXBWFtML0Rwqfw28j55M4tz63X1+q3ltr+tyjvkjv4/vxSxPxNjjxt5yMl9TX4YufpHm+Z6
RF42AmJGqRM6cKjE3xASmwiU0br0dOTbMtfkSJaLkzzULovy+JYfjpHfPwdgKvtB148cVoW7nhgn
Kl7/TXaYZPsgUgKqmfIwoWxS0nGZzR9kNlc7D4XMvgTvrSLQZphwWQzEr0aTUZZ5ZT9J7qly6Xpz
3TYvubmdNd3HjLm+fuPrmacb0Pys5foffavLp6+W6c5Kbqayy7YDy6R2wbyayCNa1yJq3TZ/uvKD
mJTbXR0lkDjpebLMLJauv/11m1P2zMxDC2XMvw+W735dlUvXm+vfeN12fb0vz42L5z5VWs5hnDPl
ibN3ooa8T7Eujzx+8RSmi1i/fHgUUhRSlFHdyNeS/6n83+SNt7yHilIc5O4aY+aaOZT4D6K+Zygj
95S/L8pnX05VUzm3e7fKNrLxmIgRnDyXyFW5JLddV+U22cf8Xz1OPngMfo1aA6FDXAbk5xvkDno9
ZgKpbb7szHKrp2PE9K9PkEuXR8nFr+t/vOofj/r6Bl+fpcA4W3f2N21Rk0vvVF5G5AlHPlcufdl2
XZX36nLcIxevN/L/uK7KJfm8//ZVKw3i1Or6FPnAL2/1t21fXvXLOxEZQUyJClGCRq08ZjsqCcZQ
L7tLq1D2C8XN4hKCsJZd7C/3XLctec60Qa7/X+1G+eLXh35tRAYmfidN9HXkHm0vBULs64Hyx/pl
UR5Xf2yV6/Lx8jj7zzMRdk2I6vp00SjpMTiuf6mtb+uqeZ8tKeYoolAsFCe7rqb45o3P6VQYa8Kz
1GdOJ8iEpsrBL4Oe2Fn6+rlK24NZE160YMF6K7A72bWhPOta4N0PBPxtyAZ7gq8Xb0XSjq8mGKQR
gU2qbT0WU4Lq1CCwpmyz6rzMgEmcsEsOuZmfFyem3EidZB3NLTEsA0EaI8oxbZjsrSJnYF+/8OV0
skCQ6sWkasknGGgjP5q8vMoL6/XGk22T6/of+eR/e/iXbfLSLbdd3kG+zpfHXN5hTL2z3e5UFQST
HNLJYaU8dq/rnhhHTpTOKYvJA16sj+IEddn41/u/PN22Okhboi1EXgQnNfn03HWK5E4+Et1Qu9Wn
+kHeMctD8O+LcZgJ/2T5S4sbyCkleKt2HqEndBAUYwDxyRj9cmh4KxV/dPlCqJcDceU1zTNzG7fN
noKdQ4PewIkXWMfB7cyXtorvtcY+uzjdjGJ4j92k+uEqNA7b3HqzeusxmNRflY6AWpyefVINs/2o
4SZoF/TzZBSOq6VY4KVqkQpnDL4CRjv831aebQjbo64p0P+d0p+aH3YYwSYMGRliD+94i/swU8N9
MHapn81ls4qXDqQZPVrMYe3eCyDVa1Z6IuqSRnPFN7H1ZROXKPQwq7/Yff8GEEEBBZJDRjF02AKm
QpVvoApGIXxVu6ICH0A+9BybA2OaQO9i8x2ikCqFTR5YoeIdDIBiVAFFi7liyeqxXITjsgtbkvNM
cuNgXZQfiubdmYppwxOQurVPYnVmHxdJ7FcRnzyzXkhymdH5MgWvSud+wCIdzUNI4gWgQ+KV2jL4
3tv1g5uT5J4QbZ7Z/KpDFq/1n4ZXdKg4cQUTWLy1EmvrNIHtZ3nxMbvVAfUEeMpomuDEQEuc0+K+
LlXvjnnfL8eLlKNaOu7egXK16NSvtTEzD9kQAe3MqPMW1ZZ0YFoddrLVAyzOSISR1sLQZdpG5bwF
dVUW9j4jll5Bg73NJ7XZjmXK8JMmgudi8tAq0hNGwCiDq+zSkLKFZkLt6ah4KoXxNJa1e7LmGqwc
cPCmbp+9JYD/4ISeCIl6QkaMpVNFOptYPYKLZJcSj/yt9GoAkq72TSkLZO26h8mTKc+JNA3iW5AB
9iEO1MoY1zO5G6eiAWmJFU6I+YFCefX7nFtkpSypvqkm2L6znbdnR2vHna0Ub717i24S4EDWIRBP
FQrlmvOMrPOd2SezSjOD5NYO+yloAr7uRNEZdlTe4/fMteGnPWak8Jh0zkmvP9fGuEVvR9gaZ//I
EGc96k2bqYCU2lOTzYpz05MYZ2pExIxQcTCUqKTXoZl8M6dwwrV7LGrAk/mdic6ZeS69Ck9r3haj
/cg9q4VKY38zAectbfHhVFr0czbUn0k1FU/NkCbwP8tuY5fahl1Ou+1mauX0W0hEGU/eErtPI8l2
zsgkDHLjthzD89QU7X60uK6UdNh6vQx3c/87dOLiPh3TD1cbcW27lZ80Jc25zr6dCUDQ7fFJ79Wf
i13oN5wpgKoZPWYL1XxLAQAQ4Mrpv6nr1yzBgRpjoiFQJGZymBwskmGQjwKt7LBVeQa28jJL/CYw
X0m3KRHlpXb7wx5pJSTzazg6M14E/Qwj4ofi9p5fKjHSicFX28e5+lWgvHpIVFjXQmUHV6mh2ATx
aTCa5gyvpEN6Ob7pjs1OQo0YBTMUa0VwGyJ7Oyh5emdbJLTZRuM7JQZrQ3W+zaGZb4gHLP0yQO+q
zPraazlj6Cr7bKIiERa9RLTGgDor7yOn1JZP464K5uWcRcWDU8Mb6sLJd0j2splratl3EE8KhWr8
Xex+SqM8uSHv4TWI2qh7klO4M430QXcze9XEt1z+bAsLrF07h5D/EdHvUwnz5RfWoQqaxVgITpGL
M2DMcAhn/JCKBuUyId2t4e2gqrzo1vCdjB9lm82zP+mc/Blg3udWfhonTqSGggXGrPIIMRIqCBQs
CJVNePuEQL0M2FePdfB9EUjWDB5D3r6YjHfQhTgjoG/95DYKDuMkIE809suGADG374DGE9vTZKJI
jjzl1JTajdvHe7OppltMZgGW4ZYrxMx1KQ9BsNAAmNFCozwamk+zNO19Dbipi+I1iFh3NxgkomGu
ok67FIeuITEgH/viUGNnXdm62dPQ5CgPS/KAMn0edx1/6gyn44bcNbKkaDJvK5o2sVc1+7iHGJb0
QHI483ME9iDDSBfst0itOLs45CAjJO82rvdWdfRM9YZWUKiGn0rY/QoXRHqd8TCMBvFsJVAhs9G3
k4klHaMG/18U3hiL/mypYCWKOU1PPWmOxvxet5Vym+nQYqsouxkVBVxtngwHmnJIswebdEZzl9Wc
LDk1rJx8CMB7Axnvmvbkho616tUx+8758WR7OWgylR21mE18e5ysdFgtvuGkj1TjNx3a053KLwa+
z0t2Rhr9SLTyNnFLaF4tHbuuEZHHoX6jK8P90iUnD+jIpg/sn8yYd21NsdaLb2iK61gl7BkhPFcj
JQhvdBunQF+7t4EKV9lo0MD3BOxuKUc9WGhMd1UG1dYktQnhnnc6ahW9YExs00lVnjONXxctOVy2
AME08SUgeVw/ew8CuvrKAhJmShhjx2hS4/llUG0gA8hJszQ+6pYNTsTY0ZhLo9DYUjzC6i5tXxzi
tev5wJbo3kz9D7rbHKABL1SaubIPYHdZufaczlH3EAYNeHPcEm40HjDF5ZuCk0vjTclJUwGNKIHf
VOdxar3HMA5HwqAJJM0XH8wt5iXSwcYcdGDgjftEnY/wkawMzmISWvezHQ+cxkElcIU66jnUE6jT
rT9YqV/ocbmuunzygxgG07DET70OKWrObUbTNYSRufDwwilt6OuEbAAjrZ8D7R5/2y2JMsgrfhje
kq5nY6C0pde+ES3wPW1Am4SxWfSisCdY8Sx2W+gMfdyfrEFXYQefTOV1HlOCYw389HoG/3uIW4Re
QMYaY/k2zcp9jJNvUxQY5NhJMKlnClmiWGJG13oDjUzaZ3UaFTIKsklpVzgkgOQM44vbRnvNKepD
lzQTJj9gMhEph04NaMyN+oMnUmJFUIgaQ5aclPuoRy7PuKnywg0Ai+UxMUjqIRZHMVdLqN46UIlu
g7HGK0/zScdFiRngXYDQV4MVfVTFcp4MJ8Ajz8XdiLVtdICxsvAHDXdLrm4q4wmVhLvCEIiGuOOC
mtnNKkwJ+KurBV1mTye4rzkE43kV5O3rgPoCpFb15iLG83pHAxHlQo2KPvM5fUNpglmfusS5KbpH
fTa8bWQhkSYV9yeIn28WOZ0+ghgAbkjXtvg3GSZp1lPkfM+Z/9COdjFQZfgVtYrIb+vGUX44IYie
uKccPCsnZSQ9fRS9qlmxt23JuCXsGIpxNi2LNHqMB2L4ysU5OAEwFVwEfjxzUq71OtvMmkPXdxzW
GoDwLL/XDSM5jGP/4s7uZ1PbOCxyaNnegPY+mm8GAbVtUNoTyTfvGgs/wYJ8Ie2rQ6zcezoYPHJu
gf/qzUF3ekAQCVSXcLIPJDBZZyYXzBlgVFkBnNUQHKVbmlvltRh1BuqlV570mGZ67h64GppPMWcH
xz1wRn/OFzJVKVOd1OY+BdJLzO74a+nNz6Ag+zRGAhST4bnOzZsui5LNUuH/UgZvW+PbtHuFQ9jy
5sMYBLdqiwY0rA+O6BXG9DuXGJdegSdvo0YkkpNxiEXEEGcgTn5GO94TCnhEB0v2mprtMAZ2G35I
9ntvZBCOa0uZsOsZnbqfktx8yJcNohcaodHeU6K3Ym5uWytsbrtiRkoSNQosem3bVAW5WFV12zGB
hi5S3AotudmJqQk8vGR2f+SAYjYtgaTrCiMye7/7HNn1ZmYEgC30MXHmXamZO3Posk1vTBXF2DYh
vgsPX4GXkbbkJrH1l7nWPpwFXFZlJUwWnCDbVpaRr7M82TFteAV0hsoGzUGmgpBW0tFZk0sLrWWp
9x4E/KlHSeA5PrLt8agvoP0QLRyL5L5XIWsSgBOt8U68F7lzdgiog0lbp2tPYFh6zRJkZYGPCQ9Z
z1446t1yS27h09S7vywyGF5L1/tORBwgYCP7AG9ik6Gp0UnFXjIZ7F+ZedukFmibxvneouyhQar5
XWhnxwVHUlSQUa90LdEwE7qkoMZeUyQvFSalp7aDzJlnOeRlxE5JrDwXyRxvWxUjeilwuS5V9EJb
vttRU/vqBDrO5b+0rYQ9hyj6sJkXP5j6aCt8hs1cVhsXYdq6pMYHbnQgimw0wHfVkG8g/Q2Y30lo
V8hQGfVM24WON+9taEZ9hkG9sXuE4CYDHX2aRtIGVeIDmkTxh/BB53qzVZyRPkzGJTdF86WJXBAn
QqyirZZFD7elFfRczjryM+oWgzSKWHCx8K8Awh0zrv7HZpz3YwpSMuyqeDULK0LmnlMVw13cd9b3
nOlSEtLKL1Glra0Ge2CAhG0ZakQwagcYKbaARNMWmxrcynbSkqsQoh5jHHzXJRt7yph8cCbLYNNZ
zmxtozwLmCbOQJKXMVstEekAtskseXDbXQ78N8vzmbTi5CG3yfmLvOnAQV36SRDzUTrnrgjQw7uT
oRDlqK6dqhkekhxGSYB4K3JMOicN6jTVI0CU2TkHHHvgVos5+4c4QY8RSHpc7NmLmhic5rlojREx
954T0R1xo+DYlI/T2L648WNkdi9JVxb4SFJgBBC/i8Q+8G80hNzj5FwrXsifBxsH4+GEwKqH6tlB
TjWIeROBDi8RcVw+fe8HzJM2OBPi8BxIBZaWkE0LL4LDRdPuCHxCThcIB3Cj6wiV/dmJPjN+S6h0
5FYRFfk7Hu2f9O934iMeErv/YVHlgoSTPTfTSDVs7vZWF+68PCE5LigIqexf9aDdDo53jr1taBk9
FtLOOn3WtZISzBbyDRz3UWcKAmMvgauKhYgsOANnKn8phP0t8wq43W102/8f9s5ryW1ky6JfhAn4
TLzS+yLLqCS9IEoOJuE98PWzQN2ZktR9+8a8T3QEm6RIFgmTyDxn77WhQS6coYtXFIbR4FUtl4H2
BQv2x9QIADuz9R6aqbroQzR3BJAHG05Wr1GBE/FdWeDF5h6sCy7ZaOYaxPjQlnm1qQ1AhlE5gGq2
jGAt2jg5SqP5Gdvy/9ri/6AtRjCKdvc9BuYvtJfXN8LgsoAj+Ffey7/e9j/yYjTEnmGhA3aIcUMq
/Iu82LT/S1guWBdjTor7VVls2lIYRNcY3P6iLHb+ywFWBpECjIuNkPT/pCw25rid97AyWzqeKw0P
tZVrkFVn2HOOzi+BNVM+la1Wt0AJdCdaZZUa93UT7JtAZ6hs04zLsbO0sT0vsJmrrQtrJdOR5dwb
EXUhmelV3i5OWv2sJerHL1vy7wJ1fg+ru387zzOA0uie7bKB/ohSA5VqJyJs7JtLO6mccvuceGC4
Gqk5+4iAUcJQHh2Dq1yWw/oa81m3TDLfrmX0XIqUWDsVwH3zseOH0olPpKx6C3iIuH6NnngTP9qk
abbI5zAYK/e//IevP2+8PzYu7X4kllK6wmX//75xq6BR4GAMG6rwUHyqphwR6kS2mBJFsSwmYlAC
I/Suoc76r/8EAaa5NoZ5ZMwmyi3Eeg7t4kBQRkYoAmOhBm5ONsYLy999lJN0j28yBepaVvuuqx9N
YYI1D9B7+9QarUIXp1RLbv/hN82b/PffJMhnMXTpSX7bX/ObrCjIUBLTV4cwta1qnbThSiCUBLjc
UpJYiNBwTorjY1MoKXc+a6ODY4QUBmy/30ayfJHDWB4BSGy8uDQI53o2o6glIVfZjy4aZC4xBoEd
QbP+568+nzR//eqcOzZnFGeV9cfRlBWZ3waFZ95Q1CK3hQk7Gts+LYnZSiMfDn0XHrNpvmqP6oyc
cvhMIGwj+41DJXYHGIxqVYXEe0DysrHanOWV6qMt/tJlyU84arF5xoxJqKioPQoOWfgw19SbvNeP
oY1XXwjqknGkvIOfC5LCSffmsh1O4NQJXLbgsa6b1PTWJShGoKFhuAHjGW21vsh3wnpwAhCvCYEs
u4nr3K3wfUi8LJFaDRxQOQaXKHS98/0Geqno3BQiHdFoAKrP41BGUEK1Bn5bTXVcB3ge5ONnDyHP
gknnawc65BxrdsKa1Bi2tT6vzWMj3tisnx7u98A7XFVMsUm3tPrRMs38opf+nnLNVpbmyutnUrSr
nlGLE3ZGzjr1HLzoY1yV+6HWuZxqxbeRXvc+jeqPaBZpIqDkvYVGsXNSOhX/vL/NvztUcUPjvzAd
pCb2HxlgEmVOOwjk2HjtT53AfpDIqtoS0UrBklq5FCbzSFvuaSW/hBFCb0VoJNpMzPiT6RvnMC+2
LZBa8DuUAlvj1mukxuKFsjzSyKfKOxNv7r3+h6/9e3rlPOgJ0/UYmAWoL5P//z5quJoO6cWpjNvk
aHCP3PARReQDdSHsAS5BU2UGxL70A4+cF5lR4akPkaaeau8Nr4p5dPXoh8QwuutBiO3rlILInBJu
IZ9ZjWEbbf/56xp/s5UtQ1pSuLrHsPDnGN156M0B/cK49GV51UcSk0f1OeqTU9jC+pQyK1dxJhGs
2idjytQJ4f5LpGSz/+cvYs0WmD9GJsvwENtInW/j3E//Xy5l/ijIRdfZS23WPZXKsE8VedGxe8oj
C+qK1n5Iu0+YZljcTuocmEQON71pPtw35Vg3m2jskwuFAps8SqwmFD1jc1+UWbGoaoMEkVg7sXNw
VWTZrhtSOF5R99iBK75kJVESvsEU0SdspwKBc0LfMNJXST7SY9V+Gr3+bbid+TeHiEUfgSmFIRzr
LyMZ/S56KLqvoyiOvtqUPo+91E2sIpYAOO88jrX64ebypiHeWwO/ST7HrkW8VeeuzciaNkXctAiu
JkIahEnecqpDCNIGMrwzbUUtK1j8875x/3ohF4LJBdcM/hOO+Yd9yShiPdIwwN+qupErM426LYP0
dhLt12JkPUKiHrD4JKIUKZSzboWeH9Mqtvc1/b1WOVcDWPrazgeWrp08GSF0Lkfmn20dIwQX4J4h
1FL70IwJo4fdYbqdtZf2q9sEcqeHFtbtHH5Hxl/YtTXmBQh7qznnd1PpFvUVQ6Q4hsf0pNPC8YL8
KMzhUemmPDVQt9cS5e5OGwSm5m6TTbK7lJKir9ZJgLZTAz/bvGZ14PzQoGBlUWHctFYcrLgNCAow
ngwvsF7ofFXwX3L74NQ5nhZ4Gr5raYc0JKhs/lFUqLvNP293ex4r/jgnBA1aNoPtAPeTfwyBcRLg
uho944a3OyG2d+oex3DKj5Ooqp1LmfJR8zpI2swvTuM4EW3Zj3s3h41JM4WuFRwHKADQNjHf2Jl2
aSlULx17oEyiB90+LsNVICkNFcELRYalb0lvU5RtsXItQlj8hrkh5e2nIHNBvcXxg9Iy91lKjfaZ
eZys1jzLHP5oOfr92VT2ZurVrpB58oTAg9JXY29SSo7IImjk9rFAke0ob2/mMNz/eUsZv+dS3kdd
YdkY63RSe6Eh/rGlNPISEb/bxo1K9ytqbfDKbfhRJRyIdYmdS7oaFce+KkmITVO6nnhg23QOtBqK
IygpqqrFeM4sArb++ZvdE5l/3YcuPEhbsnDQDWoTxp/fLG0CM9YVtr++sPIjZp366kEYpvT34tNR
P1VCOw0gzRc0HSvStWCHwMN3FhLOCqHjHL4FuJ6dM1bQaU3NOldydrm1nX4afe88mTm9dBbBWwhC
GnUwFQFQmNQKuOG4zqxd0Nr6Y2+99i7XRQqeVC4KF4eyaN60LOn3hNrhHo62KfatdW5Dixgoy4zl
BDe2LKBG08936vngt9BM6l1hLSlRrFD70UElx2BjCCIpMluB8gq8YmOlOkRgh5AEwxgvSpECN7an
COd5wtDM3AOjcW5+UKlhbGDKEnBYFOnGC/pqGXroIeoAhrCTE8yDhyOgNY3A5p93CR3o34GZ8PbZ
D5xQRHLbpi2I0/79Ij1J5YHgHoMbVbv8kmpTB4YtEQgzQ7HMtZPjlN8if4DIOo2S8np08KwsfG4m
rdr3joI8Jr7IoVIXZ6TItzDFNK1AETBtNPS9EJUMl30zIv4JMGXG7pekDljbwHFZj1CcL3kdbdpG
qatufGqa0ngkeu+l6bDGtfmVqvsD8BhilZIG1nVcfY1adwt9X4fJ5DjhY9+Z7hPpFgcFV4dILgJ8
Mxv7N2VQySlN6SVqz9nIT+qAcPl5DPYPAxGRWDpd+pggqyF5BAaWrKaQWVLnejsX9GUs8f8UIW4M
V47ZVq+wVaWDbS7rTPQnEJzD6ec9s70NqX0Q/mCtg8j3T0ZUr3U1qAenpLCbk9JlaRXZckkGepmC
UO3o2bqQg7ELlPkIgsi/jUv4nKfMJay3KeNXA7TSLkYEOFQoZieCDCmojRxp8Ii2IebDpBQRQRrS
W8y5pVsR1zTJHJ34oTpGHg2BGjA9ZSWYYfFKz+dwECa9lzL5OFYGtM2sAS9T68HaRXndUVI6eYWR
rmHy1x7zgcrvh5svAUUbUCEv2PKIKvM9d02vhWK5GndZFfI7Hfsy2O1Jc/g2yTJtg+oBu2YJRxpT
S2fdWUEuaUM6VtXBkMvU6b7HJilHel9f0i7Rt670h1XVjjBZtPZm9xw97N5kixb7mxFr/hYStXae
qGQ7vt5dYjITrl0Tf66t6S2TWbiJVeLeRnRZXDOMfSfJB6/8j1UcTtco7zd2ns6RQRwQsa1ttKLO
d6Vykw3Ehm92Ypr7QVBarTp8wBXmvLzWpyO7LYIXN4NQRgNnp0VWTa0uEd6qdVwA4tAVjPJkdK8F
p8puKLzmjLCkyv0t7LCTzEkcMnJJLaGOzxjhcLW6Vg0ita4vQIzqS1J5qwnM9V4aMj2a3kiqHQ2P
xOd665X03aa6T2kT1+c2IhZOt+VwE7XbrgoT8UDGz3KjZnyQiVmCCgyLTRSFGaXdvCDSAbVBP875
yz6rMMgzQjfUpU9+5Akn2JAIb0df8eLxnX2mXHlQD+fR8gNCqm13FcEfqkj4QeTuqYrQRcvFIdq1
W1I20OepCpfeFNQPdjLNiTgmmzXUE7rqpCHlDlyyEHXRIPXhg827oJwRwVNMmnwdZkQs6eAF4QsL
Ndn6NWka/TpOY39FdpERigNJqN7UMWmjbQr2P/WKjM5qFFyKzj80ue2c0tB9a30VrR0x7aJmcB+w
85bbJK8JFILMiihoIspaYDEyK+8rWSk4Ja3Pg4/ep4trIHoDekvEhbW+xv4yHawpYKwNm++iiQdS
bLkRBaCPUlIUYm1HoF7oq203kHOXBgGN6b7ZayaRUNLHSjLZz3lWn6uKPjQqDYx/XtXtjLD6kJbK
fHID8xhq43SJ9C1Ef7oX8GyRGsnsSzRN30ZfE9t8SkklarzuhMiYHF9GSsOohmPhvIQFayE1hYpm
lLGwvUlc73MZ6PUP9aDR0xLVJQj9EFlZ6gOzQU1DKYP5XVcCuKxjOI11lx/6OXrT9cW1zYfP5UzZ
Bon+ZCt77Tsu7WBr+uiEY7lJS+HhUCcxsOxE/tzbDwUBOwxfxgPjVLhqi3hXm+CwYLvCeSQP0nKJ
AG9cCK8oJ0FndNr3sDEs4mD9q5XDH8fgYb/AKHjR5vbwIP0cNBAGTgKFYAD9cvceRzNuBxNN+B0U
0s1EoTvZ5P7QrGe2xf2ujL0HRuVpY88YECcDJbaeZq/mz8d6SBUbTdDSm4EhJV2jnzdo7M6mgPQ0
zDa0dnYgvt9U3kGPCmcv7hyrgVF2LSTRuzNXyLaYF7nCb1aKbgUON25o8o4HvxALzTW7XYlwvpzJ
O2HfdVvTTPcxTM91OnZvP58Oo1OIFXQL1LU9VPNNavkAXqIUC7tNVyIh9OIA2mqFKAgxyDAA2Bpn
4Nb95o4k0XS4JLQkv7ppX21ojSYL36vHtZnr4wae3ktgBy90h6qtRBtBFEqarOMZGJSMxL5bYegR
zmFER5FxskxVRz1/Gp/McHYfmuQaaP0hawcHs81vNr4/Hk59TMKiVjoL4dXxurdx03Y1kOXZ2y1m
U+b95m4rfH9YjRqhyaSSejGsJW2+4Vpc4Ab6n3tBb2UYMefHZGpsKoQH8FeAzg/GU5zYwZ70ngAl
IKl/ZCGPK2JnFlVIXkPrAlPI3fyZ7AEQhkGLyUeNV50m7gp95rEqiQAXxne9cM99H8NUAE7Bmhaa
pJJuv2hK0Jd2UPqrwXb1dVMi8k9g/8s+zi/k6jVNFW0CfEFr/GFvvVdvpz5yFoyVAzoTNM1ATDeC
VAXoBP6yDR3CjMc5vDUBdtCXkEMF9YpDX+k/NE978whgjjTB6RmywlVNssewT/prsBtqwmSDrl8L
pjgnqcZsD1JhL0uu/YlN9HuUvWVaBEoua1fNVKdMI8gowyV0MofkvlZPcItqT64zJ9/5DeXMAFxR
aqAxGsmapTS0y2abCA1vhAzRbAtS8w2Xr70XVPX2/lR8hznNr7vfuz/3/tqf771/zN/98/snOCHF
waYjpvPPv5n+ZMr8758pSj3akmcPxnf+XveXq/trzLIjUigTh2Ic0QS+f3gxz4ogDn+v6sKkYT//
ipzhiXy+rmGPYB/8+Vfu//L+vvtn3x+i/jSZ89N8CkYSLKqYrEUUenHMGULSDKmYROSA/Gy+xbFP
Xx4ROvM0Al09H7+g60ft4X4zmWa1bGO8/k7cMOATHmeOXYPDUJbLAQLLUjoETMQOgWy6q8g2hWO6
oFZOMawwv0ICww+sh84hg3d2UCCTwG87no4KPXzqpeRMvv/z/aZlHXSQgrA8syxopWcWyKv7v3AV
dA7kbB2rOJ6299fdn7rf3B+mDhgmDWVOPX/I/Xknkf+6VyQ6VQM99lbvb2Amj+aL1fIyLUa5c/x0
ts03+1Q108EBYXKAslaby2TSljIFSBUjh/SfnNQBuzmPIX7gIAW+382IrJuWdSFRA9yfuN/0rl7o
67uvJS/m/nZpeau/M/C8mw0EGQSIQ//XOfRvjT//MiT85jUagjpZe3RLgbxBzF21wqSIYM6HuiKe
YJrn7M9B00ebnx6Su73j/eanUef98d1T8m8f3v/h3QxyfxiMs7f5n9/CdKBbCIOI9V88Qz+tmvc3
Tnch//vfriPVbB0uOY4NKiU0/d1Pv839xe8ve/+jd/PS+8O/e929G/b+3l9++P1f/nhL70Hmnqyz
ZxVXqLcUHH/6+IZWzKFA988p/Klunu5mGD9Vabq7b5nibuaedLGoU+Hs7vvsfY/eH/40nP103/1i
Pnt/6fuOjvIuQHp+d290d8taJtJpa8XRrtNN5v39RBBz3earkoV4O48/EAgQY9+PgGEy4/rj3Xrx
01vhVqyOEJ6y8CHCy8mydH8HMWZzOsn9pqpnr/H7Y98JtCVGS2dRGC7RkJPDCoOD6/6hd/+eYxoB
dQn/mGioKB2t2kQ68dL3rXrfLxUT341Z5s8Fq7q9P89gzHkHT81LEjXr+wb8Y/Pfn/tlFxV36+vP
rf5+11cF/o8ILq5sg69Ci+hiOeBsxxxUxNRKtM6lyG7t4B8Hn5DlZHKGxxy2ATF0rLh0uZFaLTdR
XIit6/vtEhITCl002Ehy23BdNE297Twi23KmkovYnKozLYjzgDbs1blqrm+dZAbqyQn2Cv0U0lUB
n5b81zY0vkxGbV8wAzw7fUcEOS4CpVdHL7VvpazMHYWWLxHmD4dwM6GStc0QzDWPLlFdVoSxl+45
asPnqdIEUwT7Oe7LeOuW8kvOYIVsBkEcKJhwrUVc64fI+1xWRBzkLQKlwbb8PWo36LIFpTFX/+yF
Eu21GU+Qn41Pjgqm9YiMBT4hKkIkMQ9qgmfREtjn6/6wyXoW9Jo9vkXT8DlDtHOMYipQus7iiQ6T
ydzAczdVDTfbUsJcDFY+7MnA+TrRAN6ggPa2flAHV3SZoSDYyK5uMfpox83xD2fiG9KWcYNDytv5
Dhoh8jAfyyyIHkU9kTjfxS8dyXJrmsPJyhgLZIxjLtcxhKs3s6NgZgHI2tZBtO85GR6CnGpVFJJO
X0bkacT6qzPaDpdYHwpUOgQrNjt2A9Izoir7qmV6hk5vQImcxTvqoFeKr+XRntxwn0TJJY4hWySu
utmenj633awTse0vgznqH6pkp1tOfsw10MWgNvKVNMdtC/2PuUsX730ZQMVSXArj0jvUFjUD9sfX
SVgX8DzARvAQZP6Ak9uMf6Q5dUqlE1as1wQ1OSVC2kNKH+gEHiz7IBVrMet5qCv5BtEflaDZmjsj
D5KtQATfDO1JkW62IDOtvJo1BgCnNrZJbXinMie6udEG5tk+LImcfKaxLXfCGMbHCBig02INAZh4
M5uBEoqFRKlMJYHYzZyylcQs9LjQaVJcJtsP9llMEzPOyCsC/tE2t4Z0lVXb2fIEl/hD0Aljb+fR
vuyQzrUI7fEXFnJV+QjJZTc6x6HXPrcka9u3ccDalcBuQjUFCTcyvmia1i8BkDpcXYFW2VPjLX23
dPaW62zxw3mLiaRLhovi4lHEXvu5nD0ZASxoz/hA/4YZLCv0jWH0a87u/DKUHFhjny6ttMqORAY8
hYVlntK3iZbzh4bE8GJ8RDbq34zI/myV9nANBixXgFjOtPDSiyNAgTFX6fZVPkAyyusP1VA5T2ap
zsSpxqdaB6FWUaMK2tA9j1ragwqjj+QRgzDRXH+W2Hd6PSZHJFUVGfDYvSycQqxP94gi9G1kDafO
HulfoGSGJcb6N6uOnTF5a9OM+XZsYJIYbW0HOvslLpLqWUH38c3hiose6kt9k0QzVzl0rMhJKBXT
FTUSwRQpMSFyYeqCGqojugMpz2STiFqYTCcJS3WbJ/QPEIoFR5IRl5kDKMTEEVqpxllZSE+OzeS9
Dp2ZnOx6IgzBbKeVPlEjHGHyrizfto5MvAawi2a8M0oL0pFY+kbWLp00RgHNN2e1r8F3bT5qOf4G
s0v8syay72OTfQwLoNFtTGwznDxad21xLIe2fUR68GRWJvUEHq78qbDotmjoSMUXL5mMS1bISxvi
mxyF9klnVXxpClSZI1loheVGB5VM6Ym261dTz5+9oX5uglGS5Cl2uTOd47T4mGvVxXWqgchWeq3e
8Elv0H/mSGnWsVf5q7n9aFjfdcS9OETeDCRl2XTWQo0c530hWuM5Gj9HwrL2eWd/hkrj7tq4e2yc
+Iej4mo3JPRNZsNTgsIN5HX1XNOhRqc5Vvt0fCTHU19jwyTj0M2mp76jwmhl7AALo6Ng1Zq4sfZi
mPpOiJOZxOZzSGjvQDvg5CBAA8M1pwto5JSMkmzAMdD3eVhtOmd8naCWrYugbi4Oqr11npfkDIgn
vberU5ChAx/CYTXEndxqPivAkSycbUw9auECwc+i/pTpiXZ2MO42bfFk1pKSllU84NVIVzIyWvLB
v+Sg/m6Sch3Y9Cemci55wcV2SPrxo1Wrs2Ulp9qKwycPT9jWCGMgoHVV1IusD180y+9ugnzyaCKW
aJzc9taNXyPTrr5oNXrdoiRmpFEctFQjQTrEBNMKMYxLTOw9NSBV3MZmFt0mNY6Ie6ckoZrQTjfw
hO3h/oxvBdXRGrLvKsYD6eKMSMfc3SJ6PRGqpe2mmjmUOUXhqvY5YbC6ks7I37GBsp+DeAD/7yDb
L4nIozSs4pcRew7UpHA5yjR+aPy24rDGHNt7BMv2Q/YwpE4CWDjBwmRZy9o1jy0MxqNwC9IemvEb
1tLLmBtEW4/RG9xmPEXZPGyn1KKBo3F+M6lk6lWh1G4GSvcjooe22U3Moa7CbbYHS88dGGqaWOtd
2XDptbWnRJGJY9s/srHtP6BXPijQYwhFkuixTvBg1xHYtjyerqGn3iwybM91l2EvpE99aG6aoAno
lvYmZqDf0nZhKW+LbTlmAfVuRMANVVHT3Xe5279QWuHw1ZqJdFFrmVsE3EjXnedK/RvFeX2bxCzh
Zdl7pBp6iIcmE6OzGi5VfwuKT/zJad+zFWAwTB9DF3/HqON6xOpX07m3xqVvUzL12TLLIhMvTa6Y
XmhOtYKIR+SiUq9BQviSxFZKNIdZbyp3pDSn09st/DDDQRBCkjeTj7advHS9zeSVEqvnlw1Ep95l
PjA8KyeDEB4QFNtDLhsqqp8xovJlrFkkyUjcstZIsnmkUVxBJ6y7bzTvjIuO85INSUhT/8nKaoMc
pOB7UNGZy+kz3QbQYB7YrZPwrkPQuSszS57ygEO5i2S3qgFzrpnCcFSM04MxWfGBwAEaRaJ+mAzM
hG4wfIhYNVNBnojrJQQiCHCbls44bafRIxXF3lmx9w25aLLVO05Xsg/wAor6oqmmWuHOWce1LV51
+wezumTnmb1YZU7G4dIW32nmPDqtqX+ztIhCsue+cvUq1moUK4O8h1uRiJdwSqe3MHB9uDeEG9VW
yZyxU/JoK5wchYk3yhMGGVxO7+3r4MAlVP+gl9kXAW/Li2ro+5ExLUZ70iiz+e1pCkKPFM70Aekr
83rUIwQn40KrFSuNirn0iaV46ylx0+p55uUnu9Zv1VYZ8jaVWbXDrYqTaiKZ2DSKfJMkZbHpB3dF
cmNLWRjLRpj2CCBixUJZxe4nj4wpCbyFyEa3PAErXvX9EBz1Bh6pUr2+a1TpLfvAuqK+l1cn67e+
oIKR9ESljMGOUjZ1FXv6VHppfiwZDGraMSujpQyXW7N1CjX5oWytxxjNzJLYn2ZXajWzZVcle5pV
vBuSfZow2Q8Ta1jqnnlClEC9ePazxC8FNptFozfJuhE6QiRPXosBzqky9U9Ye4pVYnBBETRVs4FI
v3lOX3Ph2xVi+FY6xsMwboreZazGgXUk/+yKCvTBNCi2GGW2V5NQy4ZM4Sh1xBUXx6fCUMeoLbSt
Dgd1oU3CX8R037Z1z9dhWhWjiWi6fWikj/Go4cORrVoNmvzBhMc6ahWBqZVnT8AR+73Lte0B/dO+
KnFbtx0cO0FgjFvTgLG1NsJzpx6Aqx4GAlPOgVvjCq9KtVaNoLpkOZz0drNsEveS4cfFFPjZKUbx
Pav9Nzv/FFn68OjG+gM0x0850tIH4RWvoBoI0jTtdG0WhN/EWY/LKnacnWa0x1z1xTqMkPqFmZGe
XcgS0Pd95JZdekGLBaWfz0ydJlkSj1p6xjNegZ2l+SmdtkmCyXdofenyEZMSfvbWOQIfr7CRoJ1D
XJhu9YLEYMMe5Bq17Q9q40BBMzZWLth9mM0hSI+7KTA+5eQXMT2qD9Jyt1UcTBcdKk1UDddOnUSQ
firhy1/N0COIpiyLlZPn08PAnlgUVuUTq0sdH19IbjTW1h+b69jIdq/w++T2k1sm9tloGodYASM/
m2F3S2Jo2bkbnT0/GZcFqqlNYhSHwDPCpZAy3N7lmUGUmGtbA1LL+LqkXlLT5HAqukHObE7vilU1
T8aVNly+dBb9m5bIu7u8JCVKToJEvfRj/dWAHWDToD51st/pkrjn1sW4zlYYaQFPGZ9MjtB8jCOT
XakgLfZ91P9AhrgNjZL3KptuP82axWDSro4G5pQ6EWdt8h2yHtxtAL9MjnJ1cFGPun5qPGLF+hBK
7USXJr8Ew2etQKgpKUJeEUQTQz6nJt1vFGLXc5mOr5js2h0zP3gXqbNLJTGM9PMxh8YokQCZLUNC
fXYsb55rmTOx+FhXNlJJzwgwERQ+aDPYp33PGuTedsrN7hD3vnWO/fLDv0oDiWbtA6Udc54c1InX
dZsRuenkFN4pYz2Cp9XE88nFZqc8+W1ObmEwaI9lrW6lUsYxiF1748fjcbQEO1x3tLNNWhAOHNNd
GYP2aPfjd9bX9U4bnS/mQHBQrGXhDsCCsWBNdEwc5yMNPrmXKvQQ5Orf8qkgEmzKNIBZTn1sWzib
nDc7vMmKjhiOQboq/kqH+mvG2HQt0hsAG1CDtyvirO2+VIvES8s9JWDyNRsehsVAhmA+6gdNeBFX
N5Wv64w07ZjGx5YVcTVjq7lAswY5ZjlxgmM6Xd0k1Vaz0Kat6N1kUZkvDA9QCfoE1Ffrumt3NCKs
Vyf/pk/Mj0YYxg2rsT3z8FeOmfpYW48NVY2bUt5FA47GMKmnmzbUh+sIWb7BUoyZHHVPENj2zfG0
I/WFRW3H2TlprE0WpNbO1QnrZkkYbqY5xjH0CdQzqbwezBi/b5fUzOeRdW2CLG1WtR29whZVZ2In
/KUTNM1c4ILnGgpvG466WqLD7LeYjPixqH6PfNhoQ1kRYznu3NpF7VaZ/kKbCyQgC74VUeefhyK4
mkH3EEa+92FoDCTKmW4cue5CkSxkvYhYLeoIAw8Z6AFUDna68xAKYh/G5Gk77Zqub3lJk5z4L2Xh
siEuda1ZoO7yceFCbHkkWuh73tNjDWoQtwr61clLlbdzaJQts8b4odW6dRZ1up7aqnzo+75euVE0
m7+AblWy3WUu7XM1N7dDDLoXLd2pOg9PBS0vhJBws+kPDYdceP01JM3HpT6jhf1DX7svRaGdXWyh
G1sYzar19D3ijvHcxJ69aNKgPYsgedDKSl+684IkKJ34kk7t64QnTJBp8K3vxCJNyUn07dZ86RkS
vcaNnruqofHbiUtZm+VnL+02lZ18NU0vYD1uPpWOFu2Uj4rC9Czc50Ql3trZuIRFdEMeq7/OvQkI
uiTjCfHJFfkldlgiPwV+7zWTsTly0CXrlNrDErUObkeyNFky9G2EvV/UJgI60Z0BuyCKys218AGq
VoWPU5oxDcV3NnFEjqzW50lJbBjxIShYI9C+pNNeAHEMEV9OEWJH+BfPljPyC2nz0zDwTXDZeDEa
jEcDWaGmL1e22QLgbY2WDgYWhrqxI/p3+pvHDMopK7axKj52SmmH1jHjR6jNEg2dtKtxebckSMni
RbehFIRFkK3Iqv5iO6qjzfgYMFxcQi3DR4uB3GJJLtWAlCf00vXYIbisW5gickr0ZcVSb0kfRduA
NTkEMWB0kfXxCTa4NoYE6uYYxNzQmLayftHizFsrGWl7WvAWaqZJEMBlAqLM6dnXqS0OqoFAm6jW
3DR5ZNBwwqcqbhlCSU7Uil6erz2YOP5UV9lrzLvtUYcv75DUK5Nr0AzhnnxTa9+PuCcbERbbvCuf
VCIkIvCzRQt/h847peFrb37W1/T6MfaYUVeFNz6ME8uFSkvizZT5r2NRFevAlAEJRkX9YPVXrkbR
SavFx3sJJhG9vSQtyNipT1aeGHRzEQQRX87pNtkDTcSO9PVAtVut+h5VTkI5leiKrOu+Oal79BK/
X9cAL7YOyN6lGJwnp84ww+cOsolyZHaQe7fOM8a9KirWrBapwHgNf/Czb1YZvaRZQDocJVMCv7HF
Z4XD5Aiu3LKfJRyhr39ujBjyTKB0ZLdNukqtgWMnzNwHgB+HaLQ3w1RF2wIR9wpc1bTRQr/cmQIu
Ii04+uBWkTyaRvIiu+jRGwJ7HwTRsLY7JiCu3sGmBJi9yVPnMsyBfsW4zPSLnfvjwSms7y0Si/9m
78x2HFe27forxn3nMclgC1z7gaJ6KaXKtipfiMxqyGDfB8mv95BqA1Xn2oDhdwN7C1KmUqWGCq5Y
a84xTwZkyAm0NbZs1BNSJ6cY/a1apcB08HZzhpNUKuEioQA3WFBXeHUoMEY0jl1tn5NsLI5pFl1U
qW88t7I/VH0mQtM7iYI+EkjYGHbO8iMjxH5VYN4M+nZpCMCVBOwO1c+7GD6avE9yZ7u3gF5VGiS2
F211XiTeyKW7OAqfO7gHDKK/AOST3GtTTQtr3I3GJwWXxJhn0vdrp/wsvOo6OpJmY5WLTVohT834
NoMPVKCJh/ZcKe9kx0b5SN/WXBnScUOqqZc+beSWcTPqAWl7JwRH36y6bo9NjEdicC25bvMIDkFH
dufcdCgevInRB5QmJ3JWs16gSUqrYzQOOpNtn9m+HyfPMyMJpLroQ8rKWKWNA4QT7e2u043TktfW
OUIWDdJCWfPTnCdAhZI23tBWwld7az2mcDtAVF3NbKJLr82kR/dw3dkMn1JHex0j5i8ems9jnNWX
Tt7Ei74WmoLpKVjt+KD8x9pN3eP9ItcsjrmueMwhO6DctH4m7FERDqOeC5RWfpBmR5VcncrMmd4y
6aI7TdYlyP+LIBvyubb8p5wvwjHu/LXT+bdvdUYzbsppcWGev6CE6y4mKBE/0nPWeJzEtF01TDaE
6P1q/JFAyJq4J7+rz6Az9CNDln4/LxDXkyrpDzaafwLVTg24zhc5pdmX9tPsAO7LKnvh7GycSpBD
QdtsLc1Mn3SU9evCmBnZGNZ8htuz0pas25JP4yHiaBeM8ywWRvvIFkXb6aqWWzJ7gyZh/qF7rdzp
P8gjg787stpnQnsqe26ZA1mTveGf5yLba5V0kdy3JNwY5rtsBm9tFC3fKI8oNQXzBHGLGSiKWtcq
px0eB3pYiSnI62xWNGzkbsa5yxJkRDsUIsiF5oLeUuF5q9GBysRmxAm1qHnSOzFtlZFs+kS4jyUW
dtGj1as846Eos/d+uSloxrp7LDMINkqRucpe7VhXtrdPSxqFhqx6MoWTbTWZ+iUpq1fegnptLZTg
szCuIuHll0woV4jbi03jpc5qKF0rFFTEWzS67cGjw5JMoNsbxzzNufapqRFeulcvGxdA56aWr31c
TLuEmKKgL52Rxqo8R5AUoH2N/Sn34jrAGF7gTP8kMDCUnll8pKymgUC+guMnPtfEv0PrEOkGhzCr
ERmUoT1h4tCUIb7aEFlodbxBz4sOeac9i7qvH7qYdcu1jGjbtEaYTP7ypZ3G8hpNv8Bq9usxYXdB
y2e+OkmUXqYsDXS3/NrqdUe04NIgzdOR0chlRCNb9mcirskotNk/mF5gqNE+Yzqyz2S3fweUk+8r
b9YuDPuffIAEK9p17cOk8IJHQDTa9olzDhHgTeEeO3MddeRQabg0d6NPvrPKnjTtVz731ZaZ4biy
blsdVZNBSmfknOs5SpxYcrSlMiH2TFxSq6ouvuEWD3n38vuGSeR4jiQbwjGCPccqCUIRCFa1UkF3
sizeZDZnz9JUHCRGPJ5Ef0uBGOY6UO3i7u6GC1NRQZkdO0pGRdUWIzujKcc7NSMjKzPWqpOa07dB
0ckDJnytGFh1yQDdbIIuAumqpRNl7u47RV4Cqt9U27ldz+ebst57do/A1nG3plwGknbniD06zbsp
na52zI4zjr60iTFdeAZU6N68yfH+r7OomtZofrcVHxaJqqURog51z87SfCyAejbQD+xDExvOhjy9
b/FtPXHdqFw1vfYFaz8QzXGedugYtZAy0t2NRDqyqf6Sl0KdmRto20YBHmpuY0cg1sZO+Wj2rDpg
iEXFWlIWI4lJg3rg5ECzyws0/BdB2ROBOHYVCB2H5hPn4cbo0GSRT51G3bGxIWF1NbI5aNjaiteE
JrEft95AQy6ejNexYlvWqO80MDOyB2bc96ogrrduXWh8yPmF2YtTrYxjrS/phX3yjSQk7ZWX2Mwi
yrrCLApnpe1t45mG/oiYnh4reYJqfrZSK/0Ss2TFM5gg3Z2fVEc4Sw32Al2ZsRrrW3kGtgpS1Inm
AkajVGNEUs1eGLUDuhwsNIAZzGds++ik03NhmdhrBG1e5dU/Qe5Ze426+KEEJUUjLsw06bwLPIqu
g/d/ED0L0+AdQWb7QeHqw07nc9Mac9XWM3xJ1B2QumRL7KlL/644jqj5cNEmNhrpm31S0iJkiHWo
4ia9jvQzVuR1IpLo0/5QI7dgpuk81F4vw4UN16l1zLfIeZ9iBzaBgRtNeYp5RasCHP6oCzDfB4ae
WJvEMl9GUX1aZqMeIoI4Cr9j/8wGqI586g+neFwSDMlTuy3toQZMpq1VIZ8KU8FaGpz+ulQFRM50
VdlJvrpP5rKcr3ptKG/XGzOfngnCrG1M48G00qM7Pw8WAnSCVnwWyHwmkW5CoAX0zPYEL9KPQrMS
O42d0im3PjXkuNt4iEOGEg2nzYHMUj+OV3PuJMceggIgsSx6LQDPeAnukdLoGRM3i1rLVtINiVEw
54sVh90s6i2BZ2u/V8dhHtX1OUasdLThKxTpK6VTEyJmTjkht/p6IMbJiwSjEniKe7MsXpBKT0ff
mkiVZlI0dbY4EHLUnMnAKba+t3y6Ii6PuimK4/1aZdflUWXGa9y09SYS1ULQARf3a9MicIZqM72k
vIO5Q2PbwWjb2+gECGmH7WciG/Mk+IVpqB4V9iEmyXzM5QhIbUp9PSBUBr8CWNXnuY1bckewsROS
bgVTmdyCjP3V3V5WMl59WtLvCLEujRU53zr2K4lvfCOmZngUuayPLqEFQa9g1juaexTZzVQgaQaS
fHs2x159Eek7skT7qbeyLSBv+GQ6OGbCqutuCKExmaus/1VJEiep/LeMH+jqol7npLy4G2rbAyMz
6q9CHmQ8fSUTg2Uu8abQ9wSbyCL9uOsjpnimPa1kc14sFQcopW8h0SWNTM+rQWGNz4mfmictYaWk
DfUx8ERStHoBaopfRm8DzLD5Gre6c9Or9MfRsl4LY3pEnueHcVp9T+VSbI1IC2cTwgf8irMVQT/q
ety7vjWAcZnZGHrjsWVcdPSj4lSD9AhVjY3Xqqi6RT9g1/BvCGjxEuN7P1AmOWHPlJvuKWeHHgDG
PelibM0HWc9ic88vLDUPvovMiQ4kXWRV46Nbo+/2Nl1B90QqICUkcTJLrp+H3GvWsccqURISvEIV
IAlknvtVdgPBEa/CV8k3aCuqHvBam6XrrhhGRnuV/UVKJ0efau/TMxrI6EV05NPbrPYr30GRIt2c
3mg5fyANb0hBhFWuOcTJc6oRpraWnW6+eLn7s2jQRXHe3BZMXoqBgO7Z8SSuS3q6i00mWTlXO4RV
Cl7qJ303Gs/NuBNK13da8YnRpdqOlbwkNGQDnCXdruucdeeobTak7ndFtFS7Bio1PFZme4Fw1oat
reWQSOh/ApZwSCsaRZhkvkGlbRqXZuzPKfSUoKi+FrTUoP5ZJK8YdR2YtdtvVMQuz0U0Mftls975
eY/vxSFKe4r9CUVfkZ+ncvg+pQZ9ySjbE+Xy0hiMSBo3I83LSnGL94Va9zWp88wtsAgCGHM83ziz
QflC0kNL/E37LRb6g1l1xbUnQE5IFZ87z7jOQ7LQqM2jkIVwPiQxhnq91JmHMX9i/3fTPKoH0qr0
fbt0j3c/QW8Zzwg8q33fUxdZVvoEq3LcLaXz2ltuztbanXGpaD9sxZmiSLJmDeDFx26jsOkxdVo5
uSFOZd9/xG3TH+U43wSk9m/j8/8novxfiCgmLkQ84P/9f/7nb7/y/0ZEOUv6nfxX1/JvJMo/f/cP
EsXz/mXoloFxnA4fueUOBjv1s+v/x38AK/iXY2FX/RuIIux/UVQK6gGbf92HS/kf/+2fqEWh/8tw
GRn6vsmM0cHh8P8UtWga/46JQA9r20BHeGaOEL6l/1dDu3RlY2d1l8HSreTOV/37YDkPfoF8iB1Y
dPAMWAfauGyLKfPAQpT7eJqzld0n+g70EBzhGtW8O1/hVfZH318ufoRRytHqj3wCrxsbw8+pQCtS
xQv8fNSdoBjUr7Eyy1M315fcTStgFPg1uhIhHs3bOZ63swswKNHGB5F+1emPZeAXwmUCdsecOwdC
YRH9JH6Rs7psJjs+WqrIj/Z1iEFpsU15LxrW6Wlo3M2cknQGOi4ZvseJSCBcMB5iULhC2ZOFIk4y
ZDLQKfRo2RVgj5n8ZluyeJOgom23Q8boX9IMNOmileUmZT7iaxGQQ83GLWV3w8paRqTxExgquoPz
wSji71pr+Aer6AX2ACEZyUbfEnSmD0DCkweQbjLsDV2GLjO/U+pSnrQjypVCUjwVgtZIyZK9Btql
0VyrReC7sc5YhPNrS3rE1m8gRNkC9imDX1TveY+ZuDjPPp492pln0oQhs2bgiyOprnmyPMFrwSTO
xPfJ0z+nsdqPxNb8pIeJxy/6pqzbCdyni6YZEUZ5MCVho8JGAmZSVecGcvKY0UB4K2/ALNOYn426
nLd+B4klIaoReyAu0GhE2waHzWN8fGWoSq8Y4QTb56zaL828shctP/lGE1QtDyxurBBZtYgrADrf
7j33yYNdLf5xko9FBNUpsvCC1OwpdB4wLRrKe93nFIx7h+U9ZRdQa/4Optkh8k1sLYIXqRNPdq8G
XS+ON6qX38fETo9MLdOjnkAOuF/AOMr+unn/7f1+99/+n27efxFZqb6dbOt0v6XBP1oVI/t73AED
A7J//zfuj1fff3O/uhQWkMDYebz/8f3i/jSs1OsrJLZvpBYVhz/P4n6P+2OSj4EXu29E+Odnf+73
55+9/+x+08oESWFQLIP7X/z5xf1mnMZj9fs3fz2/3/fUFqSl6PrjOJuDv+7419U/T2LpahCrdr3C
lkUV4lX66X7RGWZPnc0EkU6jflI0PdkOkoY5zhldKd/ONiKenkuUZhmz3j8X2mwx+jVzfkb+Ik0Q
8NtEgrPbV9QDIkLVpr7d737/6eAt8w0mswC3gzOgureWYE04Y2YMtjttOhI5T2xYznKqbnUuh5Kh
F9op6pV2ul8TCdGNC9oZrOJTf8zdiRafWjDdmNQAgOzKDO6NbuycYhEn3/PESbtd+LY0TxYhJKao
w27I32geCwp/fmUi/GFnP54il5K+1Gzeagew3lgr6xTHjnW6X+tzitlunh/9MfA7wQescWAhMrfR
mjF6jhg/hn9+5ibMIQe9PUy3e8xt9L1FiBzmmdhJQDTHuiidI/l+0BSTrNowFNVPy8QeKGR+1p4A
1YExYo7aRkHd2ctqyT39dL/X/YICxfh9U3hwy2uVfcWSisUxxdMUMdUXxc1X4c+ECjI0Nj3fplnD
/7PeUJPAqDIg3EZW+T2LcOKIJi02TPDqc+Fm7KZ6BvyNKjZd4wOOrQpzzZ4BiMVSTSdSA6bTnCZ0
OYvquSjn6VTdLqYU8QV9E39t3+5htlc1LuJYsNIflJ08JFf2F7dtBSMwfbwpvGS1TyidT+ntYkQp
cOjopOmTDQdWaKGHOCcoXR5wlHRIHeLCzqJ8d6jXTgvtcWVRTnc2UHj8/ScNtdVJJ2ns1KX0LZc6
OsDk+Ofni4qbm+s2pYXMz9LbkX+/9tlYmIK9is3sXmmMVGXMUFegUj+VvhpwttbmpbSQxNb9Ta7s
tWAGxwRqcpufIp9nEi9auoMbWtr9E/l6DBwL6zRPi7GfC7WzaG+ihPAzsS5rmoZCi+1tLezX+4HV
Cm2C9ZkTSuVF+bnB23xeurFjjjS3m/tNS+u6DQNZMAL6XJwpOatQEagTIFtZOWRyQDiNv+RxcW0H
OvMQ91F0ZjQcM9ooK8H4eo+7u1vB1fWDoYqNi2sX2wrd4psEj0BGaYrcJTF2v00T9i3h/W5tuJsc
7naHOUqBrbVqBH+Bv6fpBXLte/6IutmC7td+//DP7fsf/s6Juv/+v9z9ftPk49n4Yrjc/2nXREFT
swvCW0Vcyp8/+Ouhf1/FCPnSRWayqf48k/u/d//nf2eotCqqV7FDnsFfT+Kv+0OhN1ZmDAwi1o3+
1sDs2sP9ApnyP9fuNzMzpS/87z+7/2IYrWRrWUme03fR8IW1ke4woHcfxHCr+PMJnnvKF875RN//
2UdxE+pF8+ksZBZP7XgGVIADdZT5NsWva2Fg5n3d55PDF8hiW0chCMkfXrdlGrfIuswlTsDhL8wK
sCkgrGmRNUzgfN4XtfGm+S3ppMDBOkgNiwE8PTHIjXDrR/rsu6ScH0nqnNiij7xmLbnA8jYGHIqZ
LWRYV0B+xVgEWuwoZHqFsbK8CnGqsRCwktsnW0b97hbb4EZVaBhMYDtFkeY1+1yToW6hBex6Hr4C
Ve+4TU2mqvlVlSB2tSR1QWmvi7bQz66JMq3pO8ydQcb4MhmHCcstAjOnEnOorGZaZ4v3kAKOzLJE
rZJCey9qsMCDtP1VPHlMoMlV6GyjCKtukSFjvwE0DqdaFsJA1x0cgBXQnVTfa4gAgnLs/H3F5cp3
Fwl3I9pnfXIrUWy5jtClJxIagImHIsR2Eq3AZJoUkmIPiBlRvq5PeIY6ElEXNsRed4sO8acmRAj4
lpPKuopym0mvQN3H59DKLt1FED2CIgMDnNodUbpJwpug8o967PZQp7dDnHRBJn5I3KCbQn9yaBoT
+1CjpxcM/oFGI3OPQmAv6IhoqmRsHg9RjoqE7Ngcs6nm32wDz7XpThBsoXr2i/MOMj4+JnrbbRSH
J7WYc53toWCU1b6Xr+6QOyHztq2CX3sbQn7tnAiM+OR+Kldv1yaMYASWzFlxwQq/W2CulSo0FVqX
eIq3rg7zwuvqd1NPk9A/u5661i56hGjw873BCP5GxhmZ/BJNbFsrrwfmH/1McLm4VddARSYVSA7O
3l8EMdoTkJcyngKdluqYnxk6XSCt6OgYfTYNxMfeIGdBbmMBr/T2BTUBY326XNUv12pvaqYBIXjC
3cuPqoxk2OnVrrVJ0pgL2vIgtfR6SM6ou7d+yzso6OIyrYGAIEcgFq1/FNgPLNNZgsaAJrDM8xd4
DviPM0xOimMJGdbOpVMT2D0HqFfrl1Ybn4rh4I7SCHxOcMBy7fYWhcgnZd3WZP/FTzSYqdZkr7CY
AmgV+Vbm+JOZfOMLQZGV0FEISxYdBGTTCZyyCFIHFQ7u1JR+EvzYF6NxX62U7Ao9indjq4vdoMwd
cwl5cOku2qV7jmeIZb5+aE0ElpVRXdyZ52iPu67Eyk9cOlCiOB12g1A7I1sPAiuznlsefY7dmEbz
q2/3L46QHxMoc2aXGd1ZYlO3+fDQCGAPWs+yguWYCsRL4tBxcnpus40YW/Nfpk68phnh0GOdI09D
+bhFY+OkvLdLiarQVFu7RBaOyanadIiYmIxfHAPxdpMkpMbrhCTWCAgma4RcLlO+lvHXaMj1veqm
r6qpmrWn+gdmKd5pAErp9eUF6hA+7pxcckP1JsMPbNdT0hJLj9ooWlKT7jLPO607TLtNAaLbZ9QN
xgI6TfZKoIS2NpOKQJsa0hksHWQVZFTMIkVYk2MGJ22pZlIXm+sy6s63EieP1cpBaLQt3bwPqr5z
DsT/4hYDcjPpsPUQmyKJC2XEso/ucGP0pJX0Kn6MHN87VsNtfoFLG2g4Y87Z1kMHiFBQxt4VQ1lQ
TihYpw8vLku0Th6aJtYQ6IySQsoHEAxNCZEWrJqo9fee/suMXDQIbkHYdYxy3coaXvuQXoyRkD7M
/w36jm3ZEYgzu3VJenvG0qNi0g/qH7F9SvtPD+1HYJEYFZZyemfHOgUY5tNVubBWeTflHaVdtENP
JpnYVRzBYjy3boqeDqEtAUM86k1uZcCqNnxcYr2/6De85GOyuN/KkXG9hBEVFLcVDwJ1RVcx/WqU
bb9G8HzwqJ+WGPh3GVu49mjYsbBDmaaFvLZbzyUaxfoRDwdviaInGDwEvl4JsIyO0RwTYEI8d0IL
IzB7OTCVG0DLOwdWKpUE/jeBS6XNE7bpmvVuam16mFGYDXrC0tx8a0tOSlbf/6pJfIBWY3MGtEbw
4LftaGKqM+PvkSVHPrduz86iKK5iRLgt9eJ7RJgViTF6QLQeDglcPjtVjiQPeGs3tb/EvrYn2zO0
ctVu53EIK9/AVji35apAsBcYCE04Ck7CKy6Mqh5LBdVPf4zVcNYBFDUAsRhAxW1/LAEzVWTZxGb+
qmw+BocJnT/JED7aq73cRtCOGrdj+Viz82zsSFJtMjKr8azFIKvRaVkr5UaIFEvn3SqGflWNUG+N
Dgp78t1MyZMYLNUz15ZH0hOgXHU+GRHVqsmwMQ3OtQNDPWgiCdrUY+YzG/XmCueMqNjGeSo9/UtW
8vXTkkSFWdn9yMt4p2RubfvJ/u4sif5oaT+9YtwNXew/To0tg4XdkDPZW9EYu9oev7YphYU3X5UZ
U/kX8Uc5cHhpWTMGRRJTIi+riuGqWWNoI20hmM22gNUvf6rG+ub09E1YRKZVWt8SEVLuHmG6rehr
kaDIh6i5O99Ddc6JsQydkWW3tquPnhYw47JBrqo0+ca88UOURD2IicaWKcpnhinomF/qYvmRLDUi
bmse0Fx5XxenNnZVQrKHuVyqis81YRCOC09fSXt679FWwemZwaf0tBGmR4lNxYjL7zicmASCGwU4
V2u7WS/fe1Dcod1rrImgW6BYPIxeKvddMi5hkdELbyyAMmNE2oyeVe8lPZpSzx5nVb5rNoAW2dfh
PM7ttr8B0lQcv3hpMaOKu9kvMnRiVssJ2kjZnea3ve8CZX8jfe/gNvHWMjwMrfZZID255b5UGx/m
Ny5iuMixJAUjYv3Q25VfweBpu+UNtUAdjNDsxKR36D1r/zJ7EDByWxxHZrtSZBi5lM9cp/WX7TRG
ftgBh/Hz6TKrX7bo281UaCWmD3B53gLfsSiSt2GIrdBqrady0F/npBVMhNjCp8PZyCtxjMXBFrra
v2fZEgU+Tm38qtYN7Hw0J1UeJ9MusFw0XyGe5Vtk/z+1vvoZmyybkWP6QZ1IHJpdla6TwkSbF0Er
t9SFHC6igfxo5VQWu8/Ek3toqlYN9hfBGWWEly4BBW9/wqPbIaGQMjVCgieW67BYD6BDusBtPFwR
9eIcmzp52WFNeiduI15ywcg4vRJwZ6z1wp+Y19227K69JZrZCoohx/HTYeNB4I5czYovSogwq1FB
Fq3zJMmnMG9Yy0nGNgvbjGm7ZOKJhbc7UddVmfGZUDQNqLDXtdvam7RxAcSyKd0E0pqW84A7t+Hb
fyDkiL4DL31OEdAM7lsWoVLNzGIMhwVkbyZORp6FhWdj9VzamzdTSUBV4qxr8UtZ3VTki9cymcqT
0HWKb5o9P/Xk/3KmRddk++03muHOngiItN9Ymfl9oDODHm2Re4btr2pujrDM/NBoBfEBeBuwmzJv
LznrDkc/HTgpavG5j+uHsRvRsWgthTUAvLWom5Pp2dgJwQjFix/Ok8NIvroZekmBDMbmOprJI/Bt
/Hipyelq6p/1+OQY5XjApDmsOgBehWnw7pvAolx/0MO48Nm8TIz+8TqiKxveuqhjYAeILbPZ4aCv
fHCZsmPfTC9OAatgyQkBi+0rrfejXfRng+hi+uPDmffJCtzoYjJn3zi99zYzOA4nBoa1rx6z2npt
xEDFC+wpLLXsMTcGYk1qkmXytSExcSTv+Y2+zOxuDLO0AWvjk4sgtvOkHmUaebtaS86617jHZUid
MKhvcQ2dt50zcwMdqNxDtCDgzWAf47T2vjHGFMRliVJmIpuH1aKuZ3ZzIhK7ji5/soGc99VHZLBC
fpEg0TUfphKq3phkglI69ta+Zv64D4rZBOGeo/lft1TJ2IehguzbiYdDkXrUMkYHRVSjvrb915He
NVkYfU3ApLesIGeWtNZ/iPxpaLKZlnzsbXsve5RmLddz63rrgpMDaLyfRT2oUxMPyBcGqCr1FOpu
Ya89wCFrsg3lWhllyadYFpuqlLsJ2LnmYEKmm0gLq9959MnX7HqcVUZNbBWWHTSO36+HqdrdhUcO
S0fUjNlqTMyb2OgSu9Y5SxFycSTb+2hSz2Y6XlsPflQ0a+kKQPszykS04nrFZrrbV0Qi+DiDranf
q7TYLcl89BDjBSPSJU6tJjpFBy5Uh7Vy7lqDHbRpU+bTIgVO5uIWI7K+j38BsyO0qHSRnEgZiHJw
0GBRbliLj5cKwjv8NH07ci5c+0OGO9nHYDhU/XPadeahS9j0FKlpHIux3TNrYEyha+wLXU0E/bBB
avtsOESaYL97nFwZryEL3UTODr04o0CVVBADgVmpizi9A3cdhw5+k5wpgksvJnpsoxui3rlmST6W
b89rV+I3mlXNKbCG+T7bTKT9xVwNnC2bPNdJr7d/uropj7WKv0n01X3mc7Kz0k0y2O99XrF+5MDR
soixuet+zHENBD5H/6xctRva+QHpKk2YLrWwkqNcsvBi8I6xtcESNC8KSLHz3EYgfY2BuWnd6+bG
Zumv9eJbHE+UKqX3SprWwHsMJYAUi2YlBjbP4GxhitUNYZhgxo1lT/3G8EjXm9XSvBOLczBwrudN
E1hDV50Xqc18RF+zGcZU3GqfLU0KQ5/EqcOntGZH4tbxxsOH86jlNgGwiX3oywnSLsIN2hDWT3+J
XyHcoE5OJhJsNBNlmVAfKCiKTaKnr0vzEKd9fG5RHV5lnjWbhdqcDI3XErIF5xMaOa6Wb3qr2diE
6aCZQjCZFakXNgsWolEVzwIU7nrqKUsJ/nvrBD3gZSKCKFt+sBVcbFNflwyN6jn/kvCJ0eNOOc9f
haKE7nV6EBO6r8F3vlhN+iubrMtYjM8tsqY1IqZqZfQ1IaW5BbIrHtfio4umYqs1jkZflQ3pIpx2
Zc3yOWdntsct+TgsmDfcCQOOeW5xnGyZ/9VU8uxV5StNIzB7lv5KVxRqiNU/9rcvKf3IkJAnDa+h
dVB9LI/Y4LPPZWxvh5ol0RriUaxE5BOlmq8IgJKrIbG2E9BFT6Dh7DVm52B1i7XPSBUFtNqQF/uK
GdDmCO3YlSXLr0WJbt1rFl98T18136N43IpEPXmjAkM3/bCXYcLaoh1ar/kaTfGwLisME4nw6V9F
/q9iQF5QN/b7InJjx2kTHXcO3Iopy4XDoofzVqIKFGgyZREnZMpydkQRedUZzOJ/vcFOT61XP6Od
h2ISEQszgPoDCfJF161nlU8cXh0pckvuvjVmxhDSAmeJiNDVY/bAy6dhVcZ6atpjghyEio2tYtxa
WCnAiOaWk54AocMMmtjpqOpSc4jwvcYGn6uY8CmRf22Rva+T2hArTrYd2Ga6tvRYEOaXvr8rBpjF
ehEdYnfei9altNbDNLZ+2Jr73ObDJddMHL3ZBHAT57Axo1ohyctN+w4lohtqcJVQgzyN3Se4VXVs
hHgveginE7NXUnYgsOqdvnemH9SY6RP42SK0h/G4eNV+GOHP83azKVfoUtN1Ztts2uRA+UwXLOhz
XNBMRX8ScRi4sPIeTOyaouk6Oi/lFRwXWF5Lm8OkVTw1Vuwa+PSDjzt5Z6e8/FwXP7IYVbvR5j/6
jBF40mD+ciEfhvNA4pdFeQlWRYPzow1jkLOghQgj6UtiIcG9V2zwBJ11BzxB1VIfInXb1l685QsU
GKkaDn4u5V6Dv+lJ5MtZLjk0mhljfBeh7DLyzdyCzJVNCvMuDYHaMINCDr1NEGsFUBeIgCsNebK0
c4eik/KacNW0O80lzcPWRYvq0jo+iJHuSyfeqkghEyxt5g9O+yApX+2c8figYQ7R1FWTBigHQUWC
RvOLP6ScM1XbrgfVD2FXaMSYGQichN9vCTq49rn+zbF1QtuSajOOlY8IENIQBFLExGyPUm9Cm4SZ
wRi3hV5+sLM6L/rehOh5UY3/MM3k1fmT9t7X9MJGOgVw2AuxEgjdNCcBqYDrcj3bzripEt3Af/gw
lj/kTLCUrUhy47zZCcxJ42ByOrG+S9KtwqR6EvlVDTNenIiUkDoiPKMGJLPWSiu62b+J6qLLoGmP
ntipDk1fa5CCYGdFSBOIvrl+9eiWbkvNLzmgwKb4uThLy3nGRby1PWjx7Zy3YT0ukDFlru+GhN7A
hDWBduc4QKcQQM9Lbz7aaT4HqOdGAlqms+k1aMLA3YSwkwANAD/URkp0DHJCll+I8P1gNoWiHab3
PG0QvqO8zCRdaHXLcdU/28SPH1mbf7lJRBMF0tQ6TU2cqmyU1q2xl56bX2VRnSrjRgeMy1MJdL2L
tGJvLIjnTTFemfxjmEuBACPNpWqIHBo5OY3qEXKnRpzJWZ/GtwQf6XrpM97gDBH+2E8OnfTklUpE
YJ1BcKGTfg6jfr90tFRn7T1yu03UWeNXd3a2mo5mUnZWDoaj1zYzCGF874SBRC2ef9IUl4PSYtoI
EBe3nMVpf3bTh8uRwEDif7F3Js2NIlzW/isdvaeCeVj0BjRLli1ZtmxvCDvTyTzP/PrvAWeVsrLr
7ffrfUdVKEEChDDjvec8Z1OLfsv+UaF3UIn7Rh2vKd1EeMiemonVV0/wraYK0p02M/9u4/NQOX18
e2+exfQEED7zPPP4PPTbNAFdbGfUApFDgSWkMhJ2JxnDeCWY8uMvi/n61n9cpBkrIBOGiizuedXm
7+FqSBP69uVfcxphiii1C7lLQwLruzgWosmB9tv6fS0HC+KBQAtr9ctiy7LZ88wUrH9f8jz+NeH8
SypTe/c7t13Oi/YpPbEppg35NeO0Iefp5g03v+cnKZ7MFHHpPHrboqImpXB1pH1QCk8uUaB0G6lV
AvZ6g9kjLHxRB5DmdSXFO9Juid7kyQWqqYJRmSfJiIuuLGH6aXko5p75dNQVXVyYvWxtQ8wxuqhK
C+Kl0FMT8BdzhgsJmFYl7xuP/ChFpzRbLrHdMsQlrgQ4fcBiYAmpyTltQogNFXfzafpkQWEaFPQs
WniO248WvygCkwRafxMdgQrTMhmg8cBoSW3TO0jpsG+L8NvUwgA2Ot0r5Hc5iOioAisK5/XQySqQ
SfrC3GIY2kqA/q8kpKcCzeH6FHrdogIrjQbTsrvEfYDLrjohyRe2ogXs9WhUzRGADwdsOlr3uscp
Mm0bEGbavoDqURaEkgQKXv5AXzf04uFY+ndEn7VE0hFRkyfyvquTj7Fk82a0uJTcWHpgV6gYVk+4
YKZYUNo1BjutrcQgwlxrg+N3TSFNsn2d1FFqeUMnTPHxAO7l/oA0x1Go2dqwq2NHC8p1HlXd0veV
lVYNr8hyeHKoV65ZeQi8SL7pK3cZdORji2r+nMT696xT+kVbDN87IwEuBwSRBWagIzyugVJTJ8sW
IoknX7KY21uwCRQB25ws0GsjUgXtSafTJUhM+PpL+EqbLmpc/E8hUS4lDXQkuDm6I3NdiDnLi/Yu
LIxFOVAZUJU0dpqas2mLCQa/mCSRVKvCsBKal6KTRdtQo0sH/ELQ85CIZPF1jGU8NAlwH7H8GKCb
xx8DF7WlgMRjVacChh4CK41SJsZZeywocRY93jCyQ2s7GdMjp7Gl1SNe0GpBwKyH/hP8wU4cXZwP
UEWQwMEor3QQVJnTmxNySIiLVT2s+JQ2k1WOttVkWOesZ/ATO6xc70kfPIwDXUvVb6AtYQfRpFhF
ywP0bNY86blR/ZtoBxl14i8hGJOgT5c1RSHbQeFWCV3f31n9vqsOcdBQnMJor9hJK1g7I6KzEEjx
Qyyi7ghU96LlhbIUEtxVgETJRoS+sk4aPHWCsq1KeU0PRSLD0Gv2Egi6k9oPdu9DiIvYETKjgjEF
QekX2eTDV8TDf6RN8pAFuCL+6z+lv8e8fK24LrI7KEimder+f1/xMUgh01Cj3dIIximmI+JOKefZ
vUHnrAlrSoOhSU8/9u+10A92g2Jl/24d/mHjUf8AxT1JIU3u8v6+DkERhHrvJ/DwGgDqeSxvIyn0
t9z5SQ7eXWGTxZ2JG+XRFApuGfCU6vejn+av//O2UP6ezzFvC6SiqqVCqjIlcEB/X48IiBqOHcPb
NgSzkxdaqtumpj0vchLsqvClHb0JQaZfJNMr7sxI6jewWPCuqNvcrYS71qqLAzf0dpma3Z2HYIbr
FeZlX/K7pepxmkYRKt25hrd3VW1n1l11lwvgWnODfngp0JNOY5cM+UB618223fRY6yMrMw7zSzAN
1fH48j//7H/Ydw2s6CSWGZIpmoYx/Xl+CTVqxNr069b3trgDE6erckI8yVZeSp6xyjUZIsVYHtqi
49kSVrwm59ukT+nvxyO37T3sF68lxaVTN5KWwMdUcTe2AHVsPOntOh59eTNxtxo3U1bzmv+fPPrf
yKPp4MocI/9aHv1Uv/u/6qJ/zvBnVKRo/SHScDVNYtY0WVEJFvmpi6bJ9IfI6cDSUE5bpqiigSZb
oPb/6z9V+Q/QOxwUumhxnqD+e5NHG5NyWgTSTVSUgTZZ+1/Jo3EVscfd4mhYNdWC6UWamq6ossXN
yt/3yAz7u4/za7jTJcGnJeLR+USUne9+GdSNhrsIlCO4WufB3ydQYwR0tgEcrULP5RCNSvtAI/fb
ymqawnQS9Y66aKZ1qyZDJTjgnU6pEPiG1G3KhtAbKi871VVNMubGH30mBA8pPl9HGoZgXWHQXGWl
oDuCOl1ye89wlBKcJlZxMBI8gnZ++OoLXKul0AAZ1QWbXOURP+r6tZw0kP0NC1y0KlU0dWjqJuBV
IaDBvnXmX2ImVoouYPrVArkV4+M8qCZjjNp3zDqiJOrK9oVc/znDbHT52hS/LGae65etNE81vynq
5hqhkbRuQn8yNU+ceBDHOs8a06DbdPEKbdSFNt1PgPz8fuSRgCKm1JFuKPnbe3QowynLgVli1f1z
UKWlR1DANOf80Tz7bXR+7/Y1PE8y4zz+3wZv3/RP3z6/d1uuF5AeMAA34jamzHeiSTTBPNROo/PQ
7YMqEn++d5vO03L0Ur/Ncvt4nmUeRUHGHRwPrc4/TSxpOhCB+ZNflvj17jy75hl8zzyIAbUdC/9r
ZX9bp9v3zcv67avmURDz0LNkFZDbX78HTA5bfx7HxSo7KdEd9he9Pb0x3Dt1kg3OHHbkcOlOT4pd
jMXqC0D/NeEN1T5P8rWMeXCeb/74NvrLx1/o+AZCz+5rcJ7qt8XNo//64/krfllLjEI8u1jkydhW
TEU8nB4vZ3b+PGUxP5ta5EEuylpq6bNNz6qEGv2caJ58Hh2Rt+3oBU3PbvMbtyWNdIwQYkxLjqeX
eeg2J104FLq3eUz8mHYDWxQZknCv5EKxqxFQsDPfBhtCn3eJJBe7+XPaJtEi17AT8uiO1k+iEtA2
ONo7QaDhpJ7QO2hbKSWKwjWbCVhEb3FohZVRCyC9gh4OH+wx2wzcZPc1KE0kdo2tGdli1v45OL/r
18ZenSpw89j8Ms84T3cb/WWR85vzx/OEt/nm91w5QkwRkvhTeKPJ6TjJPrAz+4vRLemHZQpnCu69
dc0gqS2u38zpdDa/KHN2SDaf2vXpXYgEOenrZe2oTd+hCA/6nQrbZpPS1I2GAphvccm0mJiJlgrc
F858Mtom1bD9DT0+j97eS3UE4xlOdptgBsTUpUK/IClCTuylclXDAvEuDqINSfHK2vO7HssYL7Eu
UZ3H3hkkfQcGzqvEHX6Li6VrpyoAt52Xdb2rA0qVQVcgwJxGk5KORc2vkNsGV82UZ4OgqiYenvQh
cDIoX/Qgz3b5lIFilIW19qxmRSWSkLPmWVPad8VspFVSecU+SCHMYvigXWHVXCFExV310vjoxqaj
5zA6imKsAPcW1Y6q8M+hittWWkQNhISp1h+U2FZ0HuBnuj9Ci2xX5RPyfx68vRm0IuQZH2PPdBjc
6Oi30XmI53g8AYlKG5gDaX6JfFIqaO5sLSMeEh6LRYBc3n0hYmTXS5TTQt5xCAwJal1UkRXgXFqt
ZUOduO2+dkRl2mNvu988NL9XxPSZKbXGi9gQ90KWxWtzOgowdvKbS4ti9G18HgI32/NlaAbpRsQL
wWj7XZQb019YyQmySClnB/O4b/IRECX+Kh19x1Q1anVZuU0BLBiEUmN2guQQSdDvvgbrYmM1lbz1
x5FnkVLdefQmbC8XabB6HIB+apEAKZlfL0WzReTPvUkTwu+DSg9Pm3iDwExLxGiT+hoHMnG93gpp
id8vQTBSuKTu3gYbaThV4Wp4JPNI8bfVYw8qct0gRyRSL3XGZx7Af1BJ9RS41w6JJeyK0fcgtKMH
Mi9z7wX8F13aUtwMzcvym5IfEeio1Ya0INEH4ys7SySQS7lC4AvGw9ikU0Pj6IkP0kBT9HvjvrfA
AxInLB3qwIgA4n5RP3c+jyhL0X9PlMPUPkYS1u8bcxN7Kz9dEFOhZy8+OubxU5aXaNeovu0Cgo29
bYvoXiDZBbGZ09LW7dQnwv1UbasgSPGuxqeebwftSSP7uKHguinDu0x/9pV1gT7fX5rETg2wPQ+p
Txdrm4sbs0SpvIT0hnx7HPHx1ItcWVdsTlmgD6TapKrEwZ1UkCm3FUxHGR3hR0+Fltap3TUvUHCl
cckSXUjBiZ2kdAAdoTkMKLzwuTVXojFoQz3k9Xe9XaMd3xvkL+W22a61YAfxw+h5Utv66BXQoYDx
rZOdF53RvDUqJpKj1+50c0P3CHmA8t4BRUiztdjs8mgrR4ekoipMO+foW07VEvWKnOASKM9jbCcP
g7eGx1VZgHDt+occO+JL+QxCvBc3yg9oihL3a/f4YlH0xdDnl7q/RA2VWTxoOe1zuIdk193jdZOe
6rtgoZhLD+eyu+KJPoJSo297ZZ37W4K9tPKzhvYf772MR1kYQpvMXenjwZQ/wpFbak6TDUhP6qMn
dJHgiM1yTYG5NB6iZk/WYDtyXFAnQKYVRj8y71mt7jz2oz1tOrY3qhwR+ie/DTUqhBPu3xecwwR2
097fkWHnKUtwYmq7HvO99oNjVtUQcC2hPZPzbNL+/ZGVpzTa5qOjiNMGYzsRNUsdZ8feKRubAmaM
gDLJUQpHb20WVr9lzR49ERmDWYq1jTAwUOhOGlIzWKbgVAlsN2GsbiQ0DIf8rAlLSb1Y8W4UNypw
5W1Sb1wItRWkmH08LidjdH0wutGu6EvotF9s3EIIO5f9W/+E+AmGuLWMtVMtbztfAKxxmIjB4YqO
a4goyYPuummQJIx78vakz/BNF1hVFC3VWkYpLZ+7BCvOSrzIoEBAg6d3gXEfvKA4UMa13u4mhAhR
L68WrhoOBW+dSA85gAQxOI8Al0Y6GRy1ZbglJ4vwIgi5KwJHjMGJE4TVe9lbtBrBLPDRdwxLA5FD
aAPo0B7C8qNO1sCF7VC6NOZ9HaN52xDkPBL69z1HTvGEk0xbKkfYta5vG1ybLdstd767RN7XvUZT
/NY6BKMIUidZ81iUvYDasjhx0nTXFyJobNKQhHXoO1a8YJsf2ZmNO+uo7JN1usmqJUHhXMfRxdg1
xno2mOL0BthV5PFgHemOPPHgpHh2vm9eNOWloJ8BjXbTnMkAI0ebcFnWa7Qh39mxeSzzNevkVmsz
OciKrePgdBDwXSskaMFasfbkGzZLV1xl8iMUxVokqoe80O7QdgddXPkfTXBEvtQ0W+E95s9V1CKV
7HUVHPGKlbSPqHg+pdfkjkSxe/UiLOvx7AdUFG0ogIoCn3BBFjV1cu7hlmJICXetxHdSfxBUWBB7
Sq9J/oSgukB5CtsgPlHIR4iQnALkuKQAidRL7CHe1A/WFS6w9S17Nvaxuuk36rJ8BE5Alck7jftI
tSH39VdrCsFeiymotmWLapdjWVjg21V2OuFL1BhRjxKtw47hBo7lLyIYXNwFc/QdcuFC0lEzXtRx
h2y+46G0erfEQw3uEsEzcneNPzLFV1uDslg6ZCWq2eOFNI9h3JmmZtdU1MNdEyNLWKfNoxf+6IbX
VuXxAddB4F+TqrJbDLLefeuDFmZEXCmEKMfr2DyLI0GZEBIPer9pObMEO/j8QQFx7SAJ+ypas4UI
DChNG/EHIucUyRyhdQX0RXtkWLLb7+Y7a3nvvwTqnqVHex5ocNspOKbgvl1oqq27czb11BcjEg6I
zZhIeM5eKMWy6O36QyJCb+2XABEWFwB0qB52sgMXdUUzoVx80+hYX/NhoT/QANyqJyVajatwke6B
M5VL5c3d0JVAYW0s2dOMZdQ54vec08GzdwkDR3yERwugxEbwMonJrj0JSu7GqmzvSX0wv+cb7867
+yyvDUEDx7C2cUOULgAKhx7CEyPCklBdWztXC7SRGzQINtpVh47DSjt/sz/zZfOtWumLrS/a8oNy
TDfyw8BJgRuAJxWDH1z8a3hF5CHhSbtqZ3BUCiRLddHnS/ei5zb/+vEdk3bo+9utjoVpjWnRfXCN
ZSvTal6Z4XryNQMbhVBtYB9xcIxwC5Ut6nbldUtItUh+Nz4i5bdqnd8Hy55QDBExz5nHJfrc7oga
YjUsg526aB0MkjJsFHXVpkfyHWkXSIsPGGbOuAnlJRBG6boF/9G9uQjeD9B6cZzY8MK/ic9UodvA
rt7hwC6TXXaCmXsSn7xdRFIKlwQbQ58bHlsU/k/QqlirdXAyX6mT85l0TSLyQxzIMKz1EvY2MhGf
PFGHJy38Q7zyXmCHi+CE5l2Dwclmv4ocYZSJeHp6ki4y9d1H+bk6pot01T5oBxQ67UO01x1lwc6+
anDss9Ec7YAU6YhKbeuu3wS8xYfxUByVFYlj3kZg1PKXdxzeycjBxihdrvJSu1wz7NXIDcKQPjJF
Zgs2TzoHbeW/1lut5YcPS3Pn7t6q9/6QHHuAzLa55u7jgLLnQFcbBz/bMXKEZbwAbGQ3dnjnOgTx
LtJFdhevrBWZGg/1FhNDfomO+UV4Cc5AOd7Di2WHF8MWfxTP3RJonw1sMbLrV++Kp0ZbWBcFMqTB
KWDBa1Lb5D6vuGpcOZOx67CF0ccjMeMG0aN7OJ3Du4fxXBLU4eTb6ChstIVx0C75Ajmdk66th9QJ
VsarwLz1wr9DqzS+NvCuadc7nKFoJYKceRWUDUhnLi6vCb9q7a25KdnGe3aH5/BSH7of0dFct4fi
Peauh8rXi/jjJTkG52Hp/vBf0+/JRmRLcI7R9tq+uYN0BSGe8+cjacOys2rexKfgpGdQtvnDVxxU
gX0RP1OacZhWneEJPmhvX6yP5q2W+ctG++KUbMx39al8HY6cCDlBqu/la/iNNvtxSil+jPbRXn4C
+ftQnNSnaCk6bNS1fMerMy4EvuAjjxzOPqvKIabRt7WDsdGdbOe/TDvdRrjScOT0hjyeM1zxRkBw
cwcgkDd7OzlJm/SeS+Ku+GRfzZ6wiW/Hfbiqnsa9xzmmvgKYzO64OkWf835fX8N7hBP8D8kvW/T7
hL9XuACOU+s7mONoJFAWgSPjeA4+wVrXVz7jYAoaHC57WAMBmwb1MxcsNhOuOa4ZH+NH+Ci4ThjR
dSVXdAVhXh3WmmjX2PCehA+RSF1Oo9qq3yJR4Wh50HfEJ257/iDDsf9evoLvIr8cPYudXjpuyb9B
Vhqc7Fm4H1dwjjc4o5pQ2lT4rOj2vURrkLzbYNsvuRa3iPGWyk64U+7oYi+Nc/JJnpVWYQH5ToZT
gexS5pJJwMwV6wM58P5pOBPHcj8emuEU3ZV7bik0govQHb6CBly2G/fhMzh1bGp0x/gSxkXHrfIu
vA9O47WfT4DzWQJKMyeVgujIJ8TqaLcRHdraBzAf/odzBcI04DL40QHec9Tnepsu+imt3Hyv74ud
9UHeJ43N7kw8oPnOUPnqv2iH9h4bBGs9HrzQqc5EEzYo90j7ezSu4lN5jwWPAM3kNN0fvEkfxRur
GOJv0hbFZzscxisXxPYD9w6rJ6TTyZgTG7cI3R0BnYthCXeitIfdsPxoN9zh8ax5Vo7mAqcK5wo4
h8vynnMpl8m3MbkDwFc9xfec8uL77o7tGm1Q5C2FfYMT7V7e+Ryh3AI50pu4jSEQH+DGbTnwAdJZ
Tr6kZ7XpOd3oa+teXBMbvqnrhXbxruUK0wP1KtvnNPbsbT78BZbSdY+pZ9Of9ENr44F1wnvWuy+W
EidJ0UGeYyfXgivOh/F9fK07R/suvWr3JtfucGUd02u+17f13sdzdpaJOjWWTbjkkiY/cDtIHYad
9qnfKJyeyy3A4IWwlx7pda+5Q2XJ6wdzoZ25p+g+zenXe7t2n63HTfPZcp7YJJvKKRxpE67Cx+AU
nbR9uurOqxLC6lVmF4hQoy2gtXFknjhm3Wdqi/wB1U/ct2mwxBXxPrznD+QdnZNjfSDm4Gh8s+79
i/Eo3ZexM27dHR3fo3kiYXERvn6EC+Hc71sOZ2Uz/Ydx0+/gbjv6s/wePwjaEgV9F2+Kyq5bR3gR
8XoHdsQtFFhF+8X077jSiM+VezDrFffFO30XLQPIpTZ5TQf3FK6kI7eZ7LXyEyLFGCCTnXVbAhV3
KjbORRquZAxTxqc4BIDaTpEOYOR+JLnoUl8smF07GOoDyN9LdraurMSHt+YGP0QS10zl0KjlxkqX
DbTAMc9Hc8Vtjsybw/Pml6/3SGcAGaFTK6D+hEOM7sA0hHCcns409FWNMqVmhXbnxFMIRajZDz6/
zGb22+g85A0d/uhOUZ25CjWvD5qLHcYGYr8N6THqRpzBEGkK0mC3Cvh5qa6MrURSTtoG+0p4aynm
YF5d0VJZFq0c4PXJvJ3JUd1JyS4Q8F4i9QNF6d3L1OTXZezxADy98Oiig1ncegVhgOVUypuHKiS/
m1HBdNvTYKjCqaovxVNfoaxQ1cyDUQ2EZvQ7TpdxlW1TkpHlwKSCaT55Jhrb0VOokKTpGbcy+rR0
yiQeJ0njoBQPpUptMNCpOMwqR9xz7c73wTzWQ/Qh1TrVF2Qaoc8ddd57NKj6fropT5w+iu+GHMXf
vJ5UtegIiCFwfC0KUIS7YFUxVB1lReGEWwj31Gg3QO1iTpysk+Ip+GQzkrUMA9LZkDjaFPNcG1N7
ZB5seqLSs0BFWzKXdOca71zXnYeIUKFZ1xXFPnGhCYYK5e/5ZZj6d+gafo7O7+VEdGxK3wN+P7SU
VKSuxIpINHQ750NPo/N7Yk7hqu14ApvroPNLLoB0XM6DJCKe6gY8+1yX/arVyiPhkHIR8Ir/UNgE
eZwj8VeoeE6V4eGvIfAv2dd78we/jc7TzbNFAN2xkaXDG+kTFLqrz0isPsXeRM9jcAKIGg5VketM
LWV7qZblHbwxLFn8rp4i5W4AerTDwNyvw2w8Ji4SCC9cyI3CmUilKp5PXZy+iouvoci09mOKgjcc
+4dM1FOAmQVVxqRojHYvwWFooMtixdSL3SgTfl1QVadGqj8bMkEdX2PzBxZKgEXgUbP/5c15vq/x
ebDtl1Zq5HtlpOZKkDyXFWARtUdylF1p4Ca565uG57fnl5ReJa0SXm6jt0+LyqXi2uLJ/WuK+cOv
pShNWY4IfP6cWe/Sk9nAl8tAKzrotMGEDqJ2F+AlGm25GiKqDC2sXozDtcQx6BI5vROwhi7JcnzN
Yq3EyKVub5/NQ94U4GkSXkRW9zSDohckz88fzS+FLPBHU6s4QwONzXSeaJ6J6jXhudLcRpy+rzdi
pvxa1O3dr/F5hnnWeaGhEXEZngdvy/uacn7zNvttnq/F/z454K10VZbt42+zzF/YGWXpdCU17dti
btP9vma/jP/jmt2+GlpZTJ5BSOd52m7zIn9Z+19+3dfgPKd728a/fNPX4DzB1w+0Gp4zga0i0Zr+
HPOa/MttMn+zUQV//vF++ebb7/ztx8yL/W9rcPuK8W2s1SfadK8Q51CoTid/MIs/X35777fRebrf
3qMHQF3rt8VIc9PqNvk8dJtmXkSGqTPCSsBX/7bIf3rv96+ZZ/ltsV/TGMp4rum3rWbZqTnHeHvh
kK2LKvwp6f1LtzpLVm8yVmPucN6Uqj/ludPkX4Pz9JNTGRMgERF/qV5vi5inmF9ui/n6lmnir7X5
l/P9/y5mnu72TfPybu/1Uxfs/7RHaR3Uw7/RHsmKLqMX+tfao+MkF/qPxXuU1e+/apB+zvhTg2Tp
f2i6YmmGLKmKpqm/sBlRHv0hqtA9RRkxIP+g/vlTg4RwSRR1i49FGQmTgULvJ6JR1f6wyDVTDGbD
ZgRy7n+jQZIMBaXTLxoklUTKScqpyKyhZqqS8psqDnVUXsHolg8A1qdbuPklrgN6GzXV+UA0ZM6I
3AWhwMl2LYwhroN/jc9v1iK+xFZI4epMOIVh7jtP9zGJKm2B7qG3iEuSRKNumFJ6G4ywBD7Qtjem
fmgZ0ccA7X//tTNPB0vXmWKCf7sle5Ho4kmm4ZVVkW5m5O08rhFkrfTcrDZe4m0LCzuVk5zTljrW
6CfPcWa++YNyFj0MFml77LHe0bAMlvogYbVs7yMhpXQU4nXUi/yJ4MkL0r7mQOIUXmkurFEg2voQ
5UAZTYn2pZk6nmqeuiDckzhE84FsCzsithkmOiw1/nrLnkTAmp7uAolV5mQJZAA/Lb4pGWdJWTce
yEB9KbCeVoV3GsT6GmuFsZC1IucXhtS2R/ysCTIpIQhkpATuoQDV6ACb+aH35C1yY91r4CxrOuw2
2LM7DDYLM+nu1JoGjzBqV3K37rUoPUlK8KblOs3kLjmlOamDMmLmUTxzL5+tzOattahBKarcLXqe
G5I+HNfTAmu/uvaav1MDxO3AnW0tQT2OkAtTPZrzVRLk1hqfKCga4lUJUjhnAqpeNyNTiURZNVQO
fp2+5R5btTc8Cls61StFGvd+UL5iZb+4Q/EoFeWDWRkgaKTnyjRoLXfhxkp0MiFctntIC6I4AcfA
xgqhTG2dsc/3+IhCUgaL70Wt4NlS0u8Tf5qcAzT02JT1FOlT941cpW+Qnukvoj33orVPXw6Hyc6t
tF0DQ6AX8pUiBvCgXdeODH1bimpvV1DtsEFpJBapxQ9Z1gkMEMcRjxQGQO9kGfJ9XEufwFkWcpxf
kpZufJ0O1Kl97UcCZkUL9T2WSmolBrYpvaMhBC5sL4RUF2OJbWk07Hil/4Z8gjY/+Z48a5OQRfE3
KOBpgBL6yEG4LMquvE/Tl05E0GflPB9L7A9cKLNH6RrJbCpLonXVqrTSWveg9BZdluicQxTKRPPk
SVSe4ilxUx4x8sTbtBMIDKcwnRBBbOj3cjtQNxkpt6qBsMa7TgUrGr6PUn8knZEeWx3eNyblbWKu
fKfRmFNKSG/A416I0TO48KuSWseamCenEaewOZxqXdJQ2czl72otPghQh1ACweqQYOeY4UZT5Ag0
gp9NQuuVmedPWqd/bzK6D1GCPrylzAYeB3SoOq4w0vO03t8rJqiIrMsKwlGCndB2TlFQm20qwn4M
N7cLoAkavZXEi65A/zoe1TaEnKmOOChrSQ6IWq4vAF8AbpCwpKKF4OEdB3Oqx5hAPWreaCKFkjwP
YHE13IrysWtN/sgGPBFPXHaDdqeRd7loIuqCnead6l7ZA2Dd+wQos1Ex9Yrk9Mk55YDhB1/wmgTq
g+AXMPjK4ENN+i1xPsRNlI+uHn4wTA220zcmPCy7D1nfLdFkgCrd8BAU3pmeWtusuzYb6XDzeyoN
uLMiUx5WVOzXspoUjqYpsIN8CEZpeF9JRJh6xY+wFjYe5SKLGnspni2PCiy0RLIPQuUBrFQMz5bC
XQUyKnju1HYl4M2k5dcAEOywb2XdgwxtDVdVzFWC3St8axUztJNK/1FhogY0HuW2J/R7PRYfrZCd
GXsAjKy6+xS1I8zGTe+Z91UcfLpSL9l53J1rBbwtDJaLlJGgqA4y7C6e5Qi/05fmyCXFb9zH1m+/
VUp2FvP2rUemQiM4ParyQHObUHp++cI0VPJxU3zu8P+NJnkX+vJJAnjVyupTxoNipY6mEwGIlVJ6
J7F4drkIGO3wQ5KpvHbkzgThjx5SPnmGK0HOceLDHXXqWqWGDTQhsBY819CVUig6QoGTs6NQBFQp
gHMRyPUksnjZNMKl6EqIOiFSxYm+LIHYFqNjfdNDzhWN/xCa2rdxUPtl75ssJAjuLDMelhrxd844
0tSrwXMErbr34nQTherVDcRPYwpYyFRh6Y9kAPqqcXAx4lkg/41BwtxOfh/Cq30P7kxV24J1yh0x
6Qn6jvFiQYHyzqIbxQ4IMbKu+yh5UBNgd6ZB16HJtWXZWLsgUx25Jms+Tk9xG396oXI36lW5slp4
TjBTME4Rv1RITjAdXVNmkUKqHYxP/3PUwJ522kSGpSkeWuWiI1VNEd70ySURVRaqBJ71vQ7pXgQu
gfuVo5m631ogTU4l5SY5zB+17D33fXD2TOrfbZjABiggivIIBJpPfEnd2lxBa8B9ZQ7bvsD5YmB1
lIvy0AvRw+BzO9HRmTM4yaeCu/ABu4vaeJaSZrCLsEXHUTiljj4AfMudmILRCOto3YX6Ju+kVaEZ
177HcDTt7ZacS+sKzBl1zGHl9fKr1wVoMyrlI1HKU4vDygtCIKEvqU+499B/WnirhcS4izvlKZe0
x5RMGNvom9fQcInONbtdNU4iA6r2mVCdC2/wp1MDsKmNVNEa6vvspGTyGdH03rQAWNCkpBoUraxS
f5Bk+qAyE5npxSqsVZVH72qHZkcPwuec+pQghoqd6wnVOwywhpZzvsOpLWQGYI6UYnwygjhNNfYb
wNo4VSmbNiM9FzMuXrSOnoao8X4usufiw3MP3FI4XQaeS2YPUdRy7cHT1HN1p4vqrtWnXlYwPll9
si876h+h9RpIbbANR/27H8lrMIkUpjvhw1INGmza5JGxtl1EnyKmsFcV8VvdaeI6ywEKVcq6jWh9
iGIkroCZxmvVSuV9ACKyaeQMk01Kd5ZDXE+Kd0UNL+nAKacsi09lqCI6iU9KJFqUhGFmpXF8yGvu
h9yMeElRecpaDlc/N5/p+Wi5+RS0GAgVw71GERIhErleZTO+H/SMknUWnvXE/UxTYjZw4XIJCkEe
DVfEriQj4+YNMI9hXK5t3HgfSg4TQvYAYSkfYybR/Isv0kTINl6TY6sCnPIkujplzBkxUasL8DoQ
HYl4FQSyQRTIlXjiQfFWzCJm5rXPM52bH9pjLbAozpg7FW6H3TQdHQE9cRJlqm3k3zTrQbHEt04z
v1d+xuFTdYeoQgxmqeHd4KMByrIn1/Jx7vviQ2XQ1QpH9CQKwhy51jvwkOpCIFDQ7k0KuP6mUeGo
irS2+sh7jZUIY7z3To7yEUz4uZbDo+RCtxxo5KTEeimVZNdVMrnN2RFlaF663z8PKT26ZCweR1N5
SwV9n0F6p7ALRiXWMQjzG6ue8ksgrJKwe+gyjyDRfgD74O+1QuG8S6eG098C1/RFkOngCzr6Dius
JqrbCxlzNG/r/MHlxpqfgk1/0Mt60YVchHzvPtNkIBmknchkaEbfU0mqge7svMTgomUO30LkJ6Jn
CHjU03hl0q8cKm3PHbmgJibBGNlqOs6Lzr0ElVGDeBShjvjBnWh5jT0CMcT1fZrS0p2w4gQ3+PEZ
HDLfXdOtEzVkkUTpvQOAu+jmyG1KCt4I5zeXsyq7RlLmrfTiW1qpZzTSso0o/r03uxfDb78PTf0p
j+iChOwjsNCD5SLbiqSrMy55WhRNsist+GhEw20Aop+xIq0HrTtIaGew3iGP8Mq3xqsQEUILDrJ1
RB+zCkPg+MYLhLu9W/w/9s5juXFm67JPhD9gEianIkFPibJVpQmibMJ7//S9APX99XX1vR3d854w
QFKiKJhE5jl7r139CVtusZORvg8mjR6D+BuqZWDMkkeoPoBLau9n2NI50fPhCqHvQRo9xtPQ+UHW
8ybAEwKqY7nhgZocfhed7m3w3OLrdrKj52jmHvAyt//uWRTeDysOQua9NKMPxbjUIw0XAYYumP93
jXs3eeNPBpwnK7SJdX8cSiJaIBLmbewHRUjLNoqTrZtUjwNhlcgsC5K3iSW049dR5C8wArn9Q2Ak
zFFms2KxAREp1FEJabE4MyHY1R1JIJU9Yk+fxaboTCxx7gNRHITXlWAUqoYA0JFFUEOavAdZxuwu
VTFgIhxCpD3FATjIFrb7T6Gmp8ZKbTwv1W0ajDe99L4FZXzRYmfBWXCBQW/YOnmLAM7h5B0wiWnm
sY+4ptrE+TU1xmOieft67JgPzNElzBmhKvlmGoHaFY0XY8TH2K674qG2IqJqjDeClXzHs/dVgByu
H7JD7GaExrzEA3ggZ4H1dCjZBifmBggXhkzVa9fUoJ0tgBpWQYtvYoxCFu3dBd+CwWiPSzqLoZZo
nRcN39M2d2lrN5NHyy27EA/ngtdxXy0RvnkBmvXBvS/Zr6rsNm2R/u5MfW9UPfHIX4TZ/47C4Jea
B1hl9HpD500J5tvw2Fh/30Tp/qmS8pF443HrRiUdzTLYNMyQQokmyLB/xmZ+NFB+1dHDaHC/VAHZ
ZYXE1xzsqdEfKpPJAiHq+V03TIUfOSiUVFG+NBU9lRisVQIe+U7qFRIJN/1OcT/m4hxpUY7ht7B+
EAmiNlVym5daeGmj5MlES+zLKfwde5Ax1YvNfc90/J/dUsscRYTGF5XcpyyeaDrKDOvzeLFROI4R
+evTLAOCUXKuj3NGEDXAa2LQJlqkS79v7bRJRWQwcvU27ytfluWv9fcwkpt3ZV1ha27Nf3322kfL
Axn7tlMjyYnxKKyvjaXZ7WNtDCfIDuVpfcNbih59b2hADSbIy7pZfw+W19aHgSutg/iMdNxBYJRV
g0PlvYI5NIUeWsLF/qAkSQ13oa7e+wHINSAHejOOAIveJs1zvxQtnQRGRtePuw8TgD1EydFGANcu
BZrUnRYUYETi8n//t/nyf9k2dm19qcu2Sxlm3SrXKu+6KbMxOxHQGhwsTlryJvKTxG2afNgN1ucF
DAgiyfaVoS0G2yEhTHv53yB6iNn/x+b60+7kAUmIwNecPjaXDqVDzCChQXyJsWkQhjXLtO4LfCHS
Qv57L0UaiemLSWLdpeteSVru+c1igfnc/+tvrEdife3jdFifrw9WKgmf6sJDJSQoqO5pPfDRijhY
d83n2bC+U49kV1UynRGJsSvWL/nh0mhVYTLbptwx2dWPdmx8rwFRt36IyN1+hiRq7TIZ2Jx1lEDy
9qiscJcTY79tzelpxYqv/d4sRm+KUmqnVMVh1VkDHdTcYLihtFP8b3/4H99h3XQXhIRhhuSqLF/x
4+hFIRL7vLdAOy0nx9pm7mqtODiNtR2f0jSJPnbuSLkPleTnVeNBvJmQSnLW/b0HrSq8L6K9p83N
zgpzhOaxF75rXab7n3uYS+Rkul7OPY4Dun6lQu9v2UJoX79LH1QPqTPru1K3+xngIBf6YGq7jx9d
Luv1N9dP/I+vya6cEbzRL1zPBLLtqSUUxN0v39scHfcgiIP9PH2WH3AquPyhYFpcqumwGmbGzh4O
U25vZqjouUtZKvCWK+0//l2nSI9BSDNY5qgR17+9/sn1287x1WPqxtSwcOrjx5m07P31TFqffr5W
uKj+GJEAFbo+1NNhF8JicVcr1/rz68Pn1fqPU/Rjc31/pgyK/JI6yLKzP36FyI699tYCWPs4qnml
EGWr+vh5ha//3vor62vrU7WchXrf75o2YTe50W59T3xakj5//+9TcH2+HrV16+N31ucfm3+9vz79
67WP07Zc+0TrW0XGLMpOkQaXgGJT82DgsyVg0nHu1v8Tp293p8zmzpzMXdwAzLAbVkPLgDEg3PAd
9yGf20d3EXYV3sVEzzEvzoMhgbQDxwcYik3k64laI+nY56JB52nIJWmkSPT6YGkIDSqtO2jT2J7W
hwJ77ak2agdHxfKim3p020sdmIdboK+czcDYeKToUQWteGf9+X+/mXtBuRugxCRpOR/x3U8iDs9Y
AMMzITvcBdbngekgZVo3O5Oc9KjW9zA0BgUn1VHn9Q2FwZIM0W7nZIzQ2XL5rA9yuW18Pv18bbQA
Ld+tb39srm9562n/+fP/h/c/P5n80+IgajMeL/ZYz7vPX//Hx31susvX+cerH3/6Hy98fsHPT/l3
r33+9fXd0bHf86AGkGU1tv/Xm5+///HnzOXk+OvjZ1DvuzJqXz8+7nPn/PVz//iqnx/TUgK7G0zW
Up9/KubkQg7zLcxTmPxJR93qH5vjqgrJJnnoAhvw+b/aL8aIrGZ9WF9bt9a+zPoUS/auC3QNp83S
HybatThVizZnfZjWF1WCgGoJ8fMpmnMbCZd7LF+Gwf/zeZKVSBmJgSCxYBn31zbt+iDXE0Atw6es
yxpbjfG4tmfstU+6NiB1bnC+3SwArHUWMcfUNBw48esPegPMsfGjp1OtU4g26RE3J5gRNZ2OUN6E
oe6vDR21hGjoqMSBexBv82mq/rQ4fzqpUZO8Z/QOfMPt6VYtF+26xUyC5K65plJJCmikz9FOsbRJ
EZgidI7LXm0J62ygAmIjLP9766/X6lp3WYUOWDoWEU67anKWh0EV9enjtVgf9wmaUdRFKB14rwe1
sQ8r5pLL8YwW0c+6ZSx6n8/XosHkHLABNE9w/CChLFope/GEjrNkcz3C63OnNt+Cogj8tb22dtsi
OiNoWJbD/Nl9m0hZ2LC6pmK8zOuq5WHdWo/0X69Zy/yRtc/PeL29f3TgPrbXA93n1NRaT4LTYQr8
2bleD6ez3oo+OnTr/HJm6pVjFVybcZFeoJFZN6eMjghjMvqZJELFGZXlh+X+b2/8epjjvKA2y1y1
03T2wLxYLB1GeS0OK4h1HNugh9bDYpDnaorjXUWgCoQhPNs9+KtzWcSL3etboCMykkv0yefDv3uN
CsxBixoCHw2clZOG3md9aHPKAI0LCO3ztQmK2SlWVJelHohtrUoUatEPS0nIIB3k3KHpv9oE7fL9
lmtQrYdo3ewYQgJThTvYipzrn0diPTCfRyesDRap7jRt1kPw+bB2Rj+fflyUrVP4yZT8Xg/DeoD+
3aFa5QBDYWK/oNy1HpQSqbAoM2e/Xmkfh2i98ry4tzf5ojBsQrfC60ZFfXInXCs5Hn8wxvVpmZ0f
bQiFFrNQmglJ+ZNwyN4fln2nDHY7yaTIvNbnH5tSoR4nySvbrLtQX/bjx/5ettanhuhZO0Y0wJar
JYqRZzaJ92UdINcrRk4kh2/WzY9rqXCio1NQPys9WtPOQku3OPobc9FWhhqhNnoKnTHUzeQw5oNP
/5JC8/ruvIwUQT5qvjOXb+u5VAlEY8Xy8Pl03VpfszXUxgMTiPVMC5fdgMG2PP1/acX/lbTCWPFL
/1lacY1+hhFU/f9FVvHxS/9TVuGZ/wW8CKyqwITurSqIf6FdpP5fAqrRsvC0Hf1DcfEvWQVBmYvc
goRMuHCWbaC4+JesgqBMadOmQAJBgiZwpv8nWcUi6/iHqoLUasuAkoWwQtC5FPrfZJdq1Ma2Shvj
rAXGM7G/xTWYe5jmlo3wV/6gXFJzxyuAmBN37xcksz/U1RSe5Wzcr886WCinLJWPU1qLxyzMvlbF
TCL08sweMSFoRpjtjFL9FBm+DrPBvaoJSlK1tZmNMiX7IIhO5uCA7Quzs0ocm1saHgct6ywWqZlx
sKq8ehrH/luZJs7ZdfonbklUkOvceg1icqO1UW+W1dt4LAZyIWxxa1ptfMpdJ9o5C66SgZFCZN1l
wbmNxwOlgeZBUJO+D/R9Zir1aIBaJZCFwmlkEz+QzkMIxpPO7djDCgfHAkbdyJ+rJKaeCbPDj8Yc
ISM4Q3IpLfE4M8XZAEe49YGpPWcxoQh2oz+OvcDqYGt86eqnU6jh2c3EsAe2SLYykN+iMqd3pess
zDq0DC7JkXcic+qdMMdza4YaJVu6kVOsE5SjGCgrT168DstTGiYZ8hAYvxw+2vzW0tia+nZroCHY
CHBdF0/0DyXA/zpvp6PREiNadDB6hcp/T8ChL93QyGdvdjYdsaL7vk8IT09i/aEwA2cLAS/b0PpN
aJ4T4+e0zrOjh8GeFi9ePGDxD3mxxLFnzmVsJ9yjkXcZmvGUh4Rud3bv7Qp+/D52t72m6ltk/sln
AzKxjIW9NTXktPx3R91Tzs2ZOSwhzWtv0BOy8vonsgjdJ3to9xPt8HtRqdHXuD+Q+GTbjygV9r0d
x1cqx+/pNMc+mcEVqSYUudLqTWUtwt4evkuol0/gV7EsuAzHE9jJ85i49sZERHTsoUccPJOAyHhp
/E+6cWtoa26GPvaAJzATnayHziiHj7H0Ixb39m/4bn+hlExPcJ15DAm6Z9rAnv5CKXkNGB8C9erz
4JCh06OF3GZBf7HaJX++i67AzcKjbUXPLekYR+gi36DvYKwRMT4flQUfsrn/+H1MkFF/DwFc94bh
ClRfniMZCXj/H7gxLUoBn5Bid5agNo4pBO2dDR9lk5bDU5dkAokAcbVN1WCZ6Zz3zNC1x6C0z3Vv
UGOy6i/gKqnWVwZ5Qpl3q1LuhxGy8vdB4OQlQiMT2fDN5biBsY3Vi/xZwkrHXy3BUXZxRoUWjYwg
imSfx17gx41917UYQHpCDZuiCK/Un7cVERC7tuMXlVOiKZASGKTZDBgJWFELV6M7ZHczwU3xte+y
A7Ab91j1FMrz8gHeIMGQvYUnhGA6OApqvBc6SQtB9gOkoQ0+XXP3DsEBtZjjF9W1AOBD9+wGdBE9
+mJ4FQ3rKAznmmiGAoNFSrlZBuAZy7C9ZnX+bAKHHSSle69e8nf0NwRo4lIweXNMTdzmmupEwCTK
jkHnScIN2rg0X2DRFUm+EfGoH5FDPFGHjXFxElikYqaXIsS8pLnZoR/+ZIHV7qu4e2Upz8UdGSjS
LZA0jQzvp1znMnb14qxUfHHiWPpW9i3LWgXLMrd9KPHtts2M79LDCUweiYPTtvsCxJz4ozZJjvGw
2MOJHdMovGIub/FjLuE0WTP705ydRUO+lMfS4lAnVv+4dGYaiup8pQLYN/HlHny6OAZrYlfDeBnn
zqQ8hNeo7LCJx65BO6b/5cqBTlyMs6wN0W0bSvhmhjte19xLiGTsTAAkwNSmOYeJh0bPTo6GzQnS
tfU3MGf6XnNYJ6XKcfawJCs8dDPxXVoybMuOD42Xa6S2NRRkNb8eTF/6kF5FDwCg7QVtpnaS6OCE
zEAKmHSw8LinspQ+LRk8eaEQZ3OeXvifHmY3eBZOT3NXRP21MZz7dK5IGu1G4z4VEV9pIaABbDu0
YUsevRTRziSkAFXPG6xQe9NydSDzCdydW+sbWoZMAAuJUUrXDyThyYsduI8hGV+7eKBR7KX0Qyqy
my7Kjh4ITtYw8r3iNxHHVOIlRiz23ZZgzpRUm7o0AAYNNDiS4FnrsAGmTIqvRFDDOpLJk51vQqct
trkEQyHHvtzmVo31uQOXMYrKB7H/Qv15fEI0cudq3AGAJU7XScV+Lsb8SDRVhyfZfrZGQzzM3Q5N
onVsLPMnTURybmf+zyQKXmA3vhU2iGXNyve1RmRzRSoSuazbkvQQo6nGGxFpzWZK8vsyBpsbmLTL
gzyiEZVjIHBKLocQ2U0cT6PvhjSLm6lHT1CXu6KF5BA2GZmcfZTvBb7uyStzgquDZJfRvd003KWq
sbafccXUh0prtE2RPjInaaCr6mIrESz5E7NzKtzFq+qnH6Ls6oOw1C2uwTu1C1M4qqenMcqjfSXS
d4lVgXONkaea6/dQ92AehBpWYrt+63P52nQ2ANVyzvZjrgGEWvZDUdtnncbJNinyAwRGc28HLy5E
E9nHgAduLQFvTIFGHHSdau9Gq/W20mkh+0JhHHTSyUJMRWGq2fuhFD/heop76yeuoYI5A6RuKqzC
Nv4MUca5CCudauGviN6WL5eLMQ+CW+jUByMn34OMLSDJUbhZx7gyEVwMgkkGq8VLOfbteWqjQzpW
Gm5vm1XrUL8XA7VjLQNe1ET7Wm/fywwxW+3BsUBWhouxN/fJFGsbOdnWMV6uXFPgYyTlzy+HmLSf
IYfV/GQHlrvrdNqs82jft0MOqHK5IjO6i+EUFveuW5/KhglV3bg1GXzdfTEX5WOPvEQtNMtyKtHK
tFPlc+PA41a1vzPTa+6zrtsZbrdkRpX3QW14N6krefO8qd6UiighMSyGdAtUTAenRCAEmjOIC5Xz
Hk2Ip1DSJE/OpJ1FOTXnFM1cAcoQ8UsJM4YQpbtKwytuOPIlSC3QVmW2s9LZpTG7rXAlbd2YvBDS
Bc1rMMU4DudQ20IWCc+JR4anN+vnPBns3dS5fwayb+7CNiEp1Iv0c59bvx1GYyLLSQIQxig2DuvN
Hc2tecusBO9uYNNvUp5NAIf6lUgEsVUSkYVSFN9Yx8en2uoe0eSSZcZgcl+nNtqUbtZYxC+YbFjS
qRjtY6svyQit9HMFGxW13H2R3yd6FB+bhVeUpacmNQN/EFNxbgVBfY6VftfmbtoJhyzgbnYVBXx5
nSKdCVnqNJc+vhsmWnDcjDCDjhRQGtr39Nq5TDrawfOC68oJIyQpsbwf9BD2queJTaOG710rzG3V
chH2bWv6thLTOfLai8OYtvN6UuBs9hgF8WkAGdw2RCiF3CDEqN9VFjoJFrTRXmiVfcQ5kxLgV5EA
FYw9ze/hUSsiNMLLsyHR4CO7q0uuy7ctt9jnlPa3PYOOqewecuQCo8zIw+Qcw5fUM5YbajzGnRk8
Ilq0UY8i3wy+kKZjbaa+oic56g+o3Ye7OTalP9ve9xQ/nd9PhF3AYyaBYHEbkbb3OtXvZUBiDqVy
uY+WoRaTWMmi3QZiwqUEOWz6amVzSBJT0FPRMGBeQgZXcZNsHbrHh7Cm0xqGT23r/U5S7tsJcbcv
TW+cOkK2LilTWuYt9S8jLiEauQZaH+OFrxMf8iT6PSq9vfWOfbQSUqex+mV7mnCvTWk4cI1pNYsR
7Rdo+XnbL4edgh4slWF8S4YO+z+MmmjwVWYjka20YzFVD8JK/kQ6WTZhCMOEc1VQonocSQDsIeOj
uTOwh6dnOyGSwQpNFGcWdfFpyxcd/WnZuUvNK3Vz7Ylbl0C8fo+Y6aYz7B4E5ZhtRhwJEL7UPdoy
++am5HSgYXycw4oAvhonvTd2wi+yrmLeSUaILQmA00FiGTGDhZV28i7RkD94UCxMqazXxkX8Xg9b
ILztLRtrspwJOdqFRZWf14cu138VccyPayELsFpN57DdqqTPznEniT7hExAg9yCF6etro0COHfKf
HMZqtKFtkErYOnZx+VhAkq4xw6LaRajDNlR/BMJYHMzVPHfbiNngVifnEmuuJfwgzMZDOBMoGHum
OoAFfUhrki/KASO2W6LKMku0tdlEQu+cpb+DAIUTCQkDP0oAkqNCcaRZNt8twHcZdeW39azMlJpu
/RBeEt1+kGVV3kgvyDbNaJc70x5/hKyQNnFbF1BQCf0ZJDPvUkzlrnSrLyaruw2egOaO2fVCoUMO
3+eO+M434+u15bBVzOm3nZPgBu3Jnh3TKdxhnaXhzdDfek3uq66kV24mx0IODsvQEk7aEHDfsopz
kVvz1kWcvw/CYjnT54PUsh+UNpt7aPad6zCCeceJzFvfonR3bHrnyYI+5XsayCtN/hyRfJxEHf0W
UfGDJa44j03lHgxzAcwQDxmXFX7vOk4B7AzOToZW8j7MKNsmG1mQqbvc5LiUeZ2c9XYqCPvt8B9Y
GtVouyNX1TxaqBkupGj8MCZmOUqg85lgo9GU1QG5gZXKI2khIQmqbR8K7476P3dcL4zAbaFfK1C1
+lXoPQbChbYxyAzEGfp2+91jZLsfcuOJDBfosEhO04AGDeq6Y2oXxRsaRwQCpJbczbVrPYzjOy14
33okyNw7TFk374vRvJc1U41MOxgakeeTkQE7rJl+cK+wTj9JrtHvUzjOWyErB9EFY7vZzUcaItwy
HPWtyrz6OWnN5xYMUdeBasORTVImO8tngW9uzVglHBggS66KUZkK8YejAsiiTIgqKKxwS7dVzMaw
K7ock02DG9oOs8euit+CiJae2beEmDrLVSCB3AqDAUCSvh0kjXWxCem8a4R7NpJ4um8PfZ57iFLh
/BWhtA56rTUX4MfXoguSM1/sezDO7qMdICvrZrgrmWnrV3xG/S6pmFsrcWsLsrEiREa+XXF5W0jX
35jlPpM10rtmfRzz9p45QHLx7AHSQPMwGSgV0AxMN51CjoEU9IQ3wYJKExvEPJSs/9OrndW4NGwJ
vlGOZ7sS9tVIIFesszn8Jy4iAnVNA5eQL4eVg1ZTPGiZu/vgHqO9OzXyoicgJGLPOK8Pc+TXQiQP
QWjofh0vGRgtyBS30A9OzqI2NodfCdFWp6Fnwmgyt8K7oj0NeVecUbP1+2Ypu0XlUviaZcpcgeKN
rN0NCwrjqBVTf64L4cGuQ2KnjU54jsY4Oq9bFS6egLjzkxStQ+J4qdFBK6oLMzTvYBnGQxTp8RP1
SRJ/u4wVGgMBJfxiujN5bYtO+Dva/uTGtZLcRj2st1bH4rE0k52rzPKhSoYAyXdrgK8yRuaiWpie
meon59zjZld7hA0bpAPgwjfguZktkXCtF/+cnRh1rpZnTxRADQCKHREIrabQeaHiztydyJGJEZ5w
aZFLsyJ15FZ0kBkxc0R+71bjhg6thjki/8JMt9tHyRQAjKiOBackdgl6TlUZTQ9GNte+SkFqQenN
zgm1B2WNyRNoSqhrRMluaLhAfpKQVEIze8B5I5+10brvR5IMu9xR+wjHzQvhYfYpX1SqWqSHL4zS
82Uq1K8LCVvus1657nNYgcDSjNw5hpNdb2q3NffcxuPHJTE1Mq3+rIPDFGbN2DjFW8q61XsxI8eN
bJT6pdMXOKYy89Z52ApYse8sW8aHNOw0sKSFhjedHM3ln47BWxVK5pupNq+WVxvX9VzBsnVkNfw4
MBe+oQGGQrUUIUvTSc4zpYwt2pFfgQOdiXkyjArMY1iOYGcON1ZfyFKTBkrBWANH9Sbmy268pRjI
NLjRr2H1Orv1TCxIC51Fc54Cl1laZaMuLjR9Z1RSXKpr2/6O57C4RMgNN67QW4p7gE36Oov3NVMv
An8iFwVuAKJMHjtbKtKOdAxMWXJx6beDnEyCzUj80FZ54HxKxb9kRCOYuoIj1XjNS86E4lCPSQt4
Zr533KbdhLC6r9ncBRsBKeBea2ZCVHNruFo6DBa98SCeoIEUd1HUbOY+eMo6ipGJEPUhZUDnbksf
NJyN33kmy3Mz4F8KI5ZJKdI2Ih4s3HUyO6djG1B2xUk14K85rw+iMJHQD8Oz3ZvuucfuxJRy7A7r
BMTT6tOsCNRF/GWcLFgW2CiwEZq22pD/mm5BUTBemFRiCEBFpfm7lPnT6FbnIV+Ca6Piu7KagtlD
qXyTOxQZbR7gUHVoKHrcid7yjkh94SfFUPj6uY92ODerA3StrkmaN5lWr3WpX0EvyNc8u5oOXBfb
iKGdI0O+otDc6SMRvtwyEAZPjKAVau3b3KZgcHvvsXMBjhC0mFzkwkDyIutc1eVDHdoFeTvNV8Kd
uL4lIJ0IrQaRb+Jow6cjZPQlyJLdupAsmox1Y5d9bck6QhDO4lbLioMnWlyIuBj3zUQlFRf5d0B0
vwsSHHay+aJhzJsdxwU3Gl0DpVe7yWO6k6UjmMrYmfdzAcZ9StG7kSkcqUb6HGRtY439sdR061Jo
/WObI5PGev81hAvCzFN+t5clHgnY6TKVHnMahkGU0VGI/doJtgF3+VN+btAAg+RirS4qk3pTwEmb
KaSLgnJ2R6tmx0DT7FKGcaBLLaFhEZJf1zarPes4E2cYye1DqvmEYU2vMexH4qWwbRWW/qLsEm5i
mTdUaArdX48/U7eJ1NRZbhxRftH6Nt975sxSKO2BwQCvm2LrbcqYhE1Zinrf4HCQ9SmVWjIyaS/A
thcEnzfWdcq9ndENYk9gF1zJkkJmnRCt2BhNCdRQJxq3Dh/CyR8SE6eQQ82GmeB4a3IudK0u90EN
WS5zpj+D6VTXhpGp6bxiZ1Dp3PdKU8QaDfaJLAlfeORyU0vCyjgwENYdyovc8u4QfILwsXOPGkGP
Owm1Py4J68UZWM5gjwI7S571RnUulDXPDO7MED7wBPKlzqjUJTFqIHxWdxNRJrrsT00A8cZQVDGZ
6UQn3zJ0dRx666uX6PN9LZwnaNwQXHT1Zoe2zaGV3Z2lUd1rixaRRhP8SuJ+y3qYe5ae1YcxqoKN
tGEKBuQTwozlUG2S2OW+6yxeBCrDf9zcqC5aqrTnjuaOU0zyo5jSBdVX2h5P5Zj0/twTw5nBso0z
cEMTiuBT9uaEVMMVe+nOqplaCaf4ZdVEsEx4ojoMQgTWau7Jrgi1NMLyQJw7qwE31w+hCmKmWMZt
qiA/0hNm+h+JfTpCrHMdyjaOoL5D/b3zsypstl2Jl0xz3pOhsU5NwbgzmG6O/afaqdI+MfMSBDLH
vY9jbyB8klJQbIjch3oNhe076SHDu2ztl4KRY85pRMXB1Zr6/FGf1RZKLBqIpJIsM43ym2cOBPLi
5vPz1Fiyi8hAjsyXtjTkUYk2Oo8dMLRgmJ0T5+nXkXJWRBV0rdxbnNeuqODqtdFT47DQljPRNy3L
XFngGwqjgEQHCQw0mVk7BGjj+nqAZFU082atSHQWY7gbM9siN3pAWjLUiNx2QqkvcdQgstFRk3gC
SCbJUiBsXRkd8LgEJ9kz8WP4osblhM+5MjwCDy3FMkaVwEa78LmZRLFYVgvfNsry7C4PdoRTSlft
fp20hOb46BYNIs6UCBiTU6c1PKjkXtBmO2U0Md/bq84xCbxLTYBQTukgT+apJs3sIpeH3NHenKJw
77A6qI0hB4hbOKW6kKG6bRHiGwnyWuuPp7XWAYHtuwWmmmqGYPVUuTBtUdWi41fumTLpDcUC6JuE
DOfGxOAxlQrWkPNOqDR+KkxLVA/G4LEZoi/c/38UVSufE0Yu+iVYtAUzygM+WrB24Zi+OHO10doY
X3KcL+Ujae5L+qZ3pcUXrd3e+hLO7c+kYfHNrMg4mbGjtqLOxv2YkD0mIWplXgfBsTUa7uMODtV6
qrbxWGQvs56h4vKyI+4N/HVjR/83WOyUZWG/MgU69G5T+kPfBz521OAadzX1GTMiYnbAjSa9+QWX
G+G8kraBdPvDQI7JrY2z97pEU+rp5gvg64bAFCztrn6b4+oihyjdVWZELF+BB49kC+Nize2rY+fB
zqqJYu2NwTobZvGqe5zO0oJE1HQBXMlx/kqmR+Nb9lerSBxuqUNJuzazfWMAv42wnmG3z/aEBScn
HTM7Xs4dUIMtQg7akXRpL7MUN4WOlo6sPn4ZquBPkMwsB6m6XQCX73SG0q95aT6pJaMpycvQnwdu
LBwibR+VUXPrRc8Uxb5wdRjXONI6IKRtAqubWe0cgd1NO3Oj8tB7GpV0NqTLq92ceDj7x2kixjD8
qrXQqN0eTT8GpwS7jaWd+tStKcYxSsqWGaaTR95uDKryW9ml3lkG87Bd3+WeSV9U31DGzC+OVhBQ
RvNxU86sJ5BgDp41PXRgti9xB4fEnm5BF/ZHpYXmtYduRxLdcOM6hNxLv4O2mI5b2u5eg/B7pUF2
xloijgEy0mVhVG9pYZVXYU/UqSVz+S4nYdgNmhjz1a8pVETgaQVF8EAMjBFVeFZdWHHvz8bziKSt
0CrvkeUbRVhagHM9db6TzeKaO+0uHYIFchwDWhMuGrixzi7TZCS0bIA2RHPMhKSqm4chA4uuG39M
/HRrWzuJmeHLpHsJSAh49oYvumPenA7ab8Mwsp0i72eftlS/o9nD6m21z6NTyTPFnJs2zb+GLm+f
YGRTwJdbW1QDflnUsr2Bd5eBaktUwXfc1i+OwpZv6zLZbUehMsj3GkHQilgqvNkPokGgnIY6PGr1
ENs4l8z+GLP48PsuqKE+VtSbNMKJG7FFKwQIsWMpURGJg3nz2rK2ZV82O0M7gOVwMR5w+RAZemZ9
E7HbCB4uBM5E0in25EXXQf8I56hFAoCrdeqzX4ZuKHoPm6WV4hjzsDNyTDNGpr+3GlNzmu/eZown
Lvqop32gpYvjBGYuC5IoLd+1MjK5ZJi6iGQTk5IBRKC66FkSXMPQIVNz2VJKwxc4yGPrjGTHW6nV
H9B3fB2U9zooqgS2FdASq0JFa5+HdWt9QKGvn3pTO+SE0t2rHKLt2Ia/KgufJRh5dPxlMBybop8Q
qCyvIVMN71G3tftWcJ+g2xqTJEjc3lAs9kOLGfj9+qCbltp16HE+XgvmCXZqS4fEFWN8T4JwfM/U
fz4qld2SMY/vP19ftwy9cJgT1M6d5+70SKOcgr4rPtlOcYFMwgqtqH5zI2eIrUhbZg6Jv534xG3c
j/qOz3c3qu+gBVIQ3lYBRLmiS/STlOLdnCRXD0E/+FBTAMxJzPQLA4U5V7VvSCa/OvkpvuYRb6yb
hK6R1thf0CtuDV0+OQ40jgkH+cFkRAha6n3U4m8Ze3ajMQg2Xnof5VTIrMB5H1h53ZVF9Fro5Z98
iN4ImDiw8j9RT25pSkwsnitKOS14AoxhlN9rcTbAKmwzqyXtAPF48T8oO68et5GuW/8iAgxVDLfK
qSV1cOoboj22mVMxFMlf/z3sAQ5m2i/GODBgtCdYlERW1d57rWcVjKf1D0gCrju8WQz/+oiEAFzs
tqXWKeHMuSUZq8XtTkWgKSeaxdR2nNrcXoEZiZ5a5qiZ9FDBB026numcrSyqOC8guN1Fp2Hgy4pl
vEbP/laOQJrj19767jEvopIS2JVGb1s2JlObISq2QZpdHRvunBhcc1X2OajNVBboTGxrNULbFNV4
E2rBo7rfZisHKQezYbbg9ce+95i7OSPeWl0l2EHK1h5wtQLjtiKnnnF0YBzDsI45rNKJjmX/GNIS
x6WJYS3Oe5C6Yz7GXxxZe+hWOB+kHBqNTtDH6/IL6bVq0TB8W7LizalsWXabLZvGmtaxXPktf6eZ
L1Vhe8iMCQN09T0fyGlIJfDnYS67jRG65GtuuQ65cSwg3N50H4Pv2QgrNsJGwkEa725gudaa4Bva
NjumVpyHCy/f2D0mA+Z5FDnOj1mHnzjn4Yoc5HNQQ5qbkx9wEJBB81woM16nCTFxWOn+mhPoqlUO
Xyz29VNeZ9eqCB+ZHTf4hoAZmtnY7FxcoLbj8RREFGfCh2S/KACaRr74jIkCr6PFE1t67cXyZ5D9
yHqPqSlwFvp0+H7oHSeQk13IGM60ccJy79Zlt550W23NvjvxXz/roSGapG/OdjoFq7aExKFz8Rzb
mKwtF0JcnRICaqOZHqX6YlfZfsQ9tmbv+Ck988CxfWdnZrHSXXZkhacZH+9QWfINlCRoYBl+spUk
9WuWO2wN7GuGB0JFM1GIvJr+L0beIaq31Jk/rBFIhaL7KMJy45QxMaCyQ3iV/PSExRcJqZdhpb/z
xnTTB1jTutDs2CTV3pblraXB47ijy5R+CeHMzFeGkt/4XJP65owEW8QuN1XV+RznOwb0vbFlas0e
U9FGqVtg+pHmVG/w/SxRtFsCixgNZO0x7toDNWfJlE0yhMHRSuUCgbrUwHurfKen9N66S02aSWtd
NwBE6aCx4diVzlZOq55dm2NzS552KrrtkFTMDQXG57YnyrNAmJSzHepIMaB301U9slVEXnMBMQjG
e8ZdS3YwbgCie/B3oqnbJsibcFfVa8vIHis/JXxDkoMxG8EWYyY4/Z7A2GgomZWV9LcCy7kyDgXf
as0N5lICr3VgYv6FkWk1HO0zlTMQNgGx1z9IEHXWRU3Tfnbx3hbhpwrXdV7QS1GWwuY4pM89hrWV
2hWV+At1N9OV6Q1l01vGikbeBYDfGEFN3ip3hy/3tZlo+dDBWDWj8xlnJukFL0Vvdbu53IW2D67Z
6x6qglFt6NKIE2A2Sws3/3LeFFp2x8QdVhih5q3p62w/1K+4vJO17mKfj6d9nkA3rJwSJWVVRCeZ
8KW6JgkSbXaksPuSpiBCY10RRvUL6/+ED0THe9MPXqbx3DjhN5uVaNMxjtr5o3gyadfHPs1l4VP5
JtlXeKTxNqrtv2rCPnqeujQggT7NRg7q1Yz3oPjpYfLfw34KBx9DkvpWuH20mZ2BUcN8qZRD6zS2
aUYoAORFJ+FUDncLaxtlfLiY0M3vRZjiLRLMzeu0utAv/YE64DWqBn2ETvBrmIOfoWTDbXJjp5Vv
/imK9Hdxmuc5/LICLwicwP8QAdpUBZiXvA5PfZZtksn/Urs1ASol0qtYR87extFHWwIacEmsbpaP
mjnhQ0ahv+k9OvMic2EN8YTtI05H/+Co/S8t37+RZIhnhedJjA62i8jXE8FHJFmIwztmlnBKW985
qqX95QYJKRqx2NKip5+fBw+B0ydLRysnaicm8TaB6cNg1rA4l+k5pEQprEuHT2ZvT09/uEAiIP+t
7uUCXY/LC1Aa2qb5QdpH+LHbt0EUnnAoZ6CGFacJssHwhON85cLXcathRWMNZPKv0TdB0bed6vrf
l/Gbxpir8EzT4nu0HD8QH75DS/StESE9PKGmYUgxZ4Bp3U1VyNfK5dCZL19mHSMmqfL8D/LG5a/+
R3Al3xCOedIr0TmbmHfkB7VlEwVejToY0Poykm4ZF6ZJ4m+lxk87L+84crVGIVP5m/9+z/by3X94
ZYsMYos713SF9Jec33+oKqHPplWZF5IRVNLckH2Rb2jA82qtQxcl+wnTgbLa8aWc/V9EYaqNL+7T
+2mv6H06hsmvYsyzzRQM9N/KkWCfuT/nqRoepKzeCpdDPFqHP8lTnQ+Ru8sH5phL6qztCG6Zj/LU
qaDlE3AyPgF/pb9ikGC/KAgqhg6bzBHD3bHwwOPqQ6AnZpJ+QhheFwS4CgXoMOEjoXa2q0uUMXM3
cPyrvsWmYavHuqu7c28SlqHQ73mOsWdujIh8/lFoH6hUC+MKtAClB4KLS23HaOU8d00rOkU9kcJ2
yQrw2rb18t/f1O93py9dCjLf9DybIeOHL6oqRWPySbunnr7xquUBXplLLMnQf20dToKJogEMS+KL
csHE/Pdr/7668dqeRXi8y+wTSfC/b5I8tDXq99Y9WaZLZDpBR4g0+23thRtvaZv+96v9vlz50gss
X0o3CFi2Prya22FhQS3pnhLb+Kmr+hMab0g+dPczqyCOK/z5369nL8vLh2dABsIxibLmtqIn8O+3
lzVFQ+ejkqcsJMkkMQgICdXeagUson5pdiwjgqSi7R8ZT3WtSmReJCJgfKUJuIxHG+WJoxPVT++i
0aImFaF0qKp0uDEqKXYZC9bcRfIWtc2JM3Twh+XD/n0B9V25LKJUYg4/ffjIymQIJ527AlO54a3p
WZT7tFV3q/ej0+gF48GyjK8OgzCX1PMzgipwAwVQ93qRI2ofhUhd7smwS1a5wD05V+6Db9Sf7aSO
XubyUyibef/fH/r/uJ0D0qMti4+d/f7jZx7YGkshKdEnWg00+CXTDulDpEQBSA5CBYdjMTrQCo9g
6vz3S1v/Y83jTgbSSQPaE+7H/dCjectrF/YJnFWxbsp5gkyMcmdQ2Rl62ZJXNUwPVufXMBg7Zl2L
plaN5rhC4zf84W63PiSpL0sZBhnhW8KUrgvA7993H3zq0omJTiY3smG9WtRD86L5uXP/EVNXg3f3
eOA4HxoeuMn//iy83x/tAJeORFDnMbD5fVlh1uWbQLpOtWl+oydIMEPsTF+lvy+c/ImcUOfqyIIW
aLiMcMw0QoscMSSJ3VcvsQ8hzO7vyvIOhHbK20BuJ3V+Yqka/hFqhsgF+Z8wuLyNwrrPMUcMYrdw
9vXWORua4SQluQD2ACJRltC4Y0ZuNZraa5REW4c+ywrDiNwVjWL3g7C0Tao82KSieBocEr2AFZ4Z
SixLg5ygB4asYAdRo5q1JiIK3dhG+tVyTA+UxV5mla8ppDd79ttdGjAo1FZ4IOfO50bZJF40Eqth
u3s9EtkX1cbFcobpddTOwUhRJRlF9qQMDm4cai8t/HjmYgHDzpaKKu1JjhHgbi6llz93UXbv29ii
OiutP9wu/2PDBmNLyRqw7VFAvC9m/9iwy4TqcTJCeYq08M9zJvcoDb6nces/Dp159iNkGNmEZiC1
KGRawonKtHzpx1AezVkxXKYFGzXoiu0+3wcWUB8fLSPDkhqoQiM/ybkk8wTIzx8uXP7+xAcmbFyT
43HgO/77nfiPC4/yAdkKZ8DTu0xUojGZjelXH0Xye1GoV9+YTnkuvYdsnkOsTzkz6bK/dwFxQVQP
1gsSGvIpGeShfLiEebKm++ygHlTjmmGncyQ/gL4iWVpMq7YDU769CBWWo5pZQ8tYywq+OiDXkpVl
FOLs5EzyXWTqJ2us7+8nq466/1LcESuwMAajvc2hDyJnCfRZFM7jaDALydVfKkT0vBnzhEkhS+ah
oYOn9BTsjFffqTGlFImzQYfF++N07/AJ34oQqp7CDXaoOnRewLi+/fdjbP1u1wG8L3HHsaDyENsf
tjCzaeN58NnCcv8Q0Oy5gulqtsjZ8BcFuQOKtJhoxDESzCoBsabxrPUYI4rIgjraq+wPq7v125YK
pHlZX7EQsbaJj9fTJC2DS0XsG1+vPnotkgrP246Vqa6A1JD9P2ZdCaAQL7w9mvUunlGqExlAazyu
WnJCrfgPJ93fV30uCVeTY7puwG758QAFdwxNNs3Dkx0nDjJTskfoV4RQQs9ZbNGesZHXea45PdDv
n45u3q0Lc7DPIOec9R++rt/O+8u1oDW2TGc5vMoPa36BO6duQ3M6ycjCF4g74dh2zT5hDLjSPV9a
aNtIX5l7bjrXgJfcc22Grm9RBv1pagpgpHHI/9OLTUO1SzEJSHke59c/XOjvu5PLgWIpSjA3USB8
LM1yJ05Gt/b0yVB2AHYaO1IRmRfUsQF1WuYDisW7UqL5v4VhcAA22lQ82kECeMZInpwZE4r25Kc4
UuqoCJQHTEjSYj7ph3g3IvR9qpuxWLPcXbugq59ZIYozE0sMRxqkWs8yXGUtiUAiU9u5Cr6FZffT
nJF/VhOxxobZFeis6jLAPo8gXKaC5uIirI6bEHiZT74apfXeQakvWk8eZQPvWE2Ft+1s4nFqzEJn
SaCqjTJtJ3rf2/dtvqjIvPJAs8BBHoTZe67KZNOn83TjmS7pSuoTvdEQeSMpsZWQ5Xl0GAu//1Z3
U7cbpkrs3wsQ4Pwt6lenu8y4JXGHlO5tnpAgDNui9+xPFsnIdEOiT4Vdf8tbStyIZChDdNYRB+cv
ZaIHGRyM5PReHqJYdmu374Pb+yKa0jQ8m/7wPDX9N7Oa8UYYW43S6pJYxlNrdxhxRrQUnogeovoL
A/8Uz0EQnFxijt8r6SRUv8YSBXsaDHwa7ATrco6sq5Un7HFFeGiFHP9w5vj95pcWlT5+40A65m/F
bgKeskbN1Z6SDIJSRvDEcoau9dbHA7wzGgYIevr/f/qlxWMvPMGQwnM+nje7yLS7YYzJ5M2ybmdU
4iHvh+CcGuTxpoNLtI7v7LsuoUuDKqvAzPO3XkH2rn/574fK/lDgCI7pnm+zE2IGk+Zvz1SJ9cNq
lBSMpo2XBprThYeILVjSsEX2u8e+IY5uHD4Yop82i19j9rgTZeUFn9PM2MWKiKrS1w9JUn7nIELj
2DagiJKDZRScnQJG+XP86DD+21Qos9dzpQA4tVtifew/rfS+9dvbYY13XNfhvdgONeqyN/1jYxc5
k0qBaPsUw9zb+EZsneZCmqeiTelrv/8Zy6J1ev8pKyGE1VNy1F5IxDnMCVrfy49+iOSJQNYi302O
AeiWBPT33xJO8UjcRw6eSm7e/5E0KpqHtC5WUdPNJxuAS9N03QFALEADs3Gg6GKguPXTUTUzw5TU
dU6JTA1ixuvx//1ookwxIhrPOMedE2B6MMNu+6sIJgPa7zyyv7f9WhVtKNfFWMUrJxyQLeVOQQh1
dkiNmrl2KsJTjlw7hDsyFxBoSUXixwmzEAOJU7n89v5T0CYUlCb0FMY2BCmHPByPpewwy6j0uQsX
mmXYRAdq0fwwugJqs4nMZoyfm55Ni1UMxVzzUnQFQmODXSC2570Xf4qLSO69BjsbswT04oabEKwT
v7w7M/+2X6EXxHIXAdse8QP1E2OZOhfN3UjerE6dQqcgPFIAnu0U2QEONq2V2VbRoViYyACNjjbD
jafUGqyXMu43LVoW6PwZo4KcAas1CXUO8ATtc1bp9VT4/sUrnA2953BXC2v3fjybdH0XKSyTOsr8
XS66+NBhFHu/SmbgD1DF22OfKHJQvVI+d5mdbIKMu4Hyhck8EqGNmxvdxXCq/pIifqK4qJHc22Je
q45eE1zBexg25ksamcE+QjusRBA+4/mHas0zZBqNw77U1sYmBs6D2k88RGWU35oUwWyVocBytese
3+06bFsGIH1GV4YCxpF3Jfb2Cbs8bq0D9yDRlfAwDjhby30MXWgVAQdaEQNAMmr7F97ZQ+do60WL
jADtJjLwgNKSnypZXFC5LGoneZEZyjPSnuN9h8h1j3OLVMmO+iloWmaPofuCYIxIdNQ1+6rAD5n1
ELb8xGD+E32mR3TDakUbyhIHP4+to12IQ0Sxj0Z9trddqE5ToteMPrKysb6WhfwsyuKr30YIS/sY
Xymu+KPdq50xePLgRBZWvqg6uiYW/zrG1acG+wvCWc7OZS62Wonk0MZbzYumvRrvXOaqc7HH/92h
NDNkh756qhpU6hjJnt6NqdMiyx2b4MVG38UQhl6m5Oh3Kcf+VllzT24ToQK+Rl415MkXlLDNfvC5
jd7dxSEK27sYmDAZiZv8peI3M5rdfdBaxK3H6PsmM7cJ6o4rbK2U67gMuF9n+5HkM6DlaMRXWZLH
SxBa+ZI3/QNGHovV1nTRjdBd8HqNqCV2xnuiOPU7Q9ruigTOftuYl0Aa5cEZ8D2nOebFEcPfVhhT
jAs7dJ7QC/Dys3qebIIMTEk0n5Fh9nKJxkrZeeHZM/KsjmJy62fIDNEaymXP8ETkZAYwYS3zRX+E
9XYDzTo3sZwiIMgPIqpIhNTRsvVOsMg6Ewmkii80S+KjSFmFWpMHonR6Y6ecjAg3YAibgQHWg2u3
NHMAogbaZ8P3mFAHRDtsDZwFZ72HdFNnSEXR9tUXM0kWZQqGkxxh5SUoH6lUugutXmIpqT7XjZeS
QlsJb50bVXT0BxiumRs1L5xr15VfikdOTFhWgvah7HrrGjhGiifiCeNOscIMxRrTtnO+GbqAhooA
xc77j08uaaqJ6Y/3VJbTHQVVzB0wg3L1mp0UsX83ota6EUK3aihn1wB20lOCD35p4OrT0BBBDjA9
jBiS9ebXqh7pyZX6JbODkJ1ymjZdHd0QEPvPWfYXGwMT1tbxT11B1UMl2UQ2tk3EvGLfYbIYwgEh
1D0YLfjTnrR2ZkPUeQZS7DTm0bkYT1OWeFhLurd8KtU+KRwo5zXxzwpZ0rmq/KfWHCUf6VvcR8cA
n8wpCxDBTYjfdwljbaC0gM6lGopPRfapb8kqx211TlCTHwYQOEwZ07MBc3itAmjFcVmja/QEx8qa
JeXJyOCngRj3rCq4VZ3p7UZlqn2YpY+ipNXX1Tz4VV1CrDbxpPUozI9JUZKBOhWf2PJZqNCo8mmb
NPqCtseQhL5tzZk4wII0DpucYfA+goY5RpV+n6amNSoi4bfnGg9usuqDvdHUPM2mvAap8yuL3M0E
+2qFLgCXtBzlNkE1VUbMuxHOVuep4LjchIB/xSshczaYemnvOl9ybs6zG6p7voaUpMEW0gMTYI3z
y9hHOUYB3GLzlZEkjTaTTHULN/Euxra8xRVT7MO5wSsRWNlZmQ92bzpXyha0avBpblo5OPmRtaJN
sp2tT89+P3ZqU3m2f0FA128rWcU7pFtL2DQffZdP5MNl45H4BTzny1/NUDhZWwutBemOz8MxPmtW
oa3HEuqzBj03NqmdTtSPiCfuQjryuWGpLLy2vM9TVe71QPDovBAM1ZBh8Ql7f92EprXlkwRl60m8
lBMIVtxj0Hc1qrx5TN/M4LObXUXSe99ceButBPCOpwnG2qiHZ1Rq63ftb5UljFli+QazG1VhmsfH
wOi2TUhOfFGKaasGdaek/GEnzcEfgvlomRvBUYrCaPyBnAP3YdE+eh4JKGZlyYPovWueRVebHvfN
bqdvk6jDTR7lF7s1g4OtCnKIHaS2cN+J2Ii0teeItu2T2T20mCfIhiCRMhVUHbFI1u5Em6Fr4TMW
pnssssbaVI14fh/L9J2THV1DuVx3+UpizAr3p3vpyuYsFrH1GKHbybNLlQp1tLOecXIYYbQeOoEw
T4/wcee9VdT67JbVPoli6yIH9zz7+Y+mS4NriCzIocGz72Z1b0Yn422AWa3CuT8lFlEH87mcgvqK
vgxJsaiNI5PnJTtaBVtStc0ESAOtIAgCU/pUBeSjSuwT1mT5l0a5G1I25EaF+u3dWU4Y1spvinir
5vbS+JCkZQBBJiDc/n0Y0tWOseqHbNM0lrUZkbZux4QeUUUjess8H02rqY9ZWsekDVmPNd2RtP/L
lLsGMYJQYXBM0JSAOK9JeTYx3IsS671bY33Xi4URhyg+YeUwqIu/Iy0eD3Xn3FG0lpspVcC/3T48
UeShk8cavbYaX11C7Jn7xJZvSeg4ZLG0i1EpPdpm/jUctdgxDyV+p8C84OH1ScyyOyvPfQ5yAoVF
apzCoiHtvqICzWr9XDqtee5FtGGISgDIJEqaxe3BwvZrczR/orf3Uky2ec5n9Co6zI55kkvG28Ow
JQIzviIn2ekZezOAEu9i9R3GEz0kJ/qP1hZTBmmsKNwomOXdNZLPLOPqpGke3WY2Ywd569HxYxaQ
Lrv2swxutE7cBAFlwkQQgSVjv6YdXun+1Y/u4zvgJMq88f5+DkU0vcsDJ75w3ndYxpF0G02ntgZP
/sZQs4m6kMAX1XNzkvUjBHEXiDzaTeT4w6MR6KOJr/mh6w3I2ZGEMiTdbF/CUE9NciCMIsc0MyO8
g1mAUKVNvntDNh9H3eNYDYonZWVsaIXxbEai3qdOG7Dcp4hPpMYMnoTHYGzqp3IGlGAZ7rJzRoew
5rXGIfsyOO1zU4yfXUuHT3SL0EPVmX0bMFnTHgIwM6UtYr7MJ5I4o2rB24Q1b5jPSWvON7sHPKAK
bbxOTn7DiUTwkPcrjAmLQFv1Rj1sbJTdXRLFdLSBcl53mXVUWcn5RnBv5IupCgdYW+M8GlxyFRz8
oQe38b9DB7Bxjp2bjinZHE4F4WBkwAgZOBg3oDv9LQJugRMgHmWcirlo5TaTPsHx+dRIexsHdfmI
Grs6JrFPPnncP/pO4b1pHrBgxhbU5y2xZYgjn2qC5hWryZEcUuzHY08MA9bMd618PRbxKRVf3cbg
PFi2SJLrtrY2HZK1U1s3yTEupnvUzNVOiDn86saobUZ3pat0uEeD4JlLW+fqzezKCun3lMT2PXTE
LZAjHhDt5JcJL3WQ5MELkRFnYj2ih74R9C8m9Sjbun0cBhSRQw1df6kf3u9bjSZ8rRUMl7ZH+dt7
zvg0amVd094JPrP7BFs5oYfH6LObaoAEA/rYjfJ6tQn0dJwN6jwq7M8i0OJsFCYGS9Mu93wzX0ZV
SmZ0rLZhaq7rAHVoqYrocUHK1Apx/JSNAkCTMz4XHdACnQ0HN19Ck0rXf85B9s8SAIoVPGvwK39z
RXis1bqdE7b1ZVzQL2FP3G2YF6uQMWIJuKUV9TYtM7WicYbmqhyPhdmxTyriyMUwjOAAhm3Vcx7I
G3Ik/Jxg8iDX0A3ySlzYaqYl5AoBUl3+opURbJmq2OtWFf3asMfpaFq4IsJROrsUkd6DUzk7xDzZ
uWDYdOy87mKPICxHhiy+VLD1J8S/6YSEOcvqfRcg1RjNztiraer2VWg+l8wAzhMN6ff21tzGf8Hv
xoOD83VV9ORGYbFmabbdF0bwL7qcrsrA1SU4wU1lm+J4lBhF21gdCEn7Elh7g2SwdbewjNpUfk4S
PDhNm7fbcHE1YdVvb3UztPsyCvBZWf6ZhWTY46/2dzbNr03St2921zsgyYaZaQLKndUQLWtYORmf
TOTLkaQycCdzAwj5yrBs/JZLLCjExuW5y9GWwOVQI2+P6pJ6q2yvuuuyk9WFp6LLq7PfZN+jrjH2
eTTi6BBMwSqHedg7IqlDP7tFthWT9ROsE1pQV5g4u1K26tFJOUiGqfo+xcHEURtdlp8QxR4WeD9t
5i5uMhKtxoDhPESdcyoSScOskj0JTH5ykcW5DufogSxBvcMEEJDwkhhIwMGcuAxZZcxnWKKiWtO3
wG426mPvKfeQhOM1QnB5GG37l6eIDCtM/0IOAydNgSelmVJ9iJFlEgXivAoUx1uXioKiCcz5wOd3
8NRn7bM02A7beq/10zsIirORyYO/hK34f2MmkJpb13BKVkMTqwdD9i8NqsV125FYXfsuSXZN0m+H
yMofaCGHuhovWo4nnxriVIMAI0Cj3KL4zaBquerspfbN0n77RH3O7bkYZIvkOvgQmbNA3PDlnqs+
HxHdiuhO/34zpEGz9aLI3HQessrJiJuLagiUyFVzs+p++tLv0JSvYF+rW4sQXeBaA3nfXr1enqMh
5psHD7ELZfWqFf/hu/VQatJhxr68ZViFNlaE+rLBVbHK/O5z0zsvAzZkbEYTsBOx9tIQTBgMojUr
//fCiPGg5XbzoHnNY6DlZ6MKXjmrrBrh5wRcBBxzaWrsc1VioMnTh6YlUW+pMlU5/d0oJcjdOZaE
0rWkabCbsXeZS9cyGPJrYy9xE33+HDo/LWBc2MObiWOVPJhNZX/xwzcoit+jEc+M8HS4je0cf6RF
2T/ajr/FZmkRCdmREhMXhwh3TDaTWyEG2DFxED/gHPwheg5yHo2BlWs1kpwtHEEIpnGr2S+ZQ0vM
snr3B6DT8tWYneihikuqHd96CXLyliL3mzPI4WaT8qdMLz+nTfEUKQovQTTDIQ3HRz0JAwWWkW3J
LvHJ7aj9Y9LZ57aPpm2rHfk2WIncGpM8ulnp3KhFL9zylduOR9Qo9sZI8Bi/n+AqVlcrYXqRoDrm
LQUI2oAwekOJpqSL9rPp/Yot+lG4MjF6E8190BPPaotiNfaoXyvNshO0zteWe30VR1N3dOZhxFll
lNvAnLYsE8ku6fTZnhiBDlZz/RsEuQjIgD+NmzQ04b87dCXGVOQkYtF5D4kkG4YenXFJXBNHrZVZ
pM+Bu9grW4SDqH33fiOMDfo3MjaNsOPkHLoYZtIHXGN6FYVzCXoHi9A8jz89FzjfbKYBHcExXryC
y4Le/qjTRB1giWA9H+bvULfjBsdPcNV2r0+utvV6dOJh847vgioAO2lEth/ZXX3SNs3ad9Ekg+Ls
5NK8XGUSoIuMxr3wFF1Yyjq/rNu90By7g5xyii3IHdDzlhjLV92Qbe2oIjWgy976zk0eOMo3K+WC
9/Y5Nx3jqnvUXeAcndZjS5nM96Ypnbzln5lquhAhGW0cWQ67SA/ftFDdTnd5uSYvi96n56lt4GsK
vXGxqHQaoU3cmof3Hb/vIElU1bBTVFuNgy+MexIbKlC7MS/0V7e1j4nA9eyZV0y0phzrYwmtlyUC
vBhWDeCm4x2JJ+FDikkpaXZjbzvHkEW29932PJvm4+xn1lUrACEkUuDY1ppnh0LUX4qdvAu/Kw01
wVc9d3MDZAOwf7UyA52eBOiv9ey7+3wZJpLfQ+Ap1wYQrtkzP3GOBDuQigQx4xDOGKussHnl32F+
sfttlyTWpdXN1dajezQmDOD00u/BqbqtIba4dItqulM4XY5pZrabJdRuY7vtc53b7VOuUnEsREcr
0Sju6upqKR5lFl2UX/1l+rm/rQfR7H3ECTQq4PHT8bVeGraqY8nUo1LVPZew3HSCmy9kQ8BgfkTS
PD0l5NW62eQv+o3kIX3KG1+e3T63Niwfd8+dwAXoJloTwzvCy57cCyfRYbrRQ944CoZHCu30Ec0q
Q7rGnVbS1S1PYzbdHFxuGIdrMPR14zwaPoutsFv/EAKZWdc9jkZqZckoYrlzG6gwWH37PfBTAF1Q
4hmEEy1RseXiw9bxthhtb5dZPfuaYdOuDhL3m55++DHuLKMOKTHtMb+aqngLg/K1lzRNpvylLWz7
kz3MuE3RP4L1qM+2HH5Q88cbTFOE5KH+vbFbbYRrl5cWUMnOwbW9oq0NUyEST0rK7czC+VyxGBGK
c5IcmnbxKL7XzZR8Rm/w1bdq8PCB+inpd0bZJ5+Mh0vfm/GDYEG20JRdiG7EdES75UDa10+dVDHW
hpzJlTOIz2H4jYropaBj9FSB0t8kcXbr+txkkpFMuzmOMZgSqXPgQH/RJe10Iw2nZ1WbPD7dJPF4
N/0qDLUEeUdPKnaj9hGP12ebI9CDU18MOyGHqQSMe5rirGca1HzOZN9umkw13/zFihDqerw1TWU+
aqv8ip+uvk9V+6vsoZHZOs33mTa8L/NkL4S62bhWE96PTM9iZ1N6Hdo+SDlAGe01Gu89FKRq7+Xh
xvFSRMG02NYQSFir3AVUILsmuyjU06TizTQAJ/s0Y5HBz4NM9oiSk0ZXkJur2C6fdTp+IYtv3EHX
bi+hpc/O0hpxp2HgtE0xV1RquqKjm642S9nGGEe6uv30KesjcSebyAhXgktrGs1pN+8YQvfN8Bxj
2Ty4A+lZ73+c6rB/NoOjIHb0llfxvvIq61MU661nm8U3xXRln4Op2KnK6j55TXHk4L8ZXNzuq22I
V5n7EUINqEjjzaqnbxr+x+c4wAbuB/52KDYy77JLMSMjCwp59DroU1TxvtudK+JJ4RoH+JFL0k4Z
Saf4HcDX9e52/8Svnz/vw2pY4X/nF/v1Fq3lHl7IWV7tu/+Sf3F/0A22axJfV5o0hBKSC2OjTccJ
Itkka4FFZxuwCkMHmA7gjdVF+7dEP6NjJycwJZcWuo3YbLfX7fXbFWfZ6s1fEbO8Grfj1t7JU3NM
7sl9+Ox/dX6BveHUW5NX1tDOWeMR5Y/pU0PaKYB6uc2Knf99ZFx1MI/5eboT+Pryf5Sd147rWnau
X8XwPX3EIJICDF8wK2epSjdCBS1SzDno6f1R3T7b3YAPfLAbapVqlRLJOcf4xx+qT0KqGEZGaKI0
vJ9MgGtillCCCbXTdC5YPupVmCAoSCabYEgGc5oHp6DJnQpDNNRSDCqbXM89jBBb9x42ClL8cmaG
8iDM9S7dILvLNnoTfHZZ0nOhqjZza/k7ohAwKGcFrEEjzcNafxVHbfeV5ZgBNL2QrQcod7umm1xe
fupUXRtfuRPCTCJyL02e8RUk2ZyWUBCiaVCgLVeUq9yqIGYh5WaYLmUEHylv4ngtbdVAYzM4u7qz
UGQudhHGVffjTtujpizyTrWmY5DA++btB19g9/m3H7UgBEfMUf28PfC1MVjgXlTl4v3j+15UcWo0
SbISGactmHythGCVgNw675CGf0rl+OvHkumIRwazFY5pHFmijekc70wOkXmZ08f64f2b152AtOe0
BCEeg0ruhGtrDAid9y/vY/bWO+5hfAfdGJj01+N5qgHCocH5K8/jnSRwH1NX/nrsfQ9bm3HZZ8+O
US2L42tWKfv1/XUn5fb9SabPnL6Sma7pizkyHHLM7pWfuUMdl9VykpNwlmHv9pqSOfR+zmrMDnvf
+6fHwgIDJ7GMS5M56fmVFoFTahJCpmrMImNDwxFqzJ6g80kXFbLOmIB2Fx6jxNIjBSiEGFS/UzL+
unk/5mtlDKSXLd/hC+8b5rFgp39LzejVHrsbAYqEPGHVb6dPXLbKMaFifKGO8f7fuIP/5x/sn6v/
+Hd+/snyoQTBrf/px/84IdfPkn8f/+b//pt//Iv/wOe+zKrsT/3//FfuI9t8JY/qn//RPzwzr/73
d2d91V//8IP99uTfN49yODz41ur3u/Af2fgv/7e//JfH/8bZX1S0ken3Pzv7z3+/guy/2/r//S/+
busviuK/QRblPxHipYr851//y9YfEsy/STKcDYXxCKOtf/2X/zL1n/0bbQVUTaDjGYoUER7nX6b+
UHZm6kjzmM5QJ8r/P6b+mvjPXNbJ+BQIwOHjyaICxvxPrMWICpI65q5uxIGsFOLYQMye/rxhfg1P
4BljABIHUr143+TPunWYlh8ALSsoF89KolLi7vsG0A6JEgInsxmDZt43LyGoFv148/4x68MO9Woc
IM6Xnp5M2MfifdNgTPK3mJn/9himYCzcJcapPm4K7yANOljo++ONVPU8qJQ0ZHeNPMW/rVmhhsX9
++69kKC9tZpmKtn1VdCyBQLoQoEH8FKb6p6aBbu7MuvZt4pNj2OEO6MNNGAMaiZ9B0+jzJ75AifW
jslZsg4qNH3QDgxxhu25XKNXB76bGPkMh8Ih+p6lamXFKYTqQFWogbqgJeddJLVZqnbClIfKmtpI
ETRGCT748uCj7RY03pMf6mcYIXMNI49nMQFal17sBtWUbXVcH/6WpfO+C4GVUJn3WiGLWAk/BXyK
x/f5XiHe95gqa3MQ9iImXvZ9g2QStWBHpGVbZYRsDcSosG6CHDJ98xeFf3/SQLQ2+EELo3qu11/h
M8JZuzUmdaXNJZIkkdPnaN47g++nnyu+ckySZ2FFNcGK4wL3DnABm1UAFlDm4DCZLv66eYe0/PUj
IGC6sNIu3Pe62DjvTKT3zV+ZSO8snfdjEtwnL1aoYMZN468AGW388f0YvtSG1CeKigsxKWjv91OH
0N79yMUiID7izQNNhebNz7A1NIu9zJTdQtBanKXpUYvM/rdkUgc1cIa61sFwraYeEhzo4wzFHPzY
TRyK8VcdvqA4FQJjSEhqzYF7s8adITbF9dl4SValOsNkWyNU7yrnri4rbRmJayKS0o/oDxMWAwv8
dfC0w6kt42IWzdvAws8RoBd971HJfzNa/4gahAgKJtwjck4PQdRMayB5wvHChMHRJAaSdm9o56/v
yZkCq2HtRwd7mMCmoDJFOz9hJLpUJ/MIKg/zZpCP0qIq1pQVWZYtZ2Fqqw+G7tACSGIncJ7Yp8Bg
s0qP6VEOHfWiIlQGMMO3/0VKowmS3vTWU1nEnRsmfNaaHs3DPAkrAaYDSAMLzcSJIZ9957+JTah0
u21Pz716EWbGzLfrVX2knOab0Cy/Ml6Nq9DVMvqT1jSGBJw+l9k+j8zqwOP5J/J1+wuveSNfChtC
4onmzT8bZP0Z6hgwejxgLQhVqIYnyORNKE3KAnJE37rDc0eTm5K98WCi3pU/mMJjGMBrwqHKCvNF
L0uM7WGMbRhg4CPjMpKZOfnKxz7HKGK72vSBWyrgXqQGLADUm4PcL9OddJavCajRlDWEPE4j9K1q
D57kQys53heveVvak9TG+wrCgMq1ech1LycbPDSeMTiO1U3s+KiuUuhp1/RbO6cX0IBt2OGMYWvN
clZ+IijTvIHJwthfMMNxM6QZmoUlRNX+oEeZ0fe5z/UYE4g/lJVgIzWz9JO8EhiimHwYTlvlS3n0
JxSl/lJd5PN6roPNYkMkWa1kxb9Z5fhcDnc3/AF0AYF6wi1aSzIrhadcomVHnAq8jn2UHdtVcel3
0o1JVvlRjoJrk5OtXen5hoPa/FHjBcQvjWodIBBpeexIL5Mc4UJbkg6uq6Z/K5f2c45gLTsB/0FD
hhqkW0icxMQmA2KvQJL8M1ugd8WAwCHLSzOBlP7MfoKTvKweyq+8YF76O9uz7gw05UffRho+Mq5e
5zsMPTTVnQUOl+8IaKcgEq9Mz4nWXUzhCOJVPjOULUjJvN0OqZ2zHagGudqg/l8JjtQECHA+JITj
2TiHVIiSjdz6bdf4/LXrHIT3SvjM08TvuV2jx7YlDPxwpCXfxrh/4J4V2jForalix7+srfIEjMGU
b8aaYU5nnk6MiTNcJi/qFaxgUAh+snbcB+YwRq/+Kgm8j8M0sLlTriYMgr/w1MDDjkuKLZenI+UD
M4/yE0MK2Qt/ASVVIEsj8rIDzHy+8+rrdWIe9p09ZiyhhoA/LGr1ntf30FiGH8N5uvJxn+UycH0b
qY3DkG1ozen5+UlrhVGMy2rZ3fBoec3zXVh7Ilnwd4bd2OnjOLSZTOb56b4Q725ae/FO+Cmgt4yx
WDaHnmsvPYFw8IISQhDYeKvmcmfKWlqTwRg6ayY4Op8DZAu3V/LEsFBtTJKsUjY61h3EVqeQk7K0
fMH2v3RaBgYEpR1kBukVE9zQ77a65/LeJ+vwOwjN2Y9/YLIy3WoKC4j80MHQULEHJGT1H1l7Dot1
JLpYdgLlQdDN8BAzw8YchJUm3KqBCNneQddQ/ojH+uO+nomjRUaEQyxOYJeOdB/MdwmOzMfxkhEp
Tpa4tXgZciDgfdVvtcmfoOHjW0DrLB7PxL4rBPPZ2DLjgDdpkZkY0r7/wJlAD0w+tnZ8He/tTaoe
FYssVy94O/CSzCWUY+M1w1oQ+7Fkx3MouF1MehvUhMVCY+wAq7Y2Ot+APFfNODJWfL8F7VVpLejj
997I/sRz/muN3rn3Nh+M9X/iUpstgh9/MEXjJNjK3o8/ImUtbWj6n7X5Wndz8/5RLsZxBVvfEjdF
PFAII+j9H/AOUBSCgrASeTL74KtNMNNzpMwWg11WLoWnLdbrtoPuSvygWQ3WM5mL2TrCyH/LmxWb
Ob4wWLwY5yKd95kTsowx6cJVCCpRvow+ZwsIvgd1ic33Rt6+tvezvuCMTgwSpT40aDQsMZH4Mpig
fvAWmG4wwBOeViA6qbzJcQaPQxu1WPvcpNJRwgV2uhCB6w+x3Z0yB9sTB1+VeC6msL5soiOe9SZi
bqSsB2wsl6kdOZcaN8HYmv6KwY8S4Nzg9YIhy0aW4WYG0ED5hR7Fnxiv51I9zDosSJawRUg/Bn0R
Rm8JikivJ+U788KQRGhbBxYp3C48McxupmuxBQS0dHiAd5N/L+UYzu5TkpEa5CF4MBrQCuz8PD5V
ZyTbAOyX6taYzfPHmKZwFnZArCKkXrbeMfud4HMjfDyjvRSSKM+U3EgHtx7tW5Yj0bCwp40FsoJw
B7PsorBDeTmLLvg5QTDLUsOHzfqjXPP17DPRjXTPowPMtWWw7IWNTqVh6teCzA87P+Bw+TKGVe/q
38o1syar+DAQRT8up/UfQbNKOO1z1SkhylqtSxSzK9vprd4Lbrt/2f5OwI9+Xm3Bzj4Lb6/6Rvoo
b/2mftk6U1iT/8c8zMO9JYP5aoXYtFrRx4SR46kkdpJYWYy9DCw5BtAUwXge24zYDkuiXJ3RK8xT
IK7oIu8KZOK+SWRMGlkdBh7u5Hv2Obk21bXt7PIM5afdJw5qeDw1ltRKvAs86ozp4DYqYw4jXsR4
g5lQ95bxfrh21/LM98+LPZtlvmdgVm7YONreNrN5depOqLo5Y3PrlTt1jw/Ahljvi3h+PZgAyk8v
Sdevc7mgDeiQCXENSrb/0+zyL4UBA1urgZL0WVkTeHmQtSIvODRz/yictF9OHPTN50l9nT3NKRCv
K/ZU2yZNhDq56q9jTVHCO/kS6WcuMU9GTHftle0B549p5hIFUSw1mB1QqyPn3hqrEkTOmLSs8Dha
3sI9GHeBaUljx14zwUTKnkQH0kCa1sWLpEqcjhwD1ZG/YoAz2RC/7KrYZr/s00zAIRDKF4gFoJS/
GEq59aap5y0SHbyBkOtu6zN+H9Zr9qE7z4kTpQ7+YzBiq2rNdOg+BuVS3e7aQ3nAl1iEtHCADDjD
zOQTSkRDivGy2OEcj5NtcYx++PDMwrstL4ANnB+bM6zGdxKu+r1NphlZYK22wWIP309GitUWTSr/
FJutXPTSAyOLWAPqtPWJxQkf3mBx3DeYbF95R81ASAOCGn+L412L6WgNFdqa/ZlSngsLPkuu7KPO
LZ9HLf/uE6/5LVLi7D5GQIfxzXx4OVQT4rZD+uEmiJFXHXNPK61las5AZ3hTylCUaMsA7UdXarkD
f8ubeZiJ+uJ9owXpbCGQNgkzGz+fuF20wLaLV9P8/d77sfeNr/BbtKdUGDp4Zlxn1TJvcNqoMQUt
KwlkGTdOqn3a5UXwBrHGe51IhOr7sUQQeF/h+JtYqUI3ittlP5s8J/b713A56hTW4f/w10qeNxbT
FerIqaeFMCcj4aMo/daW0nFWWZFGL0DaXzTjC0o6bScj1E0Eo99NxGGR4opHhsNAoFJaLmYpZAw4
C9yVc/r8gfmaiY8eyy0JU9kVOOfxlJY4lU/WtGjMwfHGxvuudKelm+D/jdUrZrIV+UIwaw3KZrqU
7qHP0yXp1cq81RYjvehbxVdpRccT1oawweMJcePkE7tGonu1VSY5CE91fMMX0bqFAdgTFOLMVJcn
VdRNs24N3NOP6lFe4/OWwTjSnSkA8gTXczt5pNdhB7JLLQqXmteg/rzqgXFfMTJcN5/SJw3Sa8mn
34QWFGrSqjzVwOCSWaujfDbr4jaaqCOrwqPvZY1MVd2mHstTo70WWHR++ovJTrypx/pbIK7sgQsG
X7TyyWSjw5PK4tgPJARMbQgt0qP9DXc0qXl8mH7D4d9j38PUKQoO0w2+i/136qRzCg+RcciqXkE0
e3EV/hEks/6IvOFBdOstpO771PaKpfLV6cawCX8piun0OqKdPqtHdmMQR2AKjjNY/YoQa6ziQXEZ
8GdkAojt2ExJl/LY3i0EtUFuZayuK/lbYv/bVy5HpKYeXifox6hiA4fDnWPVthtCI/Wm+3rhrztM
cTcDBhqESGmYS7GnGZPfjkiq0IDloGzr0OuJd0RJzJKHPaw9pA5/xFO9DoVVfSBpwX81s2oJL9Wc
LCcTn8fO8VeclTm+D0ixx56qveLMxfS+vQr2T2+SDOg+V0QumU8TKuz8hd34+u4ArlfOcyF7Jc5z
dPVu/S1xCH551oLcycFMvZpBvzn7RkgukLVnJ/y9xwMH4cBEMSJNywD4ioQD/bO8BEcRlyILyzHc
+gqDf3P6srIOryuOawWx/DDpTM4VLeFFci++lnc6fGoqbMcM9BsxG/kZ6jHT0YW/VGx/n96h8VLD
F4eA0hBSAZYM+K7BBu1M2YV9wGKLoeKciWXvNedwO80s7Vos8LHv3Xib3YJjVBgYxQ2/minv7y3c
BNM/1yh/Okw+jZndfvcVpE4juA4E7uzUpy39jpQyOiooh5zBCpxFAx7W/SjN4QpfORqFO3Py7R1A
6BNLpeici3aypntpxiLQe96U3IEGYUSjcMiBhCIeKM73eWJjesZhzzNsAbCNN+9eRBTc1EgjDwsA
7tSV0w+Gqhwa4Cc2zsQEMBPEfdOY92MW2OGXtqYdSPQ/vQIFYj0t5wK9+w/FH+2p6uZzELKpiICe
FBl7SodSvBEDMIKnSUP2R0/cdkUfCfOiu71W9/YrIGRXMVGa46+niK5amBllKVtp5TRfaOM9LUEu
xDxqATaCT/vdP6bxaXp1JheYJdsnMFNPEeORtgkntvNNQjGg/cFgl6/pJ+7Z/sttIgvC/auw+28k
xSLh9m+8BWHqbTyLbvoDFAFvqiMnBj67XIYAQBzwZg8qIHzQfE+/OUmCjxfZYOSO3UhRmX5Xwx4z
8AD+BYDER/NgiQs+88JSMW2NqdWW7a7aCBI1ldVec8nD3V+AGGUATszVPfMiUK5whwW0yCCBQBmi
XkhSvUbEQ2kGDniTR1za1Q2vyIYvrVuHfAts3z4MNFP/U4F/xY72NJKbvkBGoiSuAOzjPxfdekYz
rVnV9x0WBaf6Gr+T5PKyGjfcajXqJeN1TW6zwzDdJJHdNZYoImXbx9Hpzsp09TMziMy2dP1uXfUj
zMISqoabHsFvDTjkr+6CIx0nTKND45Cx6NE4ADqAExRgqKvXtd1li9a7H5GjcDhJKdsDa0EHsTm6
5W8ECwQ68VGbsnGuX7In604yuBBXRz8J1ZCt6izZdC8gaTCZjeGc7HF9K9Z5dwH1Yie6T3fBjFLB
ZsspvzVb24CgPZfylWu3nhjDOt+qu2GXYXwaQLg1GfxTLEDAW8iObHE2jU+3f+bos62imw/ncaXA
9ubIkeeSE67NOtb3z5CRN9c7F+M3u0Y1uGHIciOaOG1m0TI7R+tup90UzATN2Lcmj17xGi65aCl8
NxAfZGcSeEOwSDD7BAl9Or0GdcnoZzumo1yGrF3giJnweH/fHBjFnmAebk70T4vJdVC7eOxO4TMY
dzffVrmDPSABNSw++CRqFCGZR2x8CVeS5hNDwGJYTAYXCEt/sNXqRHgM0DQ/1HDJDsUqyon17NY4
H5ATWp+6g/SoOcxHLjdVNZPOBhIHuwsFS5Ig11ko8HlBRbFEZobsr1wozC8HI9hkc4wxmXxVJHo+
jfQLf6KcScAHuZLJx3Dr1lxpLNh4goQNz4pL4DoOz5PpEm44BLO5bOVwR3BPSrM5HSrflSCfqRY6
zX55XLUC/EvSxQ7tuNDL9Le8d75v5Vh1HtcFZq5xDTop36bkEaZWDG/xNS8wqtHdAhe+ZNtwNv4+
bdpjdL841zO2tlXxpMIMK71hyr5Hcr056SxWkOP4mVlZyLTj2K2hsfZGwA/e9DumTlHGA35v1xjF
+9ouwka+5lSgq2TbhtKSGmQPPUeba1zv7adqjicKDg8z/IP3ZE1UFdtat2bbgKv5pE++Q8FzZhuW
X6Oz1UvLqkUNJS3jmcN11z3E6jjTnaqlu9xMzmyKgIINXdJvtq/8eeaGznO646DIV+Xs7/2z8osx
jbZply3TzmtvVCZVm+/NtuKI/VriT7jzl4hu2gxRiss1qrDB5kbmgotAXpucSQyCDY0FUn3tHmO+
G0bhDIdMojBnB4JHyq34PYxCYeP13fNVUM7t69MUTvNlILbUwqr+vkebS6wvDAa6xWyOmNHpDtVZ
XSRf0WFiqzeC+tTAobkv34B+083F69Tp/swwYyFi1IHI75ALL/Q/eeZVru/pXyy/CqflmU0SEsrk
yBd7b8Zrt3pQixPbWNPF5UwG1gI5eUa0QHy40Nf5hyga/h9Vo9t2Xvq5hhISytC/XBCbiGNo3hcR
QBgPKSOwOgGybMB0kg09/41RNdeK9JBQuOVYS1jdGR+KS8IVQIHXsfGRaumJ6KGXqWSofwJWYGwh
eBpcBG1wYHDMWWpgrbSS/rDqkoPKcFjY+kvOsvqY/io2eV+kM/ScCUa+Gva1Zt8feIaygqs5Ti7E
ICxeDD+6h2wNi3BXHEgascsf3uS9cKp6BVia51sOcrG4zxVKN3carSXa9pt+KTY4GmIJFDskKxFa
IBMpcgfUaf6wLeOlF5+kM6XXdBnRlCzilbidvnbDYPLbiSlbFOckn9BVeZLoxAzIMqufjmXGXVzC
TApy+h6nhgVDeiiH4Hv2zcWJqLy9jrmpvxK5aZphVOvugvB7y9VbnfvrEFpcUBZf3+8tPuGSd6zO
LIoh+An4zelJmWBLc+Xz9T27IsyB2eObyY19aapsMe8NBrRBJuX/fSWjp7MCdan/UJ3AWE6JMw3n
wSGhfDhN9zmAzjGSeMsGluTqSjohc46vrdc8kGbRlG2jdb+ffEwhkM5R2xEKsFQwZbkzOzEyYmcx
y8H1mmJ/ntuztb8rKGq83la2WUoFPrXDi+TINtfO6mnL3sxJd7Nl7/WH7kN09VXJkkSztBnqsXKo
t0DiDCoCh6OB4pJ4UoSlFO1Qb76nlCdH1shqXDeM+BtL5qH1KN99gfYJzFkv4OSaNCSIprXcLguX
M1xJTejl7gytj9Gd0J7RTE9qG1AfJa7+ckilkRoz65eDUwp2NHMTfY69rH5sGiNd6rKhkvYiGJEM
mdrCRkravkwdZuZikM85C2sEFgXasGgokXFsFW0KROiEP+KiXNS37tRWpGJa0kdvqsTHjBVzA3uI
5nBL10dhesD4VbxNbXWenen4lgwE5jQW2hl65mwdb/JgHiMxgFrENYKZ1ucEpJVF3/cymlxclL/u
XvfR/0Eeh9uqsC4+RvrQT325S3CtvXhf1Ig2jIgUnIu+nHwDXE1bW7kKi1J0g0N/6Up7WjtAF9lv
SIXEuwLNV2nIiP+VF+rLCSHHPxkAAG5ywG1YTs1ozUoYDLQqjHNNaQV1CZt9rb9hbT1ZgfsMx+G1
km3N1Y/FB7xBOM4Fxbg22BivFMAkByW6tXwiLB0+YF1hdzfDZplTB2x+BZL+4yE9BRE6cNiKuwFX
H+DNgBSmi9YARM4y4mHSK/yin/sjXxh63H078d0pIzbRe+7k11qMrYrTgsAWs9DPVePmlfPizKcN
xvMw9OBgauhJIktwFa+LzElqxKjhGK26+k8O18v/QP4wUXD4tRXs1ciWKknCNfqDSGooqluqWoJO
a1q8YRtvanUEpbKd/kPKB/+YvgAiqBbb0ZpVO6bbod/7HRwcixxmi7ti4y9J2sOuxskXCRcPpTIb
ib+e2iQEfzWX6Xe9ClsjSSz/i8QlcoBZfqM/2WAkf+pPnVwpvJiftA/VgkzpNTNW/498Ct3ZqVqg
4KfhH24K/v0cPfP1HGejgUnq0FR3uNLaeXS4C5irkcI7zjjHlDOSKF4bnjFoFv3HHXcaCa0XFxMM
eUoSV7ijTVhk0GSVlQLc8zKhP8etKb4cBpvPcc86i98TUkR12J0uQ0vZdxGqd4kl6O6r+lCiefFi
6GYyJiphHCJzcaWxjmAmCu0ZzjTH+qBQlBP6yozuQ24XTE0T38l6qxLwEzeq3tK/KI7vG1i1JZFQ
c5LnyCbFitxk9M0F8JN+JmBrAqrXRTrbT/Frjy9TrzwS0TroFDBG+IOr7rhlWZGXfCEB80sjnlhk
SJbxlgEHsqJQZvrp0bgU9p1rcRM6sEsna/8GoTCjurclPOY8jh4VcLRHYvsicZJ5Bf6ee8nmy0GX
EyQO25ndrAOyENZVO9fskUZG2hVIjMuSveHjUhmHH1TLSY63ATOizKNGm31p50Q200v062Mgwexw
NXIcEV2deNvQuqMbMFOyx3luw/i0PkEa1jVrNnPbEz08A8XZZ9lxZvDk1wIrbkCojE9gY4z5o3+y
yUlTa9yQWm9GsXF73cftmx0OV2wW1/bYbZRHsif3vp9rP5lqYCseOIOEXTxmqJxwBI1YnBMpOyxX
EikfTHUGHPtstNPp4HDSjms1B5+y92QVpcM0mXmZZmrk2P+wgcpm+DucMx39JIU/Xym80cmls/ut
wHIkMZl6UdsQQzGTMUgwNNnK6MO40jivBSM4P53qGOnGRESIu9RTL7ihLSh2+TnLPE3wGC4wcRBh
e2YO3Fkx3A3dZRbad2LDkRP4FBu8Faf5jsB5XBV4xxq1BiqtRLUe1ukcXaQHdMS5QGWHx8QZXHZ4
4u5rREdtN2Ut3UoLtkflIjulU13lDL09oiyzPUsEi4XgtqsnoDHWDrjF1NRiR//yOuLa1cg3Mkxq
3iBjCEZZng5OnthabYYQDYVsnFRp6twnnrS0OwgpwU3dqHa1iPimQrP8eEI2QPs4vtfnV092mXnn
f7I3KBBZdwzMGRh1jaMiA7Mo4loU4bayYnj6uoBc2IyxPvCSVs/iTpgn2+IUH9jUZyUzAySgrvzL
wCikHyWScs7AgfR3LzpOlG246LZqDZvaJNP1OrkO9L4U3vPiE9PQhWS9bFAd+Quwu76B/+cLArIb
0ZSW5S2177Ywr8/PIx9Hse6izZRDngdYDlhAbnzuYO1v+3XqSmTOAiqNEzoi7DhpqO3iU3ni0uxP
nGQseBKGD0citFi4tz05mLgnmLKEZuZzAoRxQdFaEw4MRzclxI2ZrKnVFuPu/JHKOBzaUNsTZmVs
0Xz3lDsoXgcvoL/Cmz5yhrtNMHLRWRqRINEi1Odavka4EWgQbd1Aw57cffXMMhxYZMndQbvBFIEs
XOYPeCTpiLFQ0kTXGMPBUewqbMQ1G0uJEQ+qZUCA9zwunFoTBCka82hD/iwfz2Py3adm+mAgvOfp
R38hDsKiwrK9Y6kzn9dqWT7KCacIW7qhrcJzrhj6ATUFn05u35MloK3CYASInVkL6nfi6PAZSUR6
UYZdpWVjaWt1C03IxO7xwOywL23tdxra1h0cosRUD0AJGetSXbZfww+pqTKN6B/mHPN6U/ZGXRh4
PnTdxW82IkkxFGmRne79D1Tn2MbvtbXmTpiNTKhtEUBPXfSucmNRbiTM7Gq6WWP4fl5pKu4J2n8L
JkTF8MRuFlOuUyg93/oy981gn5+JVX06sIdtXGBkwhez1SxzXp1XBIZocxkUVkGC64nIood4GJg3
/+ixie+ew58+BNDbDFjCkq68Xuvw2eEIravrxJPPjBQRIh2FT/XQ41vqYX9DGrIp/VSUKL+NxU4B
EHcW/Hltzlxmi2dtcFkyqmOJT5WhXP0ji4I6GYloU5LrkJ1u/Y2+JpMgt3JijUKD659o253odj/R
rmb4Juwa8l1g3Z3lT4Uhz/MYK1Z+1r+H2pgC/iybE8MTIgL4PktXfxrDieeo9+V+8q0so+2Mz4qu
lgHnm4/SX1630sVQhFFrBdAALnpkyDw1pjjEwy75kKzkGNw47fzjBLDZ1LeMfPLBSlZfX7TVEQiD
17sRNdhDI+fnXAAKmQEvxHt8HhUWvGN4fh3hBqRUtazgGe7zyMERZBnFNyESxmz1J+YLJWLNxdeE
hRPuArPRY4KZSnhicAtvyo4fw1F1gn21HCvkno0XIoABheQMYLmsN8lW3QgWhzS85VxYy6dTHvI9
hP8dHgg7hFnfMgNDJPVmuEQestNndv3xvHLpBounle7jTWcxXSRNYPK04b0Ay1N27i1xnrqwqSVH
gNKhefDwgFkA5g/Ep0n5+CGaa31rNyqflvHt7wjZ+hxqppQvK8BUBfE2M3WCfY30rHjxQfXt1fQP
MU5cX/jEZmB1c47zL1hM4NtC5TZTA3oHRDdOX4g3oA4MEbXFay9Lc3VLiRkVp9liskxYPtl6yK/9
ZgwVn7OnpX2p3zzWiIb8YIngRBE/Q+g0VPbXci1ZIhXbk4rIKqRdR6QUk5rBSGFYkQEDLDoYiu/K
dLaFCezc4TFER3wq9/A+BUZudNQJaPkX1Xsun0bB68sWJVwNCRE0Jj/FimeCLKsTI4th2aU7qjBf
uBDScRKM9nh5h+391ZySEy6RAC+jsbUhgGxDxDzWa2ERnVBS2VP1PeWnazxIqwDruTmVes7Sx1tk
x6RBDDz9ygi7iMx0LX6C6z56qqqVf0lJTkUIaun97T7MZ9viK5hzab3AUz/ghIzxpmYLK34lsN1D
n7Pz2fYOIxY+3KX8qGjBOwshIut2/1Ew3QWdWhAXAbNope5BBbBhvt/Y6U5RtND3EMv20Fz39Wdx
nVgldXTs5F+s2GOsjtnKnD7ylh2EnQbDdMD3YvTBAmmh0BSLtY9OfE+Vre1E8iAJNaE8LvfDqTpO
d92ydONo1OFpVLaX0mWB2TaKIyxnp9ifq5sJBBJ2ZuCP14+AwaIFKWZJaCwrn+DAeQRmoeodAlPW
3cGdWawEHyUBYBdm3eUlvMzONKW1DuJvzM4+bRDll03c4eIjvq/TwNKoa0GMeXQUSxuMVIc/T9x6
PsITDUPNgfTdmKbJLhDKhdQctDUItnH3k6iU7eS3/qJTfbZuuJnd7kf0nyyJk3JO2mMwwV3OoJ68
d8s034RI437Un4igGr4qvsSVpuHO5TFGf37QUzUfysA4xFYZXE22GsVuYka77ndSe9kx9NKNzIXZ
mNqXsGOnS+RtQrw3HBYc2ggmMsPOmwyruvPIk33Ge3yU74FTMGqlMH0UzP+u1BCYf1NmZMBYVgG2
cvZ/ehSaWLbAk6DN4QrSbaJa8QLFpqeP3Ka8IkylV2drKoDTRNiyHmcZefIELol3wCtmTT5yX4MQ
72XtmvGN5xooq3icpaW1VXWhfSa48rjd9xPj1QoUQF1OVTSbY0Mtp4wSxgX5JYwVDeFNCZs16lvf
8I+DVz96V1riE4mOk9nC9FRdIyiqvoc3hk4MO+iHYmXo+uP1E2aGb7DyCYz1IfFpNG2m+DMsghW5
Zs/XWMLS3YBbEsVb2AF7FcH1+xDQvLv09VabkwUEq0eWoaGu2KcZSxOsuYh9FIgH/2XJ/aKABKEu
pMahIuENJ/GHeIcyioJOoBBt50TkiGwqDCOorbFGBXeV7Gibd/NEWLb9vs4Oz2grJeskxz4RIjve
UNZLuAgdAae7dFjoTLuYQWKXoS76di3H34O6UHTIYpdBB65JPcoS6jJqIYoEQh1LwBBKdspuydaf
Dmslh+MVwtVbETF4h1Q3mNLg3VtLRWcEePihHGb/Sd6ZLDeubFf7Vf44Y6cDXaIZnAlJsBfVqyRN
ECWpCn2faJ/eH1jn3ro+tsPh8T8ohiiRKooEErn3Xutbd8iTOgJT1FoxsC73QqzYGBXVVid+2Dq0
41mOaDheWJhj+9A/2x/93XWwj7WvWfJZ/5rzX+/qJqu6nevilxbg+rjIDZfuSIMejseOdohlL4fp
s5NGdLh+bwpsa+so564Pcu/gLvDFjsZY0nImVHC41vYcKGJ+h45WCl85FYr6YdLloW7OrrCoFa/f
uv7QmAsEm4rW9vV7+gyAYQXhpPv1NK+xtm5dAyyykNgT50jE1hh/6YNHJ/L6vWb5QZ1qf91MxMr9
uvv7B9fH/XqKa3UFq3ncE3VtMd66PijPXJMVb/lF14eqsKQwWaIje5k1t2F/GCuqcRA+3dQFe5MX
q9uxu2uIt9oGodpNaICMBK7RONgTPC8/xnU43TThdD9ixyccm0+N5Bt5S5zjbZZF3z0zfzAt8d3Q
erW1Mstae4w3YA0dSFXwG87XLrgdiQnZRaUOOgf8kPDw7eNV2mbo6dKwH3ezasNtnpQUeXQQvIJR
Y4YsdjLh3DlCp6RxHcrkDp1oZiYXEaeveV8Ohz5mf4rjhEufzXWTzEQGVy20rtxmsh1ji9NK42QR
ksS5vJ9cy+dTOSQF75HUergFruQYpDU63OXK0E/Qa5luOPLL1ZjFu+a2chaaSrtxm+kdVwjIBBJ/
d12PszNAkiZCNkZZzMgyRt8pUVu0ZGD6U4essR24EKYtzeZBI9qpjF77xDiWqFMXI0nAeKDzqmqv
SUVjLum2vCHFWpYhZkdZI7z08L/KGJHXbCWI6fr+JrSNH62GnNmOUPi3+pZUbyCwEUgQY3a+klx+
Lzz6GVkMVq6U6UY6KBNGF+1LQ/sGmOfachjt9XhLN7rwWfCEVrkrW5ApOje3ZD1zOkOyK77csUj8
oWX2Fj9U1A8tajFQzsidpnAzWkR3ynp5eoTfPo5e4qYvHoIyRfAUGfcQnqI1rLSJoDkYaUVOvrHW
ZvmxlR/jhFtYYI5lDZxKLIK85X47InHX42z247x7DbSoOlT5Ty1B+QA6jqJpzAboBIRkMguASriN
dXoOjYqTSwIbtVPLWpMV3+MatwWEnapGpFC6iBZm4r6d1HmPHEftjMD+AJZzA76RppSrozyGwTXF
yGtT/qLQordpRPZ4yWWNqqVcmPQum15OtYNjwpPrIfipaUbNHXn0g5kpEuH4UnMkEj0JkxOyJI4o
xJEpi1niZj+bIWpOlQtDeqYn4sbEkSYF50cwRBo6DYshT8be1XlnCax+Wnn4ldgNrbWMa1uq06Ii
SsJX9NCMWvTn2Z2OzmxyliTsBqykfRMu1wLYSGS5MiBqLFvAz7ZZDIzsu4Qa5YPyfHViEsNVgNbZ
qR61lJKgF0TadT1TVY2+YZhwaUtM77GzQtp+VQr5jKUsqXJ5q1P9G8NdwIG0CXqaEUbobuoqRJ2b
of4ufg4i7c56ysptGebGw4gMIYLodXjI8tixpUkCQA3QsVLwkooNCylpmlagns+0HdBzyQW17LNy
O0n7ZPMG9DXdw7zjMOtnuuDhEME6NZD4z00CJJ6NSt6y6yuq9H4ICW8fj7qF7ktDZMASS/6YdEmd
ZAwRp8NXnvWMSOPwNSoZKZdOpq9KI91NJpDfuIFPBB8Lk6w7cZqgVA17gqo/m9kC5N+l35p5frHS
uxGW1KCYIY6ELPh6xxEcgY/NBE2sksFnDEMrBxtx71i5ui2BNMXp+Kk52ts48lmXkiRhMaU+suyP
tqS2PwaRwUc7mbeuRctRWC+FrXOtvkqAJgYuoBvXQ16gwZXNw5gL6y2l3WiYzCodesFh1EPTFceB
TYQx2lxwWlcd0z5+zzo38THRncyWQK98mJla9wxIxxBbQoBKJJ7qe0+HZtcl2ak0l8jVmp2D0k2A
ojXM6EJMt4aafMN2wk0KOY1kFPMx67IC8Ts9Q2csHbYM8bzt5gb7jRPdFnpoXDSje22M7rlsOE86
fNBq1CjjwTxTaLXRJa8oQCVD+1kSeKmlNNup5pyhwoovWd8METyIIGROARPviBaxVvIUSfYXiceQ
3Dtjkd6W7quW0qYM8oQBPg4FPZnUvh0HX9jZM0hPFN12965cQPmaw3Z4sD8yO/8xKdvbSdiKa1uj
B5/7EdFk4HaRlhgGmXLY3/TbrkRq7unED7sW9VI30NIyQns3hx2yCSi4XuS9WCWhgg2QeJrrKI8y
uJWu5c5Ltvei9Fu3If4eJs5DkdiHzN32BAkxyWuLNVejF617IEjypS0flpd4DJyIgyqyxc6cYJkl
5sKSyV5iUHXbqJDkXsfMaMDtDIxx0HjoHp0RV3EqZiXAea9jM10w+Oht0SGB1tYtZPn1TKT7tu/l
bRqwGyUHpvTJ1Dt05L77dpvd53k+7QvGPACMdrDT540WzQgb5iFjXDEFCO0zeozORAhLCrGdsQbr
b49ajjTe5rYIOeSdpO0309KmbtmIWzGfqaepHFsC2hUBo9luaC5X5FOsxUTvywg0hhBKfss0mga5
e56VmH2rRj1RDq1CuTTvq6pPjuWINVqGmV8WbCE98rfwPdHlr2TQrQBuh9uAKiwVccwEjRIG4cmA
ZCF06RqaU5NunQaqbSWIRNUYEo4U9gl8IVxX1H49V9gVmDc8HN6EAzFjhkn2NPNDvBJ9vwLbX+3C
AgmfY8vLNNIzLo/e1DOL7Zjvx461Nlj6gbFjlEkFzKXQkbATGbTrY7aNAwTyTWR80126y3Bscl/R
UCsXMA/GyWcva4lPc3OGnIOk/WHlj0aRvAgA4PrIghx27UAfnmJEK5b4UkwvRZvgW+JikjfON7Iy
jZfcukxmI7mQV3vR0cCctBTHliq/eMcp2V3vm+3K4XXq3M8gyx9HQG6XvOvb0xAezJF5gGHHw0ka
IUpzCN7rPqcL1XguPOD8uwyCaN1rTPHL5G4khvZozt3zxBHIwcq2ht1dNbQ7nK20Xpk0whRyFvgn
vXP2bE3J/Cm3rdc8Z5AlELElTkDhG9PDMrUsQ42mf5mpfCkbUKFjpfnjMJ1jwrc3PfXLRoJo3VS6
tStSpAtR+zA7DkmWNVRYRA2GXsMiIrsnD/H8mKH9bgKfofpSfgbCPMpFcankyKE3YxhjeEDc09YT
urjteP0bJcMGwkdzCUT0No1utLcJsSBdO8mte0tp+3Cim5Qb3ryrnd7vG/Q/Wstk29Ky3TjCg4Ps
cbTa4a7OyAYjwGkXxXSvdJIDebdqbEgx4IdkKYEE4aARe4G25zIde5dw0KeD09F9aZJyk4re22oV
Q/osSjaFdWOLnHBomFK5tDEyEg0uB/XpaoqHhXfIoKcT+zvesOo5yGf3QOD8qKzH2bDx3eqrCjjg
aWZzsptfgC5YWxzg897Tj1XMMMcKOGr1WZ6HSDJMqcWSaFXhD2oOsaRLP7ZGTZ1zV4U5htsJK2kr
wWCoCW1tDtVrdtBdDTejx1ViYPbTkqi69ibUkEP3Yppmcsiy/A4hwmg0GC4R1NdEwG9iMsV9TTR+
gdt31Tu1c5gc2K+jFT5USboJDfBrDVJFkpgIHq3Vu+NVwzn3vNPkUa54str143shb4yKXAqswr5w
XEZAEwyC2PkW6fJRZcSIdLxW3qYENSHsejaQ6dMUuh+x7AGcT6a3bUlH11UfnnOLpayY0jeZih+p
4g2V9Ek92R8iWb01NRJjkbevuREz19DKSxzUEhHweBw4cze53awmpXgXYikoSjIsTeajlmubKu5v
w4renr6rQ1eDoN2vPcXOiZgxMHLRlzOQpiXCjyClsxOkk/TZjG0LVUF5cfRLHglrJRQqha2lV0iO
K5pqcJmWxd+r7wlspxMcl+2uWpS9Sd0dPKcW69BE/4VhU86gF2XI3rPFIVLL6cUac8yKbkxOcNLq
vifrU63lftm6b6XBdXjIxC7V6R2VRYpSqKX5Nk3irsFa8KQxNBvi9i0fk3YdmQO6ySF1dhJhfnqy
e4MS2uhPsLN4IyJg9k6R89WEdk4LzWbjxOjTJOmtsKHGTRNDde8/tZl0S6EK/tJ7VeOBHrCURfoU
+rbEHAoGFpniFCbbIKDUm830MYiI58g6ZrV8GuW6I1u4B77o6zkTI6po+vkuoauUHQdT2He6U9Pv
arcp8TrgWvdjznjIZUhBSiLt0zifSYJewRkYDpzJ3kNbnZtsG03d0nFDK8jJg8apyjdeNBxIlNgR
BshYeYrUPT2FZ5GRUWzlYm8GfIBQY+mBjN172hXpmnwmn928gCVIRNXEtFaTOSpI2o1ElZvSvrep
ho66vB80BmLJ9JKE3d5LIWs4AN+2eSh4wzjZAWMmwzepgy2LAh1Zrbf4ZdsXzN3jyajQW91aReGd
ZDmTUmN1KGJltCO9GfgowcBWw2YmMME297VLsjy911CEN3OwbJZ1Dk72pQhy2huO83zjhh7zXe8D
Jhh4F5WcdNHfJaFxwx8+ExtNwSaGFg97X18cLXlPzTTdtZJ3qMtZ/MoClaCTPkCnqv3eVEhLJt5f
bfncA/Skpk4Gd+Bl3zQ7oM0o1ImUOXyKec8EciLOCOzwLlOSWZ/G3GUkV6jjo7QUgw1JsjIkSfoG
bSUuTfTRjfLYTKTeeG7L0eFajHWaEJcPklaXsiKcAIb2M27bwXQOETTnDBkDuJHPSENT0dAcqBVF
j8dcfbTURnPw9hcD725Fc2Ybdgh2VMzAW5QUF3aNa2uaRnjCdBy8tDHR6aJHtGub+KLS2VaeHJZW
Bh5vA1FcbASdb48mgtWZKI6uQV/XWXNBtQ0M1kRNrgWVu+vQuDQIH2Vp2Ziqmp8TS6/0oumcd9Bb
kglQdteiPhpAwm8suFeXNo3Axc83s2akp8JF9zfO1cnrVLupmgDtYBD7Mgnu0wbxtZhJrVrGO9Ji
YbLy9sXOHEZw2sYe4P+E2hEgyEtvmYi5+tZZ8aLsFZ9ntLdgngLUZeRewPE0yV+bgJSSMTFxXOdi
a0p8DdOLSR79JtRISEkqlFUtl4OQo36YS21LLkawoQr+hjSj0hrjc66XMHTdX1Z9hw8Ugyn0xAvZ
aniDzfi+RNhRGSgMK6BxLXzMWhfBo0bAzWpmLswflunZt8w2t/0MlQ9vhTDjE9vCezomM2ILuMma
8ZOF8iuaa6hNBdVdQU42Z0AONhJsY6NMxmsGKYGFW/p27FHQkl9dTJKT0OZAdRgWDtTwtwaLDeas
JV4+RhOC8L1rNaode3jDQUUSstk050nyx0Yoqmu4t1tBfshqFiq6n+wPN3zA4kBEXboKvc7zncF4
1xTDlGGZHk2vzkDlktntO0S5dg3/KbBeyRNG0GBmR02h88i66LvSaAolMAOSMtnExsC2KmFI2db1
K6ccDaZAxy+iWW+N2Q0rnSw7SAsF2d+d9mHaw+PcMNNQ9iVtSqQAYCM56xGQDelX5MTA6pHqGyWj
snKpYyUlnM4erhrCMxF3Wxdg92ok0iaYY/dRNgxEBoZXRFatQjPWL5DDNqXERtX2SDXTaiweZ1P7
cCs9+qC2+ZLA1nLdfio8SVfTbL+4vpHoTe9FqpBd1m1Zd82edqYcw3Eb1vGbpVnosg7dwAU1tjDz
wtTcdSwN5xyFy1Tg21fGJjbzeidDNjEOrIbGHLZcuhhNEOzgDBn5WHr/ERhJtTZQipcBu5MpAKcM
X3cfWZm+HV2Wt2LSv2eB91yQCLI2s+tixfAJ9ixQ2zdXb4fdbOftuR4tl3kX0Wt2rJUIcurv/WAB
ZuIsLxs5+5NtzeSUAXtK2LeUc1Nsez24YaFLTi5M5FVIJhliKP2p8mpqw3wUSD0xxcnulYtXfJ+O
CgyY6z26TkiOwhyg+q9b0HrFBiihtRnLGltqaT5aivWv0C04ZmG1A50ldmhUjQr7U+BmOdc5ejwj
a18xag3Ukd7e5o11bMrC3jsoD8zM6XaBYBPq4uQ0g4JVKNfwI7BL0uISnzylXh+xorjKOhA5Fa8J
RSK7PPH2JnuLY1han8TheLdxUt3NGqbOwTDHrZdT7c0ujpe8YCNPJJCdyC0BPNt+UswsvUJdzI8B
4UnOwr+mIqzR9qYb8hKYOgTfzILcl9lEpN8zz4iS701VOncu7Wiqhmll984L3G824W6M54WAA1mJ
n4XV7QbbBTo6i1una75CGm9+2aCVGCoTxDRKjLmiWV9Df/eXrn2p5eU2dExI3FHo7KH0XdxxNFeB
w4xUBhMbuZrNgSNQFAdE864mgxVDp38Vzo2BlHUEit91b2EoXpLSkbBaqZKjqng1pjkHeJ+egqDV
1tOA/dDsFpGlInJtwscviGfzS51ms9neNcIFxRDm9DnCSG7b9050J0CgTJPmAVOH3SxQ5a7lYiXa
Ta/j5dGAVm9kXDDbn2lHjFzh1onuZfvE0By/NnhXCQ3/tDv5YLa5fPMEGis3qd4Te/yuKXExGkIW
qvhu4JN9qcgMHTWTQPqiRbHScg7mmbVNilcQsM4+aODICNQMxTkdMPInSN/zgcVfYcviQjKCvuy5
Ptv1ZxYWbEjJ1qX7v7DJ/vsvI3joIKkxVC0ks9GTZXJ7fXhYk5PAoHopInqS3ij8i+OvBy2P/H03
r22YCNf7v768Pv2//fnvp899w+v6fd9xmTAOO10MP/kvIzwSYOLi5eb61fVGLPi3pseZ+vvu9avr
964//f3gv33vb3evjwugzVT9p94E/pRiFSZrOT8GacVfMy1/4q8vr9+93p9NQrYYxkP7MLzykfqk
PF5vOLpw3P6+L64Yuet9a/HZ4qOJX50ckHI6k+8itNaAxEZyWpaSixa7Qh2sgFS1agJLOprQclym
p3lfy2OkRfI4R4G7gVeLZGW5q+r5rx+ky0Mc22LyIMz97ydcH3a9K2gK7exhiT/nmbG0rONouDjZ
Oi218C/D7bk+7vqT602ZEyWAJE08JKCQt6lNMC211T+erQwpD6XxOVmESCx5hLhbbbQCMRSxExsH
KFsLrcipGeYHGdfiumL6ayXqUSUMaPoGqrJd2up4vTFGhSAiKpsZfeOMQgTqjFOqr1GgtShcSfcz
0eNTygXcapiYRW3LuFBAoQQ2to8XqlSygKKK6wG+3L1+L88HpNsAy5t9E6pNqffYG64/6cNCn/2g
Kn5kA135388j05EL6tTZR1DqYEavv+H6u6tQLOQR0Z/4c+Bi/vP/+/W/XH/tr8dcfzQqJik6aHqc
gstZt7yo9J+v7Hr3+oN/+d3/449//4bKTdqd17WH34/9l/+zjN19nDanTGcDDDOL5c/NASnIBQod
khlgIVw0dHx2zqTO5C4pcFLQM3q3YBgmYlqX31NLr/dOHTAVKKODk04F4YZJcxbdwFQpZY6vwn0f
9X6isoMI0a3UJSgvECubwBPf+0b7acOZPfY1g3hg8nRB2blQcUqqbEgFwrbpiTGzNAIqT68wRwgw
MIh6r90FzD6ETSugJdpum3pPbMBI5RhY0rwaALuuacSspsGmCvsasxLD+r5oEH661CJEbySrFoZH
kf/ow1j4TYUGir3Apkunu44W3Qa7POoiu3xSNgOEOoIMoqOk6OmSEVcHojdQ+BVj0O+HetQfDae4
ZXvbrsdMQ4gQJ/uMS/C+t/VmpQoYPDp1mRbEyKlc/FxlRzBDycUsDrrLqDNY6phg6iZjum5Rg2eh
d+zLcdoEKaatRKAllnM1c2oBxYFbfAP3Y0Io6VaiuSuZLQbJbRTM2TqfPSQ0uvqShPH5c1I7G8PT
YbUOHfLTADF6GxxDFwOI5njfUmSVijnIJgxh9IYdip6ipXkvvnddmm2bov0gmCrNSMxlM89EP03v
YEujiZYVGuoIv26AGtRguHay5Duw8e9G2mGebWmmWZO+lzba8ahEGFDeEpaCwDGrv+EygDHvwjlp
VBiuapc+qZ7GkkvgEvCcsj4IqxwPtUPtEDKDTVUMjX8QF+YETa+eao19sU5lqgoYJlMbrxkGX4ZU
Pw8meSVT3iW+csuFXV5vySq8FYb1UdRL35aXIziEaY4YoLeTDmRggTEmDYqfThafsmBYEq9qcRMV
9NC4nMEUigXvSWZcQigjptZDdW5pB9RIYKYqBIeb6q+aMn/YqdgXIeYKnnpDO4ATJprvcmE/gtsd
7+g9GiGbtVSiALOl4+0deDQ1zZCjsLQJ11SaHnSXKqjwxMkJHlOrl/cqM35KAxd/nD2HbFBw1MNC
ZVTUtxq4FDV/i/Yi1CkTZiPZW+mi67XVJ8PApfAbhO/WS9Z2iYnP7DIfRDuWgFyfGa6wZyVCro2R
wEIy1QjgJMaoTJ3PsG+iF2jmqJa9ahMN8bYeALeR0qVvA0IvtTQ+0Mx8NmorONS8Q8IzBa3OUj7r
pTpnuYcGzmURtfIBW50l9z2xYntVBTfwS5ujRVohcJT8SEvgRsOERYTEW50171rFK8grRLB5cF+V
+l0bjZR+vN+98KH4Jyuzm7701BY3TYxPwGhp4RFAipoGHVYaIwNPZPAKI5U5cqHB1CESZp3jAVZk
rpYzERKkjynoEeKTcg1FhXYoPAy+YXeyUNgNGHvaBqQSy/nWHKDxVSIP0dTm9Udu0zZoM63amDbw
PQt9m05rD/FL2m6d2Roec9WgMkwQyvDeImBWkbiwpwfgpyO6nYqTcuLwziGYkJo64F2Iw+1o6u9u
4pGkWBboL430eSIvbNemlOF65MhLHwWfihZap0uQGAbyLsDwMCu65C5WFfjA2cQ9G3Sc3WPfI4uZ
Vl5PZwpuvuP3Q7CVM3nnlaOGp64cGFsOT3XbamhLox+G2ZnrmmbBVkk0v6Nu6Ozh+aVMidG4dIsT
cfC8dYNnOmtzBe8kMXzRk3zRGRujDRSKUVof1tjWJBwxVg+g0zNiLU9FOCjQeahJEXIQBy9ALCeY
KqAB5eRWrOxW5gfDBCwkRXRbEhqNRmshITC92waJqw5w6W9JUUt3DKueuznD1NTfDwQPrg2o8aup
0rEXkrR0HNzuM4GUSqOt+BoTkIRDExXs0rQXodUt7zqxdEJCyqzVdNKki7Gtc7Z90tHCL00aPKaz
YEALzBb1+DgqAz24RZoQ/d/ZqOaTQlxDDkF+s4jMOHKdso/PaTXnfgNSmD7prdCuAvTY8svErik7
nGbXKfT/wzinBMbyQXuEfFgk6ZEs0ge0EcY3J0UDko3jbUrf/jhUDFZyQo+MMTExDZceaVTp24Dg
1RkJiLEZpmt2ctPNAn30hNXCNrAwaY1JkiJS+KmfzqTNZsd6Ow35fVbprKmF970qWpr5Couv3byk
rhajmakebYZaBFFBEbW5MufC+bKXUxWOPIyy/NwMnED07NjtzeNHoNWXQZsqoDn89QmOdx3Mf+3m
WJDr6Im8Fqkj1fXqA7qcvEaIAAWUX5cfBxu4HWNmbFDL964/mF3YeLVjPZXEfpy8SL6SHRhuk0br
jt1CsBmWG31IMVOExXMkougY5Y13nKzxNRKAKtrCnI46uz3kJdw0Qoa+zJETJOigTmld6IfamzfG
0j0MWmM3LjWA5lAX1NSRblvqO22BfF5vjH9+db376yUuT2jjmMGcf/1Grwy2c+Pyyl2yXwWJskfD
GTRi3gYfXeS3fFSnCkj9ju3jTMNpStXRNVy+ZJC+RIUU5kb3BACSxtsVMBHz5s0M0f7rHjrP65b+
emO5HArGcnO9GwmXDjoF28ZSTXdMg/fQ6sb514sy23aYfTW199FyhKcW1wOVpGDpOVsoLikirlTq
0oBf8ptP/ft7vetx3bQxGDUGMWVXLLYgj4AGl9mhvkzlJew6Crq/kbCv1OouluFaY+K8tmqGnfsr
ifqKSA3TkJql0HZjCzi6X24SRyJlut6PQ6M8zjXdGC8z97boU3T1DnGZVzJr3jz0ytUPtgOxyF1u
5gwhr1A1IVvasJCqgMUeuwrXWVPKm8gpWSBswzhOS9Dz9atGE8YRZnlJM4NWbChT/nzTXPZikpKD
e9fXcP3KptTd2BYSrig+V7LWj6p1ybP2/D6yAyLloZkYKaLfsIowwWe6NR0i84GxSHksdLfeRYkL
lK19mwf2edR6OdRuoESGW2qbIBRYdpzWPFaGbh5bE2A9gWDYq2zUBySx4k0CnQzr0nMKaAEQb7IA
mkKFoLRiWje1FnmeZM+cmGPekRMR7/Tc4XDyKHmJ5RA/h6WuuN50y1dExyGmn00aQ//A5DpF7G6a
jIZI07jFqeh17EuCCxpUrwoM/ZjEKJy5ob96KNWs70bmo8d5ubm+/9e7Ji3FLKeZw9sdAtBbPgN2
bn/deCMMFRetwHr2BApc+P9HIzIRlQ67skPxUrPh9SoAT78Pyutdcp8wLE9zsOla99E0h7eqwlPX
z4tWMoFTT0To+GFij2fddw7DWJ3+Lbf6NrKUGC8GMMLZO9DcAb4ZcuWlZw18Mt2VqZ/6Du4w7X3+
iiggEtqEPvJqeI6+91R/iKfyxGhKQ6SKUnvZC8JcTtgQr3E0OefoeX4DL/Y1Eq6xCp6jpxytx86Z
IJyu859AFJeTctzR9mSCWOFLYhQwrUyLyFQ27gzL6bFu1Stx6F4MgmTLoj4/wpNuBkCv207bQXWM
+r32MN+qz5K7E7LBlYUYAsQRM8A3g9NX3yDMUa/8V4SO4s2Pm5X2gBmNIWGOGxzhjX2OP3SqGOyp
Hk+akTPgNxYnvFMEU7JzbsYdjhDD2kbyEzEMeNsK0OiT/nYPwMonPIBx3AqbMUKLJ0GnVGyxnScL
aIp0rs/wzjijTgNc4OOPhUhArIX9VXE5y9b2o/1FhsOjeDePwSP9ePZ6LXYsE/buKojO7BlYVoy3
5Nt0G3yNeMO/DTCw1S486/HBwsDfrQcWbZtCcmvVG8EUCzn5GfjsXFF0r8pXjgMc8DPTCaZGZ2Kb
PnBcVusi8HVrS1gBWct1ht4CYy+Ah06s6pgR1hp5HKCo4Y6dGOsGknjv/ozaYjd+hPVKPvwgTUJN
SOXPEz5vt+ZiuLfqvec8imz3L7j2O3YkZAn9v6LL78q4UO2ffxguPHf2hcv3D19//oHwRJMa2wnp
uEhTdSltfv75/SFGOvPnH/q/VfVI+IipY9QkPEMgWfHTn+JU7tOP7hg+QDnN0C1steAudjZTvqOt
6Jzdm/mTI4R9LRq9bGG7TPZG3zYB26aDyBZOahLuIvcQFHcwO4cKhurGFDvhGczY2TfsDCR/rxBN
UAa+zD+h+23zbf4GheMGD+i+eunvk4f8qXpRdBzWxqb5kRwh1r5m3y0MLrv+kpE+ukKHqXHAYqzf
m7uJicTOuWcxQ2uwRzaDnRr5NL59E2PTtCPXySI8Al5xt0FZOlu4o9SLcwOGeaSbfbZ73+u2P5r+
y37Kz+B4o58YEzA0OD9xQEmSu05UaRuAaW/JB2JI7Yu+NfJX4kjX8qnmQ8dqA6uYn3BWw2sQyPqR
kh0wzAZnec8hqxg/PiA2q78hsXAv5faCUQKvLr3hjPfviCTqzYnZZO+zD7T6W3FvvkDB3Hp++GP+
sDF2m7v4ibyw5mK8uqYfn7uDto921gVfqPXeVmvsUz7We3UPBhDBc/6thCyC6wVlk4/cGXMk56mD
G+Aj8dfxoZDgWlecYdPtggB4MrX1D8BkseOzO9iodbzZA7ME9skEO8JAeOoW48UJnwI4dV9/YFip
R+x0zrTIoYsv9AYOW2R8l2nDLmMj6j1EhgN/Yrg17/SvPD/U+/E7JTgvlQv4Th7rt+nkvVFX7ti5
bdmb74mko+kGaOHyJt9REqIQ9Y/JzvX/lyN/gfv/lwPfNjTdsh3b8wzrPx/4gOxbFF3GcDHc/oJn
KdosawyH17PjvZJOAVYyhtb1jm0GZRNGo2ccSYTuKXTV+vp/eTEEIfyXF6NbFopnzSL74O9noUzU
aDdeP1xig14h/5R2iAp/4i0C0YbDhuvHBp9dAh2DOdhtpW5DBrjYLJ/xj8S315fzV6LEX8vC3wIu
/nb3/8u8C0OXuvEvn9ySqPFXUsaFyI4//7iJSb7umvhfIy/+etJfkRcu8RVkVFiOYUvbINZi+NGq
P/8Qnvx3x/H+nnWh/btNRgaBFo5rGiy//Of8fhX9+YdpE4NhGZrDAzTX9Fzr/5J1YRjG3w93z3EM
nZB06bqmY7Lu/+fDvdFtxDp1GB0ZqIPeCe8rvVC7a8jANd5iSjO5k2mA1u0fiRd2RO9Lg0atTWl1
6PWv687oeuMSjAe+Ydlhag27Bg1hX4oLO7AiolpVZu8Tt3xXGgo+LyyaM5qvTWTmP2yoACESvBtq
3lXce8N2yr1x3WBE4OnJORgBUo+Qse1Ox59Xx2usMvVZoyFWNPDGC4+m2aSz+3e7+bGf9HRXzfOp
69CL2oTKHwIBCYiqb9iAbqnbCJCLTZHZeJg3G2NMb9PUtwfnWCOp+6aNx4IMYFCs2blMeXIRfLQV
tqCwDM7IxVuT3pfdppAKZnRJZQy7xXCnYuPqNK7MbhyOhmSPFgRV748Ch5QKPXMfQcPXA8BR4Kjc
GpaliD3G5RA+aUYQ/pxCwUaHrht4UcLoux6zxlEVM2eutB+m8UQYGuiDqTD89irVtkElG5JU79ld
EAcWK2yWQKiu+udKQxanUGb7rjFtO2jwSOZ3SZj8tBPnIa0N46DScBP3FrmRpnOXReGdW00HpSfA
a+zqGJLsRHHUnnQDOK6LNsklry2kkRH7moMsi0niiV5qxVR4CG6GAHklgvEAqbZz5whn8fYq+qRp
e9sItB8xKdykTfCKMQdQ7wUp4cDMN+L/YO/MlttWtmz7RahAk0ACrxJ7imptWfILQrbsRN8lkGi+
/g7Qp7ZP3DhVEff9vmCTkrdEkUAi11pzjumMhpImO5X1c+YMy4d2d1ML8Iqa+1jGNhC7oN+QYQxq
pbD9bVEXL/4YbZqwtaE567VLDwYhUvSs8qietotEDh52WYzDC1dlao3TMbGK0zI9zWGVUKDAv8ip
4KOyI+ypt47ChJeya6wjb81ZtjX3aN/7hVgHKi/Sxc3o8PFavvWYov0tfQezDYUGc2Oa/oU5yA6v
RzRIc8OMOzvEAvKZalBRkGg1c5ef023eOU/YYORtnbnJl9CSW6ptfeu2jATaAvlt2ffWg+3yZua5
OuL6eZ8Gn5ufHbCPYhddObicGEm6I5LmUOD/oRcLu7edQJCgbUjhNicFzSDEZQ/LiPAqsfyvpo54
9a5/srOxvK1J1dyYqT9aLh1Fz+vwHdM3S6jVkp7rLOxG3nGfbEJasLdDKD6L2Cm/J/qI5Oc8iPIk
5hAegsnvhLNATwy/qKV6d6qBIMc0JRosBXKMbFw1aIlroQ+RBx6qtYb56AbixvXg9CVEqfpJ7u1L
aCLhyKeXWDh3bCI/oqRGgIizwEkgNKa0AtOiua9pwpFazKx01taeqE7wh8OiHqlWd64fwNcj6KM0
ZIP0FZUuia72vqdmaiT0ybYmMLCxgd4FBLSPndo1BfhopE+3rocRvEggdDnpgzs19XZlXXrjPf26
XlvL3m86PM7hwS0t9eLxzy+MsKH/h+/ShEc9wghwLEqRUjxOJSdyWUbm3Lj+DxunRbrUzT7QfMag
imhEpjwm0ZK0OZV+TUc9oAnv4K6V+gnJzKbHHKPW1DtvqaEnVASuFghx93EJPqT0H2ezLGC79Jtl
km+ZAJutRT1vF93Wx44ZV83PaPz6R8dm0rGDYrfgTnUV9YeqEGFYkf2hHOyeDChL5PYipnzRffk7
oUXBuPsTuWfMdgdKy2gSF9QW/t5ukkDzZvA9rk3TLp6BvrVdT0YkGy9C6AEQWmAVmrC7LeR46a30
4C+ZxF3nnJclePDSuNnXQdNA8Nc/ECbWeE2jX2kr3gaUSUe3wmKbus2DM3sp7dMFhJhrN3tvhAcp
BJpjlrbNjKsyybD/z/P8MYsZRlaz4NGU+oB+wmztNLl4yjuPBqWpcaa7mububVuNPSD38oTa96CL
1H0Exth58SEjF3vf9Aq01IxfieDQ+5aCYHmViO7wKoN7CZfwcyQQoiYBRjvxgESqfWylag9ZXXy2
Jv2ZVWF2jk2C/twibjWZv8meaVU3h9mG/iwP8AIIf/noUlhATkfzTTt4OxrLpoh1c4aFaTEecnv8
PdNf2zrkEYw6Am/TE6qdTXjCK4BQ1dTR1ABzb4uXtq59FLqvQVq89TLPX8YUgz1CphVURtZKYY+/
+qg0T1Vmngk4hTsWTcyTveisF9e6FY79PV3zB3NgpYxAoB1NeMW7qQR6wwjHAXLaNwUqr1hFG4nR
BlMo71JvzM/S/6ZKpV4YDMGf0awq5f0cud7eXkC0ANJ+9fTT4CFrCWiTYjQamu2k6GpEPxyaB8g6
5a0KxzWFBilyXeb3bpKwMLc5M5VJ7iRDHyaa7FZTZmqqbr9bRCFtvcJF1RExA7ANuipi6zwcMdPX
IFneUtEQMZJCWhuBxnF+fK9D19vWdv/eB2F4uwR4dHoHtklfZBgo6530wLU0CNyA4C7q1kmYBc+p
hsHhpG+edDN81tanHyKMYcIFdSiDQCpWPyfzWFKKZ1DlIyLxCzLrrT+aY1j23mPtjOURLwYynZbe
+Bp2NWcyXxtgRGFrc0Ljnm2lQU+QN36wL9lsFC0MDaXtmCANqMRtArC7I1DJrpOT7TJoHrxxM6mo
uWtkh6fU1wSX0Gsn3yvYydp+HWzz5gEvr2ZUs+hmbCxfCer+3PuZzJiXO//e0ljdmFPvqwbutRuw
njcVKsfBeg5C8zhyGqGyPdud5jJOtfUTFKsnRutLZMNn9gySXN3f2yRs9EsP/DWdt0kasurMy1ve
cPEKlyRApTI6SJV+467j76oZZvOEHwA3D1V2Z+P67pHoDh69RZZN9VArnDgNykmpYZZ0E4SI2jlV
fTHubIvBrQmaYzfp7/jw0KHOMj11vvMr7dlnEOB8yBA07n2pdq1Xg3rVoX1krAHtq1z5UWRD30rh
OI+OTd/a8ouvkwPfdZE04qVrx/fdWNFvZrB3K9csVMIpV8lXDAzwzXK8N17lfKsjNOCpY6lX7YPA
ltFeoNDCScsmEt3abSPtBGSpn9FjnSBI2iNG+3o52kWFw5679UaXJSsYKbSixFEQ5il3QWQLMDbQ
JjckHD/VjXvy0ZtEdkBCTensyoXxSxcFAc2Q7aAd/6DxvsKydO6zCBa8PcXFZvTFZxdG9SHA34xd
LrwM/hfOT0aeI7i+GcvYRjCTtEwZ3pbj4By5eXNmeD1gD9VviUOt2JodPGMn58ij6VQOLRsYy/1F
7q3eIoz8LnqaWVOnNxOK+2Orpo2qjH+TjdAWmhwiETIJUmQUMV1Zqbcp7ydJtYCt16WzkAxSbf3g
NeI7epsYwWR3phVKkFLuf6/Cot/OUpsvvY2AzB24PV6ftoaxmaHi5ibPdMePCHYZ2JwiPzr2XByb
ISNYNStqhLeYIEuZ4law1/W7iEL07o3Zy4DwCzHWzy365t5l8J+jCH8tFRl7QeMT5dsjLAf8f8bS
ecl6Nuy+n2gY8pu2fbJsQiqKSiYAaek9p5QpOmhhFFVAOKgxaCx2UCX5yMuMlbts0piTsH5F9BEg
XE8fvHL51lhCcxO2xNnBoesyXSJSLhxdIqwCNEMyQ5ce4+2K6ji7W9z8x5QtiMwTqvZgAl5XRO5Z
OPRE2Yg8RInBQxBBSgsAFjL23oXpwEgeg+yDbu/UFABL095ekJJIg55wOjfQ35YC4AlxmxhTUjYF
dv1STx7txgQSaD8yvXXq4G5kILbVebcXzA2ilagZus+kZL/jDD+6iXyf6xoFwKqrGGqkSLWr6Eqz
jE4kaqgoQ+pM9NripQmv9NJZS35vEylQMFrC3LFwmmm9XdT3pJmZbGEjjqlgKBzeulBke+1yW3V7
ojZy/TPtcDQVTnnuSqAI7JeOXo9Rpmuq4CR8Bn6nREsy5pT5SYsyvDjc2G9jHLMZOpAXKzOfRaRb
NHwp2TwQiVXXvyZ+UO7T5FOjPtwNbTfd4ek4F5ZL3PxpEVPLnPQ98kvzQCnDKD29yJbulSF2hr0r
8p0OK2C7vBk+tY85oyE35dVvtbUzc+EznzFmOiTbtQttFsk1nYADdQ1Q5mKCfrhEO4RDnErkDNuA
MovOVccuSA9NOND6IucVDFD40w0gv45IOqD8sjLiFP+qGp0dfAyCDhdpUnURHBrOoyV6lslwVynC
jrN24T4gAYcKZ96LUD9bNmFCSBDEBxpsJrf0xDOr+nRp8wWGAKGuYSbiEwDPh8OVTA28VWN+P80w
/VT60PVugTgIPfjg8/c3KK1P3kT2tuXGR6yjPmKTNWqF9wVjZCE3i405gnlWvYeV5tuzfmhQdA9p
wi0Sw/Pets1dnE/eQZfcVue6f5jG5d1ryscJ2+2dEcbdpS7o1JK2VVFX68YKx2ksKi5HFGrKThlM
6PnJNd6IG7V4LSU0ioDifhIuITv+3BONABzCNHjrBdyNoSRFIgjcb72X5tskHkeazPTQI+enDsOC
67T8neUtVsgsJYXIPLgU2+wycwufqKuPJjZfotwJzp3okc7m3OMnT24U+4K7ymVAWpRM7jwvZmtZ
q0vT6F9NYBHclvQwJuVLOvBmZ96qigkdezM3dADwfLeXNktgU3SvncSDHrEO7CaBT8CxjXMJAZ73
to0DJqpve5DaUyHFNoKKler0Wxd0oDQtcgYs231JUG/daDI9ZksCdAbNmGR0/lNJL1Tx2vjYzC+d
Ol/xTosjzWevU2c7BumPuGLZIyG70RZGXMNi0kSDvx/c/FnM4uyKmaZ1qsstPQjydWK85dg767ON
mZbYZxTYuU1xXjstDVmU7k0P2cevvrp1+mtx+XGlN1MeQ80uJsgrIQgoHNJ0HPo7NXJuVzVXm13C
mxBdI+4jeqUsR4dglgH0FEiKcuBykPwJWO+IA2ztbwRboPZWbO6JF/Pb7sEKv6RjDt43Bns3O8Nj
tY5K23VAyjoFs/f6fFlHp9dH1wPOsXgAZxIGmqgC66ntsCpEqGxO10O7Tknr9XB9yuKNbsIdi9uq
LJi7roekGAW3oy65D4Ig27si8dm1RY+o9eLj9bfp9SVcD43X6pOR9NL/+0XYva2YhAJOmbCV8z0O
10f/6aleJ4iVpY9yfYF26dsnLcGBoAG4Prl+eXInUtBM98vunGrDFoTSe17YOK0v9vrIM1BO2Obv
hglryZ/vWiilOO3VEdWVeyrV4P55k7ysErdIZXJwuiTzBP1AuEFEXDzyhce+F/RneuAQswVMaegq
8rMWfarXw/VRRH/uz6OOj+n6L3o2AC4MhzjFxkOrnN1sT/oOGgJPK/zQdj1urMEowEUZjBpv/f8w
uFGA8jGJOLKxGilcfoTELms+7PWA1Qfi4d8vGu4onCXIJKh1H60ux+trS8Jk10fRevj7tYrd+qHC
MBxMMUPewPnXobBMt8vD9MsUrO026TyrlrEu3T8G/QlzwGYwgAsmYr7/Hhw0U2S2rrybiHzx0CY0
c6yD9OhE4P57K28OM7fnE/CB9iTZo3NCM5oWHXP0qqyqWzZew5+nVm47K3yivUEGMZ6yMhhPOVfi
0Qneh3UejQ6nQquZ3k1ePZ7Merh+HQMZc+scqdtNHYKnq/tq3QGvU+5oVRm0BZqTyMp7Yj/Ldye7
jGLVW0x+oQ/Ya4cTptQM59lIArdqUDb9cyiQI5/yYCYEcKrg2PNNfn92YgSa2QvIFuV4GqHKoE9N
ZSd08UYYZrODA73Gdu3n+JSaZLgtNfrmv4dq/aVarErn6xcfvfUnOPii0eTzA9v1F2GkAbd7fd5Z
4LqqQnZIsOovtc95l4moZNSPtlOyTEpM/J5NmVRVNuNsRZRe0r9GI5Ytor9Z0x3x3UwtERr5SF9k
CX66Ld1ZmXnHMbcusdHHsEMRa8WoeZacpADfIiJ1rOFOGT9+D2X9pJJub2zj74bMeWm96NtcVuM2
LndWmhH51SJZmzGxIhruL0kvmGsHwWdmvZBV3W6nEsRh4IPe99Wdl4liN7BbB881RljzPktcPHvs
HdvS0KXD8XVfWMLfZQwFD2NFQFtF0XDIROxugvBkuWW2rb3iVUG4uRHgenP8NP0QDdQXq9GoK17q
JsQJUva/2dINx8FnV2rlr2kOFSLIWC/tvSlmH0omp2CwtsuZDAD/jc0uCuXwkNX82NDCuLGo+uJN
hO+V7ZgjZKoC5qfwUYBNT4P32aM8LvqIeiJAYJ65Fq4ozot6DiSXFknrMekjZgSXGUTBh1W86lIC
RuoCC2QpBZcbwvBGW7qrRyKho8w/hVlHjnPRBRdZdcc8M69RZS6mq+dTW1OeCf4ymBXt8KjBkmkS
KFpkkPXAZrkcrW+1V32xsBTvQya9Hb0yLBRIFwQBb4tfbet3E4H28qTcFaey6r6lQJpO9O7pbVju
UTrO+4AEEngCWVaoFt2jGl+zfuy+0Mm6Cdxxn0dA/qJiXMvO4mlSPoEtVUYAFve3NnIQFDjDm8Eh
xRaTBlQffDCwKX4EZniv5AQAQyY/+kVi6V0sXDsI/PAtDROum+oHb/g3F1ddWMhd1IN6lkTAKeN+
mtK8pCNjaQDTSsWPSyznzTTQ94wc+KERDRDaEiDSp3TfEe6ZlyJkBcdlN2R1tKX9/lCNh9ieAgAF
sb33apnvIzFCTVBdsi8m9cvLAwI2Vrq4Wh39LhGFrbUcHBdKXDtQ2dmNBIpd3M0iazeejr5SISBZ
nygxe/YIqf5Or+D7iCtno/wJNC8dRkYh3EqStH6cCZany6GBoIZMQ+bkq+mgYGiJmCGiv3qrq+Rc
Oo/d8+Lyh+fheGEL/r54OOODZnYoSA2NUFJ6Jpz8npdnW98FjNNduLQ4u3xxnyGNRivjv4syLQ/V
8FyXaGInb3pF/YauwvTfY4soS8sHZs7ucU3TSuhcZGx8akbgSfWu+GCow/1NrRI8Rr1N24aKUYfZ
sasQXKB1hzfdrkOoMv6yzLzS2A/rnSPJnHH85MLFdbOOMjCv9VsRIicxpTx6XtGA8ipBhqHefhaP
TZkWG08qkrt4u+nFeCe7DT8Uyqq7GIEe5bn/0LgkIeOOxaxHq28OLHVuSeoToYUlw4cPD4BcrZji
pHCenNgmMSYHZcqgN1Zo0Mkeb0JHnVlbt1Xd45Xmj+16GAQTpV0SQARKwGIRqce0uE9Rdrrdl4TB
CqXJp2Xx3ziBlGgmC0RJQYaY7QW47qyfviiJ4jL27w641rhMzmudjssOEwH5kqL8EowjWWK5oVMQ
58NWighrXzzhNTP0nyOWYfbTMapJ1OhBUjYPkwX3fj41SfB1zHv30T6AFdQ1Z17ctJhrakIVciv4
qHT9tZqgpkusannrlTu0/tACSFiocp/ou7k6DAsLOw4DctJUiHGN2yn5pO9g18wOIMSd6xH81kck
4qQUN66HuKagNUlxeZ8A3zUI9YOufXWXLD5ZJOu0EUGt2kmX19GAbuhjYjTnxT92bgCJw6NFCz3f
Ix6+cNI7OBmveZMSwhIKd+8ka+qUKvfznF5MrhyKLlKdimYrk/mHsvSyz2KEcYUJvrDx/GYnnkUb
a9rLiPt/nXRb00NXL0p1gRKgt3b0bYjJZfV7EFD8k9ckhtk/y5M9Qj5CWeeg45J4W5ztMtt7AZzp
Bl4a/n4DiCJR9UddmG/tivBwEnyF0nyk9ehS1zrPeiKhpcc1UOJAvC1rNd4Ze3jQJPXSDBQ46JJV
hAelDwFGTB9X13F6vFp2rt+4Hq5eHvB9eJBU8UpfM9slC7uU66Ft2ZwOLLphmdAWmysCzwJxP876
BqXlc1mimlT+bdeOp8LAD/vriYpttivXp3PcEy2bOGmMA9nZkDcdthEpn9AcmgE/0hyDow0ZTCAy
Ra9rq21KT5IxHd4Qxp8k5zDyU6JeTlLo6VDE+aUsuPFEUfOQTNzGo8wJHSSh3XRqCnHMbRsFkEgn
fIAI2+kXEQdes3/lJqnZobCJRcwJu1WD31u/3i6Fuy+JX2jC8Kmlfb9dBsaTaf48xgSH2l5Jom8Q
sbE2xGr5KeLJgU5hib4tYpR1lCEboUBDkoMsgFfCIpDWte1mO9sFxvYlLM6LM5RnoUY6IpRXak7h
PI4BVPx25SRGAbOZwEWNIxTbzmA9XB9dD0i2KKmuD6s10LLemcTGmA8t6TzlnsN82PnVDKI5zSHX
diHYwM1OOpBroT+VnREoYgU4oGvdna5PKfWgUVsoV+eR/sdqY5Nx+q9PS5pl3AscU+0k203oRnCd
Opy0oZQzDfuUSAGKPzDS/CoxVfTO4fksvB2ZGp/sMgUpJeCjZ7G/LWe2hX8PXsVWUbsprdzrw+t3
5qAlnZh6Ic+T8pz0CBpNRe5x0rzn6zk52xOmxDztLlY1rr6ff77WB/pinCXjQqXyC5Ye6wKRhFft
6VX6e33EPLo/DtXriPX+xMqJItcorgQckKueQUQwla8HZy0RlkUg/k1ishi9kt7MWkVcdaHXR9eD
n5Fv4YyAu/Wo07NrrH1W0adOM7RpHv28E2znKtbqlEYdvTxvQkXWtCHd5nVbL3rAza7sOMfWrf71
gOkm2rlK3l/Fwn1KothMl5Tb+lEymh+8hG04W7iKDNLbldh4kkpLypaJtsEqXmZgd+XpoGseGonF
PpihLVUVNc8/hyi0i4OjKGGrBDEb72u5XRDsCsOJY2VJ++cQ/fPIayNI2pJz1O+TcDelw33ugSK9
SkaCod0WedAcoAAviBxHZC+HPhC3Zq0Ry7VaBK9IPaPo414/iKvouVhm1By6k8EmZHxN56MfGeKz
JW/qiTtqV/nn1nPOYKo6GpT42PeLj4dVZQv91Kg5JLJn8qaa2uyHmQC41ZtYNvFzHBEZdf09Y1mC
Shn9dcnTEA92sTc+9eHCOEcO7NXjmsav6HmxRhxCMnzGayFk+XhT8vpNr3bYq5jaXuXkIpL/kqGv
N/hTu373qkoXVdfvPYxtV9GxweK7iT0bgs2Ce/DGW2vBKGlT7hwDFYhemAwlDJ5CQ1PYG34E7vx8
lRO7axUqfbCpWA4AMVyfT8rQ8+xS3gtTD2cMaumxoa1wleBANE0geKxn71VH32kP1wU30utLT9q3
OSi64/WV1lAY8Fa5/QVvPki43M0Yo6yy57bYMJwlBY1fUtszsQrB4foj5wGTwZ+ffn2OserP72ZU
1Z6uB1evGNG/z43x9G0llidryL8nyluNuuFemxXT5a5nF2eIs9wmi4UteF1c1q91AleKZAqxuf7F
Qq5M2ev7kFn6bRFOuMkmBNHr25PcVYhx/qi4exRw9Zh7f67N60s0M7xSMAbM6dayHMvKj3iuvxZr
e0S3qOqCtZWyPoOS82mm0myvyv6Y8eGtSGKNb89wqawv63q9XJ9eD1cbwDgk+LIieu7XVz7NVrvz
CI/AZHJPjjHqEj7dP34CHxJ346EBpgg043A0ZZmfAuA9bISZhzfzG3cwAJ1BWeybvHuyClJQmxdv
CD3IPCQkVOQESDjdFTXNZqLXctNH3cWk9iM7CJqRrFxuAausM3A4gY4i8g5oX7c4+DmRT27Nu+ri
Bm/oa97UUfkcNu5b1gfvQRHet40TbagoxR44MCg9378rsmXZNxmOD9vuT35Tn7Vs3v3BY97h2894
lPRNKVHlzCDHbnT5XUXuAsDTLbdFQ4ooeaJ0SmzArmG+b1PxdZjPXouxjfApwJcjQJHhPhuL77Uu
WGfFZYAuST54/ZN2vH429Cph4zGzTubnIiY6iv1YqMieYld4hAdByFlox6td4EKb/jHMYkxVT46M
p20j8pmbO+LUgp1x2vQQHmax9VwKYzapbFT68dh09U+uyAXaApsyN40R6dqgE3VGOEKokT8wLajO
c+uvfJjqOFft8KO2H30Zi58giTDzAYuM6po9qikV+cr2qxIW6Qp2t80c7JHB2P92oAs4bWKepna1
NtVWtLtejDSdh0OWkclWdfaKkthfV5E/5pbrw3xSLn5F2CsF69rcOw9OsVi7aE3SnkppH/+/1pMS
tJ+/zA2KzQ96LtWGTn6X/uz/XbbpiDD8X7WeR+RUH9XHf/h//lvqKf5LRsLz8cBwpxQIDv5Re4Yh
KlDYTcIG2uz/+VZVd6uwUzj/Jf1I2raUPtJjgbDzH82nRCNq21EUoPeMXOZd/y+aTy8Sq4T53yTO
+LA8J+THcV91g9B1/y/N5+BiZF2SyToSa7BALgFihDY9S8sHakhmkpHNcHKQ9zqbSL7Ipu4G6Rdb
egdrHrwikJViL4pqBNwPjQhoWnBCaLkvhwCEUvfR6xJNYu7+CCQWU1E5T13gipPJ049WJsmO8jG9
rUXYn+t6UExZ6I5klCRsDRL7TlvpdkFZg4pH62M/vfWQ1e5sbOzN4FECjGyXQpecNCoZFhxIPF5J
fktRwbyczZ2BzLej5wwaLbQvfhS4G8uFgda22Q+gUcwzMHze6omFM0b+0PTDs4VBoYtYvmRqAqzF
Pgkw+ILRyIW3sYs7JgEdNfvye21NpFSVDvq+rji3EPH4J+2eYmpvKWK8BuPUFwf1SLdmbguYQ4H/
niE5kyVb/Hxpfptvke3sWCqL81Bn6NlFzrQv8bdRVso9KhO61lZLLqESvMUTwZUGQcDYsXOPRg+P
Dv2huimPNvnMQ/QLHyySN3lXFjmBUM6DrShPWtRkOHrbV79lXtDkIBz75BI7U38vsuGuG+iqpGny
CI2n2Lq1+KFE0j8kgvaQzIP2UCv7xXopE0ftUk3p7QHP69ZmfYjud3ar6D6i2H9qh99Z/xC5rvo2
gu/elJgeaXm4PwchJebJ4dYDaUaqbrrci3LYl4t8pphxMbiL4KEtnnLChqQhQyvIi3GrF6keddHL
Y9lbz5aHobWt88+gBYFllqEjUSRqbzNrVPtUls81E7mbxHEWZIdMarMW5IgjvScdguIrApDspil+
xnVU4N9Di1ehk3HG0d1oaWloqNbXFDdOVHXeU5IU6PFMiQBrVtXZBLzoihg5/VpPdXB0i/m5x8i2
oR+vj7F09MYNmjuKgG2kuUlYHnuKSZPL68/jebZHdV8Bs9tSyg+wVYOXMa+bb4S6zJrSiM3Fpilq
9po2u06jkCKigEHTAehooXzeABoCCT6MBxR19BrqF+C1bBgnNR5drXdWIRGO2n5wQB3gEg5VkQWU
wPNjZlXRZsdtSvM5S5b7ADsFGIwvtH9uIvrqN4tyuXvQHAgHi2mla+21AipQ1u2DDAX1arXyG8q2
u3WlvIMxvAOEACCJCnozoie+S239kS7Bt0HP9q1Fb1FGw3c3Mw/ZTGhquMYy533zbIWK3UL7BNIi
vM8zdHJZRsyhb2AtG/krV2l2HEuDI9/QQxFEr1m9+mEVyS7XMyX6Uv608vyeZgnJSDDuXD5viOEJ
Kw2MFM+noUiYX1rBPcgbQ1wjfHnPyYLtNAuMxSPCZH8gZpqBxaEWNcANmGNMO2/HXsJua/u3bG7P
2QBdtUDMOITLzwp8+iYdggu+QtKPJ4DPo+qfBn/4ldsKlIfbM7RO5430rek2lmg5eiFx50jx3F5o
Nt8J0FEgOgaQax50jv7OdfW9YipcoTHs2WJv6GDt7HI55BK2TVIvuPyaVX/l08ZCKHcwfXaxPIij
XtAk28JgI6axzIiXnDOrxN43jHcOZ8eRXf0hU0zjLRWMm6xqn5KKgtsA3aIbTNfe9y6iYGmH0YwG
CxKzcbxnurvvOO3JIizLM330wh0IwQAgbgnmtf46x6fEJ6wjF09WRIOi92b1ljMGoHvLnq+vWCMA
iiR29JaMk7+Fa9ZgMTfhHqHih2rde5MiYaUyeg3nRqJiwoKe5NUBAvMvp67HJwovkheX8EtprHgn
rD58obF4o9JypGGtHuNleJ7gYELNsJFFdhR8Eeu4g9p0k9N2vhkWZiHhb0V/iIJm+Nr0iEj89FfY
T/0eD/gNnd2WOL/J32dieFuAWukleIua7AIS+xlZyHNvt58ixNqUmrLfyTG8i1EBc3EO/WmeHvCG
75jlo39vJrjlFvr9MKTXnQx7tdjMR+BvNfY95TxRv478WiXOcgHPNkP3SuhntO+VLTClOtadl+OP
y+vlY2qzZr84yS/UvdNdJn+jQIS7HR3BmNM2CbwjOIBthfr9SXqEqqEv8eJseSYRguTYPN4OQBN4
F7L50C2E7wCaqvfp6D9k0Uwol2SkBbcYZkSHO03T41fov6dJvqgR5TV4RWL1CL+ZfBK0igHj1WDh
GLaX9g5pzgcCjJWWl78GqFbuo8Y/KprX0Dem5rmcUpotKCmEYDUIaM2FqfKhc1ZPo0t6TalR+iEg
JnWoQwWh7eZXE1X2XZdTLNPgiOE4Dx8BoobTzPQkLN3s0sYM+mOq6b0/4AcsQHZlfQyixPfIY4qj
+uzZ44+FLq6dtdarF3TbQUQ/jFTTtm9Dfy8zF2YEQGhEBtWj5QcnR3G/TaPlMzfDjwwA9F4LypQW
cs2ZRYlmJZFwINQBVPovcxZNGyuGhAFRDmrrgmRr7tsvds4Wxyqx+/nesm0cQD1TQlvLrRZcfLm1
HfqCtj73QmtG8O/W1BrK+ZIA/YA0zHKGmDW7dJQOGRqR49QR/pBkyXzb5KtPiwiIzeT8XgfLMIuZ
fQFUUQPNjZnIxmSBMJhjw7/Hzbk48yH3FBqYJmD35dlyD5UcK3iSJ6QIErZmEQ3izG+6UyUTE6Zy
qcqB1iTgfxP7PEvSEtBU37iLwQHIGPAojfsRt1SIgRzkRaEBJE/MchDI5LAARf/pMNC5a8sxJdKk
xD/GX0KqUxs1sK26z0kOiLed+msg2u897vVDrrmNKOEFKCoRY/TFS9p3JHaK59AZw01jld8SlN47
iuUbe2Y2khiqyAkmBCOiifwHa/mR6oRcn6y6xwqP0tcnLtRJxavbOy7KbBzDxc5E3WvzaMfWvg6x
Mac90SoO7G0a/UBwMlNsB7VmC9bLz2TM3BuXnR4Z08OZMBlFNxpyaNHgMW/ydt/AIKcPSzgYcFI2
cR0LWw73Ecwgdk6EblFKg7OP0cg7rGsO/IsaZ289GPuhmNpdUXsheW4BlbqfjrdgLVlpbRJxLfYg
9ZK9hl5rP2TlJbGilzTHV+KlPXJcZwYhjwtp0ecyC5dTP6dmsyxkp0x0cqP5dWGhn4htn6J6ZPxC
78VxFPGymbtDu2JBamYXKCdCErvWPfYxgNeyuQeY8D1ZGzszu3xCXSCCZiJIZxLV/HY/WQQIyurF
Zb4I+XRt+XkdLT85x3QpXRuqOVxZGnxl8llaTn2iD1STjxt/SUXyJY0ntDOmI40aHAJOY0EPsq/J
9A2vvd/14K+t4J117dz/80X22A7pas/eNS/o3xKB6iTbKjAKAOdTsn98MRVbaPjQk3LW2grh+84f
IKasnWnuIkQKrY/+09P/9LXJYLCNcihT1/+36IrutqFxffs//pTrv4tbhwZFMJHVzI4ILPg/v9PP
S1pMf5/37OE3YCrhWP/9zr89/PuiVPB/2Duv5ca5LEs/EWrgzcTEXAAEQSuSkijDG4SklOC9x9PP
B2Z3Z1V2REdPzO10VOcvKVM0wOExe6/1LTItKxO30p/fFgTaLkFQQNAy2Uz9ftz/7ruUApLJtXLQ
HT4Ct6nSif/+j6v0+x3cHyopsYBlimD9fuL7z4qlme8biek0KuAIS+NM1RIBpt2HQq1Q/Lz/RbGM
gPtXpDmRBe2znP35i7pmusEpS9g0zD6wQUszWJoZUuGdEH3Xz9z/8ON8X7CZ9+6imWWq+1tIYymk
4AY5BmqCQ2av7dKNvJTpuzszLh3RqoI/Yo8uwxsW8wq+VZZe5eWGhhkjtF2KuHc+IYZGCEwLv/Cv
n6mquUGw2aEvZt+ylystRyqbY16C+Dlo5fQbW6gvn53fGEOx5vQbYjfhOfAXRYQ2QqGFq7w8+p8/
7kTEYgAM8+dnBRru1Jg1D6cUmval7hvMvbD2h+RwZzn++Xnfj8RDFyB3Y2AynUGzXch4zvsvWaH+
GEp5sbY0FZlFEFTUvu9/oxiEnMp9vbm/4HLpMty/+utbGTXQekZ/LM8HbWlULK8gbaD3CRW9HKq5
9e7+lclH9ve3YQn434TFv9KbqdrVLHaUWkt6Ssu3v3/GuFuRaeEl2/O0nnfQBOxzTLhW1kL9Wr+K
lu2l1Oab8JEo4XVyoF53fMU8aQfbaU1HeaV5PT5l8KYd0bLr87x7HdYeWQg26hKyFmkuxAcLmfK8
9Z+8PtllB4i5HumArnbBRr8+wHhwKKk6aLi9edesMLm778uTHZic4cCdk3r1GpvOYXSS7WturF5N
Ya2fpi9+0K14QmD2TwSXzsUvKQO8+sQH28sOrz5gfsoHBHHilcMxsoPsYGsXXpvksQW4eDw2SQg/
kIZsnF47xEIrIkBIBA1XRY2a8onAKCfkWuBJ4t2RMV8d1fzEZZkzj0CtQvvi8kyJiBxpa2lvxKyN
t3E65dZAM6XdhEgZG7f1XTxqorCGKUGF05qgRp11Y0vU/IivQKaTUzzw3P4xbXF3slMfzsOaWwK5
fwB/FR/SZNPXdv+TkyiE4mkBbznozEyI2pmXHDrT42UAraA+SZF9WOssCtt44G0BsaUE2YG2CFy+
4FtLXZek8dyzJ4mBJLVKPYWQm4Y9SvQMIz94Low31hEfYPeF3B7NIVUgWd9IN7hQ/FQryd6AHbOq
8Si1lV0BuG52UUoMII26+5OND1K64i4UlO7JE6M74PDsRUM8zgoyW7BaiA3pSjzNrGtHpNNWtGVY
QDlz8slFIBJg8KQ5ZT6Zp2prmqcUBgVFXv6jvhau7DHfyRd6c1q1wjkxY2Z+mSYnelFOZK6XxFkj
31Afc5x/Tn8Md8S02AQH2sMzJ0z0roP5KX6J3QYT/WB6sKPPGEa5YP13FTr5jauTTS/+I7OibckP
hMt1LtqIZ9QJiTN9bppnce3S42wOxZZWZCtAWf0ui5VMGLajPCLk+cyzYzwgmUheSFiog9FOqqP4
2NnWKlphvPqBmYZHgfs1Ow/lMZTJss2vaXkQtj8qH5xqeEcFnV5aeWOsi2yrMWOUvkOCNSO6D8dV
BdosU5QVWxwt3Sk/44/CKwdEEn8wBNB7r0Vji4dzFbvdU/+Q/aI8X79I8RbGCeSScnIZFPGLXl4s
QquS8lnKvKC6NPk7vw7MIUBcQSrqqcFwWq+462TcMHjH8SYQjTKdGI/css55nXfil8dfdm/USm5S
vOlR23FYcZLGZSCl8yb/sWgvgTF4lEony088N6Yik6LgD7e/hNW4xBPC0L6o5ZHBRRZwSDuTgcad
NZ/y+Ri+8OZ4SD4QITfWaB4JhqqAkivAXp1JWDPw5/mYq0SukhMBgr1eN8NeFdZMBpP8g2PGbrsP
RnKDKRGBpnAIgyODEs27ghBZXfPDbgIPvxDld+n9KuUJRN5rVT5b5RciubByPIvQ2Hpb1Ft00waF
rXrNQ0bxQag/YVaqPIAGJaheZ0SJs7nvYV7nkicN00bqPhT/jNzT5iOfVZdkIj53vFX5O40WpPJn
uTyaTyh+qxbEHHdkALjD51vKaTnE256zeCh5PERY/HpFzFu84MIIkNbBmUG86fCeaz6TydpEcb3t
QBQ56pdJWPY6qbfdfLZu5ok7DJCN69o7HxGBzq39EIWPmjd98QnWEVItJUMORJhoN0j4jU1mnQbV
/VAuikcoMjFKDJQDUDnJ4ytuh+H1OwJqmIOZY98ZSjyHJ+26L+bVkUPR5PJL8y7/0fjG5aUc8hfq
TNMaGj7ZALzTAPxb6IDp+QZXzOjhtkX29CWuSxf7Tw0tkj35w7RWn4hAPgI3ZZxEnUdIPBO9smMQ
8krG3fTW2uED14C6G1UMb8Z/Cj09cP3TtEYcEzwzc0YHbhwZVVwto7vyEsjP5mTt9G7L4DXH9bRO
J56c2YepdOSz1pE7xrLobzBPesvKoWKudiMHzySwohcmy27F4R7zLecz7Hm8B4Po7YN+MhNWUka9
cFVbL/8RbgWLu7Cm379I7x35pEsrNXAzAlTYl8J/ur2rT8Lxe/Rd8YtL1614FZO04pPEx3F5+PiV
SgrTrhZtZ59PPpKOFVP1/emVzBPwnR8gq3wYN5erL1yNS2sPb6Zt3YwLyx/30aB3bocfwxdfeFhP
6mUVAU+ENA7NLeswC7vIjV5WQnXF7AD18woQ0bQZG0p+LmVG5Ck2Vixm82XmjjK0eK25HTnZgYM9
wwGHObdD4XKxlaQZxlt2xK8PRh7LheH4NuqaA+uXeeIuWYQoODMrcbNG0nEwLhmPx3rgvRo3jmEH
gPxOCHUH1lTpYEU9CUfhKu24SfzvNX4ZnS8ugv6EXpe5hLXgyBXnS94/b4vBzxLa00zno7ovXZrk
5HRcWF6AOmnFS/oiP3EbiwPLs/9kHFuXEa0wR6EfYsriWhlHVj/twqcsO/Cw8UeY72XunyMHxKNt
eMbZYykzCY/gRQ8WY4bBwpmU32SqpM66ZhZt3t75ZfYoGUPayvZMlcE2nzc0NlkDmSBfmAalHZ88
+iUH3hlzwBuLu3Z8510oN95NENmsoVxZvG9uI6x5KuP2XjeHiAX1xh9UPCeHCTV4ZthnW2CcxmXx
U/Mx4r7kkL/W4QdaioZ1coukccUsyWCl58MLMDyucEaQ1YX5n98al0Gqj2uGWfrDy2Lx5yk4is9Y
ATalf26++Fj7Bu55J5+3LNlwxnlhPLV17F0h2rKLEg785qQT/vO0jFIVMB0RhzbjRPT8akvReGSz
oK6Hc/pDLd5ktxc8wk6fvWken6gfhBReuyvrZsucWt2Q2tuaNpy5BMUhOsf4OAc8m0627e0kcPO9
3wF2tkdGfWsB8+FOLlkfCEShXx+FR4Ni4GbkEmuglqzmQPGjp1YCeZt/V3drxHH7NIw2s8IRftuS
rgIbXnRK2PkIAfXnkvZBuiTjSI52/DCfOKQTBWczNYzLJCej5XOG8SEwruepesszD4VWdBu48SLV
ABJwFLLiUAVpxAy3Wwwjh+Xi4/VYtmjraHh6TTGVVmu2TaXLsmr2e/lJlg56dmKKMihLDF/jDmCY
FS1FgBI5bvzOcjrwMEMUkzDSY/Q8hGPlEjthHcviRTvq1q7kJtIQkTzfh532YI2u2i/DAPRwCZSa
Z7oGDbBz8yGs8d+f2ZmLgycXx5Dhyo5Y3asrEdc1kz87V+7PY3DUkMygzcq+4UcJLyytxjXmRMkA
DlyFz2mwovXDnmYZYAekfTz50xdjluWcfTZjN9uM1goCmrpu3nuwbuz8NZgGXqqtkavAtdr6mP4Q
taKWX48qtmM8AfvQfGj59jKaD5LoJMCyoRAqrud5THJt/Shc63rNSCvemK8YAWhVNWra47qzjkDc
eFlReQQkDfTLAzY8MwswrUwOPDdJ3tIU5ITBbmV0xF9m5CmiK4jPQ7/nBXPiYGyRtUNKBufWbcfe
DVmFbT6TjEndkU06Kwa9femB5Dv2BsQWhmyE8XfUjnIcJ7DKq+zQfI3NT4ZUX7jQ3YO/NT+22k5+
lm7Vig+l4REgnhCRUO+Bl5hsjZmQ1Z2iolagyp6K47miIt366sb4tGqJA3/4Xsm6G38sfgGOMpH1
lMY7rX1JPH4x4Ii6jrLHud5zKcxtdiuL7WjgvFzFtRuCnSfBDjz4fk5O0UVw2Vu6GoNrw8YWpEy/
b4lvz6KDyIZEOTbvLR/3zGMhZdfaPuqA/OjBOZ3giHb5YNrNFx+5Aic8i5WB85nHxlMFiA0wHwqV
2VrlKKIRjtkWrAEOTQwXR6E69NX+sEwZeyt3W9a6I5MJNzdUvTY54usK4E1KTnYcjhQfaXY2FxH3
XHajuVvt6LTQPQnXIgVEti4Z4kTsFhADdTd0ptrF0W0PlGv17YQfcLBx4tU0ah9M5Sy+V8IyhHAH
cDf77pdphfaZOCg04xkiPn6AWUp08u5loNOt7WLhLWHY1M6oHIVqz08mTt4vBVFHD1OOrmylMvMj
Kh/fRk12oNyBaO/cxvrWdWah905z8NTExW7h1NM9ioEJICbl3HZpwxP4DhrqvBUd7Xq+Cdg96yuD
wCDCChzz+REQ6jp8uG9MZE5tdnCzHvjgGI+W5mXfwXU6s+CRFGhGe1Xcx1R2YVvAOe0pBLDqgsO3
u/wQK2xDPMDsvwKK9I8dCcH7nGXQzl+Fbo0bx38GwoYbs1t3oVKsCqIfxdio6P8PNHsu2iOJNlDz
48rLEEXS+rSb6mYw/1S3HhBAG3ByClds74WGFFxHe/QJLrOVX6niZC/+TRWYMvCtEqb5FByp72qP
Vgce8hMHCYL5svIGmpFPEuC+fsU0Jt38g/XYVhJ+KAQxiKnRzwysitxmtd9GnikffFTxT+OO+Yeh
YNg8EvcacmtlHLT2oabRXu+n/hJp52B4nkl87zF3Tl4Yviu8ACq6CKfsTK2QTiE6OEikyJ/Sr1lZ
dZf8fbhVKUf5FSsws+Qe1iV4umlFSqq1aw6synLu9MAGP/lveEpP8rU904hpLIdMZorRen+y+gdk
Dz6EXCSMzBexKxwzIoVat6LShvDggxmjgVkIvXIgfsBBurDgnxztUG51b9px7eDK2v5tXhNFfwiZ
3VwsmBIzYb/K2R58mN4x2MzPcC0IzUMs5AZckX6LKHQJpzQXEzxgv90mLtkrc94jmvWjEcyzaPCZ
KreqU9ystbRmzmQxd6sXopWBxl4psrgypWHxqGqcMHYyo/a1hX4trYH+QP9L6aMSDUnUOeerTbiW
2KP4K12w6/QYoYlfJ/uADb11Evb7KdvSxtAv+B+84Cp3mypeJV4CToXC3InZlGzh47jXRJvMj8RV
Nsoqe7RgFoWHkOlsBUhU2GsnaUXFm1kh4Z9BgsnpdX5g6Udyljv1W77Naf6s/PfKEysqAF4BEnpX
eiq0RImq7PnJfwBGdjBOAiUF2zgVLn5YdGNP0aYjq5VdqHzIfkaOd6cKfsozAWDYk51gftPfg1t3
hd4ihrt4VV1JeGb2OXKz4vkgokcgFISM5WP5Kj1qAV9MyQOBCQXQmOaJG904JrOHTRRpjnKX7BAM
4pu6QInBZssrjkjTlzkRvzdz/kPZQo803OYtfmUWFd/pkAUeju9W2UYx8/e+UNFh4Cx3u+pWRs+k
FPIplh4r9TwhPjPsWSVj4WcJlq1BOttivcXHnLPrzqCvUg0V7XeOTix/7BAEeFPszQpEHzXhwbSE
l/8umQ0Cm6JVfDDdfId7O3OaLdECCXMmHEg7pa7Cawm2ma5wnCcxxYEpdRjeDCQI7GnN1+wQeRkx
2F00efUrGoUicMGi9qIdABjf08ziVEVLh1abiTDIxkbQXVRzNR1lWAQ0ZtDLYiHOXYhWebeRUQYa
HiZOGoNXtpuc0Ke3RF4tDNbOxpFhnWfpQqkfZv5yZkdJ4kY8CTHewppqhnCc1h+MAhnRK6uAR9tm
im85nAmndcOHcENON2nEb0wLiUHfxA6uac/Z03DbV0vfIbGwoxfA7GRYq8fC9t+X2Tu4trSGbGU9
viU/0Wv3CfejoPy+kr40qicra4Mu0bccf9qKzSGZbs1PWpZIgmnpsVc9Crwdck8vwQ/gGuY41AXs
OA5SBSTepgElN4SO0ufb5KFLlteWNhP6IMoHKIDYITDLo+goiVp7K5+g4DfeQAdjY27Z5D/N1a5x
skdkxxKZluVHccFsZiwEsj36J4pD1kN4UgcbAnL6arJWDQ7hFJZh+7/iXHKTbWZ2h0bRCMoKV4Sq
jLvovSOb1AuU5fQSvvSS18krAKnxo4CMieOzVb2XL5RUv9r4wk5L8GBn4Z4I8IcXO4lM6rGkzTRj
21glOwtDH1nV/XZ4kF7N906wvcrjeH/gIwmH4ql91d/xNti0xNcFvhJWJW3cBPE56VCvaR5Sge6b
K8Ap8Cd7kItvjXTyVj0ojyP7iSteerk/Jh8y594AE4dNE1takwyMBdWlSVDQXn4tP8vP4ss6arua
kz11jRNyAdQCSvWU8oHuRqe3R5etyndsLfWRITpbD8p+0dpvNOoYnnYaywss3GjX4u798Q/tZ3Qt
X0t32ZWd/Odc2QQQO/GtKBjkAQf531VDUhi2NhjXw3MarXP5ahKS+o2nEWbrJthTGjBczItE0zG5
2ewAmIA3kdd/tvZsY39xedSw3LX7cdNuRrQIS+Z3v2EmCS5sb4/WA56pZ7LoHhLjbaaMthbV1Qxg
GfHG0yNBwDf6VaFBX/VdfKLG9vJBA0hfZtuX8JUtVMxd5mkNOIpX85xa64I9QGAz7fevxoNGdjDL
ncJMntgWxU87XuO1aLzsqL2Ov0BMFzflsbj62w5d8Wu0G58Zid/Ya3ugYlX8ogY74/FZFXhvX5UT
XUmOfyBlY4Zc+5DshIeOFZmh4J/TFdSGyiP0G3bkLUOyaJ+WOErM6OLbvNcdfcfmjOpGIl/awd8A
tWkJ2imEQysE52BpAAXZyNn//iUxmLhHaoD0SDRRuw/woMUWc9WwdJqmTiCKRusXD+oSDXDvPlXR
vkTH492dJneDFBIJCjIykcHM/MNEaBPNrfvf3F1Tf75Vgx7dg/jcisTetUt37v6v/vzT9m7EmiCx
obaEuv7X7ydyLeFc3UX/4dm5G3funp37z3xMAHToTO0DhChlc47DRhf+tvfc/+lfv/nH93P/6v5H
UfvFOk2aJ+ChiP/q0KVRu/Er2kP3P4JqeY77lxoNe8m9f0n8Gnm+hgiOuxnD/Z9/3i/WovsD//mZ
FQgYlv58f/83WVpHG5YaQvv+/anuP//z7e+vQoJKnL/+JlFDuC0NS9OfvzAVCPz2/fsChxT+TSD1
94f4p6f//cIWZxZudD5WTcAGks90Vlq9izKK4tdSw43yCQgOETF1lW3jvtpoGuwgOvuiJyvVEaIf
ZbiY2tUMqzyBrKIMT41kbbqS41+iqFuhb7XVYtGrdW0JWcevHZqPUSB8mkl7bFT5ZhmtB+Tzq2tF
ymiCha5WeQ0VXC4KLQuLuBpOQNR/JoHgYrS8RLFb8Uyt2fT6TJKoGPfquu+ljVgjK0h8snoUDZls
mLymQzw6pJds26lGgyc+l3etT9KDXlHHq2JJzIJF/AQqYJ/5bM8WdmI/rWJpI8eWCyTvEFTJOc7e
YMisVaocA4c3vNBboRnZKkLmD4e0XlsEzJZhdAqbjLhog7lLCc7zh2iqO6PDZovlZqdm9bWMhA9R
ny+EGK394HPokcQTLR+gEdAt+UR6JVSvBNKTUGgg1TrcKR2sQ32mqOMbtxG5KPGQ+RmpWUD+Zalx
OEIdyQmA7iuriGaRj4hYr1Qp6BRDTzBS+kDOwPfUApNNSvkXSpKjGBgwzJCwyt3sjcmXJO2CIf3C
JYjJNsc32YQN+tXuJ8zNT9rI+b4Tld4rxHmJV4/WpbDBSk2hT+M43QKi89v81cDIKbXSrq6I+6h0
0ijps8z+YYzkx6buz9OEK2OoUUfhXEvoCNU5oqx2nbWEiA6w4mCBz36NqlGVr53l9eazDk3OLmB+
ddrsSToxnNQ8W+3GZfpsEP0RwXiS5PhTZbeVjhakAylwZRJ+S6oeGddMWdx/cffZBKJPs0Flt8ca
XyNy4Yrh6D+0BkgiodZIz5thPrYSNHSksyR8KxBkxgvgBvVrTmgX+dpj1k5vWVlTB7U6qqlKis4o
/4ZhgVmrE/ZDU6xGFTdEUhnemFEG0zrOVOrSp2ZjGccCaRRV/Ksggkc2RGAGw7U0WV2nFu9z3jfj
liDXw4geaNVo46oR6tLORJigUSO+z4AUQZuZwqpXOE9m8svYScW2yeZbos9MKbKEVqYhONoYhRXa
wHfO+nSfYP+lKC+jOl5bivrNSHIlqX3xB/OjnfSTT1d6Bm/rzOJ4Hcd+30O8rfUK5e7i6ZBEYnSC
J7J6dpmEy6cihfBI1NLj+FJnFHRSq5cxaDRuKbcyQGP1il8Hxqsmf1RfomL9VEnWb5OCyzVWPYvs
tJc1yV8PFQ9uTROLV+/v8Y32tlARlRJqO4kcplmEgqip/gPi170Vt9/SYMkrn8MDkfNX1OQ1QkzU
t1MFua/XPvQc+QLe1FKgIzZnVuUKtUjXYip+4VFxJ1/pTolYmATkYIruTlIFfV6qJ2utBv4PLrj4
MHRvmsQ0V8FC1lJddyWF7nY4SSZqdAs+afYDh8BprYFVHC9s7TdsMnI25P2P2sxPqJ0jdAwcC0n+
INuiAKkGpgyHosjNGoBPoOilY02zIzWrxC1fgIFBOtDmh1IQXkI+m1xd7S3SrXItCVRkInFrBhO9
SkLkug6f/CC9ki9F5lDdgp8SODFHoYY5gUjzNsFd5TfDllzmo2ZKe+hp8PQnkXT3lJ3qEJyL776G
fNrS59FoQGY7JZzFVaVGhhMaQAJl3+mIP1lMR9TaNHnZEtJxwReGORjg5Ez3UxMoe0IGDjZ1CkkQ
ueQ5TKubVjZXEKQPXPOHuZZJQoeMCHGKtC/xNTApehH454MVzXBUCWV5jlSyeoWchaE2ZtEG0vqj
jk9KMRLXq+iYI4rwLKtKgjQ4pSIPMTq2JGybKEwdQYMCI+si0PcEdmyffgmFCaV+bn9UnfJWlVbb
QE0+k4Vw2irhp1nP8RZp8LjHGrWbmL9T8KJ2SVIuonB7Mtqnpot+2kiezlLL6J8D1OqqNVCCYBVE
9lCsM7PHOZXC3I6b6i0Zy4GUpvyknBUqIUKJgiX71jJZdn7pKu2CKnxP20/InXzURQBdxSTmjgS7
EaH+Ts4ugl8/BBiiHlBXL6pSCupSMXGy8euNP2CG99vsRQi7T01WSrJnllbXUqsje7jPUsJ1gCix
PA/XSCeZVqA3iexTBrCGxY6+ZwlNbSD6K8W9OhqGJxYqbeBEAORDxbxsKYKYaHuBVJxxGxPGHMN4
BpILB9yaABma27rwlxxjqE5wV1/FWmTHLuaM2q6lEFInz+IsfxV96BYNJB7gXwHFWoi86zRFXGJg
dMUcpmuQYaikt5w+QypiLoZw9EZ+2m9zFaDP0DiKshO6g6H4tJtE2gyBb6E1GXHjJpp/DCg5Whmi
T0OZvggggrDVUDLKMkq0PQX9xHzIusInnqWzeLX0SfJ8JISxkii0l/lj11RQNlWRkKWGEoAp70R/
gaFG47iKfMHWawmeDuIwt+nKL4LqNv/fUvbfspSxxQa7/z/+9//6Gv9n8F385/iAjyj//hdD2e/f
+DdDma7/w1IAnOgKRGtTIUXgPwxlhvQPRIMm0AKANWjwFAIk/t1QZvxD1SCAmoYlEu8iiyS8NL9D
BFTlH6KGz0w0RMkSVdky/m8MZdISBfMvdjLDwMTIA1kEEuiSvtjNvv5ExbRGLArtCEumYw9kU8Cg
Hiq3FLht+YsN0K17FrZ0u2Jb24K4+acL9W+JFP8cVCP9lZAB49SUdA4gkoV5DijqX09e5FpREd82
b5QRHTzl/3afQvEu1nrrEVU5Vo6ps17+vz4tiQ7//J47FStWjeZ8U4OzRjh46gTPpbzEDOo3e61c
U9r+r9/pYsr716v8r2/0r0AeAI6gvnuesUW0NWNsBRhIMRdTLcFpL//1c2Gy+U9Ph2/GxKkly/gV
JenvGJQmZe8Q9FVNgWLwd6FOK1hVTmNLJ0TJzYpEjCR0lcIE8QJBZTUB7DlaeMDY1FCVhO1yNDII
sbEAn5yRy4Q0oUwYCKekT5IR72dS5lIake2gIb76Ri/RISJqcsoo9MXqr57m2siN5wBl5CSTJuiZ
lIwmNXUvYmXposXDyRcqkgji4ajq1ICjuaFkPDYk1VfIqPk/mDbbsC3ErVrIjwAxEOKLoz2OdMHr
WRsp62cPfhuFOx9NX67Wr4nVLLgHjkJm2VPuNJ5GI/Wfjl1EgRFV+oaTkej6Bh3DAAMaHGlpo9cf
xKUz8pQPzu8LtW66asT0DnnXOmqqkSQJIhDu2dGAXy9r2i4Pu+0gt1/kJD7IPr0RwoFZL7tjVFY3
1J5XFtoV7eejoA2vkzzQ5W25snNMhECjc66RajqI2A91wI9U33sW0s8uatDmTUQKoPuvMHkN17Hh
JFqWRJNyarNDuXDyaEGpU4/LCoOT52iO2No2FWeeXP5WBH5vwOrGzgJVqMxDyQGEENOkRp3PFywA
sJPSidzMwSfCLdwI1fSWC7BbCLtvW9qmHQ3TjAU7j6SRklrk4hy5GQH58BA6jW76Bld2DXVlRcIn
S814JREZVwOo+D5no5MY87eiZBBRf+VZ88GCleLUB7NK0CDAVZpTSZy5xlDe/DG3BYPicG6qa0Xv
r1qZfYNdpURBR3F5nEwZr+KknabirFckgmLDQMc0O1Gp0cKAfm7q4WOgMV2V9Uj9S+CfQGNXKarO
C/XUWHxvWGUoN+kjDQuFtlPWcNXwya+AWPw0Mu9xi/WRolChfgPZw87WRo6aUZZMhLMvU4424uin
SXgHGYAJOxQIo1ZoUWcK9Uk5rd9iRV32d80vqzDpcIbG6HYJOtiEfy3MyreYRpDLAsaczKnOwjsj
SQXKV5MXUqm678w5uyqxhzArxvIxtYxNxXHFCWHX0nHML5ZUP6ozwySVpEMRWwEVExjmigiYIRXC
bZuCEichhjMI46dKoKqF7HjZorEnALYXJtXS/ecX+gpmDzfagu48Vf4HTOkzj8XBu2WOx19qD3Lt
lYIKwadqURANx6CUL4C8fw/fXCa81q+KL7x6Pajw9BJMHFr6oJkpzJqPSc22Z0x5d74A24DKGlt2
DVS1oSfbZdyMU/5MTPnDJHOMU9L2xrk6gBBH064oNUc1LEKRLfR+vUxI3YjkKcfAlwrUPqZQ3PRd
tl4KG4ZsxNsOvCHxdzp+tfoc5aPkNV1zNMv2KuQcaeOOy3cfeSKuVubd3NaD8ibLfAzTqMq8OMZf
VyPT1ZZPXEG5C7GMiGDdWtw148RntlLJNO4pwXQyeqiAkq/Zznw6E+L+akH8zqT2SR5icnFBY6p8
UqXlDyrq9FLYInYqmgVLH669wTVutPpmEJCzwnN5qaclfsuaPDMPaA0JIe6/F78n5KDTBiL22gyl
ZEVBhvnTkYKUvOQu2y7DySxo6Ewyk1nQRiujjK6p8oKvRF2LJtt2LdMvGqi0WOcDGcK7norppS3L
ge0ud57T1nrOmfLv01EC6qGB/jZlLTRy7AcdpnE783lTsDFFnSeJA/W7bZio+ok7kppM/iPSY9l/
NEsuRcxNVWf5u04H5mLLQmKDDp6cEJ0X1o78MLeKS6RGl7pH0lPnV0FOkMxGFOisqL7//ji3sPmK
V0serlU/XWuLEpzgn0Sd4QxTmPCBeLyCCl4HRvREgqXLpJqgXFK/5YLX2Q3LHFNntzrSOLW5fUCj
2KqV7yKerrLGaGQu24qjchnU9CKJ2YXz9I81GwjwUA/Ky+dY5Y4S9qvZjZAgF+J4L5owCzVO9Yih
4DUL2c6fm2MncilwFZROFx+akMs6LpP7iB+vNMyCy4oEWUtiIp0H6BwR6w8VaUjbKfqg2Qpqzrry
d2TgQY1iEt/aEz6Ham5fpmQz9syfgsVbC0zMbyPVlcaqb8slmSqWGFklgDpYwO9JSmG6n+9vUBJS
QlMoDN8HvFa2t6qJd7mFZdrCAc1zIiZkHY0KjHdN+86KHDiZHLp1zA23fFymYpNdDLWhSVneQiV4
qxO60JGhevrC2Z9YxjuO0RJ5Pp5FtX21FMi6Ov2cJR166DKraUvMD8RYAmXrmT7WjMY4GiIXoDMA
lyG5mEM9bYoSngsp3JBMjeZCDBIZHRZFZ7PWIbFpB9DhfIRCMP4SEcJEpaOlHIcz0PqHzm+OVa5x
4KNenS4rX9imRyVuL6pQdK5WhE+s0Xtuob+Ke5CwCX4wk3LUaFC/1OTZTmLw/+1o/bQgWgkLklch
ln4yihE5mEtzEwTiKtRKV5hpxwh8YndmRGlfb6erZdAN0ElsYJYVPCqu8sqMQiRHk7+emn2N8iDI
XNFITi2pv6tUr+aVOZpvdWUozB1LuRelfWX0UPpJIjBIZHbaoEldkSP2ikX1V6PhWKSZxqFXYgEc
Dwn/DyUWe4XfbqCnya9DKKxMDe1Zz7bGj7v9ELf45PSKUaqt+xxZ8izoKNM6Ghik+aCD1951g6Fc
FQNPNcq3AZBuU3AODkvAOvWMEw4UfTEEFoXa8RLOocAcq36MPmWHJCWzoh8aANFpfpdSQNjOTS5n
qmfr2Eqe+5m+kawDwk/S9FMoko4VeWatAJy0FBBFJu0atoyKVq/ICOamDgETbKmdDe02rnKFWji+
qAA9o+5/4u9JENAJN4EMABbaiasx9RvKOUVQNQCiBmK3ZflRIL2ntlqYQTIphw0l7FwY1wakC8Za
UKJ2HCZ0WrO5EdT6IM/VSRn0nBiV5CUQmHz6URZchVgPyGYjnvaNaUnZWscziFq9ckaDApfeEP5V
SSifyTeLNr05fM0GRsQYcbLZa5ILPtSZ2v7ZbGmCmbKwYnXA3RSKJjVgczcprOk1gRxE/Pxithv2
eg+2XZklt8Wuhvi7e8YuvGgG/Y+iYgH6/SIiHAr9pG3U6YTD8mCN0U3KrAi14gCfSkkHPh/0gUOA
i9hzMa4WZHsvRSnoFXB02nIDg0wkQKwl/VUkuRYAGPC7tsZ/yUtLQvV5UqJHJTSoQbR9sKtl8O11
K0muYvk50Wpsf8peqb0RJZ6aKguHDGeRuIHPgB0iDktXM7ZjYXz6JlqzFAeUV9IOn8dfvcGHyg+l
8hjF6ZYJmE0BOHGsnjRhQgK1Nq1c/B+ezmO3cWyLol9EgDlMJQblYMuW7QnhyJwuM7++l+oBb9Ko
rup2KZCXJ+y99lOZY+zAyPTdcmt6Vf2TFFwQ8RB/6yrL9Xmx0MQDglohoyRRSq3QGyHinWp2AdPP
Ig8KULOc6WpccW4zg8FTis7sAcPMNV78vyuKgyKx7IT7JTwmlQk/fPJDSwxMvCjF5oPCQH2l9pB1
bV0tN3wS4NzMQoFHgd4zJSbmMEnsJ42fKOfLbk2kb3B4j0a25B7s52QNjdGbKiPxZjtsPC1JvjKM
usgKEjqQFGWDY+IbMSCR0dxS2dhEPoVlp62WxhQ+SDee9EoLOEGVXxJM/n2kZl5O9wW4lml7Nhqf
xYOwQD7UYrNsKJKZY8B4pDSEAWEqtp+2SAo0gEST4EE8TmRSTMQzKGqprepGpxYuRCBpDJLqOuKJ
PgPbs0cCnwg0pvUh70VWXw2V8LAOgp4rIjvBK3yykgwYQ6zwWYF3WNdx9lSDDsCrG94Ye0N3UKBl
iJ6yRW0b8IQp5xGjcidGq2EXQ+qSOwFmM/uKyxEYNpRHSy0IjlUZaOv6yayMn56GFRZT7gTCUMmc
oN0SuvVTROofaLGM1BhK27pCQtGofK+m3joBoRlbKFJoIGQQK3LW33NzeLJqNHkKKHkeQfE2stla
5WrYoYSYIVUooxdb6Ql4758hUN8z1qWxndMXTYZVIanEDVCjnowyx7RA/B0rJ0Cx6tDsW0qLTsEd
izRrmiDZUlPixKxbZZ22Pc2GxiVtAvugU/BNcoiCyAp9TUzDOm/tty5TmATr0nNSW08guky6iaIN
cm2BPEUAjh6jiIsUHO4CbVg9120QphsHXzKq9PAZr1hpoMbLKlyTYYY6Y9ilqc7otTLWIelDA4w8
eg7LQJ3RlVv+7ctaSJhWJDAZzqB7kdORxjWnnDYDjMY7SW3d55Q7z6Y2d1sqKwSlQNRXfGpIYx32
AFxxBwrhIhgm7mtnxB2ygMFgsH2OexbhZiuIMNJs2we5ezNUHbr/9KWLHKSGAoM3j0B/OeO2REEU
5uYYFPX0BULJ4VDkPlNagBBjWNK72/jc+XS53LvRq9IUJaQeOdtuRMqDUbkln5zNh06Ew9Q9brdU
jBuzN92lGAB6Me5+dJtcnnhXGdMKfwTpEQCw5krLddlVDODJjerxd/tjTMcoFAfiO6clYmD0h4mk
7Xr0c4tErR839uzzVcVV5DKB2JS2DF3WYvYA3PaJ+TA4Z86a1CLoQV42jp3tq7E+djlSfsecA5Xo
AyupAQXoi0A85tfTJLtmqb0Dd/MEaNcd8+0vYgA+xtTLkm9SlXY6VQ368uaz0ll6tpOyyxSdWITw
0INaW+yJ3OwGmU5WXGE8/GbzvIXVBIhelGAfUnnm/Of6ZV5ImBAeozmKCVJUtnNVXyv2sXVE+jZ1
Nks1mSiyWSfBmCghkzJn1ZooLmPAv2fiZGauWPEjj6gZyxoym1oqhPsmjb9kVuNW/eSsq+oJNDlR
J7jH12qVfaUa/Hy5RO446/UCVwVDps7kMFvmTRh6gw2Hxew15RBa9p4EkmAwXpnZl8EC9xRxIUoe
mxFYAjgD9GbuFWVieFLDBjNZ2Ef3v0Vbg4qLn60yfC3Ju1ybOWoXO8YJHeUcqpYEXwLJdBHrYpsY
1b3u2BnlpUkaM5l5zKPw1z2M+RZr2Mxe9vVCRnrEK+DTRZgPYSjRj5op8rWQqzRIa8Xvc23a6sCU
ity0N7qhH5zFAAoQAXQJmaSkfG1UtdqllnJeZYQGVUcjJFjgB7BnLdfKSLnOmxe5ZH4yEXITEhAE
DWeAtE2ACtN6TmamSd5c0951Q+m4PYU9CxkOwbCWcEUOl05Dv9yaHOK9bL6aFEm+QrxIIWAnWXpv
7jUSs5KLJNvDZo67CWdRj78CM1EaWGXFgK7m41LbiBrJ6m03X9DtaTnQVFaba7lRwl0e4tDuQ4hd
YF1MMjhIPbVeiHvE2Ux/lxmN8ObmrjLBWJtkoMQlx1uawrKTZzIRYt5BU596sj84XfIYpCDlz6xL
u0pWn/KxfbNKRJT6TAoXOCbkSYK9N/ATihXErlaGz9LAfqQohDm2LVLbhCMsDpN1Vuqtq7E7NrNp
OE7dNNG1xYicGQlu5mImTlappo2kgZEiuMSv8lq796l16Jtx9BdJ4BHXl2pfZRO8MxJe2b5IgB7S
JyuSii14wqvWaBoAEfQUj6M+k6Eyo46RppTEIzulYrVCZPczk18tQg3ZkJO10eQJ0uSifcWtuI1t
fVYt3ItaKByQIfM+V0ZcgpaFNtlwjmOxYMcb8y2JQmdWcsZ+WlQ8S80Y1AVP1wLokhhiBk7NngOH
xv7xrDbJqF0D1l2nMV2T4/DAhgRCqYvsg3EamQ3j0twrvMBFr1Nrxpzs00ILr8ABW0OHo5KzwouD
oLsY8UwWMjdSreYHgYepmpaZGJ/xHqbIGE1VxgUxx5hkJIplSwMdSg4h52L6MjxevKMwKSZ3xW1F
FQVjOHTrQS1yT+iMWhvjHlaL5qlTuAYI81MX0nuecZ212UQ6a8ZTITcg2T8+QNUQW6WlrFAq268J
p4uyWXdH/C1BaaViPXD2KnFo+G3pvNpGK7H85DMtM4yPBv66whYgQXXsYGJvGsU1lpgatg5PzHGq
qFgyN2XSxicDCNa0uH3g3CszEaGV0yLblCVo2Onsz0PfulA/abd6LQlkcO94CxF9j1w5uSSBEWm/
zVBnXGeor07E/DYvvRZku5uJiNYIaa4yHiKwO/MEJQl7aKHg+RkZPpYLRotZyf9KE21WRoahbxiU
5WHf4eNSuOa5uB/iPevH6BuGgjmvTEj6Mdek88Aa0ZymQ1kqxXqZ1Oyi19JXScpulCFTk+tPR8jo
+SKRb3gUIWf5MKU/dakdtsccwFE7Y4qsYicwUvwW2sBSwVrRAqlBPs/xUREFUY9cc7wVqqx+vCZa
eZB0GgjwNMa6cbIf9osO+3sy+cqXilixwsKDPBjIBBsLoXoDYHmdgUebkGWC5xowKVgFbAKMmnQ/
yFkl82RYDeg2tZRuVjkAw9NQ+HdyHHtLiGfFEvA/CdB66ZzqcQBFRCBBkfn3k+XOvrU2iVBTw8er
Zt/jOLkZHJ5rMn+ymk9Rj9dHU2IvHCsOp0n+lUhOsXZKjB7tghymN8DIW48h4MJsvBqb86jiD6DZ
Y5E/Vi9jhwQxEqwDQoWnhNI/autHDpVinkeJAXQnw3Cq1sVQ3EiODENST1EjFfliQUA1gIMnfldr
ZFSABDCG2G/qGslj8wnwfhZZxIyUlrw1wi8zTPwQ1xvFle/owlscA415wtI2Mu27Nml7E7PwYAE6
LzvlIJmMsVnkFi33+8i7sCvxmQk1ZiLIccpsFMuAV4nhx1EZKSdKfjIhBxlZROGetrNXPU3mQTNn
ZDEqLJ7OwJVBahkJuiL0a7M9RHVYYT1VblItc8K3OFsfTUYsKa5sxNeojLeGqBQmAxB85Ey7hxl6
+qb5tFUQBFMvXalQP2u0H3M/39PIPrAnuLY4eFXAs3Vi4Y5UxeeUzZjUajINE96amKpPBoP3ZNJu
BGDdRrynYFmPEjtHhHMOMs06rV2u+M/WXJ51qXzXBb+RSUhi2h6gnSFRazm1Z0r1U17HOTZAa5Ut
huTNk0IkmfLWNR1+hMQ5FFwLq0qrvjVJVnjfnGdC4x/zKwK6j2a2+VgINWKrSZeYPciQFSd5Xyxg
JInOLAURaI9zQST0wLn1QMNtyN3iKdKkLX3MiD58io/DA21BW5uzH3KLHFmJoT9Vpu48Q8dGdkoT
KPFTyrAhqrEFiytqam6DNYuZChPziJq4YjtzS66dMBzIWMMdM9qFBcIgHa8V8kPLmj7UFK9Fop1b
5ksE59j6ujanC42kxfx8U4ZoixLVPGZttRzn1rovhvkmQzp21YLSKY6r0dPLU9yNGMNj0ORDSucu
Rz1FJ6JnopOZQJmQ5f41eXnEFEFHnN3J0P+l5Etk83RqDY79RMLYUaBISHV6v+WBWe4siwQNp3pW
wP5ejYyJ3hxNxI+Yc71V1bqBKtY517EI5OJ3HJyvEvsVFCe0/6jFp4HTokP2hfiNwFD+vlQQveHM
rJIjfFIURhjgZIyJY8JVr6Wg0P41tp22MULUewq3Va4pgICLKxGUfIUpB+QUY7TKkBE5YD5RZ1i3
QYmeRNMzQB3GGHYy4VL8SdMwIiKfPN8bEvSDVLgS4eZTWlaHkY3D1ZS3gya/oghOgAfI5s6Yknva
N9FOUvLWz2bNlyryNqE5SvgqUGo1o77J9QtjgSQQoRnuC2oXmCurpqnVDciwp8EampNp91ugWiJY
0HcEuhIAjnqY37RbPE8/rdSwG2Lov6fYE3sDsbE0FXjoJFYwId18Py08TdqKhy40GuL7HrQ5PjNS
jhwGgOImjBdMX9FWAz64ke4NKjmlY1QgbIJHmF81jzr137MwkvgBqfqEAoCnwWSeIoNHtt1nJ1iT
fNkMVb3cODaaHRK7UtquVFs3Q8fuJyZ4UeR5+gk6Uh5SrBFlvrx/Bz2KBUSVY3hF6ZeuSJz6+nfp
IlOnxZdJuoGI8ahAY8Z+o4RTRacQ0pyDXOBLUsqOTNHhlCxEwZI1yDowBOpdDx/6ZJ1sIpzW/+5z
+pU/TfC9o4gUicJcuan/+ij27JAf67RxSnZVpbkgb4N/VwPRTATg8hqrR7nVZIvb2YwumupRETFH
bNIK11tJ2mw8MwjtCHyqWfci3NhMScWPrHmaxWnduoQH+71im2TJGirWKOfTGVmTJqEO8saeN2lG
BZCCJ1vJhD1wEKUQPnXmHfkQXnv9WWOwuLOqhQEd2YL0sh5aq4fQjVZNtj1n4am8tLgrGFbSskt/
6TCiMgWvjZESBKZlcQ+SbUd9wotU6TfUBUdRJ0GHaGif6L2oHGXJsyf5L4Go5jmxY+0Ga6d05s/S
xoRYoBFdoQrQ4G100+nfr/p2UFwuVNxg5pT4TkjGTf8I3kVsuk5kHhFdNIwbXdPV1Uh1DN/cLl1p
rl+MDvy1km2s6apK3LPQ8LC6xy06z2mGYWZzWkfKHej2nn1lvlMGUuHTmDEFeQ/KuZa1aIt8F0ib
hbwpjeh6eD5uhDRdDFu2GFgUybmT899c5ykzmaJnpGBjp1DztybVAiE7gZbr71UWT9cF9LofItVj
MuNHS/pTyhZrUhU8BuBkAA/hhzFI+EN4+esa6NaIj30Yc6pG61iSf7r0ZN2aXXpyHBnL0DLg1Uia
e5nBXbFppqSdnLQtoWTp28wr557s070h6O1q0rUTEGIgCKpDZTBZUBsNe3xTJ4FVmd8jC3hDzbln
a9xehh2B10nzd6tqLuPjgbYYBOwKmQdeikFdSwfgOOiGlWT+67thn6Lv4wocLwN9BFr19r0ssU3G
0k9YJ0c4zYgtNbRraowXpgDPjs8W0yoU+XvUSdIHYbIWicF0QMD/BkAXVvvrsJd3JRxqOvPeurOw
psNbXmEqp0BmterqaWL6nWV8qI9ECxniJS+Kdr9kdK4kzaEuY5ZIxdBuwSieirpRg1JtegoSMnM1
FlhKOHwSjlXeJuyelJZ5wFzrpZyxJI8JZlkqVny1wFxkcL0UifIubNGQMxg7WdlMcqoWzQHVzWMK
Pg0HvdZjjyTWstbDF5X2rB6Q+0lhfFN0Iqp58NmUgbO+JdIeXkt5Yju+C01iG0crdXZRaR9nBRVR
XSifedczwcuxyo1cjW7OxeuHWbR4lTWIoJBYfuplBupz/lNZiLj9MC87ldlSoGflWxmz7HTUieEQ
W34/nvwhNEeQZM62jaowMI2O6khVgymVuPgWLC6piZ1ewRyCVrQnG+7h36+jh3ZC8QzdeqAmy/G5
lufKNQ0eoRQ2zhrDwta2lubJ0vFuN2bQV85lRBCMD2yiCbfNTSlpmd+B6s30EcrBQko0E1evXEKG
KfRDUWPYAAasc21FCm2HE7e7f/8gXqTdaUoZqx5Kg///UpW5wBQi/uAg1Lrpw+o+/e9/ZX/IH/37
b5tOLNrbv5+QyLc0VKF9Lo/OAohbpw/JSvA9Mo/nx6ZFl/haGr6Q7Wxsl/J4KxMbr+2oIbouCYqg
s8GaNagOCpQFOgh3wFqrschOEDg3ClHaEiTRKY3ITxbS55O5VOCtWic8zdYj10v9KjvYw9cZXuM2
6cjTq+fwXEMCymJnufAekp1c91zXhmcRuLyq5cE5yypZpWSGe3OkJtcyYXuc93GGAOYXvDsmLZkk
5SXN2O/z9z0rPNAXW3rGrqRluXOQRh0vf1f5aU1GTZx1TBLG97TAsz6Fw1E24yEYbb1AHQDDOXe0
YyT0zp9zvkMtWV7Q1fY+e30Y3ASI74tiCpyET6SoC5qXwhiOTZWWKFqmTV3R66mUTEVa+qh79yIJ
MyrrjOClSsA6ql4mFWHGAz63oPvibMbLrxT9HXDxwczq5zmTWNOq3QU9K3wYc0Rz0oo9M6kSvdkA
CicfjB0sQ44YJdPJa8bbbchkVMTQfUH2rDOr+mO0SJFu5HfijkD/WP5ohDVf705EPZPSZlUpBHEX
jztdR56HDDl5KrXqNIw48mImhx7BM86OLf62kdkuj2rldwLzegkwIy0KVu5Iq+xHak3sIAUbk9H2
LUtrT/1CBRWRW6/JahEsiwNFfUqdoGWtxvTB6F9Q6eDqW2Y/TtR6ywAQg4rsbEh/7ehId5U0/86l
nd0RVKzsUiEUNJq2ZYv2I4nZNjflPK1ng1leOXSDh0Gl97OSi/2fOYis4H3fkiE51UBHzNBUV73E
/Z/V9c8Sa1BDsPnU9chkomaLi1r5oqcPGdIQG+lenwxQh8LczapZwFQZ/9R0JIQbXKTD7s5aqr9U
M16Ncf7uY+xgVqIfDNg17N5cBkMMIxWN0L5Q3JHlxV7UlzcuYuOkzwpgHfiJmy5e9GfzYktJfyU5
i7Y7YmApg1/X5AV0QhUSOK6QlVUWJgvsgtQOtls7gR6VW2WwjqGjjxBjc4ZmNOQb0RX2PmVctI1b
ydkNQ+hsG62N8cbxNrj8i21EoAGRMVVLD+KoB7MPH/YaVTumYW37mTYYpypkw57Gx7bB3YAeSvWE
msoXSwlLr2y0crOw7UHhImy3IyXuSWEO6RqKMTwxge3dUTKkJ6IzH2YvsFVRMT13Oqt1IXXJrdEl
fS2JRr71TgNnRbeKFyQ7Yt1YFQVwbLLkZFG+VUIaKp07DKhrKF5H2pg1Ye/i1RGCK5zgmNfoYUWd
ZMKhuoYlUj2Z+ati2xmTAvbCsqjzNePL9LV9/FB1FvErs1BEc0oWvYYz+6WOIvWFgGWME6ljv3Aw
MZBva+sFeRUU3EEXlzBzvGSuVCbcyKNsgSLx37/CcldPRljJ3pS89VgxoFyzWw8didViI13i1DC2
idmOpzDSh1PXJeNpLGvt0MfsMR+/3zVj59VOMbCnsoxjq3R7kVpwx0z7tYNj1o3oIsvlK58AAPfZ
Y70gKZlX2NF7unQGxkqSmfQIZIA56QqfUkpe7JgIZOIFs/WBL0KaKsVF6/bNvhKOvhDgiAZThzfF
blTICq5t6hIGI5nmZV3xKc0Y42WluqRmOgZLfRpHrQryJrMuC69YSk1yz8mhTZv8qTA4jtkAYzoN
Hc6zAYIbve0mzIS1z0Yo00rLRlCvUUroJeAWRI7dmng9BuCSJ5LYRBdgDUdDH9iejKG9Q7SjuaXo
n7ooBWVCmGjTjmxrjOwiEtz+Ykx3ABTIWVw45IeBffKk5QQ3YtPvFsyPlukx2Keyo5ziIdB9lDCI
wU/oLUlm4scOUwZu2QnEOpSDvEZaX/TC7cuC/kgY7EYffS1bEjI0UWhpj2oNw9OhETwazLhh62cG
BLM+sJAaLBlVZcoTa46HitJcaRX+SicfZK4qezlohmkeU4pNmibHt7W53ys6rpySEfDZqlKobGB9
hFiwNJBkSf6XuuVAmDZcfgYv7CzhRULEuvjjkDA8t2a8vDO+ct0iCNXIY2PT4/9JSXBz5Zk6JF4G
OoeUxSJW+9ZUGnDTBJ1pDMU4thdQ7ljeaIXUKHkFdAwWiDHCwWrQtpSaHB7beARyLx40SNnZIYlb
l5Wms/vPOUoisc76xnLniZkAb3LZ5nG3XKxFIVka1LqsZKfWNv157PVDngzUeZZl72A0ATFJYpK6
5TkYIvyVpqGe2QoiVNW0u5TWv3MuXmKEzFxZ89msWZZPhqIdpYUTN26HARpmlm/yyGBoCQ6u6kV6
kMOWoUA6W+CZxzNCi8niOHZks9jx7A+92YyxX87DvZrYj8wynMykL8lLmXQYgyGth2qdO70HDxSz
sOlrtdhJMZCDIe4PE/KyrT0P8D3sqjlQmZ2ihYTenuuN1Tp2HzmubrR1BHkWpNRj6dt1kw7gTgxt
UOs9BK+u9+lM8p1hSXCyZpR4VfQuyQ6yd0bGwdw3l3kqeDQIRd/wDH1TVdqgWLMfw5+NsMTJAREP
pDNP/bIB9R5mWuM54GMITYh2vQ0SoqnFtdXogIeHoa7oR2aoZay5CxYTVw3lA5UNWF1rOFhW549T
jg2yNc//Gkc+yZUoAMvEzbKxiLpkXICCYMCgP0XmVTKFCnjZgOTN+/Fz1ToaFnLcvBxML5PpoxtZ
RRkuRaelUOtDu9BeSBomtsLE/m6FDlNCxHjrkXxJBlfpqxaF+S5byi0xc+beMbvDnBrdRk/Ti1HN
TEnyyCSZRO8JzBvphbooV/ZR1Sv7ZWA/WD8e/v9+798/hsefhouDLM0QM8PqgqCPwrS0jTDbDdnA
8h4Zmy2tTQyFeognWJtmeZ88/uDfr9SSNX/pGI+JeBeCTrGFr1+HLgADtBB7znW6S6AysLy+Dm8j
cvcblLpt4iqX8s3+GL6dg8K6ML4rACsZ/GIacvVX2gX9Cr1G0b3xas/H8FODvzJe24a8Lk5v+GZU
GOsWthvWn/do8KELbeRNHpSe+c1vnKtnk/8VGb1CvwEE41W9Ju1pebdgjxDLynPvUjorwfj6xTok
/nKUZF/avMJMqkCnUeCf8ac6N1aE8pe1VU+pttaeMxJ/fL1yF0iLARxScq1/6ht2Uac5WvV5iF3z
Gr3qBfGvX0N95EDAlqvxHGGVWe4JzsHzRZxYH/k5YTpHlNFFtGJszWXm2EFC5IUg24TEhgApjPrU
EL+16jdFfrStmyR989YR5/naC0Y4pD3MmMafZouwpGMV+QlAajrpyLSAg4N9abJb8UzVrZPkpXgy
ckXOjisekn5bvqav0gdSAkZJ2B68KugNT3vVv3J1r8KgwS4Y/3ZH7cXZpVyqmx5bm7WJWCauYILB
ZSOpbZV+DJ/FsCJexrUvvLkZ6OYUjHcwO8NbfOtfFV9oa6S2R4mZ9LKan3mqISEK6DgVLKer4UTC
SL0WOSqMVfkig1sAunJLpdVEyAdszc4Nu9NybskAOTiYh9FQ4kggrttYj+Qw7ZbncYP9pcJxxhHm
sd3aE4HOdzPvykPxqpyNWzmudfPaqxviI8KjvlOxyfe7iT3Es3y1biqRe1w40lbmum7ct36HN2Bh
NpyupUOxt48Mjmkkb+k2nx5XQETHMW+iOwu7wS9/xbF5l67TLkehHxTbxdP3LwgnvfhY8GbuCTFM
GKzXyndLyfsJrfQkn5SfiXH/ygBi62ZnwTPuAzvEnQO40LZV7SlJMOoBSoyOh+rJ2caIr9u1tZ0h
4Wjb9MWW1z2d7LSzGDJzq7r9rfHLE304WoJ5DRc/fn0Y1E2XbwQLZyTc9oAzcxc9Ty+gvU5GkGyt
F1FeoGlCcITZeFeu6iUkENjLGqAgHQS2X7Ev1hyDLcMSZqt+pPPcWbXvrVu9iX3IGPAON9CVnmBD
EbsL6GxD7hVqkvg0feY7cbQudfAJTrU9wE/1UOViQXSnewa5S322rmhcqjdigJhFQ8XJfOh5+Ai7
v/QPFjHiiRbihqedZO3SbZQ9Q5/xg6NM+2LP9xDUowAPmH7nyPJOGh8MSs1N+ex8GcRgfVQv0pqV
CeCjW7e3R+QOG+Wr/ZAzj0WrA4CqAWG7RgXqrKe1/QZi+RkY6PhNHoIrgv5cPD8cPUhxAYRssud8
3Eg3ZkVpx1fKOEi+Qcz9bt/ST1BXjQcK8rpYK3GvIXs+0ycuf8CWunxTHORn7epc43TLGCyEXOpK
Jz4hmnXySGDGfUm62wWUG6XHmsjcxbvqbL6NvgX3S+yjoNzUf3DPwnX6Bc5pBp9c7KHxUHii/iIr
Bh9ttWFPt++tp/wKuz/xB+BfL8zt32TgwGdyzA2KJpw2m4IDCPMMaqC/CKIVet2eR+LK+kHHCTva
tk8j0hptTcS5uOFZaHjWcNGoyMFWtYM0zzWoPUGkaVs++VX9Gn9CXV3kdftNx0pwybxCncgyFiSH
126US4z6OCAq19z3h0TwZXMxkXj1eDQ9tA/AVOurjEm6ckMeWcleGgPLWCOARl5neu0ufIHzqM9r
WTwhiJyWiwTWez0/pS/ouSVGwaRKk4LiKcd5g/FO37CNBUL1NXxHJ/tYE8TkyoDCpOfp4hyWs8QS
lYrh6ByIdwl/R3sNuNinS8SHod14IirUbm/GzbpY79Ezj4R3a6v9SId2w/2X0tQzMCjwo63jjXgV
O8RACUrRtXx2PMwM6/jd/Iv2yMSjB/tNfcdmClmIjcTAjhQyogOvIWCR6+ygbsCdRAAsa67jwPgW
hSv+yHmWdumHzFf6pGwVciI+00NxJ+GSqR2kfEKEujVdGzKZyuVfqu6cc5TN4abhPJTHQN9CZwRG
Nfvpn9O9SrDwXGPkkakfwa6x6CU3ITIeFDYdda3bvxfbtiafhdZ59QDhbKUjK1hU1rOrIZZhAbJZ
SF0KZHUFUM3txnXsWUizr9q8Uv3uFToduNw9JkjDWhHHcTADh9tEOcMJ9LoNpbt6SX6jY1q59o88
bE3O1MuswHjye9eC9knRNLn6d7np9uw4C95i8wJLbh7XwOSmPTJfvMan8t15o0ZXDo20IsuXNaD0
yZwfOW74Y5yycaVeMh2aKwgqedV9AV7k92L5KCAJ0IpczedouJrTbtnnbhu0D6xWEwAxWQ1f5V29
gXdgafTF6Cfe2fvyVEDVfo9fYTe339xyCvDGvfYlPfHp+souJNmBvfV45oNYAPe0bnIDx+M4V6h8
vUKO2t7ABi3xLXFPr7S7nOxM25u2pPspq2GjBAsijbduA9XHAVtFzPVPCFUa8gP0oX0ou6Bz/x4A
GmZfKrOgoHxtEQyuhxfpfeGTJtCZZuxs7xNg9pNXEhO6zwGFbOCFIRs4xBv9S3eu/RlhYjXN69lv
v8OtJq2dxO+fUmMjjX77AskI/2JH8jaeLT68PQbF2VOBGdSb8Wz0BzMOcGOoB+sPcgWQA+NBA2Yn
b1x7HvcSTHEXIbHxKq4YuquvEs2lBwdmukh+hKQGZa2FMhkop8eNWQbEAW0K8rWXM1dYeynqLeTX
WF6zsEL+0O/JhrOxIpU79Yn/3pJWJW4DiDRPwCmszH9oKzPSfFbskczY10rfNnb07Il5pVJIH5k9
x45EDftGIyn1Rwq2+lc8dc5zl27AIxofabFVrhxQyJ/U5IWhYPnUnpNziadyRzxc9Nzfic8htYw7
hnXNCljzFiCLX3+TSRbz0H81zpOGT8WnK0YZYG6i6tRkO4ZzlHOokJITFMIP9cghkf+m1+HDYna3
GTztozo023jX77t3/anOg5mNMJpSwAcxTKcVHqiYeL8C6m1jbeC4FgF4zKHYQ2aayzPkVSyAMKjD
c7Q8Vz/1Rx3j3FjR+iU2pflvZHjYPco/vF2F/ou3bH7Du4gNK4cmhwLUwMK4pmYkBuws1JW8Y0x6
K4Ok37fPbDvDuwQ+6rj8VQfzuXqDABtu7FtE+bUrX/GgrrVuPeHNO9aGW/NlYR0x1w03K98SF9sV
MKVAgbLOX6jjuvIzilckgZfHibnendeJORTzAI+vHfANDDr2Exu3sL4bw1W6FM84ZcA/UI6zvU6R
in4h9lx+ebA1GCP2EaUEaTx7+Y5u5bml69iBEYabEp7sTYtgmrkiDLircURHn77OfkiN+sWFL+2G
fEfdiuGHaDryDJLGFb/9gWAlbhkeT6jqEOS/lhzVuxCAGIy8a7bXhGv41S737W1ytA8Af6lHFnKJ
jvGZyiH64J7J9wOxl1hgwLPCfX02l12d+g+/bYaC3RMwL7DGcLUZO+NkFasJlNnMnELfhDj4arLS
PDae9TPr3+hD4cCioiIPl3N2D2s9fw0VlxSPd+mjnj7k6jqQsfPG1DmSQAJTQSUBEgWE1JRnk7hN
ehPYT33tEahMVAJRsNQ+ADB/+DJ4qmaU8TQ0W3B/x+I2gVhbDYCXXLHT4xVT9p8ZrM0NQwvbSQU6
2kWw8vObO6FdMQ8hmH107Um7jyn8VJ9BsK1u4hdu0ArluK/vimsUILK1OT93+TY/VJ+DvYr2+S06
AZqrSOm59wh2fhkEPOlf7GdoRClYbQ/vj3NAsQwjBLH4LrmUT7xs5SJ/yFftxjCDvxZ3FD3CO16f
AUUycvZ95fLlAmT8YHZHo5D/tuEeAcljy36LfjiNC3hLgLhP9h3D7lf6JzYpK71t7enf4cHGrBnS
81Ejw6Z0nvAyMter/yPtzJbbxrYt+ys38h3nogd2xc3zQLEBG1GiRDX2C4K2ZPR9j6+vAZ1TdW2K
JVZFRWQ6bEsWSWBjN2vNOeauI0ueKOlqQUhUSA+L85BTw8keXstNuGCNYrw0r5QKWK+bV0ofpKuW
GFvm6ty70x+kb8mSJA1I496s4lG9j5gPEX5yyesTGC79Z/mLVauDcDyS/zHv1n47B570091WL165
DRHzrtWdNLc2xIeSuwIxp7HX8rL4BpgmJYfxhYv9Cwm9ZIBcxQdioZUgKnNpwI8vD/UTYs4Xe5hn
+B8RfvKsoghdDjv/xK46/MXsB1IbOmb8Y6DA583eWzIoWBUgkg8zVvn6pTn42i5+M14ZnQ/ByV0l
joDlEszF1tqD2Jbf6C0guhDjs08BcwG544bZ+Lu0k50CozyBLrNgzuxvbmmdzP1bhlVfLcJ1tfGx
wN8rj9NkM4nEOMNZa+U+nw6xNh2GFfU8bz88Ka+vBRED9ZyyD01bPOcsjMX3GC37Tb/U9wwcbpJ/
gLr5jv3VfiAbIvgVHtufLALSIzTWb+lxSFYZ68TBXfVr65E5iofCeqPrttN2wybEKPwNECXEwvGR
H9Z/q715M6518kk1dmk3/podsfuOcpzjOtrb8F3niMHOSEc5OfNvsVfJD8zy3qzHbnEb4oE5Zvvs
hBxd7Kb6pkTXZ+E+eI8+z9PMfYnfGcPtK1voYYMeUz4Ed0xHKlMOlrMZ7a7qpXoxvlUvTI/+A8ji
WXBfLEm0gQR7C/9yaW3X0UFeWK8AYJYFgtJsyeTJZGl8Y2/91H7vHLoxL/kTAjVpPqAj3bRspZfD
Kwd2aNDVLkcnCbB7KdPyo9n3LDaMph/loZgw0TcRorB03h3t16Hfinm7d392/UtI/GqyMuQVgFUQ
3aj6HWsP6IWj3+Tw4RDXYWOcsIk8QP2+6Lb5L3dpqA5BN4RTAk6WC8db8Y3ZytgO+/yOWRDNIRF6
vNlyVT4Ym37FFZB32qKiIfiEx9ifwbmiJAH0PKMuxEJJc2s/bZ/xEv5I2Zb5i34hvxXEUVQEK/kv
EhP5JFyY5Y51m5+qV+wUKgdP5UDorXHjGcTS0d3XVxYi6E7E7kaiNbP5+F3Umy0OVPh41Qjo0Sp5
pBHvY2j67kUuN0+LupFCQ6AEW7yyADi3wcffgza8SaK6YKiIaFspLTz8knUcz5M7B4hH2Rq+shRr
1dKqDT63WUnwZ4yU33p2tMFxSMcvxF0SsPdCpYxCtGvuI0IgV3HK+/HzFqvzwMPQTb+EyG5uGjob
eLxHDRlctdOVnu1ST/zfxy+9Xd42em6uItOPN30H0qfW2VASD1dsxLt4zyrR7oTUQCtFzkURFn3C
IsklTiofv5jjU2xJ3ormAkVMBMbQSUvIXCB9XhBZlo6fszFH94gFkcKzjvcUJQcl2mF8k43wKEX3
HhWLLvdsRAMK1udy3+nqmxrJZL+EHOZM++DyeTdBQfuvSJp5BuUK7Cnnb4G7u/CGdy13b93aBSam
ew3msdfQVAkg9mT8x9yIRlcd9MrJTOpGlsf+YFVNtBqxWlCZoXHm5s969TLoqFen3wd2DxE1qN4I
mj6KOH8s++qhlsaIORJ8Xx+fOjOnhDq8DLkERkuXHSrrS2Ww7qPBc3JJ3WscPEXrPqSK/mi5HI4s
lTgPc+DEUmqkubkHl+bOoqvt57wZjWXkoQZy+/GpG9U7bgcbmEx3qRPlb7bUgpxtmzmgrJ+2akgb
4fo4+nzH1cpdlfbVusFlxTwTx+vSYutq9U4nD/6+lDCdYMYYCIxoVq3sQaPSpy5mZd3asei3bcom
U7QUA4uEcpA06ish1J8DReOFrVruLECcQX6ni3/0ZWyMX3qH8FFyeeqiJl4aMduFRm6IDtX3YeFz
Glbsm7/+G/FziVwDAuhPoIuNeMkyTKHjzuRFz4AuZh+raSvBYO50+BCZAFPQsl6obgDGjpCdpFiV
erjJNSi2eTk8ff3yn/ku06sLRZNtkw6RfsbNsXqjr43MKh056n65PVEOlUfpIKSKIU0CJdCDVLtk
vNJfv64CdujTx1ZUzRK2QXNLPw+flysz79VeKem0JFPu+l1XmkR6d/eDiRd+lFHTJ+UtNjwyKtBz
0k7mZJtpawhkmytvZfqMfyB1uAOKaqmargvBOzq7A0C1CCfVeCtgW1vA9RJYCOndz2xUkXf+nQcQ
LJyAMAzfnu5Z+2S4MGIFO+HWG64MB+vCe1EVtKiarRuqOH8vRuAqKumY9MoLAIppyAI/YQXiIT/5
eNFcydav3Ant0gBUsXhYWExkQGzTEPmN2xTRsRvzXCJ+KKXcZ3XJk6UZ6CTZaTUj2SrT5beU+nue
uwBjwLniRC16tvbIAXCZEC0WE3qvUUSTsdLOIpW9vm7wj2CuYbvFcVWWzzYakHxAmVon3N68oQVO
6CeGuBPisEVg14evb+qle6pqmoVF1p6oV2fjevD0nFXJqxw7YSE0wcPMzKK78vB8DNLzkaOpPDuG
DH/LstQ/L12P03moBZFZbWkcYdMc2sTadhbF75onJqcEa3XpYcwBBnuC33T2ug+NW/wfPfb1+AAL
D0h6ld93O1cHKq3gg7b1d1FPzJL8e1yUt+MAQCM3odVX7r3c+L+yMimXX18s9RM9iydAU01DlYWt
CEWfhshvQ4C4yV7xVI3jwJQl7VkZtAITjROtlgHSHwE0QeIklrbuoT3JU1nZXqZl/OwpHQLHCMKI
2b97Qn23o/KpmpgLmgetYASw6CZ2eeUZuTh3aDqNOxYvSzU/vv7b29UqYWZWwNtlZN00ClQbDFfA
G6FeKEn7FNFSnzz933tjG2rULj0EcNRkZrFNktrXl0659PQAxLVlHUU9wtCzIeAhLFEkeyidyKB7
YhXRMJ9oI4NPTahQwV8bPE91S4vdo43R+cnb12/g4uOrCUPVZThvJgPx7N7hN/nXGOwRFM1LRaXI
DJaxGocnuwnDmUqiXDU9efiyIoAg081p1cfQpq404WR6bHLY2Pt3dwKijIj9b2oAsbUVUXD1bvM4
h90Tc8oWNfb+4Qhs8weciC02SgqmIekhUJbqCUP19Qf7P1xZ27RYjVXd/jQvoUFlAMmlU2Vbo6HE
bmq4AlGtLXtQM3WIlnhUxDqmcB5Cfvn61S+ti4ywiXgmA9zTztYEvXf1Rk9YE4aJ0yNRmugwuPHQ
hivFI83ISCmQdPWVz3xp1tJliEk6fB9Idmc4uahvwCzHXemMPfcSwc13086+f/3Jrr3G2ScLjFrF
J8qAReR3O5rlSreTK5PvxTHJw6BogueCJvf5mBQhrBa15qEolKVG+JE8MIuIngFmZOmh/8AE6cHC
KJpb/DIHTE0049EPx/EudottULa3rYw/1CZ1sSM5fKVbVAz8wf8e5N6yrlAAtxojuZGGJz9nbR4m
YJRnPeSB+2MCjtkuKo2vL5wyPcp/zvaaLBu2ZjP3CCT7Z2uKbuSNJgELcjzE6bOaZXymk9mmIoK6
CRMeM6uKn3B303IAdwPSnK5JztY3F+n867ciLr0TyxZsVg1Vsc4nncK0ZHvItcIpSA70aLb7KvVr
i+x03RwOfVm7Ww1gha9tv37dz7sTVJM2wjrLtFXN/rhCv028wlPqsYziwhlHHwArz2TFxb7J8hY/
GpNu6V7bD00j/uya8/lsw8I4b2j6+e5YVEEwDoONO0wncyNEmc1W9jUvw+evP9nF19FVWeEGM5vr
0yf/7ZOZnOE0UVqZAzAc4La6kohSDwr3yl7T/rzt1RTrt9c522xJWmy6CEcyByRFLQlyknC2LQi9
kHpkAUqm01d8iINsnVVhz7ydf9PDtVWERz4+tYa2aZfQhtFcaclCQ4+laL68DNkJzUY/4R2ng83X
IB90KNgKHcBN41Ez0kWP/T6X0xX8UGnRGzKKXug+jQASLFzv0Uvwgakux/xQWxtF5S3HdpklfrLr
dDp0SmsRO+PpCOAzglCy8Sc+c2ndcaDEM9khj6SXnzc/W1tGXhD5ZC8V+MUAipw6a87xlFab19fo
1exvioVSAuxjjrmpq+fZGhmScsTHuLE9/1uXmDLCVeg6Rq8fvNz/JcPEm0cuHWyLnL+bZFSsZWkY
r/JSDcd7Ds2kQFBhzQQN8NbEbhNGiAfs3n8OxvHoBXdfjxTlwsLEhtIymAxklGHG+W4pjkdJ45iW
OWECEED1u0fg0Af43492KX5QjWhn8hAdsPO8iCS8r4SvA2nqsPrvssDYDKn+iHn91VCKheLnT6MU
f1dMDc6xVpezLFZX4+BT2CkIkpK957I1SQD03eYGU+Kqd+W3kiRZ04oO2NroUun+c9bSOpUAgmri
R9x1j0Yt9mPdPKoRJdfWXephSkMkEURd+QsdG2Gt8w9CktC1vpn7HV7O8JCo+g4vyUGt20csc14J
JDxda5ryNnjk80nWHh4MoSelemqIrCV/cZEFXHaXTDo9CD7i/4pyRFyBZ+Fmep+q3kWE4TWPvqm8
ffy71txVWQUlHLlFC6FCRc5Xx2LTa65j0BZsSvlUha3j9sxpiv6qqekan8UG2P7t6Kv3nqHfeYSL
mX75JI3ZLW4XmDu+/+R30bfSz8ddTciq6nrSQ51Wt3pjvQnDpJpvly8ZdsT7iDi3LE3vscZlD5xB
GVMuhqsrI+TCQqEKaKkUnwxUmdbZZOImUEvVckAdDYYs88phU0MuvTEFdcikNIjcE28BAnYkGSVy
FpnbHlU9TVCY686V9zIt52cTqKZaOrgJActDnB9RqLK0bZcnmQMOBAr4JpIkYi6DjPRR9HKNqbQb
hPfyjZR3p96qfyqZ/FiVKGt83yYpsSVvTrMlb93V/ZVFTPl86tA4ocmmqSo2VMzzub30hhaatzlF
2RG+6Uq5jVSWxgvicm/r9uU3NyFXjRNA7FQWnC1f6tZNI7tXFrUJjnx+ieDbsp7ZtsH/52fFeojs
zh0a8LL2E0SAZIX/L5EWH9wQTB2zPuyHbRojTtSydTnRNOrJc663AllxHOJoNH8ayTbGTkBZvr+H
9zfeZq6E/AljiUo8hypQzrplPR9N6V5rYz5LUKsQ52Br6dlIkjupRwkV8ys3//PhRON8pIFkMKht
qOrZPqyK6jyO8FRBaG32tSpovZcnGFSzNi6PRZce42ZA+qPBn2+z09cv/nkHrU+rqWKBhLaEYZzt
M6M2x92khNhRbNpN+JXm/TAcqdYtA7PYdSqxkxLioa9f9MKYYtcO7tqCxc9OwDz7xHmVZY3XNrGT
RUg+0RLmUXUazQboR3hnEKqqpXjk+lMSEnocmW9fv/zHFvDPp02XNT62quiKaRrnGzMviPNUj4vY
GY1ap7fYMjpMFemdfENp9S6MzUOLOYD2tkFPWgJt0VGdKFp91sv2S9lox2b6sh1Ed0OFlz/vbSom
2WkYHrTmFozfJsyw6Fvltbv1eZrgjXPoYNNuGLz9aUr7bf9TGNStzSbhjWO69zXcwKP9FmLCB0F5
5XRwaWBoFP1MLhM7IePspXykwq5di8iJIrgGFg4Pz1olRnNrofPGMsaJshYvX9+YzxtmPh7EdA3I
+TTZnG+79BywpmRHKIH48YKcs0E5gmSYy7ny9HHJIzdZ6Kp1ZTx+3lbqMkdyTZ4267zw2UNgVBQx
ateKHKlpNkPcOrpOlKop777+eMqla2rIlLs0G7Kgel7GZdvVBwE/2/FS42C2nOEzHjQKbiyVGTGm
2i7S1WUoG0sbtoBeMcuWGk6rZlgHiAKBVBGEq43Wi+ReG1kXtktcA0Vm/26rssmJ8M+h1Utqn4Yh
tt8SH9AY+I+a0TMHkIIW1Num/aa4ISKfEEaUcm2oGdNKe/48TlOfZQAJY6U5e20WkFpAOYocYQCX
0DH6UQGBtSBbGfN6RhQYTLcZBk1wDZBIUs1jlbZRFSfenY8Jfta17ngDfPD2A3hrKxgBbR5qTcF7
3CcRxBpWAoJFeewpmClqOccZhygkJ7nVrdKHWMdE3k8EmQ/oWJ3rGOhxk+ATI1QdMcQHy0Aq7IXR
AS/6+HaAeAJ2EtAnTOSUWsHBdd33uiJ/rgXJMGbyZIr3lr6tEZWGRmDiL1DXQ/nWA/eTstYBxCVu
VKU4AXhe5tMx4MqAmx7STxfWFlNpRrGFfj7gxhCGq68z0Q2d9N0N0cv5xsIcNkmJGq0AiOIazSZL
IZFgmnrDnbPQ8ur+6zdx8eEicoD2hVDh/59NJASysnnwstjB04mkio8tR8rRtuorh7YL9UZGsDA5
9zKpm9T6/hzBuN20NC/S2Ok0mk5oEwlC7CdMalW0G7ZQR5gH6MG5N7VmHPxG3ZVuu+vs8dob+bxT
mSr0Cm0im+InV//PNzKGMjZi0KyOUsG9aPhl3peryjtFyfBqTFbOqop/lIWxn4zwif3j//2CcxV0
FnTdluXzihyPgdlGPrPZELlv0/Uu0ZclpXtlslY/H5IpgjEz0megfE9qzZ8fs6+iVBkzZgwzosUg
4PzP4jxGnWUdokGB8sCcFWq1ExB3MutqRjlA8lmLxkQtoYhHGB44OTijYMs7te8CXbwkMHNUEo9m
PfLASkHgdH0avjTbkM6gc8IXF8oytlnaIPzaCGVns5G6ekOqz4lLSVivuhvkq7P+xeukarDuwF7Y
nzo3MRfJMql+OUN/JykNSOQoPzWUTUFC2ihr4uBHE//QAb90Eriqjh0p2XtBigDm64FhTXfkfDrg
RtHk1RWNcJKzdU40KoAnr4gcTMa4dAD924AfIFAWUCsDtF+YpLK6uvfZTbAlOAi7Wsn2N8vWjwna
muy997CuBEnrVGyXQhZIUNM+UQ780goFZXtv3BrCvR1q9Wj3FDNyBoOs5Se9jp6FVj8meXYSvbzL
AdWT1IaXqfxW2sai8CTUteyXKFVTghTHUSkeNGhNuSDUWTXfg4xmu28nRNir5g6P8UOrgYDJrXLr
Nxp4C3lJh3/uWkQlZ+ZLGiSLgmEvozjtZbCW6s5nOMwiI4C18/3j95aZLD6ucl5QUfGzH6F8bVXV
L957iwor8x/evvOtPUFbU0khYWUryk0KbMmO2k1Hk3M+PRBl16EP8gfHUEiL7cMfJleatKgj+XKn
0Ct/Nn61HmX9KAXsMuuOCbsoi0dYHPejXnZsS8VNVPo/wx+KADnS+IgSzOEeh5eTwSKLJs6UFZso
oyXzrWVw2blR3bTEMiXTXKxZfEmGgA9eKset0+IkyLyHuqKfZUlXloFLGwxF1jlGYvAW0zHuz+ki
tpo+DACIOFKtzJQ+ffB6dyOHC8UrnrJyOMk5Wh03PohsuHLGUS8sQQqT4bRpplmrne/3VYWnWse+
7Yyu8gau7RXY/7OlkMMr0scw/94omqM5w7s5GcsMhDv+q5xZu8zVTnZbP6YFQD07p+uXT5UqkjIR
UKhuuqTeg6VK1I9+Ga+/flYvza7UtBST/T77sU/H7hbaal96WeZ0IYo2K10XDfWdpHsso3Q95tFG
7qyl5uPQQqVJAuUqR0cy6+TmMa5RR1g+1hmCzK3xZ9jrr4ktv42w4EL7SUmGU1TJV85UF2+votCW
pBfDme589dUlEQalXWUOdrp9YXYloqFnr863shwcPDZbadyT0uytBptU7a8v1qWNNa89VZ5VxRDM
1X+OLaa8rq70grFFeMqNymhWen3HU7Mi4daQwkec9Rsi497yWH6jTr2E2LZKOzLE1eYRa/4sqm1k
zMCnNTm9vfLmLmwHeHMcZzT2YJzczmbdxC11gPPcybHOXsGNLYfReA0NpkvPt2acT3dySm3JM4y9
6YmN3nvPV97BhXMVd0YWmm1ywLLPt4G5pQd1klJdKob2cbo/nSkcrwJiXr/qon2U5eg5S8xdH9n7
AD8ZOo8s1F7DanyrLe8gpfprCmRf0nHNWsqVp/PCckwcIQcvTWdN+tSdb+FbpiN1aJTQDefqKfu5
OMYVAyjwioPdpNeawRdOYUzIskpYo4qk5HwiYmS4mVqNqUN1YFl6qOHhmcwgr85z038M/YG/7K88
ztM9Plt56dfLhqbRgdZVMc1Qvx3c87HrS9mleIVj+WVEx9jjDbfqWy9LrxW+rUt3+/fXOhtvQgqj
UNenQpmAj1UFLgZTBVIXJxwlOBV9BoDNRtaoaytfLvZjnlmYcOytPQgeWnOOZf04EX0TnYR0+nll
TuJ5pr8Aqk/o5JNOAm4pHle50pCibcnrSsqPWGJ9EPpaTbEWisTW2uZNefwgHyPRTGg/wubL3/VU
cQaNfaHRgl0Jx3XlK+sitRZp1t4NwZtHVraoUpR01sbGg03JRe0zp86GlVyIbV62e5EAfZGGVTlW
e6krjhEAHyJ6OTZzAmtvk3ZYaw0utaL5FYb1sSUfEVvqvk8hmCTu+GjEdEpUQaRRhkn7JrBA2MT9
OMt/2Gs/4niW6QLmiyu/EmXzLapMpwRZJg3acANIW/TzViYkR4NIsyzwo30QLgUfZamjksSNp29M
NEFW6BXLpEcpLSenHGkWlcWKHKx6O3pDDAs1ZR0xC5J8MkYgeIGVro0qUCQv2PAE4wSl1bIKvQ7h
Zt3BpgMU1Q0hARFN9NAkbBI1QSQs+PyYHzFR95Elwkow9n5vkXTboPO1qWDPCGF4dQt01qHQVimx
QLaUH8Do4dFh1I92egB1Ptdy9mOW3K8r8sg1A2ocqZd2S3aQiN4F9iArqI62a28Nu3xvg+zglelB
qmq0FMTR+zqW9uxnZSsvaoxvMY2y57BfwzKcWSa4WxoHLxZwJDfH5A2kWPiOb/CzIvdWJtSqARyg
+cayltbTkOjN4iAGa2ubAyZS3uQ0DwBJX6FvXWkR3EPX33VB85pZXk+a/bD6erq8+PwolqUwOWjI
Vs4OrGZRFaTLMiGplTsvTWZkv7sfchIvUAnpg7loRrHlI16ZBy9tUqh/cHpFTIFW6exlDX+AoeIN
uMho/yiy2KdRQj0/vTITXaq90hmm10jHljaiOHsdHXEQ8HqROt0gnKZr8ERBgk9w61JNyZDTAd30
D6JUbwNicQrl+k7h0ozPomqZXGOqsOcHR5EnRZJ3Bh0FPBxxgeK0Qf/eSeaOv94jFODQZ89cb3xg
8l/4AYpXkIg7uQSQbFN8JFB2V9flfaQSqWWbWzchXrgygCW7BNF0kDNnCaGgVli5jhenb5lXPzS+
t4ErvhVDC0yBtKnWKHEopFTzPYJCPAzESdfMh8w8ag0YuIjpshmmHmEs3agltFJ/mJxO8nDS0tFJ
RwJ3fOtGERYptTJC/je1ihDmtBjwyfWaWVrwUOSH0s7QsOuYBuR6PE13M4MMhv+rJ6Q4NJ85SkUJ
wb35AD4rPJDpuYXcy07kuyt1CBemjp3PvKHB0ZsrZBTPvDa8tdmkklUQglOgClUlVj1Xw9ajygDG
UQEhHLvBisgPUggQqNdx/o6RCjCpDJu7b8HyI4zoPJ1Ig1o/5n1XLAc0/1Zee+AdBA5tBQ4FvUer
NTeVjIkyLr1Z0+OxbcPnMcqhbySTSBzPZ+DyAhNW8Otn8NJ6aWoc0QV6N4bq9Iz+tl4GcmUkadSm
0A/pMalPiRlvh05eRQpxNf9fL3V+RGtzeMMZyEfHtyAppvCFU2rsYBJvulq68rEu7pJNzlXoUpCj
cZz783PJhZpnhV7yuSKn8knT89KF32fLad8eKsM3xSNeDCc7uOErH/PSrocqDSUptlqcw862yGaJ
rCCNmV562r4Q0JMEy0td7y1fbJWc+8ufv76wl1/RoJI/BZt+qjYAp0bdAsfQKcMSA1h5hCpzUtzh
JYvL95o1BKrT4uuX/Jg6zvdZkz6WWidqZetc/DNWOVR/EhScsI/9G7LVESBhAjP5kHEnl7OxNh8r
2ExkwXXxo20fiwiKYzmwRyhJHTbwvEd5fZBYqCrMrvhMk5odaTCuxIC0wZAyqBMkj1iJsY0QvVHo
cjHFjWszt8ybsRxXnpvXN5bN89bhSiNrgNr2toWjO+dZ2QYBfCmat9WN4j6WMca4GiZcIjQnS9Sn
XhT3qZQOBKK7CwTNc7/2oQkLKZqr5CdQm+1wHU/u86ICmoQAkJCw7IbTZ3oDx/9baEOdMIDjfX1V
L45axqxGK4jWNBrUP0dt17tkpfkicboif4+HZwFtJHLHNfi6vaov6mYe4nccrxUyLw0geEAUMino
6p9OBlUrDX6umokDofo9HLl9YqxOQ1yfkkmD0Zf5Ae7P8esPe2n1p/OE4l2efvnYXf8288iijBAk
Qz6MWEKInEZCjk5rWvrLzNiEtnIXZ8Vx2p98/bqXZrzfXvf8/ByOetxmhpxgbO5XdswYC+1q36nK
S5m1+69fS1w6klICRSTGsZRZ4ax0W3c2gR6EMjlaGj70fdvNA2TrHtVYtYxJHvfzXwZhbnSfxtUg
+3jZbZgZ1A0VbrTrVtbMqBzNe4sz6Eem2d+FnnaAVdknLoBTLUbkJylvnokXq9KB5bnGtxCN5EJV
keX1xO5VMAb9EHCOMT7VDUiTMXpkboTdC3lq6adr9rTYonGbVLi1SW57+TCXmHZIqjbc8JnYRxlu
pELivKGAv55x8qJgnLHXl9IjMRsVlhDqzq6y8lqDjLu6Ik2PYEikVIvU6L61o94RAsexR6mNFXKv
vWt6kJw74JdkmrAE1zAmohtPhSEcaf1Bj/3NtG8uSu3FZkfcV4wNIhUWnt+/6N5IDFZ9DLNmT9xD
vrAiadtHxqIDPxtI/i9pLIeF4dcbMmbrvVH6pEVhfiWh98oSc+mhEVMANY0HntZzUWcc5xW6y5y6
es7pKtNeWnAUtay/GLmxpeH7UhNRdmWmVy8NXoEmAzeERav4fDxxvvTILWSCMGNrrwK8R3brqnOl
uikg4QZTOpQyteCqQDimGxJpmLj7ntx3xwuTx7KhrZmrtH0TUjvU8Ffq5q/o7Qm3ascJLRFtYfHC
S2gAqoPNWsQtFmDFgAbx9XNxwSmg47FA56Ey3VCrPHsuPGmI0VTGMI/cZIl+Coe7TMW7L5W9nvCp
yN/KZwGmPmmAvx5JPmF7QiDMHjIq5B5GREnUq7ZhFq7TR1L10G9hdVqRWoATF347kR7xc6stXVMD
Hp9DvKwlAihieYqGlsl9DVrf+fpDfU78Bv2IaECZNlM25Z9pxPw2owlzsJNa1WKnV8NFQVEdlJp9
rDOiLEq1XyrCzedZAjo8UZWjD1+BM3yKvdcjG6ROo1UQcQyAWmn79pV56JIQA9E2raNpl2B9Ksx6
vTHmbstkm9v+rgnikxQXBz/DGG3oGJFrMk5KON6V0R+BP975fX1r0PqatS4nz7qynrtl4qfvdcSN
glKPzC15H0grsDp+RJPaW0JrUPvo0q8r11S+MIOijUAqgMCNxs55V1MOXc+kbJSgzy4JUorw+zUD
04Yrb0h+RiPC1e3HLFh3/kZ0oAeyMBpvhQy7ofPf5KFQ72ig0d2OIQZp7pTP2RSo3pTh5I08LkP8
g3zIdNGl9R10VLgnJCuKnBpHavK0GEErzUO4quR28rANUMcNO3hgsgJQmWaWE0dCJ2035Sxla5tM
JSFH86kLT50vuCn+BoAakL6YAkXbTlxT9x2f4sNLVWg+WkMhLeQiR3kqaQ+2EbykyJBmWqMrsy5n
r2RL9i4SP62OKdgMmzfPkOeuwW4mbR2EbPPC/A6x9N1zvU3vwX7yQmPuadlhWk9a64kYzO/TprCO
tZeqLI9K07yp9Prom7+0garQ/ecHa3J99Nnzd127FnlNg9zfQq1v517Q/bp1ZW0vWA08PYxWVAux
pJcFkSnCOhCHzPERIiBTbAvzK6+dMZ64o4P8Pc2Gn1fGwqWhgCBNkxGtcKg976oNNBPiqtYSpw+z
GCykNgPv+5B4Vb/iPMf1CcSh1SVCPKf5C59NlChXlCUXNi0YBG105sa0op8XeIm7Lopk2qCJjNvX
xfmzaYEYbkXBtUFO6oihWIz4SGcBrOVrT/GF2Z9SCT0dyrjsEM+r7yk99qZLgtSJGkIk8zR09AyG
mQXofq4V2KsyzEg723g0eAaWiesDD60cN8/IffZre6Wm4d5tCnWtDVMEYCuAEJLLJRvrtundW2iZ
cwKTjoFNcCh7ixW7GvaEZfmvVew/f/b/w3vP7v91TKj++V/8+WeWE7zq+fXZH/95zBL++6/p3/zv
7/nzX/zzluS2rMp+1V9+1+o925+S9+r8m/74ybz6v9/d/FSf/vjDIkVXMxya93J4eK+auP54F3yO
6Tv/b7/4H+8fP+U45O9//3V64xZAI8b2/LP+699fWr/9/Rfz2NR9+s/fX+HfX54+wt9/3b+naYXs
6ZQG1LT+9TN/+4fvp6r++y/J0v9BMQm9g01zmfqV4GzbvX98yZb/YUydIb5MwcnQptkyzcra//sv
Xf0Hf2WiU1A55bNMMbSrrJm+pIl/8EDRu1EwbKGi4LD8v97iHzfzv2/uf6RNcp8FaV39/ZeC+JuF
7o/DIQJbpKycYnSLNsz54TtONPb1uTw4PWbqLuzGhZuEj/owoIPxb/LKhA0nKXdpLI9LenKctVSd
6B4bMlgaG7RwrfghV0E4gIkb4fCSulyXCzPQvUXC3hHDMyVmM26J87WqQydUALNSnTPI+3KO5uDG
3yVI3/FfJOxFG/4nfWzhaf0D6dmoiZSX1PVCkAcjDAZ9mH5WBJZEk4AtTzvHfREb7j196rIN1mVE
WqFR6XjBKKcSUWwuSOv1p3S1cF5NlWmdwC6C2HQIDZH3IrRYIUMevU8j4um0a4YgsOun0H8IwjJf
DaJd+UDnHUrw39CxlyulrsgM9351lbmqNIXi9VAQKZaLnc45AAdpj7MsjjfxiMXHMrtglbSxjNQJ
bEDVw8mUycohOCdV4ShTq3YbZZiPfgTqROqjtaWWP7Qh+OW7NgGEmvRkWi2TFGX8WUNIHeJXe520
vk4xUL213Nid4VcKgSpUt5F22/U1eUG6t059bHRaKrobF//gvNEtG/+jCu2GBXU9qnIHzCYK9oM/
uLNQgB4x29vA02tYoD8qvyIQoCUjUNLgQoE8hUpfNYsyz8n3iYFrymahztseeJNGjqtuAlCxhoKA
IjqJM1EjMmtpLU8oY2mlhcGLrhLy5PcDx3MP1lqQ+2AG8TzejFZ1NMd825Yd4ZK57XACiGwjmslS
/ZPUqlPZGwFwOPOuEVZyR3Uj56IO1hzAADi4ChdYHEvrOPPuqFJYjvU/2TuvJjmZNG3/It7Ak5yW
r2qvNpL6hJDUajwkLhP49XuBNNszemO+iY34TjZiT4gqylFAZj7mNmliIweL1XLtfg2ssr+LYnk9
ylBeGaokaA4suqFOgXGaQOXXmJ6iIZGbjqA5y3V4RRMyQD20PRexCGjqoHgdajyw6yDYAzwskfd0
NoeqxzSb3B91Mp/AQcQEwbnvqlMp7PE0FIQbItAegi9vVDN26NhLuPCdOlpIhXuV8ZP6Cjp4I62N
NualOHY+9eKQaCM4Z7PaISA+XFcdNmcRQdLB9Av00SjJkHRzn0S45G4Dg/qC78b3g8LLQY/2QPtb
wSZUwSvlkfxkjhIFPenHKGxTwZx788sYplR4KYaBtWtuzKB506iFYzOHWJQPTyXuotfS0NelWT3O
GOASK6Y3rkB5TNPcqvLc35u2icGocr6EbfGIvsai4zDNu6Frz20EWKUl0UKoxb+pv6UzoacaRyyN
7UfC+BJ8p34IDXEwrQY9ZgTQuqmkGptGAHWNnyJFARTlbkQgvelsZfYRQuoj6sTNvuwpDUmrei8R
nZq7oEdVK3K4XyJzYwYHAeHj2luMbkRrOduqY96aqu6Kg3UeOMvf00yD50stokQiUhR6v6OffqzL
EGdsUDWthVRDi0+MH3jZzg/L/qrPn8O8vdaReaQmQDHXn9GQerVG9ZbriYMYh343+SiHpiae7LJv
9szfCAkOGL7M85zRXcJlDiHmLZWoapbkTQLeNErfqP5eRYLosuxHYro817upcb87fjFfLFwBq5F2
lA4Aj0VRj46DHT5VPiYtVpBiWZxDIDLdVOO9vBnyhrFEL2I34B21nQt1wB+XcDJWt1BcypPtMRlZ
bnDUc4pgLa316UhaFlbPhd2F5xp5Bhle5UNzTECSGibzgxfCqbTtU2vPuzTCc7AUzRdPgDHVhdMc
64oWoulQrJSkdRQID4OaErCFUCRp4rSnYcxf0OCOdnppsaKzrvfYpkw0M7eINXQvs8tEp/un3vOn
baaRKbBmpou5TK4U/pxb3ynvJtt9CJRNBw9pOBlLGrHZ9CwLB+GooBefvsyFs7hYDjO+ledJ9bg4
IS05mvkuGJeU0jFziA0Xhz7gNUU5z3UuWufZ7YyRNn2SuL7BOsvf9d6PZpmuw4F0eirzXVgGP4zQ
O9lVGUHwQVJTtaa97xBd2TS4c2x9jdBMtJsD7w2C7ScSOEB6UYZEewBa2Z+nxWrpO9LsyN6l6Kzu
+xR5rgwhJjNebAqsdtdHvjhHp2Awv5sK+YDeQYxvBj4rpYXsHFz/MBrO4HARS8pmZph+58TOe+NX
CPIzYUxtaG2cFj8qq88Ologoynhmh5VEcRPN+SeIjdwKvR1uo9Z5dOz0xnNRmZyaBh5BxTgmEEFu
BBGTtIp3snOy3TxgAYwQJ7Vc5Ft6UsMSalw9Ofusv+3xc2pw1XNLjLKdkJsIPZo6tL5Sw2j3Y4cR
UZwgW2bY6tyberoktkXahca/LsSjWWNbVwb2fPB6/JBGhCJnIewDnWyW4sIdtghK85hqCOc49usj
JPR660cxXZ/5XNlwvhL5MBbzucanFhHBgdZPlL4q0/NuYsPcZwP6kKmHwwcudphSjIjxhM5tGUIc
6XKouTB9N3MYcJl7obGi0D+EajJUvo6Yzn2Lp+A5nBBrdDB+he8+Xkw0afJm+pEbAllMB2STMeuj
Bd2xjzFpDIPz4JfI5Hmf00n88JLS2g3tSyeMo877e8vVn2M1T0hxdHdGds2kEG2pQVz1fnYXcYB9
tehHDjeG67ZYMDk3TZz757RgkQ1Uj+RjgygQtDTWtmnfR/BwiTaOhYwAu589kjlKedrfiKn7jltQ
ibiSgTrQxW7FtQVkb5+48WGws/i67J27WqmXfELDOR3FTdxzc/WOA70niY/ZWLkor9ln0FQk5kG+
aZndtkEdHFOrew7DNto4U/5mj404jIZzJyuFOhzq2cDhLRRE+p0eA/sq7gEhxNZeJKS0jaQBpgfi
labYyaL4hIXtc9U0bwYSPJhGjfA1/WMcgusrxJMborvBmFu8dfd+ohHiSLj7XDqPwC4lsZV0yGfK
hfQz+MitRTD2TVE9x8LUzomVPd7X2iov60b3XrkZirLe53nPgkvnlLHZFOco1uOF2t8/b9Z9/hjp
Xy9wAxByAhBmAkdaqfjvDUmVvLSgic9GjBVZX18yL68vwCMSmNLLcwYnfrf042nfImprmO1SRFjE
4Ok6Rmk9nTP5WOaDu1Vpi/SlPfZIxMrfG4AUvx+tL3hS+2Ag+SNGb6OZiVt0dcE6tLqsrjcTndLO
tfBKX/aLZbM+WjfrO7qh+eFlhNgfu9ZH63f8+s6Pr7NkxCopp1yes+b7nPmURNRjnJrhGbRsfpT4
PySQMrDUjVKXCg5vCObJPJJzngNIexAzl2MTc8XDXz+xPI8GtIdH1qxtLpwK4H9cX9oyQOV2fbju
/Nj8sW/9xj/2RRSWyw7NjD/2fzwVUYqoW4b9VF0zkScJ+rjSlc2lXTZxnjQXiTbPvF2fu4H3Usgp
pCvOFfy4rDhZIRBp1lzb9TIXI54TRPu8yR/1S5kX0b5a95lBXJ86N9x9fHh99McXtnlCvhIk6d6p
Kkkf9R8bM1DyYi+bdV9KY3fXBmj2rYewflW+3mPrF/56GEf+Zzuv/f04zdVlMJoKmXMeYTzOqS36
cllMhjfV4U0VFglaWlozWv0qQCgWOMMFY65zbHUZXOzMoVy1XrY4bvj0r8fruc8Wn8zaQ+nfrCBK
bOiYo4kJ3uiyPvJTydlYNrq/yWVpnu3ZRTbApPEE0mZ5GDc+p1EgE9fQo2uD/vM6jNZNEGRcBbmM
KGylJtp/JDWWDL3tHDJ0nIpBNAG5uqxP10fm8tRVWWNu1+ehynIy0X4foZB1cmT91QjFcFWn1FRG
9kx5196zm0KfbJ8861K1TCV2P712TXTMp3n8ZCG1hoPtJ5F6R6+NvkDqLS6BAU6iIZQ+IALXHmQQ
ZXuUzXTlyifsPRBDQGyiciQWqHCOj0k9sVwODqVgqyOZwwJ2X6P9tBU2UkSuh/k0eCN4q6LITt3s
/0CwIzsphCGcHMS/NQfOxcvM22YorB2eWGLbtWF2tjCs3sS5cRZAtLad3+VXeoAdbimaMTaVzGPj
08AFgYjmn+PnlyjAQcyL5Z3pjTiqmfbVMKqvyq5S3OSR3k3iFrnGAnA1Ymz5xdfVOyP8yWWhP7ch
eRmk2uQ0mECmymGYdgUNIGoJ930HBjry/fg8GZN7EyJkiKZDi42NSm9th4jQaunH6cSvaQvafbOZ
M1JNudx++ImWuChxz02qZWlZH37s/OM966thiq3Xx/vqzv/atgLzACe8WV/DUcxnllneNisxHOoR
SfuaO20WqbxYy2Z9+mtDWoLZcc46P7iYd5HOzNtibvxzYh5R71o0jQYkTH1GoKHC+9FEMmD9Ioqm
8tdXtrkpL3k7j2esaD9eizAk3CkDGep1H6BefLUnOuPLB4dl8/EVH0+rzkMXbUrLXZdSGSV6TeAf
xd0e1cHqInEVYd/y8GNTiKw7al+fM6zUuaEqBxYqQ4GbnTECPWFJQa1f+z5eWB+tG78NdYEUZSyP
QxUwV/DZdRPn0ze7y3Bj+u9dsoOjbBHnbeRyvtbzkskgPWaReyVTk2vo+rjVoCEHSphLsF4HH2Us
Yu/lYsdljXrq+tBe1iUYjZ8RChu3rYlI4rqZhtq52AlWiqqdxVYtRpi4L9Wb1ovtC9o99kkQOGFW
VV+Iy+vL+iiUXOI/9gG1Fltb22GxQ4gPDTz+WbUsv6Fe/3LeXuFvlGb7aH6oyzQ9Y5ADfosgUk83
9jIJ24p/uT5SZTkdC0OfYkTqLq4vp6On7BOJa7xvGRrI8gM3orXAUc3rhFgvx7YeYKsRBqwrAFjr
r4/+hK6axLCgNZpLVhjdWajXKdPDRYPHk9K0j9GyQNp+ioWKEA/O8q3duj5meYwU+fJ8RPtx3nZR
iAPqCCsXAdtSboJ4nmiTtuNZ5D/7ZfJfN1kfuuVpWNYBeN9tdxVnU33E1BONSfatm67H3LoNON3W
coetn1tfGLyMqapY149s3Q55O+2SctHyXX7i17uWL/r4xfW31hf+7T7RJawpH9+wPlo/97Hv4+nH
13wc3se+rGGwRjE1sy7IXlA3/Mc3r28OSk3o8evYPz6TFCI5Ybe0/9j16y2GHVA18XrUGqSjLvM0
qAtKZ/5BtvmdXTDe6ylI9wNLLyk+QxnIS32heJXUJ5fqyWXdiVf8s+573DCyzD+h84S5XVRf6rhO
0bil3WWut8x65673ycdmDMRtG6X2oZ0zaWJfkzkZ2iGwhy+pYPnXc4D3TFUiS1zRLdj0yzosMzSs
wO5zPOtBmK161LaPTrpADDylx+IbQXcJKhRhhUA1VZRWeuEvUGzuL07ZpOfExS5ta+goO5dLBJpO
1r1V9OB6WbI3vZX3l/U7WMXxA9YwwOnSFMxL2DuCkn+nav2bd/V/jYX/1FgAQE+l/983Fm7SqvrZ
1f2/dhV+fep3V0GEf7mCoj3ik6FjQV+g+fS7qxAGf9mOgC8sIMlQcvH/qasQ/gVI2kGPaMHZ2V5A
z/t3V8F1/lr0I71VTNNDSNL7n3QV+Jl/bSogMRXQ9AqAuHF8UPL/gAw4QMZBUVbmVWUadYJVrgxU
i5Oiq1AvnToBeMiXvfMzGpM520kGAMRlEOVJ8NRkEJjfYY9p780kuDCe3chvxIuWbd+9x5Nb1N+I
nZTxpiDqtQx+1HdmZ4Y8OUqV5gRcAkc3/BECI9vV0i+6x9YL8DQwva57SVEszfdZJ5MBa6Ee2h8B
kkWfQeBcTTo/oMhX+HZsX8lEFXdUASCGRdpIgoOqjR6RXHMYacuHYVNfNVWaMtxFMsm7eGgi5+gX
YJiP9qAiakEZ/nE7cyiqV1MIFOcI2nKfGqnnI0jk0yvaNFXspibrT2/9tKcRefGuM/DoHJOYOR/0
eu9jWeYOCO2mQ+dfT8WQq+RuqFwKVyjUFmHX8WvZZHbnJPaA2KPE4aXWtyBp8/hMIE530+wKEw8P
necZjfdSt8cocT+5Gm0ebL5ZgKmcU6ZxJvrhh7aO8u92R8y5MVzSiBsMscsUafwgQisSHgeuLOWc
oLsHsy+MvhKwd+kBkzkwIJ3nlBgbpNa0dPepLCloCSaRQzCF98OcBPrZ0aJxHnljKN/8ZEyeY1bs
H+Y8zrh35DhT7rK2laAtPJe8c/Kc/tVP8gGsbwgxqQx7fCugwj5Vlpcs3uRVvG/IKIAl41+IKzLh
+wW5APeh8gucTDDbRJ1bWnWVb4n+g+chkJE+VEr24wPMz8JCmSXLMvSjJtO6tC1/FVAvEfoATsd2
UZcHHCnv57Hz0n3qT3a1aZtO+rvJsYdmE3VZjRnrkMwdMumGqu7DojHEuxdop8OSZYbVuhn7nNI2
AVKJGGnaBjF83zROjasy9p1pV4IEwZwSGp3AXMFXlLeBG+uAajGcriNydI0HJoEu1T4yuzK+jeUw
2acs7Ur7QGuxM2+lVNZj5ko7owjl6eam6Dv0D40xHoMXmjChfULWTYhLxIziUGCK/QF7sdRE35gu
xpBjWOnrYdzbU5PtfVulZJWx8UW65fSogKh8stoOB5sI8e0O/+V7E4vFa0YA1s69591Z0gQoO/ZF
+la4dv5EIKKPmuodHnE6/d4oPz6ipeBdlaaQp7qDURui4Xi0JbpagcFpnoWPqsFsVu0+KXrnym2t
hoYUOd9cVc6dkc8GSZIxPhWtbx+h6tRXZdAE1yNKqccw0iVRYODja+mWZ+JJ/eg3MTyFnrpmmZF3
xYNjn80o9l5AmVBeA9Hj3Xaz89Mt9fRt6Ir21jWUC3RSRw9a4eJQWVb1QNELJ1y7wz0qUd2DqOPh
uyosicpu6jwmyGCnqC0HCZLNxIv+4nrcjdr6UlZdenKaLD/7E0NlcVw+OHiKn3KB/96mFFV06jCE
PhkhCLjW8ONr7LRTQf3YQkONGfKOCKF6rUYXdNIQxve+3wZH0BvRHg5Bf0gxl97PkCFPXWt3J3eQ
1UPoMLtQIW9vHG7FozI66Ddz7t0rNzK+2ek08lW1pD4v+3tBkebQVsZ0KIAk3M1ZXJz9zMQ9MfF7
NNFS9970eqiyXuKWt7kwsHTJMvO9NLMKbFrZ3VqjSMKND8OLQptZ2me3m43Pppy7m14FhK16mpBi
N5Nc3idOgUE9KexhmjATt50SRrITqn2pJJ6gtY2shKGcDqYhHkF2xjAfrH78NPvNcPAjB09RZI4w
1JjkROGPFpZd6PCYlwjQic6jy1E2Cwl7WNwYvLn6MVh2xh1iMt0iPPuo6ta/pZfY3dZNUtPhrrqT
nUoPNk4+nm3ZGwc3z3CESRzn0qTWeMoL7e0EwRLmdnbBajVVeLfQPopKTDaqyAt+EP4buGY36TVw
uOlQttLYQzGRRy1qsvx0cbAM/PZWtL2NEqRMnqOumG6SgbANtGB2aLCfPPYZqJCwLqkGgEhDjJEx
htKxvSsYSschcYObopzEC/WA7DiKzLvqE9p3fa7Moz3r8SEqzfaWcxAwJSNWcsyRgicDMFNsmi0f
Qsts44Yp7OO0VI9rm2aUWYIyrWBgHozYgkRL02Bn+RG494XRAxdsuCSAETdJ4elDz7y5H+PA2Zm1
sk6zr6KbAYP3w4SA05YFQRxHRvQBtGd0pAIMbsA185t+au23ItbtrZd1eKwHi/eOqHHAMZN0K2Hj
7YySgp0QejwbeerusxkZgCHDvNMJBq74NKlzYmjvVJUokqDHZV0bJsy6csjCz0FQ+s95K+w7IyKo
Z8GkzRVC/ij73qUOiwYJw5tJtMeCu+hZLSRkokODCs174prxlZUuthuz0X4ijEbOzBusfaY7l/am
hdNWCcYynwUsvYleRlmG2WWY56XBOug7YRSYxAylurWYOY5zlOV7MJKoL47wSzLwOPsqRR2oNOfh
4BnQVDY1JJNTGju49iy2wKqT3Y0Ec7ArLQcdO3LM3RhGDjzDmdthUEuns9Azvp5+sSy45r4JoNmV
vqr3SH3M5yHT0d6frXEb9AU+B2FGO8ZiZJRuhUlYCfZrxLWTClvbHvoMQL1f0bqXmTkcE10uC4iu
r6hILBQak/aZtLhLSxg1BVpu2zybgR1prycLVSZraGsW1+k0DJ8MRPJISaGKzlbtn/sp7bEvgUCJ
sjieUy3TTOeExikIO2+P7sGInoA/HOd8wTC5VOe+1a1sdkAa3GNVjw7+M+OAsDaao8kDpXN5LoRI
ok0kOjz3BiTGHPRrb90i08Uhh0caAKzX2j50eddFN2Pq4iBupnExHBLwLd5ptEY9XwtOUrEdm9nv
n0Z3RguO+BIZM7eV+oZFvajpDSUEcb47kXmVDVbHhwyWI9SrqlUTpu905xFpNa8HwGXf41khBflb
DfX/dxb0vwk4BbIDjNH/I7/51k7Ft+rtX0BTvz70D9CU95cJ1HjRPIKyCyv5I70JyHxCGMOIspmL
bA6Jx2/M1AKMAi1F4mHDqkEIHETiPzBTwV9wF6D2+eQ+AVOE8z/Jbqw/EVPMnQs0SyAOh4jt33wH
KnPI2jLJ55OcB73wNImgXEpyAeZ0k1FiQgHzjl4BygINhW016uhS5IHYiAbDucl/C5EmdSsMYJ0g
+w9cn78RGTm4wCH58mz+pvgbo4mMIMENAw9ToxvoMLgouSkMb7xe36E/grBK2b5MQALcEjhKGSzt
XCLVf7qev1Fm/4wqW67Cv2DKOAgBJwZTAg8o8N+Q7zT6TdV4yXia+obqKBBTWoMUIyfJSQkiGNAF
qBfnFoeGn9+zupJ7T7F8Ez3kHGIR6Q3j8BG82BIK0KaEs0vPoHgt+lfXkBSiuyW6TsR/Eh1ckKF/
O3TUJWx0soA5cKf9SQSlAi5SNQX9yXMCnCuHz4Qycg/K81REcbnNRt/b0na9CpLM3KHw7e2wLVX+
/DU1l/jEKO5BWavteq5n1micZltgQj1Icds95R44GwebAmWZT6OdtJc09GdSvK+cJOeUAT0JKn6m
T9KHPlT6JNWCfwKwGpukG+VgT1u7EekphV24mU9W0Lqbchzs/RKCbCYECkgVwJMK+clG/4ql2MoP
/rx4kwPFmIANIYVb7BwTRy38UkSVM4G2JBalpjdr4KSssI8SNoXzKQJU7FVnYsvHODbuySaI02ve
U5Q+V6bCqycH4BKk9omyocl1EwLotnwNMAjrR6/ZBao8ZiXglX728p2H/YU/JDh5e8uZXN7dQlTx
s3tJF5j3DNSbjRgCiMRhnpBi2lp5fCUDZ2/hB47DOWaLTvElroIUM9qm2hYRTXRlx+9hXJPblooO
sPCSox0Nr7F2v9QCxMQCvYM7hqgQUqzgtkLW4BB9E53WnLv8ChmiH4Xp5jsnE/luMmKgat4dH0e0
2/XUtrEbjaPlBHKdJqPvwMdJsxd3iBuCbQMvRzwC3dq5DjI735AG3zcQ63AJLbC3y/xjFVJRi0KA
6t2rBac8EXeuS6u86aZjryV4ObxKPYmlbN6TGXbS/ukHuGP3Bk4/CJXjeoPq0zpKDWW+o2Ow6QQ/
wnCIhffUuAYqA4H+3PnZq1clt7ISO2SWX1tQ8U7jACMqwye4OwB3Eo8wzO02LUZqU2ySE3Jppja+
0rTn0w7RZpL2z6OXv66vlBaXSWl9GD33EUnfDqQMvnwzRCaQFXgJYzukEoVIh2/gpKa7Z9fEynnK
3BcjzveNHxWHBfueuxUyRnmFuRrnLpAM62ZO3gMZX8PWfUY/f+MbBGjJUOMlLkL00NqUbluImZ4N
vRYrVG2guBAwebTQhja0c28jixux0mDHLR/7NRe9gKIyocrj76hrMBlKCmIr/kGcYtpaV9OjqwE4
xCF3atZSlgB+gzkT152F/V376Bu2+trJ9JOey2JrUELSMZeuBnI3d1B1KBxsWjAlnzS6SNG4w44g
OFcafnSE7W7lDOaGWtF9h/bBHgLfLvSiG5XyDZNwK3CnzX6olxtDBfE+nF1qAXEJXaati52n56+Z
WqxRzcUcNSEfS8GkdCPvj6FQzM3RDjx5iBqEAUJjulNz8ZJRlrvY2vmOIiZ+DdOUH+jCPLe45jFz
/IyHVu5lYWAprfVLNXlA6AyPeseMQ7uJq1O2wFFqh7sX5J3Gord8xuAEYlLBB8tqOrVGj3VCF3JJ
RUOHd5nGa4po8JztHBQafpS9rq/BMXebVHErcZmDJEb+eVloGkjlWyOy72LjBcm0H4MHhRuNwOu2
UZAzrSVsPXjh8DJYzGwiQ0R6vTZy4P6ow+J1mk3YTeJY4zPcdIs+7cAg0WkWboqYH0h8yDCWtG5M
y/2+FG62eTHZe1gYQGWxSM9GhnN2pwJNVtWz/Lo5Q3u9Imgvm5Cmkv08Gj+9MfnUjswRE0anwuWo
xyIrt+lJWBLGc8y/qxBSrGwy07Hg2xFsPpaYZSYV16iGmVXL9TYFxIxgJmLSNa6rQbsb6+cZWgsh
L3BkwINOI/frDxGlMKLHi0dRYt9wsx8LMwVCBBwRUzCcL7nsrA32Ptbxp9nu0m01MzRU522s8FsG
eaZu4i/rLTJrZrPCjN87ql9lkZjojsUgIhUWnuknKCtiE8jqNSxajFat/N2mSkaPlsVjyChMWHbO
ELeKO8+Dra4wFO1inOPG5QI6PvIH7S6vw7soV/Bj6HttSnOHwLAmdZt2vWX/iFEa3yCMuaiiy3sn
wlMPEVmy95oTKsyRF/sBTzn3c1fg49GP0Xm9MaOJxZsCyLsRJebOwCF7cqBA1nP3vV/gsmhQ73B4
e1zvIody2I708ht15Tu6wvsgYpUwbS5ns9zgHf4l0JrL68m21HZoknzjo+8vhpkbtuXebjPmAcOv
X+0iJCeI80Or/K8LqS60mVTKZYqu23lXlvAqzamim+gJjoHXZEkTOG5+VEkQohRVoCefomGOrawo
mYpnFBFWkXejX75Igdeq0heqa1ic1hKL1PyudKpXybIKPwt8h4qeFE42OPSix0SzULE2MCUj7S+Y
5LnwCP8d+mKeNyAzNDCybIf3153lVoDksuwNmQ9uYtk8d5zbSDjtNhhy7GU9nvZ2jDzXQMVU7lo3
x7piJPNOqVesK7aFyOpuCJOfWQIW3eMqFqigk8o5BzfynhX/fqdE+brGAcbIfT+aLJNck81c2sz3
1e0U10D2AmhDzvi5b1hUshxY5tTl77kcvko3uC89ssMaAeNabSHv46Sc5e/V+AR0oSEdi16NkZtr
CuQSOl+reqz3LLUsg/6xRPyMzhwTmT2X5wq3xoSohZQ7enLM+BsAqtP6RwyJj70xbQuDVWg2CaTR
DPyBO10agn1cZs5Zc05TGwwxs81GdpzcXyGIRYNANeWOzBh2Zcdt0Yt2N0k/hJlzJ50IkwHnAH4I
r1PdPKp+fgl9GLzuBhe4Wyev9imyYzQBAJwGI86QsIlOrp/sug6hUuBCyFRExh4yPyqi+U3r3E6N
8UZSApGwYKgMUZ8fC0F3wQ0Zg+74OS5aRuQyraJi3BH7cHbaWr6GMbNdQz1sa9/6XY16fYLkx3Iu
ugGkqywjJh/0Z7dGoDdxSXzleBxCNl7QulHbdcjaGlBl5jVI6TCWjZgvc4PpLRZoLfkuEylM23JL
IOZte8/4GboAU/KB4tfcQAyLllB3a85AE2wLnbLYNV5qXbwHgqXVC7l/6tTAhDt8J984eDJMdi1L
8FTZX/r2FEwz5uYIZS10gi2R8nQEMAGVYGGP9MWTNAoy+4k/WdXxaVHz7WxmZQMyGd629aGf3FNY
cj7zhAlUTSms0RwtFh9LWKC55qbqyh8d9Qi7AYPfQKfdUY+6kpn3eVFNVM6MIvvXbpnYUfC9omIc
gHunDz/oFyhZyIuo96hg6CCzFaOAOlwxBAGX2v1dT6C3iYrkXSy/X6ocYj+aZKbW+8Iv74e2eKWe
ci+N78WYoqwWLcpg6zpa3/dxYp4C/D5cP38FSCh2Vc06ZLT9pcwSAx84EMXl4FJ5CbamO5qH2OJe
7ZwSpnZNiJjXr+vtFyoXjqexK2tFmaf5Vs4U4IFxokfEbbTEc/VY3q9hUGp/LTTg6XUyzizxtMYg
6yQObwO7xMx8iJyej+UWcU/ewkNE05JLOQxAPVsq0hV6FZQPxZMs0/ux6l4zSVZjH1Uw3tKlcaS1
i2fCjDBmdYYggLtel/9YY9/ARw4+MljDHVoaihhcLqJzzAf4wKbFOxKGjG4C7qLLv4akN2CZCCF9
M7qkQ/qeWvkraGfmS798aCJ3q/H1rd2LNbX3Yo4ONbyXbSXItDO6dgDmESdfQtR5mf7nHNlosNGY
Mi/RhkD/ILC+RoopoG3VKem817xkIXUn/7EI84cq41yrtHgNOhdL23aL+Qi5uwUmXTwNafg0Vg5z
ZO9f9ZP3uq6Os0HiavvDbanTS0MITkKR9rvMu6f0+Zp2RDV1ML8RoOyCJYovyugJ0ijBIP991Ml1
GKt7tcQNYekSf2JBJ+rsnSiRNIR1z3PzZDPxh9Cg5j15fU3lgyCguW47sH5L8B+n3je7+jmkTBJz
7aPnb9+v8Myf672/sozSCCDd+g5qii6x8lYNRDHV0D2WWLEF1bK+5DNBS/pliRfoLD/RdMUWKiUe
BkiG6zfnRuj5JjXsceON6nvdv+YNC+Z6mefkIR8olIZZPB9aL7mPLXFCludaJ8w9zVC90jU0N3BX
jqkjgyOsduSbux+QuC1agkzW2fuSIkHCWSa0Rz0z26338bION657MicOqxwI2/PyXmlxra2HycSQ
V2SESJM9/CTUfIWgPhw62OKlV7z3DmpcSk37qV3yXA2vKI2x5CTlu9At+qQxeEMu6pr+VHoDfenK
kFwItxYHUHTGyTCar07qPfem+JaE4W1Q1PeFz/iqrU5jsl68VV6gjjBZ88NdbjLFNOoJYotkUtLq
6J6NJflDVI/FprbNbQSjSe9sr9+PS/XUDqoFzr/1Ievv1qByqQFYHel67aE441rxr6Szjg8+TFXC
PAJCS6ZA/aMvQT1dD45UqHsTWqDq9OyzQG6Aso/kXyySM7ISdVmnR4ra27qxgRil1vUgw2FnRqik
N5YR0t124O6F72rBCea62GW5lx/C7zZI/2OkGDVDHB1GZSKEN1TXLNbXsSAS6+bibC9Ca2E7M9hp
WUMYGCGTw8U2Wy7Scp8HgTo3KsPu15chsJP+ccV+egtUpg/oWRIw19GuXqAs5opqGReAS7ZAXcIF
9JIv8Bd9XxVJbe5VKaxDiJT5B8Z0fbSCT3+BUbU9Wxu5AG2YGmrUPmmcwv04QX8EjtOoZ5ps8rIe
RGQTrMBjAay17hwimlk0utO9vSBpCpXewcL1D+YCAlIEYpdgAQbF9B4o/C+Q2hViu25MsETpAir6
2PXrLWLFH9kLrGp9yVjxSaadkgEDWcoX8NLHZ9ZHH2/+eEEtEKsPWO/6dH31Y1+4fvPHzo/3/Nt9
f3xrusC61ALw+nXs5fon1YoB+/id9fC6BSzWL7Cx9YV1E4EpSxZwmbXizNYvR6ljQZ8tULF1k4dv
dZiOZ6dupotlIqjk+AagBrOkjWm1aIRtV8y2o3TUXX2gw+PAfxikaA6/wOpRR4u3GI9NXw0XM3kd
ejqenEsNtDyW27GLxm2RFP5lwNcY9RLR+xeO27usO9dN0+AB6sSZsfkvvs5st21gW9NPRIDzcCtq
lmzLtuzEviHiJOZcnFkkn76/YvoAp3cD+yKI49gSxaFqrX/9gxNbJMcDJNHF5fiTdZN3jovMP69f
sZx657TWQ3PqDRyH4b3Wkb2vZiiJWlub5wRA5hzN47OJFnSvwQDYdW3zO2f/rSMajlM8BmE3DXRf
XrlzmUPuDEQIG6lnB55b6O86rQiyuhIyrThWAQlBCYJ/Fz0dib81jmyB/VZobvBnmHfZbEFCmJk/
4XMTxugqDbMukdOUCFmz9GGsaOVPgbPoCJyi/NCYWCpFGDWbRNDsA7zR+uTRUQK4RGgWe7R55lm1
eOhTCoiOrnMk7DMfn+sRf0ujE4+az6RWtMFjpBP+nr7FenyWBR5f2C/gTSh9GKvGEh0J0tnPWoJy
Sl7TLsV8znN/d1F+qy3b3SBWHsJ+XGhpCuDOPBbh4CzU4VH8hP732Rri26LhYadVw3EZzNfBzyE2
F2nMRuer4Z4P/8X+7QvPZhCkeeBO5Z+gGzBVa/rfDV580zjtpqawqRDrQ5X2NycbHrvaoAoupyuW
nLQrLgtv40jSvGz/xJjgQfRyO3ZkXwtLTls5/CmMeXzpus7aWQzF6e68nRIyAUL6Z7/wjlVkFKfJ
kbhPomduC6t6miAasFRTAc6xdyxbGD99jcF7qXxK3E5sMB/IwXZQeZlt8jKVrkvRktsX3Wl9wv0w
AI3tYdgkKKRD6b86ypgjwPTeTHAdEaNVMyeINympn5DgLZzQ4QQRqTM/jqVmHL1sRnxHFmFDImZo
I/B1/PijaUjwsbvxEihKTDVa8wkzsW1X46kHeruJrPHTsNsIBGbcyuDVTIGhsdi+mHI0wG3lFfqV
j9mKr2Mk1BxrC/PT0qXJrKP+D0dAv2JETNitGkfKeCsYzG2aNELdKBMf48+DrSekkRDnECdtz2Fk
uzIl1TJO8fsJzOoxX7zr2DMpr6nw8YUEj9PDzPZ3o947p6DxttZITvrQ1b9pDY9xbX4ibRkYX/t3
jDX03RDlNW0MGGLW8lZNugNOTfYYylwS+FSPI9g1NxDU+Jb5ZNOke1Mfj467bD1Z2Xung5I+OMan
7xQxkzz7SZfRXnRaz31vlCih5LvbJzdghDc38g+DxWKB2vRWucFDaXj3KAISaX3MrI30qdPkfNc6
/YvGFUhFycS16ocB84fswuFWdxNYliHDwq7HECkC8oagIdAsOxoo0TfLbA0qFe3R64MszCWm4n0L
wQBLXTqVL6ChL4hwD6NhXbSCVIxUPLqPdqIoGoiDHw2Zshnj8dBFV60g/8pFICUm7bkr81/GQLBH
18Xctki2XONRTBgb9i5wVezKZSN0NPvU5ce28X7Mk1c8mY6/V+iccJfuBEHqbxmUu1H1vIs5X3MB
ilAu0y5SLvNw+tvtErm31qrbY4Or/Gwm974uH4JsymBHK+wxMJ7kOD6sVGdsYw9WmrchwDcPKgp1
J/NRM8S7JcInYECLqsRRYTfa4QK2cEocBE25jlSzyJIHU6KYmrT01Jf5TfY58mjiAXYVsWmXZ0Tp
zquW0p1l7riPElKFe+zfh5iAq3523yGNvU0i9CO6l6obGdETCGvKd3QjNyq5bTAyy08dZ4aJcFjS
7le0PDhldidp7MBSd0+lDDHeCdMKa1aGe6HnYA01gvc2zrFH/hSM1RlOCCm0GrpS1DF5FRN2YjWv
dSk3NaOgaD7i4rfHdYIJBz1iyawvSc3QrEdyEN3tYno3PaLFydnEfGd6Lrrkt2WPuzSqHmdYVP4w
w9jbFCgZ8RkttrmRhmhIDpKMUd0efmfJBDbRVGbYl8F1aJwvdHRMw0AYgdaZlGjbPt8xJXtcOvOh
rup77xqfpN4+MdtyN11/isbyC/+jo6NuaSPO9tfR15JrX1k7DXNXGUfs0uW1ryt2SyJuih1Uylta
t0+wSx+SJr/PGstGUFUP2bi1R/MrMSmDzaY9Ct14l7H57LnNPkZs6+DdCqzlNBvboCzH3PFx6ppL
nsXMAYajPUJF5pyXLQ7pi/nTmOqbUcRXM5VPSOuxFvQA2pfKPFd2v02L8tmDhdDG1Go9W2wWxlmO
7sQQGC9AwdvY2bLtCu/FoufajDyXxTJt0mTaQSp8R/cPIyh+Frb9ri6NeqnUk8dGhVaBjJntQ+b/
tEn2pmPH0KodPyLf/T013p0omwCDn2ny3gouxzDVHzPPkMTv1DeIVE++HByRERFuo8Jh4oXqyyi8
U7y451pDLGHAJswLE8xFPoDBb2w8ttGq80L9SZs+p3msthbQaeE3OwIot7id/wJPeZlf5rigZ9Qh
y4B42pEdbwoYJskSvGglEwqWpf5QFA2t6mXRxLKVnHhSeN/d1Hvu/PKXWOJzX8H2mo4FIn0naz61
jFQEK9F+daxkfQayRIquvV2QJ+H5WOD6gKnwQz+ZV6nl7IEZbnZGk79MzvwXTOwHpcoWms/vNr34
MLdCRWGFLYcSm9iTnV1ephLXH5xC9aC7LEsT7V0jH+ls/ecZgANjhIQOWx6HFi6wyDPsMwzvZs9C
DwdaSUDR8hoRGwo64lxc4DUl79B4mKV96TMfV+zikbo63s5utyAXiT6J0fxbT3Bk+y4IWyN2t7qx
a0rNuUyzfsxqwWogejVlqre9P31BNP1yIe4AVXMT6jkjVgdQub6Sbb4zQLkh9G4Tsg6mTn4nI85m
mJ6FnYN6PxLYKuRO/CE17jW5GAxWKQ9widhJDbPZ0ncWKL892d5e0m24HCfNy94sDEI2TWkeysmm
vUhEvdUmWqqSIHJbWt4FxnK9ybQXEO5nV7OsMCvY6FEdbgsz58rP8mxkxstMkaSQl3wL/wFAmXYQ
v10k3/KYafolm3L7wOr32zCidyfW0kNfjx8D0VB78KVp007DZ8UANZm4pOmtqpYPfRKYhgn29Hoe
r7YsD47Gjm3bBw1h8Ghyj8is/DEEAKc5Dnt7kUo0jcBtbK4P5mxxz8vhY06S/aAXDLUg2IULxIdQ
pNpbXNick6J508b5wUUMXOo94btQ1eYFaW8vh0tmOqicTHhW5lMegZt4Op4YOB3uGIOkG5y5vokn
KzZbh1nXpvKTe+MEN1n6bzaYnJV/2Qv1NbWe64FKzSW9cF6mzxnRqjKyjziGfIzDE/xmxze+moXJ
K39meBHU6+EgTSZwcu8646vO9J1AC7nH+nDDjBdUrMHuANMlYFh7o8t8p37NZ+82/+//pRMEOMr7
liRFdjmGz2XYcYPovIXLy6tXSzFIbmo098mvFnuy//lVM6lZjSCLqB8JmF1N+DbydpUTHNVLDII5
ZxSFszfsZl6OSl7907QEzMK3hfBYXjduEJXxt/rhiPcYEt9DNJyzEnJUkyXwJR7CNL/7WHNUAHNg
Z4HI9wYbUp2425qvLeiH69fq//hTo/ELuHOIAdus36dINRrcXxD12vqXPLaVtrGsZP0bfuyRrgI6
zqFF3x9oMTE1Lfi1hn7b26uv1eMY8F6ZCB7aEYPMCqNLkiVRxw+hAWI39vq3OjBBmCUjSmDeVD7X
mQk2N+57fgP754B/jmUAhCN4cA61DSOab6n3q5P6nFRiq47V6Zpit5TRp4Wlonrzuh12tfoADK4t
mJ7MkqdGbNXLqeNSb6upjwNxfv3svEbjHGK6LfXbia8/tUyyjRLEhB9tZRSq06M+njqF//NRA47K
nKjmwM2ahWYCq+yUwVo12TvW732TcbfxvY4J2OyVW/W1+pmKeb/ufum0LXYFmsGPdvm/Hydi9aCn
URjxcnkQYbrUhwY4FghFgxRBfSvmv6vOP6ofwRAeGwc6FOxgbQNCvfIC0cCuDY4G0H1u2y9ZiZt6
SfUzQfVYLE/qJ9Qxiepv8vg/BxXzTXXAceWc1FvxFg9yzFipF2QTxvp26uXgi2OshtYtR048vwTL
EW0B1Qv8cVFdy5awGIZYvgqsNQEWW6Jwe4upHhTVjRhaNJQmk47YStF6eHeLpyqTmrFZNLc+JLGu
sd3Pt3WAX/fZN9vtXZu4XUunIWGmvMcZkaB6qR8HJuZoARkHZzr3Eli0LrgV8ZR8yKJoOkBH+K6D
7jhBT6eU0FNMVHAmkU5zdFq8LJvs2sS/MgA9NhvzmW7hqxynkoG797TSIOyGG3UsH9kkAcvUUMRu
7nbV4aRSeh1erBhW4L8kTjigJ2aZnKxYvCLzu0eLD1uHXJ+GGge4oTh31fis/uA8Y+5qRRNTVLAO
0pBJrMh+3BtexwSLTQS+OenR0VjtU+VJ0jdh68w/+qjF9cgBotZTkO+Fig0zZXNntd6btWQflvD8
0G1aQveUxyI7RP05O/1rHlMPLQ4gu2sybbJm9gx7pI3TT94knNOsNqw2U+ErDaAxAlnWrli/r3C3
j7kZT0mK6dK2Lcsryd/MqtQEBsCuQFHPPCa1jrNmp8egrZIQjJXbG1B4LudbP6AIz4rqAX7mvHHV
yEzvYVB0Iv9tt2m3w4f+EpiS4xd/K79iWGsVH/AndlhAUTEx3D/J1jjqJQMkE85uqEc7tMs/BIZA
BHznWIPVOHdZ9n4xGLT0/lDhr6G/1gWYNsO0z6gaGEI2AvdDhhRVHBEubtHrrMNJaucjAnkGIBio
YGlPAd4j41minklswTaMagrT6vlguZXYm9N40evCPsGGvbQBYMQsUyuUapjpmNV1hfCLU1lxmCvz
qoIqttFrCf9v3KcTFsF6BJZtqDG0NOC9FdVrHFGkrje67yV4dQl31xqBs7OnaNiXdDKzN6YH0TH0
E2XdUWExdx7ULV9rnks/7mR7p7m6iGWQanNVh9EnTY26UfP9o3Bm+YAT55axivOke9hJaO9LNP1O
/cXYpUG2X9+6meBfuLmW7iZTJOFox+KkU187QoVu2JBIJqt6/EMrqPpKDx4jDys0N0UHE+IhW1K5
7WL/UqbcF1J334vJb8NaApwOhbMfA+qWJX2KsJU5ID7EaCRzQsTqPIlDcrcUM0OyRmcofyaNoBGY
DAdB5E0pgJoT6Wkbc47Olm1i3TWeioFrm/5wogrFBOiGi2xxL4xEHOT0m4qzIlNpJuZIVJceXVg0
mT91g+FEIosrfaATztOS7wcpblZS/WbenWxg3gSYpyDhjprb0CVXw82+/eIhCCiNmqK1caoFdVbP
QjRwb2vl9AbXBWWbyxpgEFyDppiyTO+vgXHC+dfcTQnsrVI42CAxZ/43TlUDxZUlVVYcD0Ve2C3p
pyutB0wQXrwCikgvKY/6jGqw41YCtkmCREccTmlko94PGUFdyD8/Dz7ep4yL1qFBWzCXo/z4zJWV
KU7pTJD4l25XN2dxXkoYhAx7GNzwAA+1+dgP1ruT0cAJ7aAzcszH6jq6uFgZ017PXGY+csj3kcdE
oBrEpq/2eYRKfgDAxWt0WeDFCYuqTL2JZBItIuNHUVefXeG85gk8IMXyYuugemRYtvRw4VMe4FJl
xRd+sUe08FfNz1ZizjKyDvOmF8eCNwFW/BDPEXNaejQ7IRIivdJ7gCKpPhdFNP5Ho39BXPOJ1Byn
B+4FESQfmkzEpmOojR7O2xfS43meyJYZ9K0TseH3SzBcu54OVJ9+JHH3kSgYyBlh8qSJ0258xZGB
hHI3FjAiwSdsp3qiJ7HyMEtituwYYiVRNH8giFkMVbFCj4HINIxjQipwf+u28iixoNkQLhpcS6zO
ase82vn4sjD6BjrkBnFHPkSqLpIdCaVbaXdVU3U7v7Je6y5ozgzZtim2QShrYHpUmVOcsIF8sirn
M3PN3/XQfekZM2RroQYQeh+mI5cgsOkvYpyGvH9jRoxPzwmKPUh1+I3C6elVoke8GX3F01JjpqGl
e7AH9PzMpEqGc23cvedTcMjIDA1bj5m213+LzL//I0/J7peovzX5nFYnYQ+XHFPt3TryK1L3YTGN
s65onZ1iehK0ue1TA9wEYRpoRgtpJBafamLnqiH7xPBmN2NzqIaCrl+/d6Z8zY0AsIZ+Y5y5ewGC
8Tqv3WfumxeBc46u4Qm8zs6wVNrUVfATz8CfcmIBqjJmn02QsAgbdbwdCdP574Tm1a32f5tkKrN9
A9MbqNUklsE7hzX8v9yiW5MHDQ5sjz8rHIoZs0iGokx+fT8TyCycVwSMXOAOGNHWcFRcgnDlLmAn
VO+ExtRd0aP0noVvYmNXXKUm5W6o2uqmKSajF1MWRZhLrf9yoknd7sUn56Q542J5MJPefZgtOhxE
6lkx0L+NjCMDNcBrhuZMA/qyxJy3//7Bnf+08VUfXH1sFMEGnz1QLrf/64ND46rKOmv6I23asWDh
mBbjIfAgj2pszZulxQPmu5onf0sGnbNpfMPCCE5xLqqMB4JODlYA5UoF/25WNJ8EJsCOydI3Rciv
plMF2BJ8+c0I4cTfDw5nb91FAdjCHELBWLCtmUn5OrYRDwIU5EhLv1XZlKj7lJwY1gSL6/GPa68I
DkIABUXNfKPK+pAtK7Za4UrXpCVKxpOvN+kxTy713yZdnlqNRPv/ftKs/zQeVieND2paqE0Chrv/
cdJ8z8+9UbO6o5ZaEODq6I5j3JEoTNYyNcud2tfeZCy2kilXegRTlxPmpndNbS00LFevClzWIO1t
FNpj3CB2UeSYldaEvSDbpztXtHHFJe87zpzLLZToyTMw6cc/NpttvY0mc9yFFkmRG2KZHpe8fe7H
iU01ObUVvm2A0uoJ/O8f3/v/7xk05rB21cdHYPCfoSoIoXMzSOPuqOuduUfYpEXoqDwsTcFyY+Zb
eJOuZHrdJD2789PLStLTLC5lWioSuGKTR3P05NSE3jfejsUP3RlLXTmeuhqK5VowTM38PME0qNSm
Etvl5+xzZgSOjgI/ldAzgFvgQLD+aKQhSWZEwfKPOuRkCZQ52oqi1sl4kd1OehhvxBjExdkEw6OY
jp5OXsoyrzykTNrN2enqk+uThOOqvc1OiNFGJYmLIp/Lj8c6NArGQBbwUUoLfgha2J/5px7BPYrn
txxqAm6nCM3U7sq4qqYgzxv45FxxMwu28LgBwOxTAxNr+9+vCCa/6pb7fxcwzzIRrVgIM4g30v/D
7t7BsrwuZtkeswrB10ixeuj9bNqaWHCXAvXv4pIA3Xtspc1wdpW/azsm3+zJ9QCx2ezjt1lx6mrF
sxKNuOCr/UBmpUs4Kr+k4XbYmjT/gvnVv0WpM042SardiKJYM8xfulz+eGn8CfdsjznkHfeWbz9n
4Si1V4APNtTWZIYCqyxvXcyFK+8hs4dPvInrHZJdrof70SgeJ0GF6U4bMdVK5mJXetpb1CeEW9UI
8wJv2vVLf9GaXt/no0l6rnAuwpDOxYHumueYZbSMSRJe+jri9hcFI7ZijjBOkTS3adk8dWB1R+Ko
cwqvjhybqtNhk8Od3dYSuLHQyx1LG+KN6lNx8L3GBexkwVPMsJXOZvUw0B3rj1rx24IaSRVpblt8
F0G8733WJsemClyZVOv/mxRyWMY862P8LcoCw0gMw83uz1pQ4gNwczUmmK0YCOBST4YibrWec1+i
9qr64rhOf3pZewqq6I2V8lO1pnTRyOcVNoSc+qcMnJ+RXm9zZ4DSO0ZIR4L2AAx5bRYqrkCjRlhw
TiY350MRg6j4Q5schz0cxm97nJ6bsryYeuLSJMKhT1cD3eDPLOL3uC2OK1O1T34pdTQ+kLxWQg+B
1b4nkEQ4ZUmqIFLZMedOWRImdvpQ7TTEm9u0EdfW9e65BoNXsbpUxdkVnanIIAUuwsXVL5KTHztk
CPzjtw2q7xAjD51eDvSRbXNM4ZD6gAgYrQH1sNbbCWOnHN9pGzfV0OzKZc/sCe49Vl6DAZ+/6bDt
Va0wleyugxi57wbrmdznn5FahbyFN9f75j1tzJ/rA560dbJ1xPScZCMMgDpGANOYtzojrhebFYO5
iqJrOwQLtD/8WN4cCws6k75n48gMJ7Q29DXycDFEoHkOaIsMT3+ZmuqlTqsb9g1y2zNKRkyPuInN
X4/w4Urt6K4Bnm8jw8AIC/Xu2nb3GsDJaAAFLJT3hqI/Vhq/mE2nJJXXIf4F0q9p622bJBfDaNk9
mBnhmnqpXRj+WW+ll5aTjCwSkoQQP2W57BofIVsuGVwzGX8b8sq4DNDTHI1oTJmnt8yUp3n25bEy
A4Ae9LcYxYzRHkEakAUBjJUY2U/0wDnYS3Jz6C3R9boYQUY6A0BfXpEifzk5dsA5QedkFl6xOb3X
CyKW3nvzcbtgBlPqCANAnFL4nnqiXPHqHnhLAMj2qb0XCV5r0rTGHR26v80RVgxDcXB7zWH8P+DI
FmC4aVo9narN4K6vIfZA0hRHDzXqSgzqkfVgI55xJXaTk0RnWGVnK6+bPRav52XBGbaddGszacuD
CWp+SEYNIosQp7KfzfMSLA+JsHOU3+ZNGwxsOrAIDsslPyz2okPo+lnjtsrm3cR76XTfk8l3HQ2M
oTINnGiT3Dp7Xvd/v2JsaOQYammm/rwYBIhDXzvWumVuE9e6u0G1nIP+XRLbDb4EFUXODfaQ65c9
w6ChTw9Vkk/wFRvtYnrtBcrDdGyiRbukXuad2+V7/UenvrN+haKOIWhrQ7MVc7ZjH3cgAPoPC+T1
o23jVYqzbnbwhfUjbYL8iolEsrEW3LON0mE0NesXUnIfBvqfYyWXx9jzsmORYaWRFgN086IpL4Um
tLDCaCAERnQuyWjeINE5h/Uo16OwPKKHhNV9VxEclqgSLeSHlJGKPxthRBsaVtJyDqU/HvByS05u
UTDfafJrEWVB6KS8nV6l+MvopH8WAOcGw8OdZcDj7WAIXvzyvRmg15lOfMq91r3UqgjBUhw+3UQI
BWKzZzvu+6N0/INnAKnk1J0MWqZ3AjT2SzpvJ9P8Y0mk3dlgthcM89rLlBh4Bi/lvpyq4ZLU00B2
RRnvCRjf5dNonDCWZ5gDSniRpu2FWczYkLX4NYr99zwdU0R2OnQWPIRHTGQJ0yFAxMoucn7GDfFR
dDwuSWDcTI3WAsQE/qDWZcfpNRaLcfbTM0Z2v4clFgBDhDhBchoPHUZN8TD3B7106ZKbZunOuAF0
IBnWZlwYooQZdk+rwSgE++yU4TTBI1tgjMa21p9pC3NEJmeflZqNJ/O262vEUHlxD8DDzfTwNy3S
5DGFIU6xAgRKM5YSuMYwrjPOKwM471CiVFUPMwunZOxCgNU9bLgUObLqexDgfPyOXfg6UMWu66ol
lDYDevWfInHf7HJ5W6sLsmqrLXOyg8SkOoz77ueIceEekb5ichefPklN+TL1W13pGZwKoD2ze1Ce
3UqNLqYpReC+MKElQbDNv+Y4vqz0bGEWbuhRSDOua3kYEa1JV3uEH7Vfj3IlTCuIaInK25RsITWe
jcR4NGxcjxmqhMsQMP7q7mud1M5sHzIuDxivJtSzQRtqBMcrsrMB4B06YnlW2+fKIUf8Aqu/Ze3n
UxA/nL0sEehv2eWfUlGDdWjnlOntfWnKT8WHVexz14KBjrCJUeK07ZAEpIggowp/YoWay3jesutT
Sru8Ui2h5hC00kVUlz0iRCtnDlc3Yd4U5wxccTMMvE8P9TlvIJ1pQ0NrxXdWkcwS1/rmc+X2jwmd
u5fuvQKMoMxxPh7kfekxHxYlUZ6plTwQAVDt9W6/arZWgjARmyVOf/SiIzz7HcYsCtn3vjHLhFPS
gXOWFv1tMy0+WSvl2ehRvmaV0qBiTTNpzWOrB/fYWZhVmje6W7Qhrrw7MHfLIv1emoJnlRHUoN1x
iAfFxix9386fJF7hVKc3O3xrbo1nH8XsIjRxjmsD7Sm28dB5T7AlniQGsvuxg8XVe+2pWNE0pQcM
NJzr25uuonDKeEYSgcvkgCtfUG/xGX8tFKBZK3WNloHH6OQty2SgaLGujglvik5/7FC+8HcqwSpn
T0TEo05hpjf5viHDCNT4bEVWzkAGFVUc/R0TSV2s7oglscAiKSM3mVk/UkTLzQq2TBH9iTcWP7yg
P5Ag/xNp2ilmvoKuOJdbPZMoiTjoDi8M6Cr2RPUkYuoiwpa3Fj4VSHTLz07T9l2h/VjfIHYiCD2s
D5aY+k3mdHcl2rFZH1htmx+q9lzxg4gAuL5x8GihPu+a9jVndI1Ihtq3BLTBKwk8VquumBnXoS89
zGqsx0brH1KPBz1qYTrjY3rXSWzG2oVJccCpC/Qa4UxGsLxLZB6Hpg/OXTqEUcbTD92AD216nI5e
cnkInSUWYeYHDdBnXMm9P4Bb8PmlEoHhosQVcv/6Y1DtRjcNrr2SouKCz5vrFodmM6dbW0SNlwiU
Nc8Y/9HihwrNOWj1m25F37W25PAm80OFfGc7eRU1uVxuUnCs0Yxbh5/gwmSP1VPBvJXVB6nLVOxS
Lf4yBOdQVals2DuSKD4X2Xweqzn40Mvy2zARC6jntjeSZ5dAnrGv/+ZRfjIUAFKC/KLr1U/53P4Z
QU4tdYwT9W/tDcT5kJzCIQYwhwTdR7lU0Xlp61OJ1VTY4wJHo3HEiQwL0Mh2tpqGU+toIW4cGvvg
JLB1rSn7XhERH6ZDrEWE1gIEbm2G7uu3tYQUzdF49XP/lz8Fj2BQO1UvJeOw00efcAIFVa3SoSr+
FI6NQhLDMUC9S67U7//WspgLLavsM5jyX36c/CUZtgGNrlFSD2IbeZHYT8Z+TujkIYmzHHboJmam
oZakqLYONa65oFv0QB3eW+HYeHslWlH9uGpJnJn2mpqMN8mTsIE/M1czrYLS12fWL4LXEAwqhcfa
H9UJu3acYD5W9cXGG4P7KpxaFRiGuqmaWXsTJtQk5NQrALfi1qaqmr0OUUovUd9gqACvNEbyS+FX
KpzZlliGWTyoOUAksQYGMvucpGV1K676HB2dI8aUQP7eCJVWdR027itpR2ztqXUd6l4q+9HQbLTP
z27wOCz9oawwEDPgnpzSzoCM5fpMcdICP8ZEsLW8DbbLxXAuGRkuhm06odV5hLi7Lv0YxH9Eutrj
uLgvfS2ikNRBZjz9COpt/Z7VKpvTg8oeF1ethXhOv4aezK15iMTRnjA3gtKqp663I+vC7LmKqyJW
T2d2IhHskNNOBemEhqDRLzH2DddDsDNWXBk1H3aio0/n4dYm+6mbBLsrK1JW0iw2Nqp9D4BW7ygO
cmnvmmi+GbMBAQPVBdng4mTVuNBVM0IixBrnVSAq46PtDLRG/Rappyae1gHn2uSaI7o9y7sOWs6c
HfS9LasPC5+muFoeO8mDuqpuI495pdNMw976GoLpHmjdtO1tBGrpJOxTppNfm7t/KmQQ+770rrWA
QDt7APn1rFunivCsKgF70HFwjqPjatMxDxo2sfZ7QYAblrYjwhKF+Dixjeav88UVbPrsBWgPJpbQ
dpbfVa7B//SIF8KHICyKW5bCEvKpmiolMVw1y6vyJFmaEyvaPbCbj3XkNs/sdX4/fyyBcc305Xks
l2wDFR5gLMgVS0FsmyD7WBVvK+QcJ8OXFy1Pk3LYqrx730zvZPvuvNy9y2h8aCvn4Kv+dQCqgDWG
Zkv5OkSxVu1KpfJS42a3QSzLwa/9pKbj1yC1ONskVQ7kk+Iw5DYbFAfBv50vq9tbNzA9Zpq5VwrE
9enKrXlvN93FFybUpfzNjvkoVdacggEOXdRvClXeNT3L8/rIlWoisw411KBoGL8I161AwPXmQHpu
YdO799xcVnZLHf2PGHguNS3Zjy4rZ1DidqCQY9+D66qTwr1uyX4ef2lZBVWZs/xvJG20cgMlylW2
zMOiXSPNURnSrMrqGkK1YFafATq3DPPbuj0NHrOJzrszaGJnUTVSpbMyDT5yOfjXp2kqM0yuySrV
tb+jPf7sI/kMHMbAISeWKjmmLo9HDYCx3g1am9a79blYMQSNAQsjH14QfJLQWO9F1cyQNvPtOrlY
B1i98yvy+9dVS4Qpcoyvc7NxlgwDJ5/EFgQ478mkQWmISIehHgZ75FgJ2EMIXxAyMyseRQ4E1RQ4
WugJjsgriNlTFayg6rRcY3VD1gO9s6qlBws/BXrQk9biWEjeC6xDcTUKFt+OmimNNRgPsL0phKaj
pXY8H8onUu7ipuoxi/j2EusapRfEG0JhX6rSMig917OcJfYPSd3pTwA+q8TLePMWN+MoMZoaOo1d
DAduqh0jGi6zHX+rWV+awE9Zmsd6zA7razlqqrvUTFKztrnT+H8LDUk0MYhnnysfrsJiFdGpVn1g
O/Lz0sOKAU2wTla8eYoNCKfMJNTUBf4Z4TNUe0xw632G9rCR/bJXI0yoZsy8fC5L2d6QN//saG6X
JnhD+sDgAiwDRr35kBfJz/UZagxD7r2pRbDiVbu4mnd+j8JEedQoSZw7EWOLA/5tFdL6SoCv1Lye
9qcApNjgXH1AW0KZoZ5Mfyw+AY70hT54XSkGBtoGLlo5hdJEDhIn430dcSwlpgS1+zonb8NfZyaC
d7LZeyLvEV3Op6Cl3gRAF/gzMF4Sxbflic+0lLcUa248Jo11/m17+8aCe7zqJzWfTdWs2TnLTlxn
ZSZQernY19PBRg9Q2fQN6madU2r7XqFTqmxhRpaq5IP9qipU9VyqrBCsEvmr0iiutBHHKveFnQEZ
Nwy1oU+h1tSOlke6C6og/NEiYOOMu1Y9WIx9zs5kP5OPWUP8mOUe48KtrG3ylKvvlTAAxZ6ZqSB2
xIr77WfbagaM8vKWLgMFSux+ooU5qlPGSvdTD+a9amdSpa21u/KWeFTHavitVr2sHnaw/QXNUWxt
5FT8URikHKghVwU3+8d7jJcOTg7c136ONFhH66Pq9Brod0AnukTOSeJ/Hq4fIRkJEAvEgn1j4sIL
f10nGELdm5NPvJXyHMmRWbNHwv7t42OFJ0Be60OYO+YnsdkMxXmu0go83Y+Xl0ljcNbgXsT/49dA
G1Kb6FXjTnMhA6NpsVGb00IQJGc0L3PhkuBE30piwHYO/g9357UcN9Jt6SfCCSDhb8ugHIve3yAo
kYK3Cf/082XpPzFqnolWTMRczY2i1aIoEAVk7tx7rW/V+GN7ezVoGIl5LC7FCk6o27L08NHGv9Qd
Vf9abLacyJSjQwr9d0+6sMSG6Vm9su3sqqSDvNhlHlza/DoHUwNmYPHZ58lZVU5LRolGbRvkaYKr
uOTZYazyrBu0YUI8ooUxEl+0vDQ9BlyXRoejCglbWCTuRcvpsmZI5UtPUwRNGf7JFT6WU9hOAW3x
LZfLQY9h+m9bPJXN1LscnT16uQaEpdahTVqRlrCm2iBFa+C0GxXQ+6BmE/S3vZAjirb70hl4aGBM
1mJgISl+IR2luRuS42P49FM4gVnKcGt3wwYtGdGkoL1QYww/HWCK6nG/rIlZmvDP9WlwmYc4Oq7/
3GWkRAl2KTP12EPKb//0qv649MVVahFS78H5PDLTXI+N5sCq17YXZAGxEwHnqOsLqoDkgmIdz3R5
KxuzVEENeXl/YtPFwEGbd1WQ0bhtl+hK1V6Wyzy0jpbraczCtUxaVHzu0wyTFhn306WZcOljaHIG
ZDuIhwsco81n1LaZRO2JH2jIWEY9P+YMbbrHOK/uzJgnZ2GzIR09CuTjYrF1ZxnOrMLrsWv8miHB
Eu2M9bSx7YeYCfiq1Jb91PEMlCUbu+4PRlBl+15hXgq3Omu9BYPEmT+88eviUg+bDHkJWYNLT6/G
45Bq18lVjFPX8wa2ggVflz+SMqWEAR0nItrw9TofeIlgEkN6ZR0yw4btOiFJujjGRs8crdyo6bvu
0n0cKHensX7uWJJVZ6Wo6McY9b7hZOT6iP4QD/+6HKC7RT6YZv88jJO1Fnw+WZYnuwtjKWRcojG1
HQkFm8aJJLkG8e3IAcN1sq+srg5zrlMCOsvKcpXUVzXqUZe9QVL8EDFLBNO5YT0uOmsdki3hIs7Q
MOmQ9WXVCLnG3DklJB4hqbPuCqX4yMfhuiFwjXlNcm15aLDaBR1cocRTpI3opc1bSXN2O7C1RLMD
MHGh+9bQJd3oJIBfJBcdCd0rx46uHIqUdeOzHofLl0thizYH10vpkqL0e+q6FK9FgxvDbqEAtS7f
byKJmDcUYRcZfxfxUOygpZsjjqeSTGeykfPXyTYvKgZpDB8pKZh9wiW77bspGMjaSHLXaidXM7EL
eSdxGIA0Nt9UI2las/TtpYHCR91Qlbxc4CpJ1pwJnXlQ+2aDBp3GfX+CUIWNXB3hU6ZDrsFrLqP8
Z9W/XJbQy3pWpu+Jw6HArNFSWi+5n+wICRoptaZmRULP2WX2GnDMf9die2sU9V3cfJEa8lE3zNW9
lM8sF5RsCaq69eRiwDSzKwm38zLGu6BCKMbrFTQ/+q/v6nRXRv7eS8bVgFDHLB2aPNGuWa7EECs8
gKRfg345sAjU07RwVxjZjwuUo9BY4QrVmsZDsGqV6CMKvUe/owILTSowj+Vcdb9coAAXTce4xMfR
S15RHNLcm1aXNmfNqGeNn3DnD26yv4ChLkqvsVmZEfvARTighn+Zg4jWi7IvJE9URkRYrqwm+7qA
hUgJZ7xUEXQYmy99an2lMn9SACO1bepVikmjaj+9Sp4RUX5exnWo/XazrF8WjzoI6k4N20VxG+hy
Ks3Q0KG2lEx2Y/XytV31iEXzcBkAGy4TOxo0K8Dzt7AAb0LkfkS/cgl2hOa9Cx/U8WmaKO+JvkWf
quxmg6sIVlSHhZL49VZxdjJfAIHWvi7NYeEoO/E00J7q10xIELLafO6GRAlfth4aawXXGSJ0Mszn
MBX1wYD4bX15SBmMDmt7cNaFNCo1iL/vY9Sz6u7zcKPrYQBZdPUVbcIrpVXCvbC/1H6Xs1ulXSdF
CKmamSZpPzaeERf/V4vwEWG2CaAJiW6ym6wMpq/zYgiWZNSmP2IlqY2NdutLwYiUOsRsvXuPM+0x
GeqXziDplfEORPjuGq0ZQniFElOntEkhkfD7WSsreVM936HIQQdoND9Ve72SjyqT9LeQtVOkscsY
te/Fp22V5aa3P3N7wlGocBLqZKO6owk7IHBqY21OLrZEjmw5f+wq+6ySglhIQ9LBu5l7/RxXC1IB
k/OZZTdHaJ0so6X7oV6ItFAkYXw1qoq+COAySaUFiP2tuUlbDhSF+kFjVQF0/Y22d9qi3IaTByXE
kHcXfheE8YJxaYBu3uMEKGD3MW7dOkjDpQrshjOsBeWMcVowslrXPcZN4Tyq7vhSuZ+l1n4oopU6
MzL4eMLTsm/y5lYxRarEvoIlTsooZYE1WUxP/Qewpa+4CPFhspKz3LGu3BaL/nhhH+bq8n3tatLJ
FGxgqG+kotFBEil2oYlMV55oYn5cuizGxMoRSzJa9Papos+P8ZSUQJI4NuoWzktWc8nDvafEPFUF
TFe4iGA4apl5+Zzrl6n6RUKpDp6XN3dRdD11Brv0nuhRHE0K7twqfpqqf6ruslcv56L2jm7NuI44
qWJssMkg0dWLX7NiHrnWp0imO/XxgObPgpjxJsdihgEOzyGfhkaTiZlN41If8plazT0WPjZ0xnjq
jwUl2oRLY9Woykrd5ktFrNrpl/P15PLSX2hF6qtn6HCoxSmZLyfADrwCzuPsNKuFQu3geI4yAg9W
/ZQikqhToGya8m3S2Ta1rV1wHubU8I4v+c2WLLxa61Bww6nhTiyq1PZU+x7W5Y0z4VdTKs+lR3Hd
Nt79ZScZUPmAO9Ip5ZnvpzWVCI/omwOwsFiKoxVGMNtYovpzVvZvaq257P12uFybCI+26EStOVAo
th45zoqshl8hHIyVrScno4ZtmJT1a1c9zKb9eCFIqaLXMZf3vPRPOPAUfpAYtSWKXrprXcZvtWZ+
1ncWjOLK3rQ1H6iqKi6bjebhBp3nAEmkF6pSVQ0UxLUElrCyhuGQluMBm9QNEv1nOfoQ412e9PE+
LpgkY4l4bIQwGSSmLF3Z+6W+1UpLI5hvRXbcU9U24+9unGHQDLBtnI0iMn+rIP9fs4r/v4uCJ6Hd
+9coeFI8QR58lP9IbPnP3/rvxBbvvwBOC9+3gPLCIVaxLP+d2GJBOwb84gnf0FVgyx9MY/O/dOEJ
nW63I1xf+KCI/8M0FnxD3/J0MLsC3K7pG/9XTGNdKVj/EIgZhoF43rQM1O8GZwhBTv2fQs9kbse+
Soz2gPAZiE4s/Z3Xzo8NOvkMJO7aEY62LWk8gZGf1vZUjIHIyWdrho0eN0giMhHMLpYT38lgb9vz
rmzOU9fbdwS7PxlpvvHL0eAM5Glbn3gK8CKetwvrhlHAFB+olxDGdzsCCpCfifYtt5oikC01TFJr
zaZvi36NsuZGxkjZ3VYChigQhlSvbMVo/1O277I32LvQjU42yEGw8FeLP/bBpDi3dUFEd0Mzzut1
pA1MkfyWi2iKD5AS/d6x2se2kR02JX7WClc5FgiPIxUawmhAfARgbmOUWv/VuYN+gEKyz+Mk2rq9
ucprQhTSgtNaXOYfdcE3aOv5iDqRtIMGe/o8NdNJOd0cghR9b7xpZ7SRBnK/yWcpTMD8ps70Kb03
qoR6Q58fqk3qaHCiYNFlFSVtkaQOhhHMlopu5FsARwuDiOgyoRiJNG9hq+NMFdEBSj3rfc5sc//v
GsKLxPmfD4hF6oBFxLqp0M72N1FrOnvtUA11fahNxntKyXz5JfckdGnqX8Klex9VQX+j91yURRL8
wiD5983892v5pq/lWbXIPdJNi2gJjyPMNzGjYEgFw5HY0lFrzVVSl28ERFjtvtL620gUT4zQvhIr
/9sdUK/AtzvgmsIAO46s10Dd+89XZOkdY5Gxkx+kRuQDQcUrHuxwidYx6H2MZ+1u1shVSMeFTmDb
wLOWYwlXoKN28hxAC8vzv98H8U1pq26Ey9xHNxxeWNSdCmb9hzobG4AcibLID1bMjcDLYa2lj2tq
xhU+VRU7BokhuM5zZ+uk8FZKKkctz+D4LCS0mrhuo9H/GiYmvA5RAju/yneXb+WE2XYyBabnMH34
94s2vxG2LxdtWyikLQM+uet9+/Qi3oCkJKboYNHZBjsMMCElEaMbNBezucOZ1rWTjTk2b45Bd6WJ
eA85MDscJEDUECrROGRxmJygUJJUd47KqUiap5wyDagahKp4g7bCX+dN+qOrKDxyIbPjEDb007X5
h9/L68ZWN0Ikn7TVO8qxaqRpJ+6F13TYlfzHv/zE38S36if2SWVRDHrdtwzr20+MVz2PC+SIB7RZ
BxPBOUVMUuyi8SkGUH1l+t7WL+mW6MJKjwYisrWmoTzNFydZ1aMbBbWJdxs5TgBXAfVkawcJ7Qnc
x5TXk/84QKSjvriGmAIrUM05fOB7mzIPP/zaINCjb7KjnRl6UNr9R0PTbN8iRmTSUTKnc+GwWltr
CP/2vnzj5PNj27ruuVRQrs+vF03yH08no0R3LsCqHFSJXvn9yC1HcB/mP7Q+7HfNrxKhTykMbUuM
uGR0ZrfbdutKeoe+bKPNBIWPxi7THdu6/stH8n+6Nq5PCA+qHoPZbwFlLVg7s6PiPDTzXm8z97jk
FbhwQjMa6TxirCM0nMCly3aA8h4PF23VMqI2NXP6zSM4gk695r14l26sPOjZtoucOx5LCde08dZV
Z6drY2kh7ekcvcTj4s9HuzwB27xtIqPdawLITUVHcuPlxa1MBwJRIpJRjLo4JmnyjvrTOf/7j238
zyXMRhtuIDB1HN919G+7PBOrMYmcOj0sTlghZk5vLYlyhbFYQ4hhclc25oYe+24kgskP+c0yk/Fq
NPF9SsG+LxOygf9ySd8KDwyWXAYOfp1SxjZoZvxzDbMSbQQN4pNRSOIl8lFsybFj7TgvHsrctQ5x
58F4HPQT0H57g3jnGmiHtpaF8bcrUa/hH+v75UpsQ/A4eK5u2ca39R37PxxzjdcUAvHatj4lUzeq
8qiH9w6kRLAOZXMcHReBbqXWOdrF9b4rADnPNPXWJiJWyK5EsPeLE9jCBloj/nKNpnou/8c1Yqzw
HXY+VhN1N/94p3rS7FqnmlhKpH3td3SwaZZAJ6meNeHJd7PZLBwIT26CYr6Of7gKyWWPQr+2ExzM
vvWZpURWefVnZvvpw2SogRg9rdQr0BzmsBw4N6wr3ypp0BYDcAaUwCD7QUwIec4nqj2vTTcapMu/
/GTfIwPV3TdU7AI7gysc/fsbOdABTxq7Sw66NQNp6EguboYZbitUFaTRCJc6nOqCUVVnNJQVOU7z
0JwLfBnY8YU7ktS8dwlx+ss7Y3+rNtSFCXZZxzFxfgnd+/aAwggcqiV0EUsC/KLJp+R7VcpePz/a
OgfwKc1GGAvLvUdOlbqBaO5VxKfVBpNgErCg9AdeX9obOYXaATgiqYSme7DETJpSLoOlJOzIHfMb
nVZV4BKWtkFGRxdPc/ZJnvSP5oTVCk2u9oEZ60CnSq7zufsE9qHy6WiDkxCIFVqgyrGLu54hVDBX
tCo7dAnEF8REIVdjexV73SfsH7Q8fX+NMt+4IQePcVS2b+y6+/AAUE3iyK3eVh3pxD74RpLHMDhm
ZDR2FR3vUEX/hlzI3b8vAq56bL891jYPs++7nJDIe/m2HFOuhkSfahr647jdj8oghHBphTmBYVFv
O7dmMdyFPglLXjiUQQMQKViKpg4cgz6YEYmdhNWG02KykeCaGzsu0tvZ0zeQdWq8TljLTasJHCt6
CclM3PM+e0QBkN4hKDNXoz8mB48QAXhjoR80en1TD631hnMLEKLk5HSFfCwntdV/TSMFs2jBXpll
GB7mwSQYWFqUHQywcnRO1E5qfZhOIzKIuh9/jdLtNvZo0y+hnNs4us94obE4P8n2I5bzDUFPM9Nn
zguMR5ny+dG+y8xmRdYBts2wjYmS6/aGVxFq72jw3HL/HbqLuCurGTY7UosGO9eiVenRWqajV9v+
Xyxt/zPzxvZ0nn+dkxu1qvP9A9L9squkogpoSYcYrZSwWkp9jwDaX83GjGm0AyhM37bxsC4DlXl0
cuSirlfdxfgBScdieq5VyrlFo62Ustv++yN0WZ3/+Qh5Ovs49QY+Jxbwb0VWQrygGWoy+V0LN+Pw
UIRRtK2wvC+exx3nNVslyRyMSGiDvKX+QRf6PieUye7MHLqqUSMtLsIIPHN/u3/0C7494J7OWFxw
dLB9z/e+PeCzJ21pTSlPWSusXYKSdx3143ueurisBVOeehrnk2Z186ksQArY6R4hkFj93vTiJtr8
++0yf5/ov90w09Rd/BgcpVRq0j+3kryt8eo0Itxj/Rcb25TZfTFRdkFyKnEdvvJHATk0JdqRJN4V
9Zefi/rDrN4MNcetTLP92YP0Q6ODTHzx4pNVfVHO9Cf48OUmQYgcxIl5GyqU3Bg3NHpZFpnn8VYM
xmKuh/w56oG4DnGHNWiKblsXkUrBW33gozynk/ys6io9O2lV72W33Iai4j2PhvDocicBAUYe+uGB
0NU2+dGmcYxNvBGqJT9s/ZQqGHPm0Uzd254K44iLHjkmrHdpeT8Zvwl0cxYgWMuc/D05rKc+51ul
fiUD23IB3+nRPdk83qGii70uIsaaIiySY51C+SWlTflC5C8+bkksADhiMXufZovONc9bfqgiRTSL
A6mMl2GvmwBGoXqcKtzrZGRY6aPw3rjZ8dmkyxeSpRG4Y7wg14IK6nCAZpPzjCun7gj9JETvmayO
oJfSOvhlu0l2ToS1TdTtiQ31HQD8cmdONgNJWhL2Mueo1mJoqKpzEc0pvIkKpIahTSccGjEik4J6
tggxuwzWW1GC2fLDZJORE4COCS/35E0n5r4K+AhBwu8ddqyeSZQfh/GuakPndRG7jHTCNh5mQH1C
9bzFfZ+nH+6CdmN2Zw1WIQE6E2y1nu7WDsKBtXllEbwuoBKfjdQ+yLELodB4JIWXw4J7aeST9IZA
QOfZkyRBhkEcdtsapd126iYYnIsW39aiIEDIKvchQoIdpxux6wRv9VL22mGxUgxNWqgretdzZBD/
ONelkgtqQeJgTWxIRFjrtvPmdYTDpVFZHemdkwk+ej9jK6+D0h0VAJnAWwPoA2m6U/vIsbkInD6D
127PyDc18NHhwLMcl1V3cNrxc3SHfhdh1YLoV7dU0HOkBPs3NC/Oli0jgoLkiWFOsffn8ckCj7Wi
qIo2ztJvhsbooPAYxnYQrr3Ja+dk+ZK20CgxIkl3J6z2rKck8WaOnzFYQL7llNrGMDqw+jajXasu
pr2ToJ4xB6XJmahT+2kGFd5rNMiZVOVhERFi0NwuvfonHPcK0rV+pzegNAeOjQqacym62zIMUr9f
No1RiJXngBPISmPHEUccqrwuNmFrbCMNnXKNaRI1HtLt1jWnnRtmXkDP5SU0ShdsYJits8FPbnOi
FxGYsH2Z3nOFpuyuNbB4A4UxgrDSh7OPSPTZVPPwWDwJLZqehaSFjWYH+xwFE9kgsVgRqygw2cgd
MuQQTSi68tpzgtzElptNDwOTrTM1UJ0W4d7XbPC6SFR9YlXPevFz0EcwKURcbKbMj86uuuhE+jcg
+rx1XCHMki4GO4dTcpCZCOKHmGwnH1sXq/KuMePoWsw/ncLY4OsyztkAjsvCRwv6psHdk5b2lV4q
uhapmLtkgfNIumJM8vLVMJkWcia2cl+P9zi1yShy9KvBmM6hM3ZbUCv6nTZBB1Q/eNUW2C0GrwX1
20/PXg3HMUyXp8wQV9SP2j4uShiMgovLgD+9xN3yrC26j67MN86LhzQCOcqhFwm+qXExn2s3hcZT
xcNpMDnlshsmcYbOLQ6DWtrllWO22KSTzHopBTQsjEjlaWZugJ1Q6m+w+DEKZM6tJK1ox9Gd++TR
n0BStU8yR26ZNYxrY/J+4tQaNmAANW5Gp69p+ty3kYGK7SLGn1NxMuz0vc67aEel1lFKXs9usqXQ
4OjfLK9Wy9LT9AORpwatifCrIA2Oc4D/KapGBo1t9gdTasNNsrTcwsK/GzLY+J6LMY1jNiecMtqj
/kWfNFtAJ8q97caPxTghjsGRtLESs+Q8TjJrBgsnvOGjzA/G2P4gUdOmQUmebw6QGMnUYF7TJnk1
1ADa7iRmvSQ+F2V+yhOxW/Lmzo55B6vWxGbh2xNrvUSJlEqJiAOge9LvzHb8KCvruRv18pyltdgM
rdsERCIcE3QoNZ3x68t3BQYE4jDxQoxjY7vVPROCufFuTS1r1YjzIc71nZhb8gpKvT4j0jqYJpzG
zhQrTWCiwdB6zC0eaH2YAPcbI7K9+LSkaXvXzB4QQyyGi4FLrOuHh7Zw0iAHVLou/NYJZgPvN+zr
+xot9k1MO9ztvR5LrJUfxwUzVWK2+sHwKx1z76A0eiP8xZzym8xvHEc58RU1iGearmFl+RjZmvk8
Vu1Tjj43zMzhNe8/uoLmDScWc9V6GSkSZY9phQ84weM5FjbW8TZvA9aLUQH0EqrK9KZqbbQ1Tkqq
ADzMJCHmMwQwva6ymF2NTbAp0F8gYsss44RiduvrTXtI0TaPZeFdyWFfwrHYE0ARoj3LD3ksXhff
Na5iV6/WWXzU3Q5Cd6FSRX326NqvOo6RfbeHi3eqEWbEnB78mbQOTQLqTNhudd1h5JoyEeQI6m6H
eoBNV/TtSSd4wsEIsw1jYTBdr03g/vAWsLEAsl+8J3Aqn24fl2ffio9LQZOrR3tIOFKEFDacT8so
250GXE3PYrLUUpv4aFgplRNNN7lV+uih5LoYfslOT9GSave51cZbWTBDmQlB2+TZvK7dITu20hYY
FJYUrtJysHK/2rnMcNDv9nHgFTA+DX2sD2TEPqNheR+1FzDVE5Q6hxbxDF82BNujBh6s4wfeAmxa
CHQApIVP9QhSc6OVrruXJl8rIsu4EsXW85KHpKfNyCtHrB1LMtD0Qo11lp051jsn6z70BKoCO/E0
Fzca/W/01zptpzZAwwCn1CsdutAMSKTzHI1LtW0kdAwkt3du4x+zwibIodO0dThB4yc3Oui7+ho+
P2MaaqegNSycf/YDJfVGIMO+6gHqREnhBfOw9LRh8h/zNiz7H3XUAhSnGTNL8y1yieKbwnwP8/Wx
pTUCWaZ/7Uf0qQPbwGFEt7saOiiBtlnma4lhD4g2ZZvITq1eE9i7uLssQZqmL2mDU4mJ+aQS6pkK
2HsTKcDaNbb6tMSrQR829cs41Myx6W5s6pytOYkECXOvou+KbYY9dGOZOO+NDG7l5Bbddmzmz3o0
J9q3zqeBEjVFTs7ATeLf0tJAg6S8CfsumLNqm3v6WxKbQUOA+zZvJV4xNN90WFEGxNU6FtOV7k/a
ehm1VwtiboIcj7O9wcnH28XosK18OqDfH1Yxs2rQYwJttCmfYg5wlBUuhmkvGFCSAvmufxiOicUH
9OXMJkcDJj4PJS07Mg5T0+rWsokLKJH+sfSdU0v6E0lkyyqdtBtSk2BBk/A7RivXxdCYuQ23vc/Q
zBfh7RiivB+6FF86uqxsAUOX0vkHKxjfmATHo3Ce22wFRhDApXuVq2aQX4uPpK/PuHvwOwJYgOPy
U5TzyY+uUMihc8DkwUMPMIfK7bqL2o7tutVJ7vuRefk9dM6H2mn3zlA/dfQbINXT5CCuFdZqed1m
NQoI4IJ+xMLn05YhDojXZWzSnxlh3sVY0pvon+KuSuCVWgbCxIyjieYfnCwyNu+yKsq7wiN+g6Vg
42QoEVPVDdQHMexACTzU7RzjQLPbMyNAXolm0hBgtu8UR2zZA8IRssCenERn6zTK3SVdQaqchUEm
5RFZ6QwMRYHa1G8vf3D5kstvf/+iIiUSrPQqO0n9J96QbefZH5evcy65FZcv9Bkf/udrLr+fG8Qs
rEKny+9+f6Hh636AEOXq92//+KfUtx4zNMvrJg7DvaENrDkAD2pM4N+/s+hqsWz//LazFBsa8eXq
8j8v13n5r99/8/c/9sd3iXzxUC5kfFeCGL/15TJ0OwErH6XR+n//9W/X98e3/PY1327c91vz+/uo
HzHqyycfEMhqjs6RzXHd6vTiYEs53DAV3g8p6gCwbR9+3u+pVfsdCm4kS168HLXW7XczirT1QhIE
o1I8TCmpQWtUNOOt6VHgp8X4WsTEV5PSMGTlOW9pg8pauY+6QAW5bdoufh67yeFR7yEjdiCBkybq
gBUPL2hg/bNbENWoj+FBdjjJTCbEoHQa7NxZjTXeHHBWZIBOQq3A7hofJZ6Eq4rZuwP12PEK0CX+
YULziVWHIxgHkHhLBrexcoT+Cx9QdJ/qP1ocm2Q7JEAFVYIobqQp8A5LSX2uTctHm+R32RRDwUAS
rdcAzJJq3dDt25geq2maT+fcTsdDbihi7gjErjXv2lnNIcKKHPjpqouJI05yfV8Ni7tuZgINLK/r
d47b7mLLeQx5Vs76TOI56LqttIZ452m3vegJAFVCYHMgH7Im09g395GtaffRFkleCYPAChFVu2Q9
IGHcStLhtySBUanmt7n+AAkRzsTi/gTtCybO9HHdxR2I0IPDo7NyibGnZhMmd6OLwQPbdbNN3Txi
5IbtdW7NtSsA5k5QTc80Jqh7BjJvCu26mBr/RvMOTTGe6Wt86Mawq/QeHJsH8VFyDopHe1653VNq
ht4VSJ0gabl7pj+/1QaqSaZJuzY16OQWWjCMHTn3Y0tab59CR+6yO/LqKmJEfXc/YbeziOPlR4pO
saiwTbXXYwk8rgxH5ljmixgAuyIOjo+Nm1VcLe10M5VXGFGKG68ag6i5dvUwubIQPK0MnvrVVHnN
Liys6RhJAoyWOeXv+gfBAhokNb5Rc9afMqxpa2/RwEsVVRCXDZMcx+qPhHHCyEOXa4zermzJtnDm
9uD1tDxiJpmzX27cMnUQeirXgkbSh6cTE3SpFx3NGciYIC43F+QH2aRK7Gsj+cww9gSFbn5i0o13
0zwaewPhs5JNElzMFaMzWZBc41ya+/qWH02eC6YJJXPlay0F7JS4XzJH4KKFKtUr6Y11atv9vo/T
bT5uy9oXm1DruTNNczCS6QRYsNx4TZQ+uNOnpUv9wF+CEToVWIWg2GDCeR+GZjy17o90eWiXJd83
C0SuxJTn2Vuj+G63S9SxnYrlw7aoJAFo3+Rl+Eig4CdTJKt1l3XszofM1o5hjO2sKfJwP7ieto4t
TAd46BnohrZJPJSv2GnVK0lNPPpm4lEzO9i9OpUcikmYztGKSXN2BediG7dMBHTbZSNufVaupoW6
XBnbdPnh6bTOSmNrFogYWoHhR8/dFyEl8Xw5jSTGdI9SZndqPDD3I1Rv10kCE/RBJqMr2/6hm3FI
11S7bRd0LXERxWvXRA6azxArdH3qtsRw3bS5nNe5KEo+2trYN439XsIyCDwL6bYBLZCMUjQjYizw
49TdqwGVrUOYuevN5VNPpxUl84Oox13yqw8jYz1NznHofbl1XOMXD+C4xrtDDUHgsOGOAfg8Yxd2
VrHtNXcmDUf0pD7Oe5xbPIBIUWIYIqVJg59jMlDu2aA9J/Jim/+gxpi6CBBZbh0XJ9fWSedvJjV8
jkR775dphWYSk6IyNWXJs49LuEb+epREOeyS1DhX7rQbFnEUlk8X1RoOSIEftURr18wUo43bhBA9
NDSP7aedjFungvmETGkBhywq0utMXIHF8JjStjCb9BfsyDsciApGa2HVWqxtci/RAgZ5Az6imvM7
MtLOs40HnWGB6RqfnQmvQXYAE6LmxZ9JIEoj1AD9WEDY0UNCCTDuayM9cD/syJVb6gCqah641UI9
g/6ytWgmGN0WEj0knFlWtyjWorOmXyd6+lzXkumEOX6EyCZWIjcyKIgzo+slek4z60s0cxhI1Xpa
CD1IS0oKmQv33uziwFVBpASm2o1rXuEPXsWt9kOmrA+j+4oslgNLK6rz0BHYYtvPrkHoU/M+63qj
ZNtEmRTzIZLaLdy+ZucZ+nHJ8PBRhjdEkTI7Iz2w32ml9xxHU3Jq9OLNodCDACYC0WNNkYA2sVs6
j8sy7g0EpqR0gw7C3seHk5LWUlnr2B85zxbMSat02uvpsHFyMtuTPvyI8T2DK+qGfQ/GOOnt954G
LkBwTJizu6Mp+joYXXJCp/7lTHxtb0LArzgkJiHRUNATqb/pC3sJT2bs23gFBUlcCPLqfSECp+S8
4UGZCMZelsHgHruQaPMlhKJKmd94Ne08TO9XED5wyYxVtA2b7l449DQaK3+UPalUZD2ZrJ4cVRMi
iwcAF6kwTm2sjngSdHxXdY+1z7ne6zOQprU9bE1n0HeJRcXPVnXUJaJTXMucB9sEOFIJ7Vkf8r3d
Rb9CdzkgVHF3lCIsyyOT7UW2HCI6q1/rdBNB5wjmj2ER+BUbpx7PpyktUBUPh7ocVtaEbVyH4NM7
mzJDiGdnyVNIIxN97oTnI5luhTU/luVAU9hMxqDS6eaxfI+AVbVmyKBjmkei1aBeTUS6OX6n9MP2
KgNWMqiXFBdMvuVfnMO02DFvxfOMVd3yon2WxgU3luSl3tCoabDYbHXAEtvCpgNCs6JlDLMqGdNB
Af8qk5wgjBb4NDwOYmq87D7tiYqB8gRsZXoAuF3ifyOcJcbbYBj1cWFA+xJl0UtvdQ5NAnjspdGc
yLhFfVwfwsWmBmrznR36y03eseo4mnviJfq0q8hjLgIMiuSLiYgBcU1IWLwNQXCvp0G8RkYSeMdo
Kaw9px0adciPCzlNW1HVkHjs9LpxnQPRxgNmfX8MJMTCg9OYcFn2HSba44aDm7PxCt0FsJ2e57jw
97M+30/hDvWctpVtu3PSduA4E7NJvAvOCKtim9Qzt8focS9ojIQ6f9i0JkE6eW09N2BG50o+NzHj
7CZ2Xnoo5gH5xL0FbEgX3Rn7cbWyiu6MhO+kR+atJlvuwOiuxi6+cRQegIH7dQp3l5e9CTee6ndK
+RL2zsTK5kKYQq/PSqKDIfIBwQpYUN20bG2JaA2X0nA0CCiaukfmBClUNb/Y0Pe/X/4Xe+exHLmy
ZdlfKXtzvIYWZf16EFowBDWZE1gGkwkt3QE48PW9EFlVt+taT3regwxLkkEZgPvxc/Ze27jKtpgl
myieGolF3B7DVZ/y43S1t5u09gF9oL0mSIySK8A3iMmd1LM6JgJoeOqMnt5nRT+SybuhXZQMngvh
ykOZpN2B1i1N6RLP0Tqt6ab8eWfXM15vEQeZXsVgKVcDphitZoutrdfIZEbVRRruMQF9uBhgtsiJ
oIIO1j8HWA7zOzf21tUU6If7gxcRbWDHlE6pHP48uOFUrWLPmtBw6d3Bmx+EWR28Sbd2okRQX3Xd
B0o/iLilBx0s1ygWZW2swFokx8F9lUnMnADLyCfq3HVmdd7OyAJ1qFWLAs2qMMjr7eH+oOkErdz/
x3aFY4yG0PL+vgx5nGrSQ2aS1ijJOzkk8/9COTBENYZIbivD2dtibA4RbanDcP8N/3rb6goPM5nP
xLXwcHg5XUpqZy0hFApZHdw5yrFMOD8srEGmCDz86N3Mcrw2M8i7Dvf371laseBj//XtE7pvogiD
XVq4w4GWNahPPLjtBtv/s92RFig+GTS3h3j++P1JSqF4Uya478kKWaClmIX5GRYTl+x3t+b8EXk6
VHajZYxeYpdobboRbT9i18N/uLCIdSpJRwDEwcVY6r1cjiVlBVdAX9Nb5CETRX6Yzvd8ysIO+XUm
kp6TOkz2ARmcW9pBuz8fnM/vvJAMCtVtghbJDMzJqkMjcXSx6fGbMOx+vIcv3h9StgqQADZDoFZr
GFzB/S3SdIXa95y6gKRlLdMVVRzc/6hq4ZnykGkCyQzjcrlrSay5I+ySkWp70HzzM3MmufeTbIeW
2zmAif/ZuI2GV43rV8pi043wwe4P9LNXBrCEXTc03nLMcXmkYL3+fPD+v3x+s/VrJikyiFFjM/SM
tZFNfO6teb16E3nNKGc2Lc8dHBJQKC5fK9caaaXJT/Y4GN7FF1gABFCIaED/UniCKSnBAkE9/x1h
4FxM/fCY+/Bo9Dc7J+WUvgZdXv1t4ly7QLJ6NZX1bpjGm9MnYimJUAwK9ylM+s04qZjWebenJv7G
mbWKfkRO9wHb0kHVx5d2yvLiQbhGgfkmsKQi13lVLhWI1//U+znGzWgkXuKbZ9s/EV8+qtblsFnr
aolmaV/45VGjyQ8WiZY5ho3iaEkE7JRmmEUFo76CkpFVqTpU3vhAYhWHuvldfz0I+lEMHbp4X44S
/gQfzL2m2WJ4Odw/9renJoRdMiybv+T9w3onvXWr7Pe/Pa8PevT193fenzcJ4qv0xj5BT2MqRDTr
LhotgJul/psAxRN+T1rtQfKBASpZtXSbihqOjkcFsPCKQB76Vl/5oGPT0D+C5UJ2musnFcK0Yy6I
B8m/hK2Lm57QK9FYcjFEvCAkKC+SPnyyrXkS5sByyQLOsDqrm8WHhM9oo09w8insv8/ccob+u+sr
eanVkvDZYe1U7clg8XhwvYM9QBb2QfKQy5k+wR6ALzZS3JRVlh5clR6VKNTZibmt2rl3F82QQK2W
twaZ57ZC8tmYxY5GgrnTquaFYz95NbLZOg5Oewd8rIlGeUWO27R2O+PZSBu1s7uIohtjkedTY2BN
i7eWe7baYKfiRlzVlG8bocuZvL5vHSDojg9nNfXVLubIQqmI4jq2PWtLJ5KzvjR+e0AkDpk9rkTG
JCm1gEeqihaNPa099vxxAI/lE3dWkfOX5HJjuqRu5qSAu+JRNoBcZPTLdkr9qMfaKooearby1yEz
gfoLZ5/6hFMQpTKMYisdH4ZbQARTC3RoqhjUQUz5BaP/rTExazXzIEBU3pm74zUJgL8yzpSLwvI3
voxvqRg+WO35Fau9bZmcJeL4xQ7UFfdgjbWL6ZiCggnjcCOHetNXzcDMZeq2SL6+tV+cs4aH1Hdf
DDciKiuJvBXeiRccJ/Lg2OMExwgamBt5v+tqCLdiOoWlQLbWWgfmmEWgoQtuw42TTc+zS7dwTGNr
FO+Wa39hbI64dZl9MFcb17MWWjKNVR4/jxUms5aqhqHHEKnrw3qLAfJKq5cql8O5FRPbZe460T2U
aqo2jkaSkoaB2taTq2YZPzwrvg4EeKeIAZycA+Vgx0D4wgh2YNDQuoZAiGNQs+eTJsZB9zjW7mWa
w9wylCSmg//WM9VLZDAELtv4l2ZNJt0F7Vg2AmFSd1KF+iR0rgAxOlyzyntsXXoV0nnSh/49zvuP
Mo5PnqN2KT17JyVHLB2LH76H/mzq64WlcVvYQ/VQleVPXv0Md0j06ObxF7UWFnv8nOaYPbDQ68yV
frmiesAV+a0M+7tjJM8C/VPlCNqEA18i6a5TWbQkDQm5xB7w4BXjDar9b2JFKYgdTDOtzt1pXC3x
Cw3MrTfcH+aL7ERKe4eFcmqqr1F3+evH38rHpO6FzgDkLT3HhfWZTXMrwGRmIfq3MSCdwU9SxAKA
Odtc0qGwSPRq4k+uy2Sd6h5N9so6j5H+Jn03XqXohOnD65tm/jroRQhZI76QyVB2tPz22fBxPQim
ibROgEKF2MjR6swyQI9aT18Gemkyu8UvkJtwxT2LIT0/eCYgI+v28JI2st6WU8movznGnfyUOP0Z
/b8nhNWuO7bVwiho9vVhcGxJ/sraegF39hIrq9kapUkblCQ4hYbcKIdgNRjqbPUuXTDwfmOXbfuW
lBbFYIPD9SUmYFiNl3q2DdnNa0uT142cBznSu/LmNcsEpBKF8V6PbTAYUBmAzn4Nc8SamTar0Tfi
lRkBvJ307sUHKAkeb9HQeVU145OOWOSSvF2uPYvVigswnY2B/GI7rfV33KWzTnifDuKxs7SfYYAh
2UUnynxzOfZXkJnLEd+6NrqrDkKu1slLl0E6jojaxpVZQNWqiuGNBhOQg9+In8suYELgAQGuxude
Tu/1UFOOGfmhT4qHNmcAgtN92zvoHw0aWEbyhTAky61HK8OiQizqDTeBAOJAomo8WBuR6ChqHKyS
EDe3pVXNmCakJD8jtHSLoA8B7+n92uDnyLkrY+3qzIHb+oSghnllZ91oTRwnB5+SHdZfUqp3m75O
WoNgr8bvemZUtW7I7MpztpoUb3HivjK1oInW0UFO8uFbVs3MWfYf9STads1nqIPN4ZR11gvtlBrT
l58Eb1hs1z6TQgRxIImdiaKhfNNadtsqqL+iOKUVWANkwxC0gbBnbASN/eUIQdm2xQfDJHs5pH69
w6qAzavv0bWZOtWDGvem2f8KJeeXrJuuMNHlIowLHQIo4c+q/K3TFmVz7R+jFsieQk0wps2GY/LL
JL60BNtRl7VcLVIejT7kIkLQv8mL56I1MI41iNqqOO+wMlACF/3PMfKSUxK071GJqdcVenCJ6KYu
mCWTT+v3O9xPyTopqmIfs5bYGoMIhAnFSsPptpo0/p4gaSfUoLRAJ9N6qCb6rLpHmHUf6+dgltHr
dXiIfOfsK9d+bsZnq89Q6lXIKyAfLJxQpswp3DW/Jbqfub3UETIdUtQcGyiigM/xinThALw3anYW
BzGoZ0m8yC3YRuQMR6vK5Xyp67rB+Fn8zoxhlwfInghjY301zXrloWUktQJpVdkVhI9K394ov26W
jhG8hH5eP8uUyLycaOUt5WayDrqOBrTMQA0742PDPO8hsKX34CaEMuAtgQzbOCQ/FfBCI8M8BWZ+
i3pvegjxUewVM7Eh8JqHbn7wia1eK4OXF++eezBn38mo8mOlaJHr9VQeE4sDYpbNnaWZTN3mEGdn
GyYp0saO/tnFTVHP3R8At1LMEiZHHOI2c7zxkAgLTRBt/cgdHEprNlHD7grkCMQqQ3Pvz/cHY0S5
pwUoze3pSjoHGoBgmF2JiD4XhgweQhDLm9xVOAuJMt31qH5NEnIfFJsh8dAdEXOVGpeqE/oztWr/
7O3rWJ+ewWeBGNEdEwByZS5mKj+lLVBbaahigyuCKjFNTRzRXHIRMQePVvUaEZx9vb/hRgYG6XmG
X2nVgqTfweY2QFJgmyi6MyGmczzF7Ksu1UytW+x0kj+Pa5b2Q9yX38KGhU3CnPuQTzirjDbZuUzo
yEPDqq/HiH+80DqTEIBsrgu1tZthi8jpBC9tD4TQNJhya5oc9yT2+sXQtzalpcZwvZB8NVKvbICc
azFCd0xlcFb+drDq8ZmvAhJZ7kY29QtppsbK7o0KGV6vlu7g8jVBkyQG4Ba2OOhqiBlN6JxZpkhJ
szuODPG0n+At7MLe2msBFqOYciJPiT3sVM+G5e7SoHmSk0UiZGJsZvjOEhMdQ4xJO6nW6VZ+TO0O
fJMBV4HeidvMZkkNd5oi8snxG7g+0Vo27EyJ4JMtPdq4/Mkg3tCI12r6ikJIaMY96gvEA5go7UOY
IKgUlqBW9A6QMK5Vn+4NGn9UUJrAvfRGlBCr3Gzo7WrCevQIIOHEyW+wOvx5bKBr20/Xhh2Ne+wH
p4gk3VOcqnw7yfZST/bDJApQoV77mfUakNfBRksKBSKa5S1VzoGg4A+BXoeja5gd8xLzMUUg7HnF
CjN1N3scz1NP2F4JoxFQwhzWEIGnpYazKrbNElNL4gEbaKNk7RcAkfLe/p2FxGBIunlInNTZS8Pj
/G9y2H1Tb1iGTdC8x4jEGGvG7ZAf/dB8qQGgXfxB4/TJ+m8RUqRGEqfy6qkS2kIZRCYrK0PhBSqP
zTWm5wm3K0lYqu0KqBYCKPAL5cTcuLNXvR/d8pSUhsAaaQ2M1XRKk6+8dII9YzcaqK6AgdCO9dYm
txnz48wZcx04Bg0n4hZLdhTQBGuzA41XMlOsFKphyIzHCXVmZO47Lpn0KqPhAwon/Kyu25URB7Zp
SB+CVJD1XdjHUXWzZTpQGI6HhWtIMtgzK6KakfHOUpysU8JamUpEG7MZyF5zc+5KPZdPlmHuUvtX
mAUxNTiKa4h89DTT+No5vbYHovAu4ZIBpyrxKcXGUQAEWlV+hAAr74t1QY9wvsaJeLdoDU9B1hxH
ScB9yYZBlNA+7gAz6pivUuCCa/CJj8CSr3FTuLsyEFB/PCMhx42YwUx5ZMrpr7oikbnT9X2sofX0
pzbYzxl1iDu1i2lWbyZTqK3byRvpkwNEruQJVfHsNlEPY2qf3C7xOQVTX4hyeGuB707ugOqEmYdy
ac7OOUZxJeErp0xIpulH07cdbUXnQejYB8CNotTvuL+ZIodYKdMD11dCL6++Ou20VE2H+Yfg+JUP
k7SbkNIQQ133Nv5x5+jX2tJBtMxUwnkn+mJlOYQh0ZfF0F3aN2MywKBkPj10JhLrRNWrMJC3uzX+
/hcrStmvs+QSY0wKBbZQOOrOTtfp2tW+dxT8aeG2VWJV2ZSIuQHmNaOyQmGO+xOFCH1gmhS+nT6I
wHnsO8Ajdw/w3eynD5IQZi7wZegAu/ccZ9o5KPrPtf10f1YrWxSaAZ5WMAWIvUtqkD4WKKDiJuBF
D8lWlggRTH/rDW6wxYZBVQD8zLBEtQoawnXtMj3NbJGucRGOZITmAesaT1UgLD4XvIBsNndrph5p
t2gsXjjrMzOb4h2zl2NmZBSbuGmq7BYPBFMR3Pc0CcINyXW+EfY9Hyz0+I/X3ujtzTAwwL2z+ULu
gDpBXeUSULeN16wO8bKYUQIYwDFpItPTbAfPwg+rhvYaIxtdVyNg3ZABp19inou8z5xm3JIT5ktq
o4rKrRrGdxPuc4u/OLoo4uIz0kFwwHYumtkkf7EbKERhhtWYngl43P56R2Tmgk+PQ9SSYVuvRRB2
gJt4Jkiu5M+SmjlNsYzs8HNGsEYSJnLMDAn5GqfdbiQYMdB+W30fLIumJG9wYkKTYaBusYags1pO
SIy0xvzFejpb2LKrUdOLM4cS/K3P98gacKYxUojBrFZJ2j8kjvXTm6lgmd6eoeQyNq6x6Zqs8zHz
Y+SM3AvOhVxuXiTTeSJ/DsYJF7nQXlSOp7xOx0+QqnOgKFMfLeHFtmud2J6UwkhDZSbEHRbOMJIA
d5/iTigtWSoUHjQ4tx7iQqvIfcii8e2+n0yNt89JphzTa286X3HN0aEmrHh5b9+1FpognqqoJVXZ
f8QTr51RaRpOTQK3SS0iWG/MzmZ6sQ2r3M4xp8c0SI1di4FAdFJtSG53OKFSzvv5oL26sVSHAYhx
o+vnSbji1DadPFXM3AtmpntQmWo/18BuPjTX3GLRTEb7s4sG+9pTRurKJHM9yNeaZfbXTM4THuLB
BdqHYVDpruzcT0GCzvH+oPXdTGuMDqNWOyCHkgct6vQQwCvyaoNDyLGcvPd40JDPOqN5GpWeEMeL
E5x19Ilhe7+dTP2pdqS7YS1xjlYXHhGjUA8psao54u8av/kR5ISZk7z2GHdconLU1oPLJjlfVPqM
dYg7+0PzGCamcv770V47OCPONBsauU0TlN/yQQV7hj3Bdj7zj0qCVO45Tkp/55F8uKXJ7y7QIjC4
a/RVPujtfsxwPN1lt0bXW0vDhI7Q8epRGEAdo0wY5pOaSYbUWjCAkRWjP25EUtH05CPtUYJmHm4G
6sdHJ6vPnoqwlE2rFnePKDzUpm3CtTRo54pKBokDRRP5r8+2dEpkON847ODwWgiwDU7rCw/tED9b
PS4h56ybwX2TNXGlzMinTYS6pxTNW0tlvGwUa9B9IaK9AukssEAik1i2DHMYULl1m8r5NNp5nP2T
5CIb7n6PuQSze4rbZtGohMOtVe4Lj6k/nbV+7RWXQgdZMoRjs9OhRFApohcxbRQdUFb5bqzGnejf
DQ3DdUhZZsOFodRnZAx+TebtAdcLatueTfX+d3LdD21Am2YbeOZNHEP3H7gmknARUW3pQ/Q6UQiu
KF3Z62GgGIRMJQzRNzGXAMIU43scY7XinlwBJcSN1SGW8IeQolXRyMRVR0eBezXRHeyJZUrPgCOi
abDUZMh9pOzBpCcMHWA7db63rzLGeEkdH1ovvs3mfykIVS65mhDSIvY2iEEfZ9u53z9Hhnwbuazw
KEFS+Y9LUG8Zeqd4viO7ezHgVbJiZSPrY7lpy+acBSP7o79PjPgDF71YlQNGNKgQlCU8qZLediwc
jr7EESzprX3rGNjplvkrvWXJD8/FNLImu8OJ1vW49MDBLBOUn06EyAR9AFECtL2XPlYXo3jiHH/W
IgyCnoFgbl7Je7HpEUWg2Wd9FiMHvoyn2y0lHwYRWpVmegvESIopZTk2EpDynOKRSVS04NJxpdnu
gzf3KVna52SqmXKRFVeQl6eERQbq4E0aXYONmN+mJnCMHBhm/dOuCAUpVLTPF9r8Ov5ZE7vhoBnZ
sAmG9JYztFo2FmaZ3FglJjjVHKqfdIYAkiB3uz9eOJPE54Yp1JyYNr73fdzgFqmiTe5F43uB51Af
/Lmd0X0nNHR2jXL0q1/p30o9R0Fl/qBRgeK5nKaHxHbTnWNN7TLCrL6CSPVV6Xp+INB0nzhmd7JU
vy96Dn8BJPlTT41T5BM664p4V4ITuU9CCCkl8k20/VzONciDBeEhfMEhXyWtAJellTfi2QB45NyP
8xXSGt2XDMZX0yxPMAXOQwUOJGzhvmJ63+utvaf3zSGnI92VhvJqmK8eRwd7NlIl3oM+VJCxzbKo
WLlmcUtxx9mR/2PqxoOX43N27ex9Xg+5T1AdeOs6Tm6xF75UWfNYTvaHHONfee7u4qFkVUudbkFX
Y4lopucl9Z4bymtroENoJXNnP6fcJVILLrLiGwmAhYvJma2QRX2J6piYS1aBrKbswHcrgfLRfNNZ
kYO8TaDz7e4bdsjZVjePmObAaEekC6QMPLr02B/N1r/VJGxldoA70NzHBnzUWtZfoQAKZ3Bx6aRt
KJ85uV1AhCQstwCW2LBEj5hZppLN1++5tG0GKWx+6c3FTE0WXLCb711zTiYv+HGUBu1bsty1OmlJ
mibP3Zz40s3lhLLCDSk5EmTRJST2A2gpbmlBqxtq/vlO6r//5G2PSzt1x0vja89dP4fCKexvVBEE
qJzN2Rs8TmwERJGSlAFjsI/xWinv3EC73N1BVPfbJZrZ53Z50tBO01vk9Y0wIXQdcRJOzbIUIo7H
sPHmzu/mflCLvrVWGEtYHfDXrgrAHxV5s+Non7Um569gey0LmB7+Jpu33M7v10ekVpSu8Jd7pEJI
htqw4ZW0mZiOJ3sIu9X9e83PJdz9Bh4Jzl4NM2c+7tQekQKmxZ3UJSccUXOXnk0nLkUGRRUqv0k7
pNSYlrgstnXHReHjacrdlhevYA/rivxmFtahzXzsYzMnK03KXe7RUQyjWWDn8mtPQTqux+Lo+PCp
4vlsX5BallXOl1NzUgkL9ueYFrQX18E213R3TeXz1gfhWms53HH1zwh58K2zNdeXIQN0c+4UKmCN
8MwbwVG8yCkRPD9YecCPGO5gyNAG67kxHWLXuWTZxdu5XREjcOMoMG+bXBwVnvRpi0VDW08N7rMM
10bZ/Kh45dZpFrwKjDVGoj0mAoBSUgRMTe2OIyPkrbC19a3RJPyiQjzbQ/cm51NW3npH2VsjDgq2
aV9nXB4P1xRv9yqfkttgctOTarbtgokTW0ZZ2+DiwIDU7iIk/mgsyWEjbJaWMbpQWAl8TeCzNj/t
7/vajZeORoOBgl1VBLeUI3UjL5myrGcfgOHZG+3vvLiBMVMfjEHJcXjARYcQP0fTi5N5b2XJeGiM
FoJ+aAcrx0vrJbKG7JLSe1jmaU0TxvVAF0HPjIzKf2acsyyHmOBJphoYhZEH4b4zuIP2dpqvAQG+
Zt0Yr4I2Q4QzCkb8ukyWNA+J/jXZgAYjPGkTK5bpjS++hSaKmx+3Rs9opQmmXS/E1eBnPKYeQrbR
afd2MjSbdrwIOl4TuiU/Dd+C0mj3NbYcdDjuto9wDU41PA2YEUaSkHBiBO1GWh17bEQBhLmhWvox
3EvVyCvYI0wtY5Y/GRbKm2rOfurhjuxtcrhPghP80qKJV2p6eVWcFp8mBJwdepI/SJ//Tyd8Gevv
f/3j5y9GzbTnZMtk5B//9l3KRI77X//6BzipmXXwP/7X//xS/x59V6uf8ud/fPj8s+AzCbNKyioR
/5dP+k84ofdP+CZkPPugN0x4Xf9JJjT+6eBtgzaj4+szoK39499K0izjf/3DNucP8f4Z18JPYP9F
JrTcfwYYg30+BVr4/BX/X8iEjm/8nZ3gG6aHmxJA0Aw3hyX130EFiUtiBzCp+GB3r6IKaJLBAGGI
xsT3Y7RbsaSdZa7cZPSoHVp73dI/4/LX/Q0hdb9cVRMgJrWdE7eQp0f02BFk4iEJruzXxcHPQR12
ErWFFhzG2i4efKhqEPc6jUiYY832/gapzze+ImvwnlUDWlZDtqgcb2LoRqJZVYC0Nw09vDqM0ANl
QktomNW7DZlnLfkwu3yS/cYi8muRfwxV3ewH7Nl1bz6oPNPXJfpAY0hR7aI+x0sz4oPFMuY5drOO
9Pyn1jK6M8ANbjkX0nJK8zd/hKBPfg2zb3Ojot0gWQ1Kd4w+BpdpHbbksSzbK9JroMZW8OAh4SzQ
ay3AzMQcrGieRwikhrwzH6QurKss/fBck4QzhT2g6ZHmcESpnuEYfNdVC96EjLEFEix9a9UY+zvH
QuefoAQlB8QXYXO+P0jX3PtNQxiiDjdq5K+Rm/AAOqMimiFwlz1xCWs6LOAByhZmX6I9wd8hGIzv
J9p62jrGcKzbtmRFGdYNVsB14Dokys2Bq3aAwlx1Xb+udaa+JCLuUE58t8O41wMLA5zQNp6fV1sA
SRdbyRHtOR1XL1Pk8PbeIgUbpZCTwKyk6hOpvZ0yNkCVWjDpVwKpwBo4B9VeLTAPo2rVVHm0S+Tv
SYvpKHZx+lnDHMoVXHyD8Q0qqUkX3bqgWb22Hfr0VdGz61Aq5LmGSCEt3pM4uvh53K8oDY40Sj/m
QOhsEPajhsmX2a8sqIdD6+rOUufS839Qlw6b0tKWdBTrIzV4sm6qAt72LES0goGxglvnnKA0wU5P
icKgnmmWtZKK5DQPXyFaBjf/88Cv5oxx/twn+cNsBQI5U63qiMLTLD/DkKYgop2lQxwW81kyAoYQ
UTLQXVDnmrW2YmBGpdlVNP8Z13pC91eOKVeCU63KgLdHuvHkue3SjCd5YUq+MCwzORGzvBGRZaxN
GhOMyIeXxhujM34kAmEzcARW5d8yojzcMn0oalc8jQKBLf4XtEjeymrMfd8Y6TcqsFMZGjc7rsBg
hAY9g7LvL8x3r1pjUB2WismjTjtP6rSb4FSEK1r6EX3GA1XeoyGiFKMPWUa9NL78gm0IY/tSz5zw
RJ7bTguCduUxaMTMTQjDPJGIkA0RVlwZyyHMkS8XdBqTfsrWk+wsqJwt0njXAXCKA6vIIdYz/NuM
Ea56orAGWiV4CdlYzS+nzV7AmmsbVAd8NilHi7H2OVX4gpcTPEJsE4qbElxtN9N7RZgqxsMIFWld
XaFKbUjSJpmuSgKsz4zlKrb2aPS8LXnQB5jlzQj0PCk2oUqWLrwByP3aJXYn+jwQJvqKKRrRceT/
CH5FPMpYu6HjmxYTUGO4mdbcEsfcUTBbcRoECqHNhN7VlLuMVSPOkdaereIRmPshpmNnwxNfDhk9
8aaygJn7tzb+9GxXbb7dAkrkYILjLjJkDgv7KmV5weg6IKxoPohkx1nj95x2pqzaJLZRE/ZKHGUv
SpuZYLpGoTJdOS78bqLhmUMJlb7LULOigJxQB4fqkFidOmZNm+5R1t9yhdc0trNbmzd7MEs9E+7h
d1uSYKFn1ZfMa7ms54l4i4azY9WEa+C4i76xs+WUYKXkULuEP3mNqhDJe2zYyCyeiyj/3cM6R/A5
EuJsoOubqvbKKXerza294AV6FgMFZ3oPbAj7dR6uxtakMajOo+jObi1eSb79UarkKvIQbJOrRTtX
44BVT4L0IL/7UYTjjI+hweiY4xKzGr5H12OrMsNl4lEFq9Kj9U6VisYZORHQGTghbf2r/KaxfUXq
pw7mqJ9dyWEhB+yeFv7J9NQ+LiDSYdvapjFRET4zlqVZE0/g6bgRXN96N8P8R55T4nPE/1Un+r4e
xk/s6vWm6a2PKEOWKZvkHczYmZaQszU+an3I1k0LZgaMC03xhIMpwwLo2K54T6qUjGAwOENEWBm0
LLRIYnqeyv53V865FOSZh+Gjg42IvhU2JvN3NeFHlkPg79CoVhemOB7t7+lgDDGhcP6HmeP5rzzG
kdzrwUbFFOdBPFz04OxjKV+6ZtJfmKDhvm9/TT6mGCY5lMN8L1K71mBw79mjP5MkOfUGkV1GqNoV
a8ur1opnc5h9Xan8th2QOW2q4SLXNiqILpFzCIklXdclKzfu6fAYE2sylHh2TNMPNzlNqImMPcSu
HSlfRb/PEMcsyOoRzk+7w8cXJ/ZrY0rkQJVYF0Fv7kXRt0tAYbr9NEZoLDEtU12MoGa05Jmlx5/h
lsJtCDhi35D57DKbXkevMikeRibM7oWB/E9H69+wy0MnsL99diB4YRltUrynBbw5c/xsBjAUNVmS
K8009vQt6FYgWaOMqPZd+u4l6QwGY1cjc4wwD8/85DhYn/nxGBpYI71ANg6PpB9Ag4pmGnU8duFs
MXTjq82NsSKpQ0bFL27Vaa/FA3ux3QHCofYq4B3kDeaXFuieYpBDtXSEKMhslkn8QGs8aEYmZAkE
otDVP/D1P+kZYOSotr8a9Qha0l1NLjLgrnBsmpFkOAonPnYeeTcTfJqakOOFgxItvoyTrZOZpCPb
sli6UuO7K9hKaxcmHm0eI17XSczC03lLRoQ3cksvEn6U3pY3mqE/IvGm+vBoJsYWhTyncC7Zzn8J
s52Mndc+H911x+mz5GBWopTnQt9k1B8T/iqvLQ/p0P6cxlnFqq5MuZ6MJjqZfvXLbNy9aMaDKY2D
P6awMOp3Y/SttcslpjfauGi0HVfjptaneNvrFs156vRjUvq3svstOaxvK0EaJAKJAnFq9UWS/Jh9
kd66jTO/WhmR9yHK8CQi5xfERJP2rPed5Od66LWTnPpogVOpWORO8InMM1who+XmyVj7mP4NDggz
+ApXRAf47kOPhK76WFpuh+xSnqLaMdd+FvjQH2lrQx6/xAxPBKUfFyxBSTfw9hvOlY9eGyFnka9I
Tg7+XFfqjXUof9lWdHUMLuuEEWkTJxflJ0jzRbuJPDbSlIkTJIw93MQV0fQ0i+JNUnxodXZlbv9Q
lPQffFy+48qg2R5islXDdHRE/uyltJiNSH+Vxsh8vGBpUYX+0mEdbWAoZ0M6m0Hep4L5K8VpuPMV
qBNU4ihwTZsf2SEIiMGEEdAjMIMBj1QW8KrOcdU1UvPFRKfYKEvm/LHxnrdasCUQdd0E9pfK+q20
iePK5Cll0ujF/pNjTMg2GfSFeATaaAKeZNn7vkYNKip/N2XPZobjwnKdF6Mta6RcchX24mSKFO4K
CduzD3dX2uW+zVjowImMmyRHXmWxDxZ1OqyFjtAhFWTJcDRZhOW8yeiYKzrNbQ5xMzss7v91/C7A
GkNHMp0/7Ee0rf585P520jQxbHO6a/dn3x/uHzD52+tY5flqfz3cP/LXm54Zk6k1Jru/vf//+Pb3
J99/sL89J8vSI0bLcpt1pTRwXvKN2GEZAN//y7qPaeOvb9U4xs63BmatgsS3qnuuSM3Ej8mvdH8w
Atwof715/59bzSaO/3pK11p4mHUEniH4l87/Wdy/x/1Z9n9/6p/32QedOpVjsg8qwcZh0c0PU9Fh
6E5CGuqhDu/n/s77c+4PToszRRFbsoQHXMU0qf72+X+92WfGuER4T+c9p46go/af38io3GxL/NSx
mjENyplTqxp0VUaZIIiY34ctIlsOOVaYTCU4KEfxiJCkwRGc1BXOFYXp7f7fTouupUTuBTh5iB+0
0//m6qyWW9e2MP1EqhLDrdAY23Ec8I0qtMRs4dP3p5zTfaq6au+soC1NTRjwQ6c+cVot2pF8Ik1v
UNZ0h6A09Dipdyu79GO8KFcgGycYaKMz7IlcwAveigDrWAx93ohI6cJV30BpvZLdwl12yYtEKVot
ruZBF4JU3xlkQQ6g/d/0ZD2F1BvfACzXxiV/Mc8K/aVvNNUgm7fzgSpu4eS0KSH2uPXo97+sX3KV
HrYKBp139Deg10IvNDbJ58jGU3gikAyMkiAn2nz6+IaCs2qqz4i6uNVwh1+Og1TM0eIqX90xpP3m
dAEQNx/a7uiD+uycyQ5f65dsj1kseNgR+ZmVnOoKV/T7eo60Yx6YD196UVXswoJJmlzVQ2PuqYic
c34yzwu7BajR4NH7ogQxhWQ2PhW76jl6+NUzMLQ2P/ARTaK4gtkKlho5IbrLCPuZM7iXIx8lg8Kn
3f0OJidX71Otpfy2Je/Rd0lQBOjgI7QC1ZSUdXQ4kktwO+yjGPhl+CHK9BcJ63D8WVVkHfUFwor6
MqG3cBM+z13lP0IXyAVFtH1+xajSifJzYkubysmv5bW5oBZia/7qbWy60caw8UoCdW0Xn5b/blgn
YHqoVYRw4HFYzP2id9FEBPqfRHRUZTDFAO0cUkyXJnb6CWRq03rzu3qqvW8S0+hgHbGnmt+xDhTu
QJsOERX9y9vkyCdaiIdHa8MkAwphg9AjPURozjk3dPg2pnvOHKifKzhm/VghGuyo5/DH3EL0dx8b
9SN8MbdaZAf6OTnqW/2n/OLfkbnWvunb/Cu5SYgP/Ai9/3hToTWldniOPNwKbcIvBkDZWGgj3WNH
Dndrp8f9Fc/lG1iDM6cigu76lpaFXZGMusk9/Pi2bubZPAMZ1jKn8CZ1G0Y7q3IzkDvamSKSAe7a
j2s3twMVoAuEEa+6Nb/Z/SE4PkZuinuvnk7R87sG3sttc2dvQBQ8IdiaV42rbfQJJrGN7BSgaFN2
Yas7UL8C6RnBYOiuB+3pV3l+Toat4Pw+8F37qrFbq9z0lHgC7y45/e0lxbPJlfbIvJLSsvAuUxzk
H3QuCtZS6VDN6UbH8jI6DY3wC4bohG7+oT7RaaY7csNtadgn7DjBsk8mRqo65u4EJ8nfVjdkr6K7
tLj/97sUNPxoV5geyMa5fO4rVgDV+9QFUGYjco0G4I3XTU9N0PwigMNcdh6bBEImFqxO/dodyFBk
61UNqLNQ63GWbybb9zE94N/oIuOo2clTf2xPj+tDYQuZT+ZxUpnjr8lm2qLS5v+q23ZDXyO33OTh
4kr9N1N+MyewHHoftOlnt337zoJ2gxfGCzUfzm/gKF3KpWBG/kB6ys2OwlPoIj1HzZ+q3bqceZjM
sj3U7mi3Dmb3u5X48XjLPNR97fJUl8cw2hrUOHZRsRd32rcAY8HJtssF0Hq46ZEL1DdTs02e4jOS
RRYuY0dgtXeKJBAd3hIPJKGf3RMv2zVUh3bkOdWFgImRqwLAgUNx8XFmQxKCKMUTj/Cn4z36hT5K
VcXTvarP8qX/VyIYN5+Qe+udpYEL6ujoJ1mMGu3o5rN7Sp7nBTSkE7pje5d/wHOJ0iuRLqWsZvBw
nCKndiX4dizkWg9w+RWATqmfw49GS/xxbB6+CrrPvgM5WRzzXyKeUsX+AhakOzJi808aRP9b6E5Y
dLqw012BBoRWbhfDphIFL+EUU9x0WBPFbxWAciK2Ur7G31Lb4uncjx5bGIhwuzkyWaqAUfGiHW30
+Ra/95cxGIwTo7PsUQ93sDVrv0zXWGjEOXLpwCrKSePNdabH80EdPqqjxCPqnPSdXkepBXg+UfPa
sQoRJMcQacEK0IG8XT7DfA36G/3tcqeaB7QrheeUeg3I2BhuCj04BxI4TF4e/fibuoRX64lxBayh
HTkC4WjsczdicxiBl9xb9mEsyDzGoAmiS8JB709fM5Gq6E61S/mHDdpZnz2lmuqz2AHx3wC1FH8A
JdM41I+xP2zgjBVOjVJY/1oEA9itzEsI8VL5mcJl/nIHLlF9Rpf8iiLW6ZlLFH8hrNjjetNIEsIa
2CbxhvUGZ8tGxccfI3d5emxo3v/9H43b5QvRjH3k+d1tElEUtReXOuuTi8JBeCnP1Q0wNSA1dROO
ONTjykmLy8GWYNKD/Fvse9v8XdSTRrAbpD5XkC2BhaVa43WVI4IetyHap0KwtsZuxS8nA9vIGygE
SXA4z8G/1SfmOcdbuGts0RO9aLP24H7MfzqSuaulNmcU2D+7Y600AQeUz0nKDaJ1c5G+Sh+R7MyT
vuTfYgdCgmX/baA3IoO4tYd8tNPrw/LpBCe7rcpB5PtwKLQOHRl7h78tzFU7dXCr1XE7po8mRnZ4
WbbJr9brTor9Isy1em09ia8x7opslsHylL2QeH893lCp2TW/Mf4K7GzKvrkj9eWwebJngLKQHe3L
2I8LsEjbRwf4U9/VW5bBe/QZ3oW9sm32kQ+IjBF0Bp8jdld1Z3QpqcrnZ/kz2icEOlRAUKPw/jYm
l83JnQwfZGH+en7Ypk2BDpxsaw1PPJzuZkoBQ+jM3voQ4W5zv6n7sk7TJoBoIdg1wr423Ch2x85H
kIVWUP5JQ3Jhr4sYmw4QvcvKN8/1Hhcwh6RBkChWEA4tWFUSw6k7PopIIhRndcj3KueXgCZr7urh
AdYyxkJSsTH6q2EG9YihK2KLYOtB0EY8WnwxNHUPf116BsPl/AYmYo2bvSsGiHcchKtl2TMifoVH
i17yUbrrFB9GXH9vT7GfWud6Y3gBksaO6qIhbesOs/wZZCpaEx6s2VM4nqLmKzec4rsRXlqklKYf
hWxSVqyjsK9LcReXjgCiy4jOUo/KQlN4wmu6VE+6w1wuNuZnlOI8l0+BsHkYn7nJ5Oi3tfsAlxQu
L2qdeyIdfpvjijLVZFwpcWohmGEbr2ABsZBv+aWF7oT8EGliA+ATcbYxPKIeO9xVl0oCTPAd2460
yf3ylKIwsFG+2Ns4TwikJaMAzIG/G1kDMOlLafJsfcKV5pZx/E4UxrYEqiy8EztPDD1p1/82TnOD
6So59Yr+dwlBCajrgc3juVNd7bnRD9TjS203K0SQ3veyH0LaMbap2qgvSVowdPjUeot8A55IZJ2h
IkPE/SgvEEU7p70u9ab21V/1V0Av29F/x0AxCSM+6hPr3HjDoGQL9WTYUjGRTXxtHYr+VFfs4lmi
lT86MYK0eJHCipGCrKUCDVfbnVApntkrHNiMCbsYK360BUe/9uhUEmyPe7AoMpUgABcl0lBQ4acd
KjaUVJb82Ca+8BymTxHEqWN2N95D1TXVp2nwGb7hR5Dc/4wHex/Oln3mqVxzwJmAzy6jnZ8EEg/w
49v6SuhC+VEct6BIaf8BtFPWZ+mx/PvsNdulqc96Bn9P44mz90UdN7jhaiYRsX6cdyKoNq9eDlV2
nvYV0IH1iT0g0Of7WPwV1AOSWkXp3lGTw1hcJCySvTCIExuxB87ndzw8+6f2PN+q0UOUVKyeB5CD
WdCj1Ne74q1LNsID5IA96wRpW0U/Kt11Fl7D6QO4IEhiNpc8tYv7Q7SJCN8eVJgJwWMb6TP5eTlN
aJb4hoXAj0eAMQdRfyJAXfZFUDHntROFRmPXcwogvR6kLh345ggxicMfj8lbfhWyF5o6uxmDzXGr
fXWcBOM5xweC/gHzB3i6S2ImbVAfaIuLHu+mGpHtlzz1S3aDyindiaYbsC92M6CGCFZ11VdrIeqR
79FWypVzL50IZzgfH/WOzW78NX/Hye0oybZuitySEeBpkME3yquXOKK1Jfgw3ZrQQVABEHZ/okkb
DfDt2NucsbKVFlj7DlU6o9ijhV2k7tT/I08Y2Wev1EJUZKJL3JTtVdxGA/JK8dst0bipgxzRfMub
hUPZEcl7nYH6cHBap9/GOpV0w6yAdkxWuNp3HT+n2xLRC1+XdnV6QMlhDcI4R4DkO9V8iSDFxQfK
0aVF3nrIUKFYmaP5/FxkkduTkMDq1EFRESPyX5pfYEpkNx7A8kU0iAC0vssyzuUmOxdZMPduHtNL
pl2yj9kH1U/TOLcinhKoMWJg6tTq14jKr2191YJDOJL8cirJmvOL3qqC3kW/Ec+ap9P8OqgRZzlB
7FSjEePNv2w2IE2oBMOP5JimdSzi15VsZuJl4ab5CDbE1kav7fINme4i/gkxUvnlSJqcFETeBHB+
3XNy01bqXUQthKOIgIm9bskvoMOHF44Hzif7cWLdmDuFFrZ/AthD/NpQD/eJOx7XYkP9ygHb+hR9
Zp+Pw73eVva9/lE209v3Qib2YQnO46cGWEOeRlKafCZsTPORh/BmENMwRV8pCwAkO5PLbpJjcUmx
WqbGTmWW9O5TuKYgWa/owVifijucJt1Lvwm7DEfhGDMOL7VfC4jfsqGa2/ZreGMvLd3mkjD38HjA
ADpAmHGlgpNyr1EqH8tTccx23JD9uGqbtXgQtKO/HrxU3b9SwWe7IdPLduWprDfj8/TTr7o1FNoH
G1IBJDmNYgSzusFb/D4xK2svrHxLpu5hIqdFe8Fld2VAqUrwFTIs6jYxDxn93HPsNuNxPUimK2uL
dyJzD5ob21h16QMWHLqLJ+DzJnvWobyyeFmRuU+vnHoBe/rEHmTLhE/jJnZgHU9bBI3TdZbNv4lX
/xSc/y7RB+C+YteATfKpRf0Tb9KF5c67gPcbzg+3z36yyi5+k0txMfZIBHuEd/rx73qQa0u/RW85
WD7HXnUkyK8xOTyF/alMP6CAdSgxQxFHGgqPBtdMnypKCITFa8O0vykEVNZb+k5ObvhAqLSN/EuB
SfhCwrz4Nmq3v8gekQ4bZOljLc5zKKfzSrY7kalKb4SXiFt+KOjhUS7wT3CTv1fFqdNKqsIKFi9B
v2w8NJxBUskJDSlH+qZwhLoVsSjFajr6eUjiAqbT9Cvo+KKd3EHX1z6rJmL/gyx0JGjSrJdfY/Aj
T75No0/SPigenEvzowokF45KBXGIDrGnZKdWPyXFPwTT3njzBwBbZjTHcbPCQtKHh7hvHHnii4Be
1Vo9WGBvnyPD7p/Hpzz25S3GLTbRrKqcq3AjfujUPvSzyfr6ZQJt8QhPHMCCicOW1Tvysh3c7LM9
tLJdv2hxIHyHNUgNgLEgob3It2AUkPA6IZWXxsXnvfTfmm8tGA/jS7wP39rbyIFJ0jnaYwcg144v
kCyda2u8VaIrVc7ntEsB6nHqFL5bzS78xMwtnTxzOewbeJWf4b/hWlloK22lekOZK0uuI44uustK
rLCOBgL4oGp/qIf38ZPzjLe5F4FGLPT4eKv/IV4M+5bNKvJwfK87mqpOds+vLxUIsEN3IRrp7zrH
deXI8v5B4RV90moD4oIy44M4lupA94sRdYx1hj1q7jLY4q+yD6xnYvM9ylTkl4/F7alhyh/yR+rz
IMXsKXqaR1Tv/VneZ3R0lwNQEdknmeB4Lq/EAsVdnoMXg24YMxU1tjWhIwhb92mEeaiDrMWO37QN
cj93u+OcBXwXsK3AHJq28FeW7igu1Jo9OFIZviKbwrjVoQfLY7XkeaPmWxugYeyJONTs9sWr+ThN
7TNP/SjSAO73GWpX5clqiQTyr4qDoKEGl8Iqq/lt4yDO76tKpY6C0CEsfW354j8qMhYQnPWfJyXc
F4qGuOnNMi5Tt9fXOFRPzoOtbOpq85IBlAaSXLiDsOc9QOr1QfivPDHrv6mNWGowbbphayIOgyYW
dT1y/LU+giDoJsQag401dHmh7tkI90CZFbIrENIf1OkI4VGjeyPiJVuiYFnvhNDZMtCrmNktxNko
dB5vjzf+WStuG+3Nem7K54qKM2Le+kePbwG1Bub9g2AlGCSH7O1tYPtZao8wjF3jRKZhlp8IXtgc
VSaYTYRO8yM7Km9D+ZqsjcUcs6sT/iZ+u0l9fD4SzbXGV17si+Qyc5gYXX+CY7gWdOU95nsF2aY9
vWHbDn7CZVPVQZzQ+CGIqj052hRUbQI5ewLh2A7+tFkH5M4VoaVtwLoh0U3XLJoTEXQYWraZ6f3t
gMWR7fZKrl5fC7IaPX2avhit4Y1Yi20NHGxqx+vsY9MjLg0/EIr+JnUhLqaWywaZ+GxLxkZO9yQW
+98cRt9Hol4JMdHEgyfSdfQfv9jdpvdCCpBqgFBNHWWk6XSsZxJlihosLTzdbMxIkaSZqcZsJE7p
N0iP0xeuHoKj1JRm0BvIgi2pvT0lYEUCEfLpmziy0i5AKgy0RF5E2pSZJySnzvSEJwY5aZyUWqGK
eoPXH8eb6gFqbWziap9Fpnw9rmDJDhQ8Gqo1BKDmB9E9Oj98SvWfVIiQQqJmRYyAd2P2GpErgupA
vRx00EZKTz2oKRs647/c8omoMt2h5K4CN/W0kBoMYQnICGgLA1Wl31F7Q8N71aPapdt34UpNlC0j
QMmfkhKXxQNSg2H8jSjn/FM5FCE705GoUJRBrzsNGFGAKRkpUrYjSQo/5vGovJWnzONs+2DYxPQt
JM4i/zap0GQu5S5B/Jps8yO5Z9GWrYGrKW7TF6/EtqKRsKO2sBCmnnLQUy86SS2wd9+sDsqXKu9l
Nrh7fB2fkmmdgdkrCqEkNuExzU5ITfBieXdl15IZGXKLq7IZrsUrnWRtPjTO+Ip32J3fr9HyYVJ/
ZZFjXac9C5liNUiwJ/PIBKfSZHL4VDUVRY8BYe8qCLEyj0R9TUfAbqBbbtqpRUsJLaBXrX0r5oBW
G81Q8tfshd+lsIODmpp5subz3Hkag0ZzCQk8j44F9eLEOMdEfI3H3429S4C+QXKBTGJkmNqAl7LK
bURxVHujO4NtlPVRCf8eoGNmqNgAWjBncSb9XsLSjzY19G52GGVfaG8CWz/XLEBGwDU32uRtMGEB
w+RJ1syDLZvUGvALEAlmZUnv1+M5qFgOnxYg842H2pHAScBUuRKYYNymUKyoNlw918or84kiMZ+p
p/N0kWqA1cXYcL8P5cYbspMxHjVbyvTCT9G86TS8SD2qiXxOylXBKXZU6SUFHa8O6Lg7Fcs7/qmn
Hwa1Hz/4c95nTVdcBvpBel7ayp5h5Y64r5pwB8mxzBWUDZck0a+nBcaPF+A1az/HGM6chYw446UK
EJv9FEmtZQ2DapuLMUwgDRR7yItrniIlyjuzk9fUpwvnXihsKvGdu84pNjbZK2V/vuDyqaw/1nBE
40cydWt2Sk4+Umqp5sBdb5MUpVpnCc+MeyUbxOyXyJGHyjnPqCLwIlDQkFC78xk/XoUb4Kk/ICNh
FJSBknSs0OXquUYeEbsCUynU2OFQ/rriIxA0d6twuKPv2AefMFQbEYw9ZfsjkpwSNbTBp05CqRIN
kXXSmqjOvjNX+JKSq6ytr/2fd+YdrMeWS0C+iZqGiqAQ/XF0tewaWxEm6uhxodwrnFESWV51qrcM
P2/PwV9e52XHsPL3dMbXB4rSUONx76tPs+VzO0x6BePsDYuIn/ArPI4xmGJaw+ttc7cydueZk0Mv
xH50WK9xFUJiJ69dXo4754+4XibB+pBqYJtuCbINFSJbJQdFOHBt38AmOYQ7ko0o5+whSqLQ4pi9
i23KnTcernQJIFYkPu/L7fDf0l15QZ0yj/bE46EunJE1q+rV0E6sCk3dsuQLZf/Qtj1dAU1E8BTV
JBf8Gw+RF1sXBqLHLAbN7RuadS/GXiX/MX0eLAuE9+AXeezcIbep2tzRoAfNJZI3kDyaxVuKSwNM
cu0fAAMl+nWHdSk7krUpEPQO/YmuruVKLxjCUDwRMooJV+Y8bx6CesYkp/Fm44w8QY5dqnHmftAG
I7dRNiik8Bj4XWtZCyiQaYDlMTyM2gp9peJOuMNcBdZ5G3+1FokTm1HmKvg9HoNk7ngMaBcTcber
rgR6zzf+IBYPo3WgX8f84FGuVOsiaKSAd6LnjolMl+xSgaVOE9Daj+vqM1b+ts+sh9JGY4NlkcGz
RKaSZX3un2mQRq2zrkWUGl9yIJ4TY+zFDWELKJ2AFptJMduPSgh5n2IZcHWsYy32iByn3u/gacCF
LiSIhlvYDy7bidVfhsdHCkysgzSUbwv1CKQNwWITcWL5+ODlFx9aWyVuaY1bigdiLIOOqPmi9sYz
5jKhp7H2jO7Kl9zuiuCqHTAcxOWhtDEGu8UjDEJ6R5trHdhobwHRkT2SJxCOS739G370XqngwJVh
TprNTZ22/xlh9lLhsQFTyfhkaJa2TtY6IyLGr9MWrBt3BimIR8JaZHy0LmDBQexnCbZn9ZUaHqPR
LV6VbSQZ/yUwa1cDlxbBY8DKDicrn0fHQNG1RoMNrE4O4JOBZQfi61bz1kSq9GBTMer8fVbuGFMM
X1jK/1mQnQ1H1Kcm98P98VyZluFq87XWJ1HtsL6aS8g9kTgxGZMdA0uaxyVx/ysgyABc5MS6h6gV
OlvVmpuCj0zUXVvclmXP26+TYKCU6Qw8z8mheq6FgUqVk6wMEUS6WN6EIWxLSc3uB8SsrcYJ2D3h
VlPvBwv0nOjvLEZrH3+DUi2e1/kqIBlgD+Z21v20vJM9MMlIcMmBVbK2anzBuBxRCnEKvUZ4E8F4
/i07VIr0YR1phRFQEDSgpcKZSWihdEDhIHfTGINzGXSQOSVvHXB9ZfvVlqO9xuQO7OXAu+gwgp7C
FBVEAJ5gFyD9zQt1NpAclrmXhBJoFBWii5GHActgXT8QT9H6k100rPJz2++q/sA3eNRNs28bkgrX
onEOhuUJHlHBFD6C7Eqp3GMpGSNuS73axnBV1+A/bGAqrvNaufAsKbSKNERpe+Lm+6BQD+gFPXJW
Vt/5AC6p5LIDlZRJgXMV2GXC35zNHfuwLEPCVkjxMSwA34+FCJwxeuTDRlOD4oE5msf2XKk7piF3
MUQBCbRAoM4Cbb2UpOROutukWyvGGAYAuA93PUFZPw2gUrDSQGSaKZo1n8I3iBW2MfW32QmIPJrP
Bb4TjCnhjfVutJca0qGFwCik+S3IchR6NIKUoyW4HcOz7JXoic5e1OyHeD/jKDS8D4+XtetFKSH2
4oQYwVkJ3aw/Sk6P9aBhLSKlpX5SRkAaXwnqZsPE5FEwZUH8U5Iqk2B+YgVq1PoIsgxkmpwyunEY
mZXDbKeJN5p7fsTWvsYc8ba7CF98bcZbXiqKX3Ruod7y1DjJS5HTfofSc07PbF7vgt+skHvmS92t
e3bXoIz3MWBrRPKtzRpJs+4FsJ8fVER4e6NzWXm8Mh0nzu2c49SpZGYjTf953UDWMxstdXnLTgJA
eUlcbByYNr12YVkCTg+7VxiWPPd62Mm81OI9EsTsv5nw9EBC5cLSfSRsdi4TKk6fJ24IsAOrQujc
pcFSN0BHEm4J+jw8MDAw/V7RNtG4EWYf/ZY4cmvUpmjE5F497KGSUshhuIXyEhJxsbH8bUYs1vqc
fzBnWFJcGTvRMqwPm19iMrMZsXPwiCIxEPMtD42dpwC0ggA5C5mbTNzuE0AIGxTnnaBt+fU+GMmb
iZexLwOzVjiVdGIbgxSKDh/kZ7buSMQumLmzxj6cfRTL+JIxJDhjtYgTOeqZDo5mUbZfmww8Vv6q
iCDmgBnHQZHDDkoOgoh2qb4KYMm0rzXe46UIQbKALSRfoIybAITTjOrwwOyPRmjBkLM31NNy5fMZ
TAAtGSIx7t74ZpM/UxslWSdfXY9vkCeUP0EWwRVdYQaPDtTfFqQFxWQOZ8SFSPmEpXUegoRg6GQV
wElVfJgskc0Dz2uqQo1e7ZQGKW9mLl+j/E+3aND0lJdng23QeNv1bSODEsbOZ9LHp8XMU5hCD2O3
0ggjBVl+3C0Am4x4FNW6esEEQtlJfaXsrAYBAYjJo1OqxRbC2j19QKP40zvG1NQOxSbbimNMo1uA
1JLobQkHNht3IarN+PuEEUJpMoLi5ahgUCuyiU8WhbNWl8Yd9lOnOtEFX1p4It2o3kZ9xMEn7AyI
FVgYOg9V8Yb4pVFNEqkIhe4/iWdj0X7aIvrEcpjjSuF0Rl8l6A0vJa7BvrbcrjbsKKMjEZIZ0nUy
lcr/k8P++/NQ12cfY83T37faTIFIr4jX/6pHZ/NmonLzJ0WOkP5j9ydXPsKbDcwe9RYZTGX2/z7I
0QIQ8+/rPwntXq5NR1p1vlu1/q9u9594d6R0aOBWHCXj3BBuiM//+4VUT7/NWceto0SZ+O9DO8yo
gP3v67/Pho7pV5TFFomYir6HBorx79NcRHMQ1m2dBmW57IUGZKeQtbM74XsI+8lgjSTg/V18L/57
teaqT942GSrWf5/+3cJ//nD9a5Cd/OR/36yzcDu05GAP9B2c1gAJ+ffOfx/S9clkf5fz9+nfN7W6
ebNEOokQfQH5FGJDXslJV698q78P4/rl//e9vx/8fU/u0ctKdfj5xnjAolDyywGLTmNpam9MSeTi
CKW3rHltRRkhjQZZ4Af9DWR0RlccNM2RMcwgZu2Rx/W03KiCTqhvI5WZBbCYZq7lbTwkxnL61+Vi
S+YXfkValhMRNLsKLSgs4zQaIwuYtpQSWmoMAAiGMjqVAkAZRV1I/VYiXdxR86zRWpmNDmYT8qoI
IzF2c29itjOe6wcH8iBquDliIKfoMylR/tROK5sQ1XG3G8xlY03mV9FdW42CoNZK5QvCTUJCui4m
BR5CZpMGmlzTCKFIorb6ZZalcyPOVaCoAF+bMcQ7h/BkBnMYaK1e2RYELVIC6nMVKjNxnnqJypFW
Df0z7HO7pmplogV/rAuEu4etmEgw4fO2ccOpp2tokmtZ2rDBnJw6VK3i1gZxrZgY6WjGkeTxcNu+
BLBnHHBma8nIm5+pRxOoiwiDdKptUU0zPRUyuvUcQnAPDYeuQuxKKVmhQFdmyWt47Qhw1QMSIuNA
fRQDGL8eQYQUEhlGUSWvlfjYgqfHhpAGbUr+XBlGgl4eGKSKKrNJgVAfs5A2UX8fUMkgeUW0KtFf
FYvcoZyINkVLJ5KakAmH0Tbd4Qf2QDMHEP8K4sDxOxYrAolljKBrX6lBXqEyQgVIkzJtMykCh1dO
8BiXNGB6ilV6SD9qobaD2swIpi2NVkfg8ohi21Vesy6oEGi/U2wDJFOoBsgj6zRZ6IK2g2AEYjx+
VIi+uoKQAQoUzAMCSdqTyNmFpeWunKKFwB6wZx1nHwayNIGofVmppR2ingOu0CCa1kn0JulkhuCY
+60gz/s+HiaMyspybykDRAkR1QVDQ8RBWsN7CYHFCLvlI3SwsRqHQ9cOyrGU68sy9iCkaPRCQVn2
kqG9I1oNlGAQgrrHZTJF3wd95FyOostYnjpFt96StYSoedaomPtiKrdpgl0zom12FtbVXhNarIC1
cYMS1x3pXQlhsAasCovXaQTj0sOkB9g4I8GBH/Q6ichzEmOgmmP8lKtm4jLCbUtV9acRCOeiQkHL
gXhEGEqETRIDMEPRldseD7/YwB9hBEmbLnMBUmmEvJf2H1ki0AVaHpmfSpy/s/pjRMa4GVuIfdA+
npBHlXdKtuyiKif6n8NPTdGhc+Bi2w1RFMwvRWP4gypZuHg1B/g0jz28lX0eSv+UuYNAU1M44wig
1wAgCSU3TZNSxOQHRF5gHhVSsxOX54cOeRajBHlXAo6A5rc1BwMUmzyTJNUphpK53u1gSCFoFWo/
IhKwQVHpOHvlnARtdxvb8j7qOZS2XgoWJX9aZzpMXUv0NCGXD0Y8f5lIpOHSGWMrB+VthKLSSF2A
6ZKrWhuUtjdjUkNp1qHalBZYj3YZk33KOWI9hsRd3Rmdkax4BS0CAzEaGLCNZmyFnnhLkyvRlyNj
V2B7AssnnN2sjxsH0vBWEoVlOyrlfFHjeJPW2p4pUnzloXw0S8Drj2q6Id6K2Bg0N32kszZ2lA3j
9kPtEHw3H8J+SYBpCCtBsp6WyFfM7jajw7xVRAXTmIqjuwb9HcXIifTKrzaS38C4QmoP6zt8veen
if7uGKUkQom2nNDvecOQq6PysSTbNlGICSsKUe38ICeEhKXXGXizdpi2laSDG4zpIiMBGEqKW2El
4IiNfp3hv+7mSMUbK0Ryc5ZL3NwJZBBpPPRJrVz6Jn0JJVRe2YyzrZze9KgSnx5hfbCiRdnL9LP0
LEG7ex5o6gDF6lpB2o/GfZqtn2nukw1q/f/wjMFTQYlvaEpAOd1W5l3A/PNg1dUxxKAvSCEdwx4Q
P/MVIiGG9LPMuj2IdZ0cMil+LfWBPI9OxpxLR0lY2DbNYfSFDDMSqahfmaVO3Qj1US8epOcDLhOC
pSFz2Al0ASPtqgqtly8ayihT/ZtO4SHtZAU4bZGjUUHYWY3J45CT7eYZbZdGpQ1kZpK+78Ph5ZHK
3TaCoUPjYS2RwB2O2hSV46zxVaP41xkS/ADpO4SkDgl0HNE7TTJP0+W3RxGNXqxqU4BSko7+zbBt
tJmjVpV1XxtJj4xWxYouf5UGBYxGN18EI6IppgyLV5iFa6E5B/HRehzwoyC2ZWvp1UH2R1HuD3Jd
nMdx+ZjwNmgReyGvmJTNIg4HNamjAM8WdGr08apSNTylBnYbUoUDd5HYxWNVztexh86yGYiLoMCM
lsOtPA05qYXQ7tDVpcWsU1RoHnL+Av3nNM7TQRgyHPB0yzOWAhYEAX1T43GnQZZcbfqcOBXKH3zO
vDzVPOJ39TMU4T4z2Z9LVaJUbpjbhAh9U0Sr+3rcH4TZepagIUdla9EyMUsA3OiHdemmHrqbpUts
7QJVRUkn2Voi8ztZiDYrswcqo1OnQuttq4uUNLPS0LaP0ZstP5tIDqUBqMkjBmmKkhfI74Y1I0p9
oBr4Zy7pcIT1OGXlP4j7NgLR2me9vDftqimchMieD9y/DuNlWawE06OTqRVgG/qPWZ0As844osj7
eUn36OFO2MZOKK/EP5GmE5jjEvsaC8+jBh49s7rGD9PhJ5nV8GrRWRIrzLVUhC+OUTR8R50RBsJW
0epNU9O6lR8TZYClwu2RkD6Tin3cFipqdd239MD0VSbcaFDZDFpzeU8QKOL5kPfNM8v4bnSdp0YL
vlbSQLtZWu0ql+xJmo6zksSHvqaFaqaKP0oolY0GSQ5p+KPSSHizGOPgqoqhShofbWJtR7n/4MB5
1k0Zq/JVUaIORtapV4ehdqitfD9JC2rG5VpjEqvrZCXVNgUHh4ERNylD8EWobvUQpT3YKfCf9cZr
m4OWyMsJw77miDABZX1cW3BWQXt4wAp+qk+K9NAPmKDttQkizv9h70yWG0e2bPsvNS6kOToHMBX7
Rm2EFApNYNEo0PeAo/n6Wo7Ie3Uz37UqqzeuQcJIiqGkSMLh55y9185iIFFjuoSsTdl3vwrTaxsO
qIPS7CClS8t1ciE8jKI6jt4WBA41knsxJxBC3mwS7JDdL8Mob828fcG2znXSR72ZYki3LJacaaa5
R/TyQyb5KAFFoGqywIXOMXNOMdZbaT7SMevzAqZ832hMfnlbOl1KB7ynVyc1YTHqzqlSzUuHbHFf
M1+H7vAE0Ij2hVPzkeVs6JRgSt+YJa3h1ikx71UQwgfKYRfDHY6uUzJY1skJgoeuAcc4gNfVm286
Z16nPlOa1ocOGzZyYO4Wfg50KXPf4L8D23Tay4jJmKal+dY6zT3R5gEKqKUnW6ylZJh3FI+8ua50
tCaXLalR7Es5zXunb1382GwjDFamfGi3Y0UfJEydt4q9784uxHvRlszsxUjKIgnSl6Q5egEnKVFi
LGM2X/CQcW0+DuYpVIW/sasCvxvLZDnitCCXlk5499kWhI00is5uZVXHKtE2BASfpemalylc7oRQ
5tECDnGknrbHRe8KkK5nkdhPzoKcEUEYBfXZzNrscUiC9BAPDNczbYusKkIsFjnbV0F6slkoSdcs
CckHm05yxH7kewNFHzSEc56rmOtVRk+KKHDHXGy2JyRg5jPW7zl68V2F3jQDxpRW5mv0mntY8FM2
9VvpLRlgW9opzaijXCwR3s1epv0CjE9CN38Wgr6IdEzzofYxwzpsbW6cqFh2U+fjlLdhQThetEcG
mB7qcCmPpD5f8DG+N7OXnIOlWjGRb4OsT4tRdrQc8nG/VOY5bFFuB15XnlvaaGXEHyv86L63+XC7
hfVZLBSGrqBf7QtkZDPaDEJK3X1Vdq+GkcxcehXxVnXantoZOTpVBC0nMk6yfunPC/6XDqSopaJb
X6T3ljManyl3iek0foC4bzZOd1EyoWPjM2scjKeq9E5hSaEAdjjnYs3lO++ZopfeHcUQ2Xz2jzGL
JbrmhOgMpygZOyzot/pXFU4vtB1cyiefVc7tjpXXNhgogvoaDvbIQCI/ZRT3Z69uWVsa4oqY9AMZ
Cw9ZQ2pgnvNxYmk+GDq7ox9dXYUKdZ47G+FkxMxwYOtc5ihDTRv3iTkWJ9LQ7QdnVCdFe0RFYXIb
zyTEOkHT3PH9ZDlN7WWbEhuxY5/GdlsaPy2cBRffTF6nhMuqiDkb+bZwQrOFxT40AZAEzt4he+1M
ltFZRvKmjhyfJ7RfK3u0d/3cvonRbRkqJpyidU3rb3k1E/Ecp4wKF8VY3g/GEPk/o36AtwsD6uYt
ThpzZ0+wcSVa865G/h83TD/imFSUqsjupsT+ZHijOohg9ph7kMX4fYyQX89xjVTDIDSlt9t818aP
+TK/LCAqYRbTAB6q4o4cs+clLo9GHkWfcvdLp9SPKSVXDCCPuKlpc2x5ufWNRe/W6sS5mwrcIShI
zGpCr+CflZ/dxu3VNsVbu4BkKOzg4kEbuAlc6aO9VU9dUKjHTIzv9oiNxHdxhShSBm86L8s+uUn+
KseXuqrcn4vzqUyyx2Jqm9NQLoyB0kkPnZkEdQHt1sy5nbgg7TrZ/1JNoI59wCwPbo3iSr8EBwhK
5I2bKBrht3wzFiYLphx3asZ7ZqDh25nZFxYstSfoCaUkwT4XUnR/JFX+s/aihq5u89Ca4XAt0VIq
rqre4v/U4dw7qdEgSb+8fBt8wlfEAEOx0OFrnqgOjR2iA9i1eWI9mK06ellBTTP2ezjX1mYwp6tS
kX2yIpsNf3xLmLGil+AxuqiX4wRdAy7xjO1gAByRyFNh6Z6LNiaOLU2MmeiYoCWIOh4XNlNWTS44
SRN9w7kbN85rGQTvdmFU+3TovpeST9xKCCOaF3lv5yYd6dTbd2QoZx61Xe1jpXEg8A5D2WDRRzA+
OZBAAnxbfOqcPk687SYPrUcGxHJSMTksnJ43RjaHdyqofyaMKfu++OWGY4RCHg9qi4CZlSYMxDej
QE5kRuQVzTlz5IRhHERSpjTt99LEBRX6+7kD4UnIN8urQykXqvjL0HWvk1pIsXQfggKncTYYoPxL
VaJdBKpkGOyYdeRQwO8w8u6xz9p4H4/dcLPSy/4P9PY/gd4kqXX/Hejt8q3svv0V8/b7n/yJeQuc
P8gbo6chfFiTgWUG//EP0psprD+E61hC+o5vOo4Lg+0fpDfxB4EpQgADgW7MT3gNHeQiIHCa9AYC
zvSFRSKfyTXyf0N6M4VwILlV+RxVpSbZuVC66F97vm1K1/aJMhN/Jb010I7zNJrkxQzDk53mzPKd
QVy9fpzIyloYvCTyUJKLYM5Dg9V1yJszZTpxmp7r1+fB82MThWCl6x/o3PqxTD9nvaXYuv7L3cqC
kc426rj+sAzfYDbWp5EAhrOpDfzrLbjiXL2HwQZIdfx4+ONn62Os1+xKPn7cV112qO2MUHArx8rv
NyPko2jnNvmuMJKvqqgwawU3KmyME6Du4pyJTAdutRjHupjfNWg2QGmpBLtNxRRKNtg24OsLhkif
y2jCgegQ6xYb8SW3kmknpfyl+gFmOhlZzpWa8ugPBJgshUtcsj50RCXTxs2/mAUuvtmepObY9/6p
jnDY6/cI4anR+8bBnNr6bOWCPEt9+Nvdqbbflg6TWLdM915O/JYbowTNl+E2Z8U/m3Adaklrh6Jo
Oq+HHHoU0q6CYZRDrR56kMQCN0CUwIRiPejgaWZT+r4rBmTn/M0VW19YGjTxPl7G+loW/frWW+uB
19HvOzE+BjXzpcaa/vWwPkaO03aCsXAkm4BrACnIroYrpO58IysgUtCFaFaiWWambPt6SkZGb3de
D4K9jVml6jj1S3vTFyA8lz439rA6deE04RFzk/Mi9onZTmeZkI3KijyTwncOQ/xuVkMW60BPDItA
gqfFVdnBD7qrSMfhnNAyHD27Ok73kaECZliwaWyTaTU4N48Mk7DCU6DWWKtz0lDiFYxbuYaKs1Nr
dkMToN0IES2MJr3iujFpCPvE7NnlOazUnwdrKMRR+Mz89UNJVTGfG+JbYpd8nfAT4rHVhzD5x61q
ps9u5k/h4nzx5hnqOmdVssTktzam9PE2nfIA0AHM2GNJJ+4YpAMTd0Zcqczn7WwM3Xmsue5mlYPr
UNjdOfY1rMkKfgVNYW/SJGIauiwYcn4/uy4ixv3rM53ufeq+hhPKfiJuVaqp82J4dIbQ2ZueJ3Z0
B34YnQ15J2+nbWV6A74R8nIbPagbIHtv67pEgVGn+JbDFi+sfjvk7HMuNeSi/n5n3MxE3FXXT3/7
24G78n6EXnzowxbyw2giAjIaFgF9WG+t56ZL5PKfp2noGthySvc44Ge0FejWxPjZqiZG3HqVHZdl
q/eDzQiJ7aaJg4AiZ8JjNBNFu1AsYd1B+REr3XseYuSKQ/1ZThiqFp0R5bXqOTcYA2ZDwNW0bA5s
zo9tNe0nK8SJQyzrefTChcYfdSZMIhqB+CU9YkQlLR/ceFFlbfy5QyBDfuFm1Fskv8QaGc5hu2Pv
jrAgjdtto2iFe6LYtubYnh2HPWJeslL0+m5dTCaY4ehboeeMQJx66IfadDFBB5r5glYqWHZ5T1tH
JcTLqYRSzk1KTD0dAkdsmibv39nWh8S2/ry1PuaPJuklzBXXs9/XI71mHfYtFclqSuoUl5qc79AV
SAU6RJYN9dNOmI7a+S20kt8vKcunY6P67boGrQ95gU0hYpiwCPJv5gDtEowcscrg0c4Igp2UCXVZ
dxWRBe7WXUo+zvW78PumQ8htNaCOD5hjUr1Wb0GZ2OQnh/05gxw6RxaWA6oepsSjsyX4jc23zlVO
I3UX16wQlhjoNUXY1G3/ITCRGq5vJQGqigCuy5iAa5rd6Flaj0th7BKg+awvhEuKvJ2BmPxj6S1j
cZkArf9el/2Y8i1kuEIOEDhoYdbGIYvGR0ZwuEzJ36JguU0qs2P2MjCFCRNEup4Hbq6t6IAu4PDa
yYNXkbZXw5IjCQ7JcGbEOpzXW3YKy8ZD+lUMATgGjdP5QPKsd0Nr+EnbaNjF1C2bWf+v6Fey7Hn2
+5whuq0SekljLLJLva8GTjg34sI7pTnAovXmevD0g79vAUvahZJls40q/CMSU3E8JzW5tjYy/NwB
rGyRpbuIvLjM5lBc6Avh9zbIOCxA2+8Ye+CJnllmCNpJTyFqyyDSC0ofxqkmBRHHGZzpVATniG8R
iufiqSSOt+nx2zW+/1iO7bFdcoupBhHGdtphAsJKHlj6WrA+NssamVGOowlc13TufG8+mMKFvyqm
s9uoAEUEZ/whDOr7Mh+9UyLzWzWJ6UjOxwJ5ibzlOaVcCR2UnB1VX2i7EQgu8+RbHkpKBwAUz7qk
taUuAYD9ZtrRS9vSWAtRXFYGshz9SRUtCeDrrfUQsxFi7jydnWBT9Mt46KLhacJCk0rnrk9UdBwa
hx5+39v5Oei2ecMpsB4YNKR7uy5fVu5Rorc9K7doPZR62+MDvzwRiYx8R/ORfv+AEoTWcV/k7+00
3pO8MV4tk5zluEcWBJH/pmvNp7QaCYUiNNmKs5uWMgFcovqSRNW3uWPzZo8tejFjQJE7iwNp7zt/
9j4VdWAeTHpF5FR4Z4qjXTiNL7kbE+0nB2I6xy9Aprsdiap0bWvF3LHd+YE+pYlNN2PbOLZu84Uu
0ucsZNQcG91y8Jk8uXm96+B6jJyMwPWT256uz8GKacj7JOHlJAAx2AteCkKl+nGZj5CS9/Vs/+os
eVfNC/LaEJG9gsnWm8ny0gZRfxM5dEiXNGSBbl6kQr6W5C8eLeC7gj2erd08CVh5N40Jf1i8uy4T
V5FUag94582reoAtgNBt9k876KJAP8rimHqLQgApmBv4zTFvkHvkHvNrUKXbqsPka8hvNQlnG6Nu
aJgTxLlBCW8ep6y3HppYPhclzWQD2DvBAgRtYFTq9dUn4NKidVFlOJEcCQl6z3Z1IDqRth6jSApI
p/icWAEyomQE6r1M5kvHNcknchu2KNrA3PjRCxtxQN5s2zbVCi05401n9zfJn2jbQdwE/WfTxH/W
DwjuoppRSKlMBp5sMoKJUMeC9Miq6g8R7eKGVhCyxVOYwr7LI4nzWBRvU2e/zvOIaTEumB1bmAX1
NMzCbjdPb4BW44vltqdgToDgeAhnXc+7tzq7PDnjzNsbhN/8yj07PR4ez6P9XBVEREPWLYb0KUsK
3Ot2jh+w8E62P+cQnAVxjHCZJCLMekpvJwk4MmTjsDdcl3DyPnq2GoRAfAnQDZfoIHp0gVxV9yWj
HJIEpL0HR7qNF8QMSVwidDf2SZJyyUvjXemhTG89uqVFLHIQNerNH3pnH8TiZXQDQCCSSUNdHJ3K
/8owB8W469yVMZ7r7lZailkDgTU7b6rG20E2IH7V1qsJLhG2ZlotwdfcH2+ZltU36vMQPRImcoll
D8wDVclNG2MktOf42fFxRtadwNAHHItIugcakLgZCFFBc8rTpwnelpt0bx7/jSkiuLnduXUMuiX1
npEeIS9d0muPNAXIBZOIGqMUnbKFKFj1OEcEEngzhp0W4s/kBj+7qGUhdEZ0u8DdDlKF4mCISTKq
O06hvFdpFXAWDwxICxpvBv2F3mvQcw2INgYkcyGsg3yuYuoTCEBxBPeJKVE64ucpMCgW7k/DqA+1
yR8uOsTsSEYIJvkSTeX3KB542aM/oCY1dC+dDrPlxd8rD8eup4avIEnz7wwqvikQOiPl8t43h1fG
sdRQHp6xvgQjELne1gzyeK6Lk1mx0Q6KiWZRI6mZZl2uqQnaAGTolhLLZayyX5/wcVif9HGXrA3+
JemlxXl98G8//v98rEhahKZ1QhIhEfPsjiJd1dj6imtOIZq09f56oDVYnT/ujithbr0v2TPCSfRu
27BELraw2Vtv9VLUoEAwrWTy1iioGdaH10Ohn/Xx1I/H1ltSdlqQ9c/f9Lcfr3fXQ1q5f/7PCNFk
DPn7f7z+cmG40WmO6VrpV/XxxPXu7//Bx+9RWcj/cHEkstn1X68/oj+tDmHenxgYBrsFjVeqr3F0
8cvzAHES06vD+GOtttcH18PHcz4eq2Zd3X/c/9tziIPGn2b0XyHY0mrUv//j8PHcbC0YPu6vz4n1
S/p4rBzqdMEyokuLf/vKhgAZd+aX+DU+fl3O8GAPGPOxdkhA21Wj92D6EQhxk4226ijtPw5S77rW
u82MiHwMGZcjcWGvpcidp/D9589/3//3P3P++az1+fT5tKy8opbFLMqenFcnsc4qwehkLYXzEmHm
/XqToBWKiqkBxa61ge4SglnUtz4OiVbpfdwVjcKCh87+46H1VmlEiJy6adxkf/0H67//d49xxkB3
+Pj1H88RQfBY1xVqW6QoYBcVh7Z8pymPtbI2/MP/tTDXQIr/qYXpBD7pDf9NVgWi+r/mVKz/4B8N
TPGHyTWdxAvH9v4lpkL+IZFdmNLyzMCzpPsvMRW2jqkwfc+x/UDy7+g4/tm8dMQfiKUC9JPS9x1k
AvJ/1bz0gv+3eWkj3YGh7gTC8mxbx1j8+PaUlFFHSsd/zkXfq9JL/HNjZ18mZO99G7u4awwikgKu
ymH64ltzcvWN7tolSwcexGV4MVvfEK4DAdRyGoRpt6TbYLH332ItuLGpFrLkOWGMOtT5r1kLc2at
0PHeei3YcVDukNhpMM5AzAMDGBG5b19q0V4TBSt8GJ/DVmSnosTkP4z5Z0sI+3H26qvRTcRdjKxW
UQJDvjSoBcswOGej/8mpaba2PZleGVb7qPWvUeuRS4kkydXiJHswagTvTg/1yd4ZFY6G2kTuWGZI
9AnG+hIHqbinw2rBbEZyn0bLneuxG5QYqMPasR+bUr57Er1iF6t3stdyEPnulU3kdHLQV4HkjvZe
zuzADouYOtQ2Lo4zH4ex/zomNpZuRt5qBHvujlhVSpOgHHYlte3cWs5QfLcDqZmrx6ha5kcS2cXJ
HIhtsvNm4xUZeA6u6ocQOwnSDLGPFCIyFK1EVyAryw3g8WZ9P+I+IXlk0wRTslU+YInZTS5tTeyg
j1L8pqrn5YIo++jkJ7aK22kVtLmEkiJwQ7WxC7TkTVcgUovgSG0WO08L45hC3jlaKkdKw2ZCO+eg
oZutZCDb3DkQF1YcTHR2hHgSiKSld2xJcxj7Wo6nhXmzlujBMeq1ZG+QiPfM5WnQYr4OCJNW0Jmu
nx7yxLtgKrAsFFiUSf7O6zGh1o7zy7bLix2O/aU02ms6GUR+j/5evmQ9GJ0lmG5zgiqQvcbfnZHF
t7XoN2opInqsO8et0CC4yXRMqneDl7cZIpEh3CmMg0BlU2pxY6Jljgq9o1mGLsxUhGVoPk+dh/kx
tdtyA9a23y4u2LAEZIRSKCorRsKegxBLROFPE2Hu0c46DJRafEmuknaiIcisUWa6WqKptFjT1bJN
X6q3UsTTMXf62yxaqgs6F5qnY39i4HZyvSi4LJbcQf7xqyr8Us33CAOjR7Lr6NZtzbhFE84XDJeg
3s35r65hL5eZQC3kSyGDvvqx1TJUpQWpqUlWFGyC2BhCHV0gNq1Bl7aj41h76DloQpYXzriJgEJx
KZwaKlnQ4l7pky8oBMD0Z9LZxF4hr6L6YUzEaQeq+BrNPdksPjxHq4VujMWIPRliW2utddNtRLQd
37r5q00b/ZDTSdoYrnE/atku+b+klTIjjMWp8MWWWLVPpQ5HK0y4ML6UI+ZiuZe1Q0E4Q0pgWI5E
mMjqIMuGTT937pGIXoK4cyaTCmHxAJAtGfPoEKTZa587NyEq5GiixTy/JXmCG7mkqAOP3Y4sXOY8
47trBBG/CQxvzRwK+dZgbzMJYD2ODHRu4gJ/lmVBZau6R1JZfjkhZmekqlGidmRQk5XtindfogiD
Fw7StUYpTT7mlBY/eN2gbTNC5iskESUdQoCzSH28qgJ/DJgMeRtwvo6WbfJ1AhGahR1JsgVabbVg
KBbxc8GifSPnHs9UXlF39GDFWyJHNk9thSN2CXFSunJCIfcUQc0kVSc5WXV+73QjY2hX/lAE425y
FOE0qhoAHVpFPGcDrP8e0kCf4yiRKRRZycw4z+Bdjdgce4q2wvU3o9SWOOdeBrixUlSRG1Xh+RlC
qrsZMjptfxAaxWu9tNmeC1VDBjG9U8HAnGyQa2dBXM2rBZ3B/NON8BJNWQjWLIr2hTP721m2b3Li
++NM/JVN79V4dbwvxTudyfyQle1yagFHZ4IM66Sar0HCTGNIyh/VhFE29LI7Jrn0Hs3eQCIZxjch
5OR45bNTcpGMFpxIIQdZYrkUz8b7EiCBTKaYru8k2q09vjO0Rvs6Baj+Ezt64Zq7Rxb6QAo3mRw9
Hdh0nq9pGrMmlcV3ZBrPhggv5thhn4WqJCNiEXtDfWmmYWfglW1NGit5a2oml3WJ8y76hDjhqVGl
u18mPHy242bw3BqboAgFfnnyPs2o3WEwMDT3OmHdY9hWL7Pth+ch7RG3Wt60HeniocxAzBh2TnEn
PCiRtoUQjNgzLFgeMLHKWR7CrO1hvTRXMwSJQZMAkV3qzQ9I+iq+7KjDEhgzPSPSmzDygrPv0HtF
3tTfTDWaACvI243X4JFCqGIdYguGCmQ+tIMnYyaBRgQ+tJkOD1YZY6sNurQ/K7bhUrnLnS3rBg92
gd+yGi5JOHJN8CeoDUb+7DO92xiqQbA0gyqKunjnKSSN3Typ7SBQWkoLpWW/8L61i0nzSVX5HTN8
Ft+w34+yvU2G+lrIiHTKtiVj0+qYT3CauFOV3jMgO8jIvlvqYDxbiHG6OMkuZUImj0VbP6QhKg0I
71NAagNXdlq62NecGt8OuxaDOhoucDpKrshawFbFj4nwkPQ65TYzMIt6fXEMkKxBIiH1xW89IP0D
EFsd60kAHd9cWg8nnELbPIFThgKVL4I/giez/Nuhdqxj+8lIamgytk1vJok+M6XBKofujSZ2rTZj
rD38NEl8uo65K82rGzYAu9LUvUXOB+ys3je1MV3pnlP5Kfp6GblCcmyVfpXFfZewDQiAwZI9HUW5
8cknvOkEqBvjpSFh5QxLfh3gacxNFG3dfBZY5vScQBf2sZ6h+XmeDp+YFBK0UlvHaPHMZaPytiWy
E9N1WEtGmjEDyNVSNbT+T6tnvkZmyGq9+jBaOd3MRNYaNp4gijHv1KdJD3n8AcRhg3+AbxnYudqS
sEsRWm4KvmZnyWg2JQ4ERJfCRo0/sWURO4peHJmqznq0Op+XfDBhBwTfqCA7DOXqh7HoZgF7g+os
Cv1p59DN0SFX58JdhiPjLZqSwCOcmKmdlwQTW9GsxJiMrrTvfEYgqK5tSn6P60DmEvVjMMwmq33e
mX3/vWcPDoCrQnOkX+RE14TTUfabSg8up8Elml1lgtbSc1vIfRghXyJ+6DnMtC9CT6Z9Pcc3GZqm
1Rwd1ntR7V+tRRkg0vgiznqyv96y9IRpvfVxKDA423USHAc9yloP3T9vzZZtnHTwF1X8JfYZHlfB
kx0KNKVhmJ3IK6PvRiK9W2ZYA1MJc8UV9NPZv+5Np35YXy4zXJ/QDqgiuppd7X/rwSasFUasrk7X
g4xij/A5+WXSdb+jm+yqjvLyGOrTfkpaTPvUMlxbW3VKtYmt0+0ER7U8tt7sHN7eDPMBem2+b8L8
YiqTCbYeUillEma83sxdiI/NglF7/VgzPQH13QFO1e/j+oDpVA+LFDla4unras7k+0mbSNs0Pw4k
Y9XnVk/VHYaDEqkPHPwR8rceMdrKqc+uPqx32zl7F3XX7D4eyuoWvWZAdgWhG/Xvt8Fd35b1veos
9+qihNpbn8u2X86x2zpn5s7yhtwosAOJFV/WQ6dvdf6vZsBkHI/gyzIBLzyLqFGqssGnD86MSEJ5
XP2cHweiM0eEDF61zwjZKYzaONdxbJzzUX/nEs7PxsAmpWfW6wHrC9NF2b3nYhkZHY0NeSyddzT0
ZDLUXsT1sFoRf98qHVSqYrEcEnL7r6u5cj14pg7E8EEosnFk7Ru6hlVd932RICAVGO7Cto2YfyzI
osOufQq8cd6vP1T6ZLebicZeM8E+Wb2bQw5YSZAwt13XCamXiDZGcLDeInuGLs56X/XRS+KP0X79
UNbPYv2glDaQytL71NnIvaFbMbVrJNRR4q4Ov7+gf/3+diNN3LojcuXji+2BstBDbmtoygVJHF/k
iVWDYd3cYPBnQ+CvbwjX8X99v4KpVszS0iE+UU78fgvWv3L9ex2k5eePv5xlG0hgG58KVKm1apFK
C/snegXCbKfSOXq9+WhSEXsORgvXarW3NkAnsjhfO61dtJTc9T2N3Ll6NsoB/IWPINtayIUN/P4d
paDvww2c8nF+bREVE1AWBSgNwdhnIE9JWu2z24/DFBBV6JnJpUMxEjiYnuRCh66tjsKDJGcl7pOK
/Xg7BLeN0dxZNKxbZg44/LnQOwPyChNKqCVPTuc8VX31CU4qV0zsRA5wBI+JNGbZbL8E5e2kbtOy
/GF65ouIwCjmBsly45h8KcRLGjMhzv36NVLlq+WFYK9tTgHCru7auMyPlTM9CkZZVQMgdCquCULJ
mwLpFlsLG/kelSftL5b2rtsPHrMAsbjZPsqHI1H0bH089ZnpY33BBHHb26N/jPL4uTGJctcbVeGg
mSbCycNRxfU1EljpfK88mLa1IaoHSaD/OUV2Dp4lufjfDfoEKAbgTw/++OQO+CZnX52xhN/m7Y/J
ggDxVBNcug9jg5F+kV1jd/pOQQLB3zDujAE2luUwjokcqnXfb+hEEEIgQ5TYUWvwibWf0shl2Pow
+9lPktUA8c0xC2gefesGNivGjD1eDNnVd3VaJ8Y90naffOZHutSzgNqZPgBlt+ofMg9NcjzZAN6Z
3hH1cztUDcS1VN2K6SX04Cf1ERBhNhk94y96HeBpu3Ybs2dmJFM/++jQTZsuMSE1RO1lyWnpq4KY
hN7JvnWu+txJ/03xJiwxyLJhBEkQSPdTm2dnvxBPhIU2dBfsXd0uPzKLmlql0JfTsXt0YFqmEggG
ZgSLmKjkZZjs7aSs5zkkUz4KQMUV7nvb2u12sBHkWjGcjG54wAq3i6v94kyXHtU9J/yvTrO1gj5g
ggM81prca0PIcOfCtRpiApvId4OOAaK/Ft1TUWOan2HUIZ6m9fd9sbKnNNAqWAYC+UxEhp+VVy+c
jnjrzn0xXzLCwTIFfkY5049yIEquaJ+X1vuUmcHXQA7hxuI8WioGqsLG/oI38SGviaMR+d2YgXNg
T3po5fBaVcUTr/LGVIyoIjP14U9QeDk5YH67RNdMFBidEsy3lXZzJ8vW4GOIxocJrQCvbydgTC30
a0jX2ydQ82xHzRvXceHHFsFDMnWvCPYQBYYz5InutY0IaB9xyfWWJFLEZ3q0tMAu+ikjXT1hNIXK
+Su0gmAbmhWXAnIIx3ev6rx96AOsiRv1DVcXi58x7FwrYPS5sBzIARi5l4MQ6nx/ExrbOGuhbzLL
3xt5cpGl+bnzS9gyDVn3cUr+Cknu6DQISOBda9gnk5dWqPGC8nbe+n10nPGc3HROP23aUTQHHzzD
kJa/8sYlE1rWr4yz603NuKMyzfd+Zt4fV9iH2WLhPAjJIciDfDPUxFlEqtkiIp43GSETWYwvt1Ck
fqiDnU30iJChkNjNWNbzDKy1jXEVVnSNBWzDaBTpQz1k8yZo7UPnek9BTBhKpSymk4iJnBzlezrL
X+wsop09KED7+YNnRSbXCex+ySN18XI1neRaBbBNDTn8sgfQOQGkaH7lt8ltxYG8zK+ADSqiNB1C
4SwTJCERH34Mb8X+6RAFvlvShZDraISlXsNTYYRs+7eMU4lSYGTtLBL6FYoLHMkYQQV5mAgcnzFP
PHQl3dgiI5BN9I55ZgP7wlWD0WNII3Aur100Uqrh5Qej+USM2Hcp7PLWYu63WTxD3vXQuEWg2YsG
E+GkYNbaq6PKVHQqYtoCPbSdMPR/pWk+7ShD3A3CbohjHk6MgviF2K1fEZA4V5a1bTLxabpR+4u2
x7xvNQHEyeqjCMNPDWvQuQyaX3E+MuALuXwW7XtMFwUb/S8/nautUV59gaUocvJHPIOQXJVEZFMI
YF/DvdOgmHdoILCQ7Qu29zLpXwflv3NJh56u54aB6xCeA2w3/Zm5ct6NeK6uEuXAlLInGxwbN4Hf
0b3ap53DVpZLGicSOfUGZM7aY9CeVegiA2VE5wLmjh88mGpItq7BKsOulmBIMVosg/jMmch+94bW
JaGUkbSQMG/b5KnN3OJOlnALZCHDDWNhUgO4IObeQ05hDQkWUqvhjHCgSXYebgntBAPlvKFiKtln
DuOBgTBBFO/Y6iDbmsE+qAoS2czehcIFm7EHzWTRP0eAN5ybKv5aCVLhMc8EjYvsDrO4veDeDF3M
iVGRLNrEAQc5Aerl2Pe4zaFnNh5/sEWskDDzvbLkU5fWHq6dLD027tG2m/FqSNhGgXtrUIVtUU2A
WXE+lxlmAGZfZF5VLGjRoB5CZW/I9DyOSYj7uCA9NFLOrc23Gpf+YUlHwlDskci82Rr2QC6LvN1O
XY59C+CIISFGIbLQlpLoC+nLRd85FxreGAkHxKXmU8RXHwIFht69640/Mlun0N52pe/eKCYJ23zA
pqwGi5opGDa4ROjAEX1Q+j1GYiN5mNUBd6A40yYjGkoEUAlcl3weSA4Jxom40Hxz50tGf/sGD3p1
Xg+egh6TleHRLOvPDgvbuB29mVy+3qLjRXOoZiqNUtVNYCaGuznJuPhHv4oprC/h6IiDF1rqpgPl
z2IIiNXOb7nMbbJ4CO7woID0mcpPqfqe9JfQatxdz5boxqtD0h1s+7nFw4QwguG9l30LyK8mkitp
j3Ouvi4m3M4Y1GWUv4kMo1WW+49hWm1txb6lTR7tnNfTeePPKYaeEeGTLXxnV3gIv0Lnm+vO9bkv
a0mhfFoE5VXS5++D81/sncl64zaXhm+lb4D/wxnk1pMsa7LlcpXLGz41hfM88+r7BeRYLieddO97
gxAHIK2URBI45xvEsawLrFna7sqxku+VaX9fyHggCwc6b7LZakpBMM/TdmY8JNddGWA606OIyXfC
YzgtchIErN613uXrjHBJRbd2nMGakjI9WjUl1AbLCyeHjmT468AtR+hGSY1QsUwljfnnxjDL6160
FclMa+1auXSC7MHJwESNXPsgDClU7iUaIBgfMGZcVocO2XxdeluyG8AQYkAueGrSehu5PpJTOSq0
IsLkwfmGyXJxpes/6grzMZ/vMa8i86Z3AUlUuv9trIrrBDWJWsp92csltzjkLpkw7415K+r9uJC0
8JvyU54JRNS1ub+MDOB53ZyhN1JJ+Kjq63UIkFRuvT4r3Gaj8gjK51r1z01cRTwuHJ70WiHuptmo
VhFYMRhEenSCECvwcKz2bIBtqyhOTjjVYioeqIlMNyx4XqGrCr+qmgESNq4tkOZKKfaS4HHe3g42
YEg92SVL/tUjlXGNrEZ/5wlwo/Dih7uiK6hrF97iAGRGakWUaUhGIAyBH1N1uBtlwwfYLkaIGKCM
6+5XLDHndZy7rzBUr2chuMwOJqth2QBcbHsKblRGVFeAgbzUysqVybJXyGyk1zkGHyxnQiR+1pS7
MOoqlhEHV9IjjmwUaPTcZJ2OcoK5GGjVs6e35U5+CqwjWHtWanH2yRnN5saZgvFONQqsv0gXIKSO
bgO5cVbI6kjCq9XROVbq4z00JMpmwiApL3fgYTAPd9C+fXziZf8cLJroqnQyA63dsb/LoDmDKqlu
NYfN0TJVEW93vOmvGgd/ibIBgpnJTFFdeOZFUCdotsNJxx2E6hYM9upWAfMrqRaljuw3sL6cUZte
d2v5IBHazgaxH917lkiwpeqlPisaO3e6CfwpcRv7kgWbeZe7pnlXyaMhqXEFo/I5tB7szXS0kbgZ
fUzlkX9SsSTkyamOjMlGQ6NHUq4t+l8GykHXBUbad54WGXc2lqLrtP6uOipsd0W3TvnGOh1zG9U0
b0cfuix4WyQlkOBWn08rkbhClM5o+R/WpdSValR47rpgPeEh0C4I6rJNgHaSJXvDjuhm8sOqT5yy
SLgUeI5eVvIz2vNi3LmyUV3VuHWHJ1JzTCvexDms4DvoIurvv/sQ8h/J9aTyzyw/hxqZ+SHEuFtj
N5IiReB9suvm4A9zddlHVcieC5aCjkEDm5VFgADGZchFqoyN1yxcahyw8rwQL5DK3i+5b7CmJ6Wt
DWSz26DbGiaYrMlLvqVT9p01EFJl83gxm/DOjRLvJ6d4Kjt+JekMaLI00HZPdXzM516HGM8/11Qg
9BLMUgyN4uEQt/m1QaLixprtTceOpptwGkOc3b1qkGn9A5o2+80VcFyk+ZsQDb2LhggiHcZTaQy/
NIlhdrFwByqOcvUsUMRjpXjVDOIu7MB4iUF/1DSM6msXrff/B428A438QHuoa+bjrzAui/cYEFOC
Nv5nyMhTEXe/fv7XY/et+/Ub+U2d94occWGqCZ3bnqqBSQr1DTxiCPM/tm8LH3Sf6Zu+Cyfulfgm
jP8A6BCWa5kev7M34Ijh/ce3TMfwfeMEOBH/F+CIZfyOG7FBnxgm0k4kSoTrQ3vzfseNUFVsoDun
zq/aKndOoVtPU51RAIrgyhqDaz6Ndi0daxp/pUZ1D9skNWo26KKr0SxLX0f/7tzz5L871/C/Ac2O
rsKhwuhMNpQx6ord4J99eMLUb2TzIQauAxHWUxBUC0D86ZYbqNmem4zy97tubOfaBlVYIO7Wl7DK
8i1KTSCaZbeeC/0aPLJYmW5tfzFF9zMtOqzCkCeFR02GCusbgIXzC7pGJCUM/8sQTjeOn/AYvNDF
Yl9lwRJsQLYFaCBx5FZ+sCmC0MX34q2P7oFFshyNjlnHqQK1IJA6Fops3rggapAZor4BgmRsVD9y
+4NWBvr3Ko2T2zmxi22Cl/02k00U4EkDU8O+/DCguqpx46bcplVKklkdwpYKx3SrxrJp0q7DaAK/
CouG5Mbi7RMkr27CKvD2kTxapmm6aHwUsipjVbZW+9nXa+2+y8p0lWqY0pJXLfeDbAItpRE1UtDw
moH8j2EPhSN386uqDv2V1XV7I+yWfVhp9iOPz/baHIKQTWfjPEaooGEL3j7VOfs4PdKd4Yi1M5SK
iDeH0x579pm8HdLhtsDV/BRTA/JeQdgo4dUp57mLGR7/6SR1oQzFNhgp5XqcLDwTnLinSuml7xsV
q6jbvhtQMcoNT6/fuWftZ7h5tjFmh4YtyWMQaAgX2q5x2dguDL0WuPQwtqAxzLHDibmzNoZhIusn
xuHWI+O1d6bEvWYxVx5N1BcvHS2NvqQZL79x8ges6GokhswpYxfTJp/VUfZ21I4awm9y9HwkLNO8
TTKUhVEuwaRG8ILxo6CHvCf7Y4Hie5j74e0AdQOAAmV0rR2jR4Gize0Cbew2nHTvWMkC8aDlyc9o
wsKojjAOCyj7RrYWY9gDLiS0UtCW3RxAsrEdlugB9AZL150LfvTlTZWZ5T6ao5I6d1MieUFTCzaW
ZLOxPJEDjTdDrlDDWtQ5ONtUP0Q/7eogezGTfASD79fanewWbAmiy1IsGgDj8oXbk/+ht25T2M1D
u6wNa4Gm43RWjeyojS11kWGh1aVlJ6VBmlPwNJ60xneXPNOtyB14AZEGjohim7dytB9al0+7VATW
Pp/8Sy8R2fIZg0iKLHWMZuaFF4L3Bf1NctBJ53t/cUg/y6awrzgjfh8J2caXdbMASGcqhoFszzCD
yUQYP0CvxPx3bvIf8YjUX9JPX5y22QtJspNPC9Xw1As2jnyOqG6uHibnPl/gAU0QdqOAFrYdMGZk
FmyB7IiDYEegU2A33Z9RvDzagGG+5ChHXOsOYjikTfJd7PuvUwcEZhKkR768exXen6jT/1X0+X0Z
F52EGRoSdXimVNuur/umzRYZWofLC0tRrt+hEgWU0T5yI+8X9IBsHfspFUlT7gTUnqBDOJNUudwe
fOx/nPqu/5fDj+dCcEovNYQer21r0Z/6OjyinjUdcsgRGOhBYGtz6KhzcI1Qi7VXjeEuNs8wKgGF
FMlRXz/aZ9gDy0NPnjFpbNbVvPNpb2ec4465hGjz/u/+Rl00u7oYcQrwqFS2gLweYrNptoELr8Fx
uwpPEPY2E7iW3Ndi0IlBTgXCq74Nmy4OSe/nOCN2cendulnafta0fJ1L6aOle0QisbjX3M455lG/
C2fRPwP9j24XF0EfQ3T9czHU+UXetNEhd1qpPY35lNEgyeU3c/QyBO0M4VtHmqLw5sc8re+FjLfe
FOGevgTrOnaKL0tP1UXGex8ViblLzFWQp9GL0UnlLzwX50K7HaCDI+VCmHzTukuq+CmkGLbp7CXF
rSyMXywzufqXX59nfvz1CWHxxLMtD8SlwU/x97XNklhe6+pu/DMxSEUhlKPdJ3q6vNj64pLwkACU
ih1pv3i8ysv5Rc8gmGlh127JyVlHlFO/zNywN8aIMeCcBem2Qcltm1NVPh2pmObl90iL4Ojze1zN
nXoXXomadx5OXDRErIZ/8b+5nIrpuEyTdHgQjo2VMGnJrd7lzjZt0E/NyyV87tzkIOTN7WDwVru2
/kVNNSP7deqwmO+mliITP0vNuk9wAvjiBjNYogrP+gbmnC3lBRFCKe49HB65JW/GxCbBIo/0zKak
EvbR69Hvox/nadj8TCkJCXXuebT0WgPKLoxQr/B1pNuW941fGesE9QEASr/Fz3NRzNS3qus65Raa
W4BpEGDki/OU87kq5pTFwRxh5apT1aCKfzwt9/UjuVWwQyWmjks2f+LlmVCbM5pnEHsk2Dtv/E7K
aLekYYT9HDirONZ6pPDQu+kcvzkaMUrZGltBI5mQQYp08+mtt/ihRda/fjKHPDkYsifHVM/kTXWe
+b86b5F/4e0q578HPvP019/Gzn9Pjp17b5/MKTKxBiEMfd1Ab8ZDhQhGGkK4ubDDnYqpo3OTqgEI
sUgMTa/z/m5yNAXB7T/fyQKU/vvXCHsny7I99ieuYfsSZf/7jTxFUjW7sbSfcaJLgJP34Ikk2VFU
Hi7VHc2S4EdfWN4DS594V7/FPeLtW3xY4O6VtTnLJcSPCTTRu/kqboXiRxZ8ixv/6HeoSiBbnhuY
ov35qz0dyZi+gDQhVYVRVdSy61e/MTWsGvVrU0dqIm9HAHKIIfcXKni6uGdQB64X9Nm0kkVxDXbz
ohj8YlPLRTF6bPoK6EF8pbp64WH+aZAnkYOlbKwAdbh4ystN7LwgDHHpBbOzyequPYwmKpFdnGJx
DMQpCdzpJWeZfH2e4To/A4cEuueuoROkIDBdFlnnfmX9y2pAEiE+fotys2uajm765L0+fItVP5eC
Z5D3Uwszw9EuHANFJLWLLA1gv6b2SXXS9BZiovYJyfPyMZ6/DbnYBG0SonTfsCp861aBzgdOxuA0
6sc4IvjhfEW17dZZanNr2Vl421a6uXXkkSVj6kjFzqNlFWir8zx1NMbjEdm9eDsKBE5Bhk83Xd20
h3QJXxs1UIIeZlP4Z0xNQVKF1akcqJxsoj4nzzNkUF1GzVYT/XT2L/75TnH/eqcAO2F/aKKV45ns
6X+/U0DUxbAdI+unAy0dt5nYQJD1z8ZtY36pqt91NqtD9ESsLkb3Xk5Robrgi8liKTUWwwfV4tTe
p0i3J1bU7uy5t/embFQ8Tuzs2p+RW/4woEYnMrFdYyL02/taty6XWGR7vRxwjzPz53qKjTU67+2h
nfr2YMkjGS9td749zU0TO6UClm4GG8DBYpb+PaLWm2asrCcrnb17OVbr3ruxVvZse/xUlmAiSlOr
1+1YJRt1RHHr9QjkzevRefR8FI4i2aQm2Ph//m4M6683gCc814bQq/ukg+wPAkORiIIsmfXmJ1SH
pbWvBdZaDapyu8yr78GGDmvVO4WEgd18U/TzVQi7CMVX1Zez1XgCKwHtjWY9FxR6LGq/w2r2y3eX
UQNqLjU2RCKgJICVBUCSlIv21TFxSawaBC5IkMyd4L+hdT+ZiMmNQYUrQ1foj3pElbsotWBXV3qy
NuMCtJ8bWbuUl+a1MSbNo5WjYzy3UfgirxilQrI2t3YQpkfPwv3J1kCCdmOd/7B1fYUAwPwcD3lw
vZC5vDMyN7hXM7IGw4UswYO3Uz9X+fOclPqS+s2O9QzlxwqzGzjMryPniSWSoFcWwKRL7BPaB38q
LzLga4927UeP5tibV7HvtTcq9jYDFiC+5lOAXST7Rwd9uxsT0Rwy6nRVLM5EfgN5ClC32nGGb/2C
ndqDmqhimk+ZYDGS9kENnK+Vq41rIWVoW627Q5jwuu68Yt+HE/theSTMvNxXToH4aI1W2u9xNUMN
yjPV1PNJjjyzkWe+XVbNUHE1DWmm02VV6MPpv1+29ct/eWd7f/mxOyaUNyo/cNt45FsfnvaosejJ
TFX2B9lxhKgFYvv9UkshDbbpkOYQ0pDd2glwUGsS3BYXNoJARRj+MDFBtRuimZquJk1ykpp5nq4u
qbrqkl7lHDKEO27ipJv3sW3B6O+CrN9XGxVZRmvepyosKuAGIEsmdKTa2kSRhjPUOFlbePEiS1eL
Ec/70/DrVQyySBdNkzvXZQh0CnI9GZO+2RpJieCrOlRNi6rgBmCz6uiYOWzfTT5Pm+VIpHv+RkN/
uqq4nAqdDoM+5gUkrOAmaLOSinoxY0KN6osg97ZTMdVAN8LMSR16o9hW+tysXRSyXmPniZHfvV5B
xfzK8e/+5XFnf9j8C93xdZvtF/t/nlCW9+FxF/pL4vgUpb+nOKd25C6sC60BS2eU/XSl3hHnd4k3
+NPee1GBuKiYqt4pc26BvQM6eZqvYurMJV6m/fCDJ4m8qnxLna71+/VPfzROxB+CrxSWWItwJM0g
jpFu1/enNYNcOLAFP0dCL0/vcWu3kWac+F4esP9wHn1tCIHq430QBr7zWCxusnFrVCDV6GRMzqM8
wQ54DqgQGVdOGBEHxlJ1pdY2mp/2V9wz5a3qhnndX5nIa9/qMpmO9trrqMq8n0dV5l2N6nLyh3ON
VKcQlaNZulTTHwH1qftIj4pTo4XDz6VC6UWF1GCPCNEauNcfudEW95luLldS6pP/k7wsekDt4dUg
V47J0KboJ8/OoZ71fiNap7qGYRW+tOhiN0FkPS9LcBWGdbnCDQPETdVEj0NtRY9GOl2jU6IdVGiK
p5KFLNoNCK/yjutH9Oa7HusMLcbgyCj9Qw11F9QAR5UThhdkU7L1eWBKfRtwK2BpOe0cVxfpUfp4
N0CucLmwdI3FBpJ6y2ZoUDZ2UlZzSVXe65r7o5vF9DwPZXGDL8K8Qg1zfg768uBKrGiKTP8/3weC
Gs5vy16yYrpt6+BfBGUby5UVmHc5sH4MvEavl+n7RIndwqN2AnPq2pOzY532UDp5UF2KDl7kEEEV
TPThkbRtixZnjoq47KpmQJerWOqj6gAL7K9sIYIb1Y2MwoG46zyoXh8Uw+MQB3+kWd1vzEGr9uRW
7VOeC0G163IctY3KYZ1yVZknxb0GHO3P8yyVxfKhGdY+lJTsTi3Ccp+VclphL6XWXeXvXR9d6SsI
YDeUvZydhVa1Su6rpkrz+3BoKgxd2LgEfAXXmSVAtqhqQNK45/mlAc5zYDV6ZyegTdVR7k7ep3pu
tgAU5hcVt+fUvvM7ar6AtD7GrVFnOZSgrTMaMDr/bSXnyKoYS8ZXqUhbGIYrbBdZCx8yuE1+8/fv
1KvNFuaiW35vZ6w/iiBo1l3e75NpBiU9FdG0A1cx7dRRmRbt2m3aPfu51rlTk2U3H4MERLd1BJYi
dj7CVbeV70fIvAEBFgmiNaLIp0feLD7Q6Tj/JvJpk/YVzhoNvldiSM2fCOThEq07e8Cb1Y4kfkGG
y5upK7EiqRF89i4QxSvuC0nrEMuqzwPzIhrMNP5lUtm8KrBYuFzkq+fcuFHcbj3ZnGNDgdqJAThT
mPgy+yzvumM5uOsiaG7RO7O+WElUXs2V7aydTLO+dK63DUy/OvbZPB6TLtjwCEw/V+IgpCI2HyXd
qiPVgJSTolFDB2sanIaKNT5KPaaJ2dlp20zh6RNCMojeyyyR2kSrvfm5q2Jq3/029zRNnuBqKDo5
Q7duq3DenJtlqOZNnuW3ed6ZYOnCCkrb25RTX0QUrNxgWTvJaB8WF/5ikdc7S/ZUqOOts9G7aad6
PGNe4zjtYA2b4Hh9jqkp1HBejH5uVyM53uZ7YqHGN3aTu7YKl+1XNYdfc6uQMMV43pRzXnwxmuQU
LwFeI06SJNdk5qKvFjzzixzYywHBbPfBsLsnV8YdEiRwTqZgVWjw4EpzjvCMCerJmDfDNLqPhVXG
T115oxJPdmuojsof2bAJ5IjqZHJaOLybFsY3deJH1//8lLR0StofbimejegnCCTHdMd15S337jE5
WWNR+cVifc8j7hdh695WNRjHJTeoE4AZe4vZEcYhcFCRBlDBIkOslTvPeZuhwh+6ar6joxaU5fwv
ibp7jLRlvksGn8SobGYH70Oblcg55KIEiVOVWdzWZmmfpkX4A9y4qP9cqpg1psaVU+N2Artyuqym
FuGeqfY/1a6mX7tWRUVXdqvFbm7TDnC26iZzQT2wrPArl6O95xiHQbd3qpfi5fAJw1XVUU2OHGCQ
JOI+9OMfiZ4Xm9wl6dzbE8wKuWeZ5QbkQ0yXMUwK3s87xzSHyvWp1vbhvB6Jqg0ArRRuUvi1TzFS
R/Qb/1Qz4pUyh8HOXXSEUZxU/6ov0BSN3v35+9RU8Pax5VSnHgagxtO4glUjpBBotPdkU+ukc3U9
uoziLNpDPc71CzWq+qM37dns2WutAVUGe5g5/uBE+0Yy/KxoLrCwfDuv1kyxyqS6RR1FGaja7mUR
PrwVl2WajSo+8Gm6TTXaK5FGqF/KbmtmuGB6qDicJmdBdGlmQ7NR3VCrn7Fr6w9u2BifoxRRMsv5
1Qc9xUTHch5BxMc75Gaf1VtMhajNbdjfxgdR+mIbpvbRRkvKgBjNZs/IsZ6vDHJJ553aeVumRk30
Hm4+7NdQhCjXk4G2h4+HyXjV9TPCgrG9jibIgDAhKbnP7caSTZhXLQVDjpYyLXna+VfnkDpS09QM
1VWN3okW3QJ0c6m6x3iX9d7KDISFZFocP7tlOV8gqrDs0jHEZ3U+RGKIn3FjCjZLgN2U6pp+buMN
o+dr1S27YjMURnBMmuRr0LrfUsnlCd1guvOjMn/qomzTZMP8ouKxjJtw/P4uLsipo2oEQUaVQyfX
T1Gsp6tqoqoaqgbOZdNzrF+622rR1xp6rrtAh5PCyw/PONk9N+i3v3YDHeyaU9tQg2UMugQADXXY
1GaywzIpqGprl/hJfR2C+7+2FoD/E9twuAlj/ZXEAeaykRtsBjKTT1UfcLPH9Vc71WysMDPEghe9
+lqb9i7mzf7o2ZF/On2R0z6cnvfalYqzVLLRSk+2ce1hrCmhDqqx8DK8SHJh3akuKwHj0C4G3wMz
5kLg6bqwSvQgNB1E/xRPwE2RDmCZEFFshPSJv9GQUMBSMegCVDDEk9+Xv00rnOd0ZOeDFqrmP9jz
cSG5V+LDXWhXqYmdt2P10aMOh0IO1hL7EAzu4Z/fEIYjMwbvF12I7CCj47u6YTmuw67y9zeEyHE6
GIqheqkCG9s71l8bfYgLGDaxQXs6dgPH2Qyi0i9NkMhIK8qh0wQ1dGoap1olI3JMFD/r1ZAX2KLL
HVglux6/zWu15QpKt1qV6Iyg+wsUyh3K19EEEe0Hn1tV4RcUnkEd9W3/1Ig+Xp/jZygEFIDToJqv
MBHnab4+PiVLeyxRsVwKRHfwNYBhny/PppFxT8U5fuZhMz/74JvxNZ2ifeqPp2kairu7fNLMS7Xg
YXWh4y0C7e9chTivhD5UNM6TPyynPnTPV+Y9FZ+qGOeLmtOw7azEO/hTt1d1yTweHwwN2Uy7cepr
G6uPra+l/lYLZ6zJtSR/bq1mH7ck+HuVIC7CLjwGvEsvjKqrD7bD2ndE+4W39vxstQ5yw3NDvUB2
1TQTKNO2MgDWloh1kNae8vvzbzmc8ydUxPS7048ZaQO4YugGQETg566aTh5FbvnUj6UO/vbP+Hmu
uubpptGc8nQ9aOCYWS9RAy01S49kog0oEo5/XflOclQNVlkvC+oYG9ULUHFG1uFZddQ5EYSDtdWh
WHGOfbjOVKT6vyyxHIka/HADWaZPVgaQkSXTch92LemUtnkQldVLF5movs9FtMtsP9xNrTTzYvNx
5bQO5toq+HfDaqCrnK9ta1eYnLHR7PxD74bDUXXSpsEgO/CilepqU2/s9GA6nja5aar/Qj4g3A6N
59zOBryxYJocfAl9vDStuiqvxmZ2b+uk/4Ii6YSWL9bJHU5auNaNBpbsi/UFfm9yp2KuTBcks0Yt
LkCEQfYWyQwEawe2aRwqnoBl2dooj/r2gxctCBzxgXOTzAP0MnTt5eY6gH34QKkazYhwfFQzGhvz
yLLISqRXOaEWrnc3ykSP6hoWkjR1Go+rzF6KbWVPVx2rpb2LmdZ+qTvyjEakY+zZw8aIvL5wr9RQ
q+kvfuXZtzMWeNjvhtFtORfDVThNxhHRpgGTqAwKTQrreJJHiYyVgWfuNLVsFzAZeUfGlNKz6N6J
TMomsmlr6ksqzqbvXvWWWL+mju1vPDcV94s2fFWPjrYMl5uh0lB4asZw03eJu46K4AGJ7HanIGud
WaTryG+CC1c+0lWj5cFDirTWTvXOMxTkTZ31dg01Iw4xdsGbBLbh7wAw02gj5G9/fgirrhjMaEeq
SnXOj0z1fFRjQf/z/LBUR7W9G1qvQSWXlxXGsunWolZ3x74RMEzijDvdQCwq9LKJfF8U84/qJJ+h
moIw7+ryW513935mB3+43fehmCG5aga6ziAIf7ad8VK4fvE1THG0wQTeukPwHrMVzRK72UzELhGd
2MUOUs2FkT7ARcUKKJIxNVB4j27EGnDQNbkBn6RD+mCGSH79mZqbiuym9Aes3KIHL4zsH28HaPKe
IsmfB3KoM8RBg2K3gdfo7bSo7XF2bUgt9hiJshUh6BsgOK9qPBZvilHEDwjBOjALpvgi6jsQ+K3t
hMjhpzDu5eKAp0/zkMyHTPNWNfi17fn5J/jXuJEiWvh7y/XCwOzI064FCkTrMU6zT8x/NuDAfu9j
jIMGg2IPoh7tndArDJUaakgCvVs1o+wNxLOaJt3lfS/2LjYXl2ktzLXm4V1per6zqdi5bhrZqO65
aWp9NVpZtD6HejcdV9bcoIRsNG2/IuF9TfIt2ptUI+8nKtn3HjQNtlSLWA3CRpKm9CAgRrWrX6ph
W05EQChh5xFSyMRXy4uxw4CT5eNI1SxQEotim6WdcdNjq/Aw2LaN4VogvtTC+TEtTvGrSq0L4QPj
w1lwRpyhmb6nsCwvzL4NIAjb4L+GsnkstQgZb9N9yFqvfiyTPr6GEp7eqEEr7sQh0DApk4MqFBoQ
RTsSkligcrqmZ+MGkTE2+GPaVeRpsqcsgZ2Gt3NxVaFfhjFwq+fXcU45JMqopui2Sw1FHaqgalI5
fDrSTQfqM24Yp+kqqLo8bt2VZ0/aXRpEyC3hnhzfQWN6ntBpOgS4Ch4GeVSbsQYRv5qv1cCYlhNc
nRCPS3SmL9Mg5rHiTfMzHorsZMSXajCDTThV7WVBiqfO7WT5vBS4RvWOmRxVE2pPfVAH9xpJ52Pn
FNMGmaOX87jV2N71WE3mlYqZeovQMlo/8B3GeUKrVzqyh9W3zoFI4btmuY1HXeyxPh0v+aXkP/5m
RoVx981Y2c8W27NjSP7TYpPxpHqJg8TgW0+OsdKg5CxnloZ2fe7JsRlx3V85SdxNVvYJbOv58nS/
1RlJ/4lM6Gm5roDHRTtsAhvAXlDl+7kztM+O1142zTJ8CrR2OOpGsc6yUvtsF860ra3MuBjlrKQa
xQrv7upajWYJTGT8tEEXV0AI1KXNMsvujQ7NnrfNwTAO5aoJktdPkIRWDiEsTS5aFFi202Ii2wfV
kG8mxuHMpdRrjF57VA310v1UIVDUBe3BUcCVpqVCFsUdyXuJhzkFs9kpV4NJKRU5bl5hrsbezEyL
e2Q6CqCw2nhIorWKnMPnqZHh5PdqIMuNSU7VheavBuwQbVirOsrnkdUiV+Bmv1rAZVg0/xI5dF7D
7bonB4/b69Hol+1UGcZGwNFGJK4xtasTmCeLYYQtw5MeiuZuCL13cdTKkl25lN/zMLeOvHwu9czy
P6lMS+nBBY/H6qh6SSCejSEITnkZkyQoDNZaqhyTtBnCzr+iEJetVDe23G6VxMLERoGruXMzo6Ok
iQvHC9qbwSgTUpo+teKgcba6TWUFApsrhXARO5y0h8FIwyfb4gVWmbizINle77CahGnYFSsscuOf
IrPyCx7B/WOwhNqqj+b5FhTScMwWr0cVgilJSrYFFMhLNmp8I0MEeM3Mh3/Jgdt/s5gUOnKoniXl
SzFN+n03ZoHrDA2/yl7iOIWVVPf3hqW1xxRi0x2mvzUeAk13VLFKtAYP/axHr4MpamDBYubDWZNm
3M6l32mPjosJ33KJESzW7nZ/PgBbkT9Yemhek40CEiCsrt2oJsgdpG4c/duiae2mCMWEJYYw240u
GzVFde2i4zx1eD753TnqOtPcfP2X3asCd5TvSgam4D0E+wccNLjov/x7tY3eRmNujV/NocghxEPT
suR6wpCNOqqijNd6rHfHJhbJWsViuagYa4cB6gDtSmgWavcy2Kext0NaEGd5ROhAk4dsRl3j8OFo
wCjwFJvejv7v80aomp0TLitVp3QABF9EuIJs1LZYdUM7STdqD626qT0l77pq9Dz5fG5XDh52KL9N
PnfDtuEPIYl6qU+G2CKgWR68Ob3NJbpDNeTrrcvct6wVCdjoMVv84uAK69I29fp7k+JHAEa5e4Cn
Yd5WkP1vI89O2RdYFjTAwf2JLE3Lt/3TRYUQ5uGU3FUGj2S3gtvsTVnxHM488rVoMlaqW0ziE4qz
xUNhUowDnbfHVCx/xpi1vUWVE6qB6iYLwoII2+zGZJg/W8Uv/F6K5zHDed6y4Xiqa8E0iBEt0PGB
laOzrV36UdEAGNUnthN8AnUxPY8x5Jaf4NS1/U+lNxQPvV/Ux3Zw9nmI0q/jJPEajS1DOqw4lDSq
4D5OJEY2rePv3BxfY6+0Hi09gbAdG9FNiwnLiye+ax0K9R9ODHrjyz///k3lnvb+90+KColksCCO
CS/bU+Cod/n9BXv2WvPd/LM7sez4bBuefdNGkKMRAUI1tA82mmsFm2ioH6IwtFeqp+JU1kSDVAej
qg+bhsw7MDDsTex8PbsJe7zILqG1m72B0sbSrq3BmY517Vb3JVIPYZPNRxUqymm4GbSig4PPDDVg
m/6j2/QABmVIQM7ZttHypHqqmQIE6LKArMoA5Pc6MeEtiaUVq7IPkDxOgEqyyIxg9HYZRsWp/WWK
QSV4+fwEki5c14lIEHsYnE7CoZZLExvnK3UTn255dSvHXbmy0XANe91ERCPMV4m/tAebotepqVJI
v3aGe8h5IJJT1BlCnqEmIxjwHTkgF/5MBT9uQC59o/tpvenejho1ovoUetGH8TzxY6p8AN9yojbh
1a67SGCQHDjnAVT3HEMOdQHFhv05s0peR++mdmZYU2UL7IvIK6I7GCDaZ/yNXmye/QfV67sDejke
4qhB/qCL6EDZSfts9tG00XUIsI3Ta58hKcUrl1RrO4JOPULAKY48q5OHli8kSnXnUTrWPtZIsl34
VVJvVAwvl1WJJtAqSKphowVav9HKGWObDNHAi3NfHZ3neHK26rLt20ckmc3BmG5Pm7iI5MVdFFRP
CkahgBPqyI56tHJKH6T5XLHZQxLp3TynhAHWasnC8sCwD0bsOJduwwrKkl3V6MgaHwq7epCI3ru5
cfBY6/6btPNabhzJ2u0TIQLe3NKLRqJ8qW8QZeG9SQBPfxaS6qJaPd3/TJyLQiAdQLGIROben8FU
4IQm4OJTt7jCPPrCjlNhCR+Spg7v5CFHSuHWHc+yQDSQsDOR5ZcCk6gbWPqZuZAt6IOTfDI1wrbz
UI8f08Ft4xMzTvwwNM4C4Y30LEulnWTkLxD/ntvkIUtJcU3wq1he/FlnlvgkdKWLpE0fnvJ6/NH4
vfEMwd6VpTKKjedYmT6UyLldSk2m688JarLXnj2kqBWh12wVlPaEmV2MHON81s5GRtc6eJj49wj0
xC7ugbP+AFbJPuk2p0Mh9HKOxmCyzeIUJSFy3uhrj+PNkHXpEdtr+HgKdqWdwGpZIdX5UGToZZt5
2D7DmUduXJC3GProZ8x+8ruVa/ycB5ye4ggP4B5FaBZbNfJpASrHY9ods0pxv9lh88u3W/cLIj/e
wiy17LmAJYaEGGSkf59Q/8bcdQ0QVWwemVSZTGn+BK9KbD/MRdU4z2GLZLh89Yqyq5apiNO9DF8P
WPUsS1VN9/LVK1uzqHlvRU3mvfU6VrbqOGB3elHe/6fx8nJyQKiDMLZqrOUPeYXBSd6GqIH9lT6A
aCmaq27f64tLEMuNPXE0dTyb2C+L57L2UYL1bPFssmnvALsqin5nov/5OmGZtx+cYs7IUiRSqCK4
ZIxMkhTtwAFKX7XVaWq14tVCRqwaq3TbWa23DtrQ3sH9qbYWcjnP3axqMm8ExxaRHhfA82MsLGuH
jyRSqy02M0pvPOCB3O4CKzR3xlDt1abI3ywFaD4K+9rJNHKkgD3dWnuF3b9kjf0io9y/u2ZN/t4V
Rw7t0hV7qNdClMoKxqRzMt1ZTA69lbUao66LxBhrum4M3JNOCvZktML9pmfTg81D+U01qp9OONhv
Rokzj5f50yusNSiRtt0/I5WNt5qnd49pnI+rqiNIoSotjnRVaN7ludJvAAaHCDyWGFx1uF7awnR2
ujJ4ewwPsr2BfMMNSunqwa2qYjfi/HnyoiLadkPp3Jaxpaxtd5zOOrBgUoCie8jxa1zFkds+ofrO
Xh5R6BcmLmPR4c33JXIw2WpKofzhTNMX/pL6OwuAkzNVzk9LZBuzw5o7IGmzqwR/Tm/m6d1YjNV9
XlbfhtjQ3rTAxHkrQEQ+aSBCailCvXN9NrTOtgbbthkCR30LA2sXpm74JLq7gYf7ZvLGeFdClYYp
1eB83PTJdxPxvLBKup9jhbZDZ3flc+Sn6FFainFAOhW/8sDK1tipBa+JsF+EN3U/lSTedJ1lbuwi
1ncje5plYSTdQ1b4xsbo1P7ggGZlQgxQoa7D8rHJYqbL0Mi+WdW00fAdPyQFGltOUroHEv/O5SCL
Nlty1iBWuJIN6CuioyJP1SzmVHa6nHrzcKOd8gNChtfLyDM3agWSvEV6oyuoqw1CrW99NZpV+HN9
E4BafALwiAmaYuY/jfBNTOH0PefFPMv8q/d6hXu8EpvuzlQC/ayE+DwHlVN9awI0cecxuev+6nS1
eC4zM9l0/PQOlgEzW9FyLIm0EKFzxOV5LcbZntnwMZKrj/lgzKsUWV930yPIz/eqaz1ZyUdZEj7a
f1AMmss1/rFOXkTeYejTL5kBTMCOXGsFWSh4QtituW0z96wrcfgkq2yr3Tckk+/Uucr1asQ5wSBv
ZWNsuRlwMpIBsujpI/E4e2s6atwsm6FfQ6+7NdCGubMRUXpsw+gQpAlhLK1Pd5VmGet+jmpBnY4X
ve41d5VhdI96F3zohhHGD0REXg2kiHclYbrME6B49cqtj4MFdk0eZDFLRv7/LCtHPt02zuj6Bec4
2kPNJV4pqxRh/WGoXvteN9k86MAAqrVsZZVRHv79fUKc4a/ZIRfCiAvKk9QqD6emqZ8AOJWRZ1MR
5/oz+U+SMRvm2nIvJndrE3e7R/XHeJ48bwtt8700t11Lc5vs2c6v9eEvPf8+TvZs5mv+vsPvcVGi
1FtR59gU9j7pFL8TpFdQi296MJOuPd7KGnkYAUttlThFiuCvDY2dsguQgWIXlcsVNgj7MLFgMsxp
Oh7w4taq8eOdS/JgNpGFChny6ZqFmgwIRGRles8dt2GOcKTtuHAAO+/OGSMfG9H4PspjMk5zlTxT
sAdddcGk8Mb4s4HoVr3JsZe9jb1mjZmdfg7mVeuYVeXKRpgc2EluPYZarB5YP+DvlenfauK8T5Hm
/pxaPXyutV5sxtzX9pqfYIBhGiGI4aDBj0B4a6JRsLda68Eps/IxKfMt5kfFK4p28dHqiA3K4gBe
kVnLajf1kJev46Sjko0IT1F2twqi+CtiUjr4+8LmMRdWcRvU60lrgIw2ioIJI0Z1fQYJdjtO01dL
x8NgTHp0/6zIfe5K/cEg2fod60O8/AooIUCD7F1qkEn/Dz2IbuJk6Gv6FiKPtpnKlqSGnmUn9sDl
OivV7IV32Q+IIv5PXX/r2q45pzCLzZ3vIH6vm3gf6A4u8CIttH1MpGQN6cL6opbKJhys7LumpO89
+PTqfiadrR2b9FVTmjhFZglL8BnyS0i9WyLlaB30EpALmNNIccXhApHzwy44RuNwHNSgCggRYL6n
NPBBm9hCuUPovwLNvCXMnHyr4QUveqCwr26JtB+L0uRp7CNt5fPHnPGraDc50PGThXodPs5AWcao
Dw/+YBW7wi3cE+HGdBPXSALwP4Yog0FCGal+u9mwBp9ORjXCjdALA0M0ZfyS4DjllINHzNyvTwP8
A9RwqTf9ZloZyMjeyIlrqIYP3dSksnAPZAZTRiRMi9Z675agpJkl3i9e7cmryVeIiEL9FiB3sE5t
Nzy2cVXfployO6F2+jcN5ZFAtb9HqlospzbxQEZ5+r5p64gPq1evSYEFpZ3Y37M0/YmpT/3kVFX5
fy19Zz/4j4lspipPM0xdI5ymWiZ0t7/GHpFG1Zy0K8Zn0DreQ22+uIh4vhrIZaAH7sEYSJPqDSU3
/BuVtrvrRWXcD7qGtAb1yYR7wyhWITyMpVEOyY3ciMhi1Fgfi7LVLtpDFZX33uSmR1+LxCZEKfMh
rZN6ORDteDOy6T6SuFzPvSktp/rV2OVXY0zdVwWK5zJDof+G5M+vtm3Ug6I2JG+6cvwjdPKHBsWg
x3quDwHjrwLTGP/oUcb1izuBaOpl518kk7oRiC4u5X5fbv9JcA2nSC+tGzt1zHZrFSpKxpYRb5GK
Y2UJcZxcpYuK+yWY7ghtBVq6PzpxHrBAUgdxlGU/KMRxtlchKzGgbv7XBtnFLnFaw26Cjq1XDyj7
Dc+taZ8lklBiD2G5p8e5SoE0cB+WTorEhCtWkC/Vk+tgFOqo82ZIVUskQKLhRxvBXNUD65fjVg+x
7ypfEBSwlklca+cJsjrzv0Ys7vfwyAczJofzzV2G21Zg/qqj/mEyxuCuM30cpKMhv2ugFSyKwM6/
1HXUblzHzrZK3eRfQsd+Q7kXxbBqivD0KA6yevRyd4d4AhI/86B8ZPdn6rV/NEO1fY2KHUbA2RcP
PbwDWeIaX0yKgzI+wr+5i2dBoLz2b53Yqp4C0WI+rBn4z8z1QR7cAaqrnox2XOUeUngqDqBm27IE
ZyV/BDz+8XCtU51WrM2ixotz7nJtkEWQomINZ8lZ5QJt3kHP0nuvyr01yw2VF2XUb6M4q45BNRY3
OBhl+wzkwgHzsGpnxF2HRkimbdSgh0sRTxlC2fHwgDqvvyzdvHlOEIxcDBrGlGqIkH8Wj8ZX3Z9z
wGXxsy6bzZj4+LRMFmYIYFGRjkYQOQmiYIHj3sHxnfZ7F0SPRj/l8a8eMMWNzJgNDXkBrG7u1Tmb
VrgRxlJ2ci/byOhc2oyZFP+7TWbh/j7Ow/IP+61cv7AHPDOyAZV64U4iMOHGGvuinMW4Z6pBGzjK
xhQpYpILfpHdo6cG+F0EwS+YijehX0RvxEI0JgoMeFAoRuAOaZtNFuvOo1uTxY6QZvkZ20uefudH
rVVou+m58uBqU7FtWQzshwC5pKBivVnp6fhWVMEh8tL21KiJsXWI5C0IfAa/gJxmuWn8Usr2rSC5
/Op0Sbmq3G66M5xy3E2YwdwYfmduEiUNDyilRJs0bLSDUWvRSW0r7IuGMHk1RPqCDkD3E5TLpkvM
8OuYoNtR2mN4hhjBTFPl4S6oe+PeCZOQbbFufXPEHyyZoRukuSFOmHYClraHUhzm/KSY+QqyAUTQ
+5mJqjr6Bgi+qqNln3ucz+rSG7707jjiUGQSa5yBWC2mVWqneE9jKqojvKZoiaxx9KUrYuBq/Dzw
/6DoTfWpQ9n4ofbb9l4UyaMuqwsj3WXtiCjNXCR4R+RTCb/nluhuySfwVSBEuLqCpKYIFzI0ZYjl
/wZbIYq5UpCcupNVDh54uzoNt+QKjEOaDBAuAsxezLJhZlBTZdVoXfeU2APyf3Uv/miD8j7m14Hu
tLJOkgTj1zwuD6PRB98ws4HYH0TmszrdXhYGSvKdifrFb03jtWy1addlebiWRc/DNFdReNIurfxZ
Ig/s239fp9t/e/fZhkGAWAfBj/f53xjempigSNuV8iTwrQHbZBjLsZr6O1Vkyb4Rtb+BLlk8+QXL
ElPPnB8luMCg5SG+9h3hNd6MWC9BldzEUZk/lVWINmph2NfumYoilbx0CsF1f+k7X9qa2SToI+JB
LEnd+dQBqU/TQ0vE92fdorXdFckfbdOby6iN87OZ1PquYN+BI54WnwNYo0tbKYI/MnjYAYtyOagX
TkIUFJzGBG5Cn2eC0sqiJwd/Z33Ox4cIXj0laO9KZoJs+10a0Tr+1DaPA+Xi/B+yMkDmPq8+YJwY
aBiotsE/EOh/XX0QvvFN4ITOk0Fqd5V0Y1K+ppa/AGKWbAGKNQdXFXAz5SkG5M2hnQ+XltwccRaS
5bQhEzmN7jLILJCk9nSSOBcJh5FnnzAxn4pCWCPqEa1t7iBLoQ3U9T0L8N59dDSdRafbdwdNqZxj
m2AM1iCt8YxUSbCYd0E/s/KIGIP1Qw7KlIhBTtxtVIM9vxzUJAGPZegazw4O5oGV3ul6Gf7ohFi7
esNTUiEabI+AYWD3fXVQVf/iaW2DK4RqPagjapxFEtmnNjaVHfxD9SZRk/BkARfYmJNQ9l5ovoQ+
ATUcgeojITrvAD403iiY6D7lcOJ4V4rxpw+8uTX5gYDHA+/Rx88i8ax15NXvgwiER5dBbFur34NG
iRSokeqqUz26DIrnO83bpsudfF0RTyoy4YseANC2N71snQPsjF6mNviKiaF2FFhg76cy9ljsEmVs
fNayzTAEO3OOQVaGigt4NXqXGCTyUot5v/lcptZKqOA30eK0v5T9r2bGubddO2xq4ik714qduboy
4uIcmMmXzMl85NHg6jaN/oqMoX8rq+RBFr0s3RB4j4+f6s1G15ddJup1Pj4knTEewlkAkQwIZOL5
7HqQdUnQlzucE5ih3J59m/qYJzPgOPWtozYDoB0bPK3u5vZRnxHPshU9U+tYe49BPTQ3Otr1r8nk
bUjS2Y/q4IT3dSge05kEVpiNt8NMxF4pk44zZ4ceUFHW+U4Qf1/Jp1Zzx3znjW53KcrWzMaLXRu3
Vtn+suat2QBQf0MYx6aKohJrpwr854Nf/DBGRzk23uic5AI31DaRo1any5pXd23crczZDIDgNMuZ
BHU3ocaopzUh6GqWZOwygxVyBeGxjMPs0Zrij/UTuz40WbPHub/VZd6bqR/TEYR/hkzuc9KFa1N+
oigrb1j64yti9CrGSxb/AVk4LXBhdU9tEuL80gZruc8c8VW+yYgPL0Wid4/jEOIe7hrxRiYK/QS9
/iwxvWPCV/aa426gauML6LOny7odrJexmgxF3bA2dpC575ST27dsL+O2+mK1yTmYY519XO7tLLfe
RDLEAMW96K7yI//GU5pmGwWe+ZDmqb5wwar8aPEmSJpfOVyHt7x4IBhcQCL880RRPtd8bMpBL8QY
kl375Hj+vamQ+2TKAezLnCPCJ0XmCPKGlJEeacFGtvbQJKti/IanWT6yV/f571xCJWhvsQtNjp1V
RGivNc5bl9XrBqPJ7xk2CAtPS6b7lEUSQEDb3aSR8J6ztn+SPeosYsMapc9tmVbbzsU8UUu76qGb
g2+yh4PwRGn14wnzWNgzs95IPR+ECplGDTPs7LRwZF9vx1SiVLxMOyd+zobo1tDT6ixfPgUlBpRn
+TOe266l1gg+lH6P831+iP/+9vdU5+/v/xluQ+ZHI1H3dy0kw1IaJVCH8WnykHDXcIuIMjBJnmf2
q76I7YMkRsizoPPZAJlwnFbx7Iwp2t7fdAjhA3YX8PCJTRwqc3DJnqtPiZN4a5upajuauBfZeJ8v
JZhYgowxYmnu2gJ9ogrCGkrnzcFmZn1xTO8ldxP9TpZUzDaNPH5KIqI2Goa+e+btehXkjvUG4/qH
A1DuvvQa5TaZMInLYJjdjp6C5WQy3Idt30D+635YKNW+1UTWwC7042ts4KEU1ek5GQNxW8Sw0CPX
LW5rz/F3MT6ONzW704w95HrsKrzqdHU6plGHAajeP45Vri9jjMg2tkdWoeRd98OzGzSfQRslWqzs
sCf8NtbowGX4JvB9BMZKaF79VeNpz/XSeTVH099CB863dlV296FdnlKgvG8ptqIyr6S26BKNogjP
TlzdCyWMb4Yhsg9+DhdFHnh9glAsKuTWZp7QzKvqfwmd9y0ZmqjyvoSFj9CmodYH1xnbO1JivEq7
aFwb1lBt6sQ372pmp6XwK3fjChAFC1jbqDZ1ifPg+uqdAQzuqwZgBmfgIscztSzZ8IybQnVfQzxr
v7luVGDdUTfreOrirV2r2pIZQLx6to0fqRn23wPo8HVQiXDRGU99bnq/rF65Z1O8a8nOr0YHxsKY
YKjRau1CZKG7TczWOxRDM+xsV8E6rcjX2giLHc/AhQq6+nXKu2HTg4vbFH7HDjxv7/QS/F4D6PBb
l4izS7L1JyknYjaYewV+6GI3OYuwA4uRbD86/EkLzMeph7aQHocgjO/loapU7aAkQPjmqkRR6mWU
uda6tArthAsE/ANRfhnc8lzZefkErPZJqz28VV1NfS4U7aUINOdWj8vmNFr1GSIAkP4sjtnC/YzV
Lj+qUYANyzDeBE4WmRCxC/OoEID21lNoZ2/CJmpcdmq9kUVltO/cku2hrffitrPbYREoef5mKnG0
qtUuPOhedwKm6YJ/RkVMMmhCj7MKzaakDINtNor3etmYEMQkXDN3kWXUxv5QnCJf9f74TGYkv6vS
+JnVSXM7DjFP0iS0vRBN/6K6zNRAw7MtQZIfvHfFfeb2xmkYnJ2VmiG22zbqwJzdy0Z19MV9PzjO
vpySb+QY6SFQSLjxInTJLuUIRVwMnjCB8Ye8X5dEll9YxnRroPe81uaibdjeUvW07iZHn3kTeRjd
irZRkH+xcX6+nDpmxzaJFdfsT0ttEvCCcnUFHffbUoTePm/GczXG1p2btVt2n2vTw4NNaKzw4vab
MK3+PLVZudQLt97U0dtUk9+N2emMXdz8EuajcB3x3CShd6z8Ce5wlUKrSDpIJDFTOhJ+/k4VWKeW
PM7nTOnKcz6fOaZ2zpj0D7JKNvZFk22FMAJ8HegBuCm7VbT6W0JKuGgc66lO1P5GNHa9lEUnCiYi
b8nXWMntJ7SFxUPWFct0LpUFjM0o6DuMgQflOM0H0GTvZ+lsC9SH9tdr1bXbta8Ho5jUBnf/PdKx
mwMo3l+VX7qznUN843a+ByV0yHaRqQUnEUXNNqyN5JZU4rjBnrO6m1yMjLwMaQ8hgrPHm3lXZEV2
QI8Yiwwe/10XFe7RQCl1o4/qdDdUbbH2AX88dFOC9LQp1Kcyva9rTINTd8ru0bWOZweLGjMTr73D
GTMi7pXWbxiendSKJz1JwRZoefNHXHfGEqRedjZIu+4AUqm7HmenZVVg1KwRRb3RbK4mLGV+ZYhq
6TqG9tVmY6Grtf3TLbNHjTXEsiEqeBaGskZcpPxlQioLmQvfgp5PKMKkOFt5hDvW2N66PErbRHfF
drDAyqiOS2zBDvVX1Wq+6XYW/8rtEyhNBBZ4mM82uec3JzTKZdVrzQNyL92mStvi6A71wYvJCfqB
0pxhGHXLvCETUGHHFxZ1+lMN2WZ5OWsS2zXzDfRCvKInwzrp4EhWoSe0L6YYT8RAXBKVnsaUvWlU
u/oahda0Fq5a7QlTOg95I37CrWCiJGvPjrix77Omiw9GFKDkl/XjLe4qbF8s61uslQG0jHbcaWHb
YaXLEgnJovsOlO53D5jcQsuz8WHMTAHCvFY3dd53r4QnSJDQI5oXzm5VZPe6aApwAM1OxS79xpk8
+0ab4uLI/2WyHdXWvvPMCkseMctVDbG3wzp+POYlcPwh8vwnyzSbs1MP+wRmqjDwQqpI9wZDm54i
BPi2ZJAx4LAAdwV8lytbRNWNhH51CJuDFHFbRK1obTp30aFp+qSqff6g4mxqlK11sOo+XRpmL266
TgvWk6vlbxAxfpJ1Gc6VB7WjMMIf0TznWom3KHulXEY6cdjRU+2bPurH7dAn+UOgC494Zdd8xxcb
Mc9Ow14h/VmpkfNcqea01rTkDVeZEn9Pwztn8wGCvVhgSafimKroyoJAkLaaaqdch37tnWVHz7PN
rRub3uJah7Ib/BaLiWW+iuyWWoN9di/XvlwstbVtAKqhF9PrqATh2i3K/KQEBADhDLJ+7o30iJ3Y
H05ieKfIYH8dNo+TYeAVMekI1nqw3Gt85TxXO5UQVJYT+tpATxDF99JGv8n7dLzDBnO8i3b5mOUb
NsfRrmSnsDLtTn9F7vSrUQ/DL/JzE0hlFirstmslzRZN6xVrQeyb6TINpj2uycvQVKz7gXlkp47Y
1KaVrT3bceDs/ETJEWnMeV619AuYmXQ1zX6XhlqOx8kHPZIZFiZttjGgB5QUG1cdnSNuY12PklL3
aBVOtpN114OGY9l7l8bVias5wL9YjaBI2DSvboOtUe6Y0UuPqPuqzyzjnHghW1SwEOC5t7ExQRGA
kAC+ByFIoVdiMUXtSdQGW0AiVI8411sLSNnDjazTMsNe9FMLqVhxz7EROT/JReGCsGz9wH0IDFbJ
ka5+VRVl3IM8nfamAsBo4aOdHI1zaKJSBAvB5IvSROmbUEMA68CBZuCySwA83INK75E5M+xlMrj1
2gZDb4URCUlMwI5qOeQ30YTfnVuqyqpyJp3Unuc/jI54COzgBDc6CBEHUgiwJN3W1+rinngalGQc
e+Gx4aU+2ayaoNTWz3YxxqeBuAahkLZ+TsrCvfUS84nfj/00jbB5oIP/yRB3ZrWYKxWsYhe3qnoS
wJIgLhviqvFv2/K7LNhhqK6xhE5WjlNP5wRprNn9bICZYEznSx1qH1s9dcFezF1kA7sFNFIUNGCo
KQUe0qqVswCeBdQGz6mOXZe+n6UGXp7IRmJKFokGL8y5z+WUmYjfVar2GyTz0UW0kJxUVKjdGLH5
J3ngZ+DddDCtDLRFTlZt8wLI4vu2UrDLLJgWWcE62LkOiKPwzdxYteXcy7rWLfZ60ky7InZ1BKZg
dnWpTRZ+QA1OzdFUqcZbsk7GWR1Ha2n4YXAf8qm3ozOmO4WtZaUHE2y0cQ4h3IFgXfWWavKaBrnp
lTpcnNh86yH1ncL+x2gUJFq7EbN1l8BtGSXOvvEb1mLzmZYgn3OplGV5aJ1bsrzjBse7dk3YlBRF
CVtPKOmbn4TJH5gJzIooSvvCfK8t29gPHsGiRGsTF7Q7G4+pIUq+srkiAd/VgPc7i1fLXJQH4emg
ai2P6AC8Npr0wbH3uVgpItXPRvMQmQ3ERtVGesXnC0YSAeVk1atTHMN0AX8D15tlOREPMBMrXUWT
YtzLQxVCCWS11W20QH2vq9uuI2GjVzdDWpuXfkLTbkno2UeM0r1NGc84cUcz921EpMVDw/pJC+3m
QTRioSKC+2Q6/dpLVOV+Xqj7XaO9GiBWjwQI/EvRKrNsGY8i3mR6Gddo7eKAUSL/v0WCKSUXW3x3
sWfDOUCIPc9axI4ZW1sLJY3l6KXT1vJ895DUyksYF8mDgCFpdnXzFIxj/VSARiqNVrstA6V+8gxh
LXs0qplhKeLC4m+1ntCM3/q3VgGoCuqWf4un9w9tmuLXIIvrm0jFUr7yguTVhi2zNkUT7WQrjAi0
O0OzBL1CKzYTqNwmyqPqmuoD7w9gLFQPTg9vMSzshc1G8+AoE4DB3jJ2ltGkK1REbBhTSYNgE+gx
eOD2c0YoAf8KV10R16d1VLVtWfB6VxLHIsQSot8JTHQtx+peH2xLrezWl7EdoDPe9sT55s6s8JpN
MYGMl61JT+wPq6fqUgSmxQtrHNSN7JyLlPzmYCJnON9XDXBBrnFs2l7GDoOPr1ihbmVno2/1VR26
/qU1tZsOfYus2l3GRoLEW09KSP4JyRQqSzKsyRYznp3leP1dj/T9BmvF8ugmB9An0ZPSLHtNFU+K
hutwVg8vsKi8U2Hmw67qIW8qxiDuuhYJuqj34A4pkX2pa7Wv+EiWt5eqHrGCW5Nks6+W6NzG7JgB
mod7V7jiTl4jx/IYzZM82rr5sMycXLDEi5wV8On0EAQQv2G9fc8JTn0tMblbgPKw7jLfincYQO7b
dsrOnZU8d2oSvMJH1vf4WqB47Q3Ba51gi0msfdzIVsADDXbdqbeXrYVZP2ZN0Z+DyDVeuq9NlQU7
PSzUVSmsGsUQu15h6Y7Fe0ySE08LZJC8EneQ2YL3z9N0PjW1rNKXHzp8ODUzrdwkI+GDwHrwIWG+
2Px5j54JjHfwgheDX9u9n+LuMJcUS5h3cTA+yFI85Uig5uK7LNX80dC3o4p0axW+TDXaQe5Ajk5e
NW4nY+ODTFnFtmLcjb76fjCVG0cRwd21mgU/Pu9+gEExna71qdnhfTqSKf7UUASxuqh82ALXzrIL
8Qj2OuiYid+383s2jFatac/w4TeRaMc3d7L91dQCah61XD2pOuEusNMrF60X+O91uIxmErw8VLMp
ijxLDcvl8c55hzs4o8g67fdZimnieughlHxqkJ1lq+iU4EMrZB/sV2zREJUg9nq5atO4i7SZAO51
kIoJsMxu6ciFvR9ilgr7dD7Is2vDtd+14VO//6LL9fITgPhkIa9/HSeL1z7XO/0XXT5d6jr2Hz/l
P97t+gmuXT5dvglmYN6n5k93ul7m+mE+Xeba5X/7Pv7xMv9+JzlMfkqtx3GuC6OH658g66/Ff7zF
P3a5Nnz6Iv73S13/jE+Xun5h/9PdPn2C/2nsv38v/3ipf/+kyDvUrA6NYolACEu7aH4M5eFfyh+a
SEUxKk/d91GXcmcmxeUql/JlwIdh//EOslJe6uOof/5E17te+6jknaf1teXjlf5/789mhq23MGNW
59c7Xq56uc/1vh9r/3/ve7njx79E3r2FA2FVot9c73r9VJ/qrsXPH/Qfh8iGDx/9egnZks7/5Z/q
ZMN/UfdfdPnfLwWmvluNOPwszHhsbrshdNY1iPilLIb9LBlg5g3IHVrBaFlLtXL9leI2hb5NG0z9
mtpjRTk3y47DGICJA7xyhKRe7/UCz6aVbA76tWmm3gnMLww6WdVPXnqoPFaBpV7qW300nJVJUmkJ
729JmgHo5WzXdjFzk75u0tINzh6SnvLUGqZEWV6N3nTnfeC16moF5/tGjMpxk371o0a5MZF8XuZZ
lmzJSRGPUrPiAVTmzqzy9haxpfxBIfpytLz2LNtkr4ond+PZ9bCCFp4/yG56gpVYSLBlL7vovsoS
CSP1+aqyQ1oWYLjMWFtcL/Rf3l13+7Nj6T5B1P9wZ29EeUn3vwW5QQQud8VpAokFDgztj5MsO7oT
LofUe2++Npi/u9imQpdioEsh3ofJsfIg+3m/r2JVSbgpTMi7WgmjxahjsgDyVB6IEiJSei1/6JS4
7gn05bj9MAbk6Z/dP9Qirpi6y8FQBTJ9aPhj/Wbf9lrk3MqzFO+Kvs+706d6FkTRivUpv6FPA4Y2
PPZJgFrDn9eQPeShZHuLCpTdb6918ixMnX4HDfLnp3p5kbJxD3U52XvZKKucVGwydRQ3FXh7MJPk
CTFysviKnGVu196lXjbKenl2PQCvsw+yOEkBPHnqkkzx6/h9rBzWmJG/ioy6xfMsGzZAAPplFE+6
t0BfrzkvKo0gCaZGCr9aINSE7exhE3tFexaB2p5rrXT2Tu8+yaprPfJbT1bWuuw16CoPGXDkjW0G
/XKcR8q6yz3kla6V8j6uE4yX+8gGtZy+ZEXdbCVNV56hA3X/ztf9RN1FhM8rF5e2y7nk7Er2LrKw
oB3alYcuZ0gOd6+2hpGia15lzV6pFJtzX1Hrv5y3mlGrWITT3W/rfji0mm4vgqbPVk1svHOnE6Xz
XKIbsKOvB6NsEOskmi+rPnT5zLyW7UHsQsf+0NVQfCGHSyI28gWLCJ1/jNOIWZsGROkmde1DOIMi
cIhU/8gK1IFmJ43/R9uZLbeNLN36iRCBebjlKEqkZEm25fYNot3uxjzPePrzIaEWZXXv/f8n4pwb
BCozq0BRJIHKXLnWNSK0NQ3S4CHb6qcPoJ8kA3x+EKOzqIXS/2qRANkVb9ggOI3ucjugcrRkAPmm
PEVUUSGu/JsID0L2DF25tl9J80rhk17iWqphaxxQi2EP60kDdVzZPC4MBYeoreNdCNV7uAUpmAMH
yeLd4Hv1YzlM9aPYtMXW0dSN5BA52oOMxf1hnVGNH5rOD0693QznXrX6s4cqNmILyziGhf7O1e+L
rhjz3eog+QQeYHS6HyHiNhTu9R7+5aDcXVfo8vh1rQ+2cFnP1+8/mG01Uo6KPj52byqh7+4rryqi
tT9vySFo7+4w622HEuDdGiPjdzPXm8zgR+o2APS0pcMPflyFimmWRi8DfWHHfBGVk0P6djaJqNx1
LO5+SNYZH+wyZAfdH0H+f2uGzp03JD7pmvJoYs7MSLlcD7nfvA7NoN10wETO4hT7OrenG2cbzPW8
v04jq+7v+rLStivbrUnDIW1QA2SAphFFgIC1ao9Q+m/G1GXBbZs7wzmPczamUVOd4jmtTomRuurT
YJE7UEc330pMvQQm0pEweSCjO6pu5CHvxeSGerHlYXSAHqTR1Gzr6Whgz6Mz33Cb0x5oZtUf5CxD
B1Sfo+5ytetIt50z3YK7iFBPBVS70cbSOjq8bFr8MF4PpPX4S0B97yLFWyoDizsyPagq364mtma5
5FgolGS42vUFhHXenPvGXK/2zp6nFegYdPGGWT/NaVTB8YHujtdlEFUqvv1TR84j7LLhh9vmw7am
qf+T/xYbGc78IXZwvtVcJq3gUw40SgBdAzla6jWkk/LgxoCvaVjdlR2RkQTp8GoraKxC/RyFnWXG
OlnWGcIlqVeF7qZZPDU8ZtpOVrTH8EZCPk5Z1qa1NoL1nRniLaxql+qOM9oPYNbzvdtANMy/zv5p
h/SJaEn1e2jH8HpYTfpQ1cinj4gZHiz6XD5LrNC1/Bqr9rNFmQbog6LXysbRuCVJz0CD6gHNMAnD
BUasGvCqiVe6DcTruAAdxCtzi446pOoZpldvfdbZmtTJN/WiJ0W+ngx8BX7qOhRvtShRiTcrUJWp
TQBNjQbLr9dtTD9tHiAqoYNnObs6rrZw8YLg0I52TLeCxMlhgI15ddC78XOmwjcPA0XU6wS5xIeV
5BITbCcwQrOwBF+vnS4vCvRVc6mANRmOWe7tCTheZI/xb/RBIQej/hbwBlAsjKAaHjrtt8rSAFmV
0/NUDPTnKUlKJTzQfnNy1aH4qfqXIJ1VBBD5wC7TZdW8zevTSL73f7eqP+pwYygK+j48PJ6swbWO
mt/TmQ0+awN/WH+O9Ch4Ccv5FFRk+1s3nj8XVbEdF2I0+ueKe71DNipYomha5NnZRmNGvF6iV/wp
LCleWZKuvOEs3shU3y2ZTzmFYtZw2+InJYWUCoNXgKB3uicVwvFT54b2AbEr+6syR/dyH75GpAA/
T2XkWIewsSBdNmGnGjb1bFVHeU6e48i4M518++FZmaZKnsBnVTXurPjV+2oTT9TU7zzTyO1nsz6q
U/C5MYrmOVnkG400hUXHbG5bdVCG+7chRdHgIoc5d040R5cXW0HPjoWKm0Zzoyc5eAA8ygQsnozg
ttAvldneGb2JAEw2ZeMx64aeH1kmzHz/n5wsbbeL/taxgIoOkZhWvS3bzrlIyKT7w73tzsfrBN2e
kxt+Qemqlwm+WljbFvr0NWa97pw8lEURrosY0Ds+hBOFT3kVDjB8ZNt9ayOxcgA1ne7ANg0Hc1l+
VtxyO6KK8KykOzWG27XomuF5Cmp9Gw0I34ptBHF7BhX101v4XsVUFSZUQZl6cRbTADr9kNQ2T5HL
sGTT92RY38Qn4WZMH6mX0bLTqr55O2X+b3CHDHdeEAx3kz+CQpdTOfDzrijoWrwFfIyq3jwSI0O/
aINqI2OozqK9bs39uuY1Jiviyd9eZ8u6Vj29vo51CRmXmfNZHerg+CHEblTuqIH3JbRqlFQ6z7x1
eyUCOzirnMrhOha/RIrbgSrrNVLG9jVydUkoBYlpqwXwjEiQrCFn10uiTaAY23+9mkSyRw1hHQSZ
qOrN+OBAMLiLRy3Zy7D3Qmy9MT707uxsBjgoDh8c/pD+DKm3nD7ai/E2LDPtrs7r1EZOhUVG91mf
yuE+0IMWcFLmHDx2lo+Q2tcbv56HkwzlkHTuk2r28VlGVRxrj5017nIEhB6KZeSZQfBIY+Z1SgUL
x6XrrBt/auZo63UtLANe9rtG+3e0heNl5iuiQ/Yn05cLj2Y4HJooA6dU1VvgPcNj7ajhM40A4Cr9
ZzkYsd2CILL823SxuQ1A1XlWEHdZhlTru4c80G8r03udoPdAGCyEBMVEK1q2d+Ye2tglHuxtfu4L
569rPK2BwLts1O2WgKqvpm3Qh9ONDOe27ACj2dFWhoqbGk95+TVL0terwYpUkb60nZORtgmom8Ig
aeMuumVwicb8ZXGwg2K9uIgtKixAxNexeTJolIOrnwB/mSRRMpSDEdkxOJoi2H1wXIdot5iH0LLB
CH41NBednMkIkEpxKTaN8NhbAB937dDMB6rwUNe7UfioRu4mnsrsH16ZayLJI7Gp4QbPMp/m/o/z
JSKEnHaNuF7h7frivK4BKBguX0DoHlT/ByuEwyupkdDb2DTvXFyl3dOZEUAkYA1/1G0c3MYLxnoj
0Z0dOdspNMZPcmhhTb2UfgOtfTt9ym2aPLLYz47ymqCYRpLBqs/ryKWM1ijWuEnk7XjzyqvL/sWb
khJ7N7db5g7LW5eriXVDrTqgwyml9SYp61vggnBLAYB9GsNtGi0F/8VSqLF3a4/5X+Jag2q/26eV
G+2vc4KhSDdTH7yuIw7IjP8/rnO99vg/v56un9WtYcFQVqWWcS4a/djHunVqfYPnrbTvjfNUsQyP
XqlxTm0jvh1pAUYW0jiLaRDvGiPhFU05e6316CVZpkikrC1DZUQ9YlcFED61STXtxSju9YoSPtKE
tKf5qt5EbpS8/kqXEzifTWka0w2aGHvU7yJzS1LDvI2qzAK6zW9+G3DLQ2KCsSe/7+InlzO5+7Jq
25vX5xp/jE5k+ZR7viDBg9ul7mEsWgOu479t6uJA/47OnFpf7TnMO4glLyEomH/rdas8yXwxyQSN
j8+OTwq0KMt8cQx95p5tfVIOcTbSzzGUZ7AS1XnWrPL8b0NxSMgEq7Vdz7TW/s+xslIaBb87Noxo
tf1cKoaylTMT0Mp6li+2MlUQ/3vz/vc49GAVUMEkM910/4EbS4Y6MF4ljwDMLs9xYpJDHfbBOxnu
FGhB6hvQtmXBRXMCms+oL5tmBsZ5NA0AzPGzsZj9rEtuJ/bSWxlaFa33cCQpAJjn4kXXSMKTBYJw
dAnmiX5dY+aZ5lPshM8BzUovHBK+tibPMShc2Bl6b8eidJ4a30ZN8jqEd/7UBxCaHJXGW70BZGWP
sW1aZyjCx08zNCnWZHR3kKBNn3yTQxMpsGBXkb5z+pIfrzG2k/Psvk6QWXJwjXSdKiOZP1pJvHeA
0uxKt0rJdXbTsdAi47Gk0WrfleTJTMtCUm+x+YrZbsvCbtYQcUwssIGZLb8t9enPLrC0W1LDxiOk
prdqHKoXrWvdaFu8TPSKPbaLa+pa5aLZ401rOF6EkHY23SaK/tcaadKsBTrdLLZyzeuLSQO4vmNg
MSUY9juxp63XbiskPo7rUtcXI255gbGTri/kulzxonmJc8pjPYAwgY2dsewn3Ujpb4D607elsKXf
XI3aNIO7lf2ihIP5JhLS+jXmusTVcbVdl0HtJ97MfE/Ruh+/kkJ7oaFS+dwWk3UsOrO8abM6/azM
cJYBfPzj14AxQvCiDkjLCBXQpNInY0DkJWSAamgbO7vK3g/NZSjB4pXg61C8H+YWNvD0Foz1dugs
45Il4IFG3/0GvlXzbwMNunSaeGD5qktlIk0Tmxdyu8ZFopux3SW1MdwV7V9pYZm3IRRPd3SS8q+q
FHQq6QwtakjEsKJjPt6REhLvtITImRzqhiap1fNxbEetcWv3fyBpZtMXvcTJcjImidTRCl3dxlMA
XXuQ9Blt0ByMWQuVm7EiYT9zH9n2VpW7f6Wpmd2BBi5JfUZZdteAiNomjq9tZVLjpt4+6rqIZ6vc
UcwLWs10rQ8THYCLQvoyhDVqevBCv0OE3Hv1WmpfP85IA1xowHth11l867J43mhF5L90HXAkrS+m
F7+KrI3XNvmL7yA7WBSBh4pCo2wUi57dzqCjibKBd6uhTrv2aZtx7K9DTageYKt5N7x6pa/ufzs3
TYNo6wxsydul+9PogMcYdaTxrOA5F3thO6F8Bop9omZ4NwTVXmwjkMt5t7qXKVlfaPt6WcGkoWvv
aXq9d2ulvIE+xd0ntO3+pifx14YWg0e1r/SHIavSjdjzrDd3mQqM3FtAvbQ/82imffPnqr3lDWhQ
KsmS3+huazZN4Pn3YAHnp1JpH8Ue6Fl1SH3TIjHGRaKmPXQmcKIWns2X6LsRxuPPYQ6QK+Bn7bEv
2/kG9ZPqRjWz4IntIBh6O7d/Rt/1Fv4TiYTebHq0Y2hhXp+s4Zuk8wlNxx0UFik9UG/y82Kk1SDd
T5OTXkDjOQ95pShbJbC4m72dBTmpUrFFb2dX73oWj8WlyyHHigL7MeTp9cRn0biXA03s5r0V+6g2
ohy4+eCQ4RT7j2WZuSeJvUbA804mzAJz2qfBE+R++bNWp/HeV4H9Fw2NY7FSllurd9I/2jHezuY0
fg9QF9vPdfI+ollKJP81Qnii0jjaZlGImmig0PCRQ7V5hN0m41ukqOGDLzrLoefsLBVOsFVEOZTN
iXPVXA7ob1Ai686DM7TbeYtDvF7q8qVJ68uklDVNIcue5t20ZW1qwONdU1/aRWpX70n4GpVXPk0A
E0+Dq+iHcS6Vr2Sw1giDpp9NNkE8ZMe0ROXUh7WFTB0V8N8pPWt3MOu2T/AoTvdwn98YOS97qxZT
cbAmfdhJrBwMNf0dCjvtTkZVF830VPY38Lk3n9hcbvu5pizpI+YmQrltQx6uMMiOzE07fXH0fCct
0NCjsh1GTmUnXc6u7mgb17bVCw2K2zTUeuU58qdpD+t+YdMpAy2uHEJbVW8VazmANc/4FeEUbK2p
01LQ/cj4baRSsHgkfOlp/0+neYAIZE07LH2v1TQ+RsvvNWRfFjWc1GJbT+NC/ufst/nhKuk5g7tF
3a9CK3BybsT+UfVTQvLYGO/SKTQ3MywcOwkUx3UpOQuS5hi/LfUhLHEfFE/LmugI5Yoe79rM2rWt
nX+yypSNppnEx1pv012jR+w01ZTG+U5FZ9Ssfwxl5h30Xp2RInBQoF5kq8XWev28HZWxeRTHf7Sp
y1w6/GhNvcbIlLRuhm03jdpOCo9Xgui1bPmujhmiXnTwh+GLVC1X98od/c/ztbxpGkjSrZzTXdHZ
h77ovrjRDvLLjaWP6WWY+j7cJwqtnk7+j2GydBnnAxm6tG+PMnoLbXncfKiXw5tdVpSR2CXiLV7s
5iKQ9BYvl5RQ77tdQcBULqzVcihK3943fT1vrjY5W/gzL3rhQWMrMZYLLyH9+q/zWnegKUgih6RC
SmtInH1RJe9jriu2EK8dqUb9RPnAvq0q6359P2QI6xVt0bwB17+IKtsaJiY3d6gCvE1dh+L5YCPj
+7sf1NVG0wd137T8sgm7QNkYPwHU9w8B0GIwrNpGOAiaoMrOpglPqETJJCfoYV9YqMz/Oaltkstr
qUSLNJS+zZx2tzKZ0JBCnnmTlPZ4kXGAPM6hnyglik1ZYt4H0nW959fKWWeLm5ywRmWR/BvYawPi
ofhPk8rbSckn45Mc5rZ3ds7QBPurraa9jhKiGmyyXDXZFiPVPizCYXIgWw3fak3OOx99GBwXqbDQ
TgzEqL9LwDtz12sH6Gyzrdiua5CTA/fUOM66hjjsXPMuesCj5nKp7u16oIDSwzybw0cHzxx/UHrt
T9fFK4+vQWl2fPg8/QYGJShhFtFWSA3rR0Mv6LN2zIcmR+AVccj6cQkQkwTIIXbemyR0mQhY2Von
/rrWdflf15qK9psXxdqtq4cbx7ZeJSZjrUDxXvO7V12btoAUSZ8989SpafvU95n3qc/CJUeFlswQ
oK/qq0SvYxJX1OJz7TXaoR3nU8FW5mP09XoyQ13WF9tkjt6nkfVl1JXaS5SFL2MSOY/jwONelRjh
SYbSuuPNzh1daM1Feniy2AseY+1OBhIUwkxPL6P5OVr6fsROtH9MelBTtUUz2LZDOm+nNXxzZIbE
0IH8eqnrUsulHJK4yG7zYrS2CB/9mj6/ZQ2VzqvzwGUyb6lsqX5+CNQQkAU4/U9h1t/XczrdiUkO
JaxOR0SxdcgcCSPzCJd8TJxqAR5IFKe6rUYzdlASRnb7RrYSidzi5FQOcDj6u1bTtI1sU8Qm2xI5
u9quMz7YZAGTqt9GdYtuH9IACmQIvrB3pGE0izqnWk1RYljoxGh3fSUMK6Z6b1k6FJk94oIHhf7J
Q70USOekzA60GSSHaqmmXr1ToP8xaiBoKOlFW/qUnP0HmLwMxVtScly9V5i8wOmp0obr3A+OdanF
m8x8ktE2JLtFFxGaRl/nEqYuX4PR3+0166vf6d8RZMofxNm1+gaSPP1zldXe06SHRzGHGUJ8xkAf
7qhH9texUJtTrpbJTrxW0Cj7wIupoy0X8NE+Xi+wLjk6Hy5AMfHdBSK3cQ9QmYJ6pc2lPVthsmVI
2kWGmQWgb9L0bZr0txB4uufOn6JdY0XRj4pGjlmH/xQhOPMw6IUNqUWRfBmV+lECAFA6kF0ExsN1
JvKA4Y9KYxPs+ea3dM6sA+IufKwsWOvTMYMfZsGs9AvY5XoQW47wCvS2+fFq96J6OFQAJclzIQ72
YaoMFQFTLnPp00Uv6m3h6SmO+DBZXVCXm27Rp5CDXXQkquS0joFgtcvh6hbbNAfhbh5IBInj4xLr
OmVNoZgs9M7Qa3gU3w5D1ze3fQl06c0UgEY6GyNEe7u/T2k57OfmXUzRRuMxab0ffTAW93Al65da
OcgAamhknm0ex1d7lR3FLhY5a5c5Q9LoF55truYAQUk47Siy/rLou/Wu9l8WDRDE6vMmcp2tTufU
sqeQDYjlu/ZxHJPvYroePuw/aBT+hugXeNplJvgy/RDFI9niZXiNdZbVqjD6vu6AxLvuZ/pq2AFo
cu9iI6tI6eT1c5PSwKcqM80oWeXAI1w5nyebznQIa/5Cws79ovH7SQ5P889zXNd3ugEQEv0i45n3
fNiESqv+VNoH0fla5liV/jrH1xT/3AQR0txJMe21YdpOWcGumIz295bf500PictD3fTQeagBu68w
m783DtwP8EVO27SBy9EZpmJHRSV+AHo8nmx3Uo660xSPruZV7HzowzI86JYX8rApGj6NfaN/+zBJ
a2sFtlWzeGxreA/cSXdO5uBNGaoTPEDSH1Q7h8TKja9JPd6nk5v+kRgJnZQ8vT3Br1nTY0pEqKjG
13ro7yV/9m8Rb2v8xwia2NxtThfwzu2SL/BSZJ8E6NDtVapbX62pqWkACz8LoKIIVft2hGNrhTlk
pQHUEzWMgzHCXtXBt3ssjbzfFoWJ2vaChIjzaF1U5rc7WXQCLSmLCoaCxk5nXbTTpm4fI1oCtJjH
FNUZPgVqlZ/RNmAHgjjZOhSReuGN1TCRO4FhZXncEftiqmM1P8sSb+uICUHPrRMrGm8z9P02oEca
ryD5CM6zrScPzSKk14Vh/kcXgphqPe/7NKv+LmWjtUZYrdpvQkA6Hki7g93ENFC95VOhA2geijLV
cCAjN0n+9Gq04MFG5lJh6yKzKdpUGx3Oh+WGHNi7YpxJr01Z9pCVcImKrnlXxSOAqn86althL7E4
AjJq64yk9/gUL44gLs2zbsBDfBlJVWVFozbPr/mdwXCyw0iBWvTudn4/qb+3yQtKodkfZPrUbeRN
870GvulMAzsUYa8BeR/t61QBz6fE7nFqu4Olts6dPfmWsyNdkhxyiBRBGaExL+5I0Z27iL8H+iH0
KlNa706pThO7/GXArPcG6P+XboTp42qHG2dvpkn48i/x9mLXI68A2djARVZA75EmNd/SJScpY9UN
6g1lYwtBO3IXXqmNG9POWiRjK+OlofJStyQhSQ7ch3VXboRlE54VKK0U+A5laNrmf59UaSbgvHy6
kKQqoL9dDgo8lcAL0c9o579tiyNGpgxFmAHYk2rvJ9iNS82tznEzTY/hcshHa9+UBezuy0gOAP7N
qOGhc7F4Wac+dNSKZQSlI3wcIPuQRA7urqZ4rLO7oVd/E5Mc7M4rTq6qt+vMJqrDU15bfyLR093B
/YmMUTcmPeKgRbeFCN2ixjSU5NsXo3gkUs7WcBmbQfZnnqoqeJlkPLNl0vbV3A8bwVpqA903PJfj
kbHEyJkcYEmDtyA5X83Q9wLgLLvudULdILFdzepDojtIGSmt5/CbrOi8c13t76cqcHdxYkyfmz4k
j2p5j7oKliscS9hDbU25E+c8qCoNlQiti9eF/ukG0Wp/K16XW83Fnpzf6SyePltwQT8jB1DUdd1t
i1p5qAa4xSSysOjOrqZcPck6es1Xp7GGaS9evemGW41+V9gweUXgOOJPsV7eyrISARISwj6lepJR
lENEyZazOstq5Kw6SOyrCRotG71REz08S+vZhs2h/sWnmZWCRwRNFEqkNwMf5JMBje6Frmx+muug
/FxBjrFRB5TZCt40n4RPgFxQs1ODeLzpghzAxZJTZTutbaMorGDFY5jpRWhsQDMkF25K8LWUJs02
iuns4jbWtqmf/RIYOogA+FV2UPMKFeClBKcsJTh/Kc2l5IC8fmzvxSROu4HARvXM4SAR4rA7iJxk
vtiui2hWB0Y36+7FrjbKgCQNmln062vnuqvymzL0H/1ZMaH+EkqrINMhstLgSJ39+I+MeznkKosn
bDxO0YJJDjbawRsxwt1MuJyuoVBX5vuuoyyFPPXO817Cop0erimASTFpC/Aj5UYSB+KIGnNECLup
d/zAGp/EkeoNNe9Ce4EgI711iiLnh8/Tj2bWefdli65BZkUIKvjzvFVrJ35pB7fYOHPm/1651f0w
kJDfjPP3kg0f72rR0kHSV38mZvbVGpL8e6fwr6V/efrCfiDbhXnaPHZ9QULAtLSLG47zzRQ43W2l
egOqvPo/rlyM5vsrW8uVlbC8L6eCPEuRfqdo//7KfZd8jctM3ca52T/MUX6AxAw27tlUjmYxKb8b
A59zr0t0yLBrdw/Fv3em57+/pY6OqOAQq58SCM22TlOV36yme1lA28z/C2ojKp1z8ruiKepL0DvJ
TudL/ylIfeVI/3Z8GyVxcxnbeN5b3lx8dkIfwujQ1H4gpPH6MjRehuIHwY/OIAn44WVMs/ePlxGZ
bvHLy6h5sLkYPCdvu5HvczUgX0ERIvsMFWzxaLT8rCwj01M5gOXLnSm/FxNPW83Oa4zuKEOZHs5g
lWTYGuM6nb5up9kuU2kMoMccUmRnNqNdb4QWAvFa9shWC2BCaz2jJ2A998GShEEE6U5sdRAsqN+F
6wqS42cQRtmj7b9ORxKMemJkkU0wO/XctebroVnOEuDvttKDLl1GdtTP5FZSg8Tp4oGcB9UeTT2p
sFTuRNfB1MguUAKZz7DBwqGk/iFm1EWRilmiRKdGovJ5ms5lpT7y3OJvo7KED3MazPrcLwwqctDb
vuf5GDLoCPrH09WBNALR6lv0NNb7ovVvkOvstgb5s5MU79IE7isYJlzIUMFZixfOa+8khb9Mn5Hj
daGXtX1/vwIH5iEMN74/uMci0mpjJ3rv2mJEU8E9irD75NATL2fi1WFx27SLt2rBznRDi+o6JGEP
c2h81oWldhlNtvpZKGzFt4yuviVSfYv8dR4Cw2tkadQGjWTAwvzBmvZJC4eSPAKuT4NiHKMSnZDl
YVFK5XJYo83WoMuX0vz14E3KtJ9Knn6H0L6JTcUApBBN3wF27crUS16mqC5p9cMu3LRJ5MFkUaWr
3Z0WhjHXn74v9mu8ppt/8vg28BtG7mVcGNvl0CY63SJDF5Fuw3b1Bktc5rQzYAfZLeZpFt4HGjeu
th3otJic8Zvn+cFuNDL9Vqo7TvFpnqfm5UPU4MRLbfE2ZQf/qPBP6wybwoUbOebOzUMKnIsw62A0
42M18S+Vskavs2eT8tpoKM5jaqrGMyw7e4X7DZopVndWUvZrolSjpxqPc3pIE9GiY4PsSw40PWzu
xNum1u0EbcVTEISmrCHmHmnRc5ixhixpkAcDj5RkmywsEhSsuvC5nKoK+h2ASpURhc8FxP2Qtbjb
eYR9dlsZPZqGvu8cKtN+9SZsq2WqmP5t/hIhTocGu72FJg29A7XTlsuf0qwE5k5hVmf+lGblLFet
sD6Ld14q4+KlOk5wCL/51SvfJhmGjv5+7r8Fy3eNX7XkPNzlkTNuc9tTPivB9I+zadRfbcPb2Yc4
JUbLfWzq8djkiXEXji6kO8uHFhzE01SO07PVt8Zd2U0pqoZ8OGvovg12L+/s8mH2/44fYrhA574Y
bHVf2g4JIkhM7uYm1O8mvbV3SMIbG7FdHf82JJegVxuZd3Ub+Wzv2hCF7A8ObVk/5Y67a10DiS9F
Cx/kkBXpZ/pXHRCPf5vkDF43bwunfLovRC9TjGXcQJtiu1Cg/RodhYDdU/vH1WxMQXS9QuYUr1dw
LLBbC2uct9WDMN3LjGuwrWTPwZCdFAWWTbqX4k2VjfGhReUTLTlXP7WzWt2rS6VXCTPvTu2AGCyV
Xu60zVNDzgmZhQrd1iVCHFljnjR6yNZJtBd3uwZxs0mb/XvkSNuNknrlb21JOdLSs/Au8/vyBT2y
1V5PqBQhSGTuq6Sufit5VtW0ongych+2omwCabzY+2U6HVDBdXqF5OpzYHdfEbkodmjvJc+DSrpF
zsQ2LLZpscnZ/5s4pSC9kKtQl49jqG09Y4Zuf/lFs45zP7XfTD2c7iYVzLJYkzTTtuPAL0oZGuhX
7LsZEmwPER4FgrxD3cTaUYQuZse4t7RCfUqyMfkUNfpPMUuUG7nqMTfN6dsSpXrO0cjAwxSK+cyz
Zn6nWfwIUI+3nsVWhOFupMnx0bAM6zlGqHnngLo+SoRMMCfSnYsA7LPYlgm9DXvrmgdw9SACxJfs
Ye0OX4BL1ye/r/V9uKS+HOxWa723F2yLvi/x/2Yf5hT12crfhGPY3Sf54B4SvS/2RR5mX6AxNG7Q
pfS2od9mX4awpmnZCZyN4jGMZ5+kRAk9pgRrBnw+fTbcizMp4/kpgYQs4NFpQGdrlwWF/lnvhuhx
cNrhpk9sVyUNZ7e3JTfLdDNogX8yjaNmNU3/UxxKAd3VXaaP7e0ajmwfejOIUIGeqmBhmcvx3oyK
7qXd2aM5vKhK0yI4NaaomTAMym5hmFSQgV2GqJKWiCvQyiLDbETBLLCGZyrT3qPb2Rcx8+7CUBQA
ci+TmiVdVNAyhGBuxOto03ffnNpDkrK/u95uyY6k0yYiQ4IWwLvbsNxtrzdff9wvTb3vAsQXigIL
zhmZl/VeLRN1ctARZEhnE3Z39pDacOiXKlvWje1TNPuHtguDBzF1qovecVj/FJ+YrpOutl8nteNc
3Wnd8FPi/28nRR1oMdgeeGld45IndcYHLw6AepTNYFQ/pjq4U2KeNp9zvy0+54n/l7Y8dVVOHW1c
HiYv0Aka69D+dSjeazAZq+ZyHQ4JHWdaGlQ7Tzn55tJZPBru/IlRIH3G/b+ODCfPN0NqV09AQvSt
lYX6o6tr0wFZ6foMEVx/OzSI5XiO2zyQXzZ2CoCJL3OFkMZUVPUPtwpPjQbedlMA54afAKHQzPiB
8k74zdYdfZtQbluX7JWF9tHJX5ccZgBL3WC9LklL+Tngsxu1zfBNKfQeakbOJnrwNugcDN/yhmvK
2bDY/jWuMGZoYj0IS7djm4UHUfv2SatcbAeKiwri5L0M665GKBxFTlEKC725eSgz3bm82UVazCaB
wc04iXkWvLg5ssEbTkyf+88GqY715L3rv8SoAH5u+zkyDkFndLtwdvxT5HnTNwc5624oyq+NVsSX
FIbozYiuxzcJi6JEOcERjM6m6WxKvfdu4kT3jyHNijsak819NJT8r8t07nZGkaL7IeOpNTtoRUxz
PyIqhC6oPe8N1TmCZfrpW1NwEt56QFftg5y92a8msc+WtsYLxb2YrAUwMmLnrhqcxC4mcf6P9g/r
8xl/93p+XV9epyeIjre1B906eHS1HTTFNvlA/n3oIbKd9O6hyxN436vBpXSRxz9qw/GTPdh28j91
B8nIMmGNMeYYoZfYQRUm5lf6n0tdLW/LrdNjKH3tMUMhfFFDMAtr+RQ15dbT3PQgNtFO6GA+vR9S
dWP0OrzY3EoNM9BOlEbVFTc2uKm5sRq3uziwzH+JKuP1BhyXr2ErjGwJ89qiu8AaYn9J/g6b2/Ef
q/0aJtMLP+BfbPPpN2Y2xigwPbSlhSa9UTmPUROZj6A9B/qH+aAX6jltYbaQyMY02hvbNly4EnU2
JUt8PUdQHYY1XLcSMymWvakb0HQ6NZY1ZrkC7MvWuyuouzU8Hfz5DG3EJ4mWZUeP3y1jLQ6pzXg7
OqBWTF/JblJ0ML+qJSUJ3/GDiwyh+jvWWRs9KyjSPWeTsZuWHtckNXS6nppiI8N51owbyJjV1ZuO
IUCYMc9vxCtLhghuXGS4LDmlcPLJkjn0OmkXtBcr8KFFUTySFeFWl7zJcmjqDJg4cnBnyaV0QTmj
iRcFBxlqSTjc6SqaRX0V5p8D6kbPZrqmUiSgrqB8vk5vmkrdek6311oDlcIg9h7HilY1fVELLYce
2gmnBWjc9bA//DNicNu7euRW/yEC5NT/Ye3LliTVlWW/CDNmwWuS81hzdfUL1iPzKECCrz+uoFZR
q3fvc+ya3RcZCoVEVncmSBEe7giLq5THX9ZgOL+vZWJBHx57lsLcAImDkIpr2WgnRbs/pNqWiPRn
2zwOUn2Q7DctWGCdUjN2TmMjK2GC1RR5sObMqIuUydwlhA1hamLhzKYFU/MxidA65PVhoh65fkw0
UY5wjiOUUqdmdevz7AT5QfYIaDB7ZKb5gjKu9gKSWAbJ8sbbIL4tNzTYMc2/jAhZdWqQTGWZXyuW
m2ClxewscdINSurbLU33dG7gJNp+n2erSZDS2AHen9yRSfcGbKpA/LyjTyAHrz/F0ANe0SitYSIH
V+rmcE8mUWuoIBIs29NHgLp2c3RMVwcA5J9PBNIfqH5pD2Tp9AKqT9P3ME2GAwXgOAhyd1PT13MA
TyRWd8WL9p4G6UuGbCxE39P4nr5gcdah7OPf03lR1+vYNUHfXGbeIcF7ANhd79D5TfHkmGn5VGCf
ZMlM3qLGwnfcMe3AMWO+p0EgpKe9BaKEgCZ8TMfzqgCJ68g2nlulV8t6JNCEiZfQGpDeCew74LvP
GiSVWyGT76DB/eb20PcB0Yh/KGKoMbI8N75iIo3TxLHWvLWTAjRTrjU9NQ+OguAbWjPukRY3FPSC
3yMv7KzCus23HlgLBGSQvvRZYoHtNEcGI1dKUkrKRdmBrDU/2f/tj5zhxfTbuD+gdFkCwpoBqaAi
f3/EAGuW1IGVIKGxDHwKFrYUCWQCrJplgmf4MFTg0hDhPVS8wnvXQJYF22N/N0DG9h4cAYj5uyj9
Ep5/Jg8zTI072X+bRsdJg9yPXUUf/itkwk0DR7EDt2pJ8qU1aEmnaaHZp+7QDCaCtz3Uu8MBRW/q
ZIfnkgsZv6g7ULc19XUMVtjnBCcPbFv+041eFYMDBW2/6P7q1qjVCMj84abOMfNqZKebar3Nl5vS
av0ARuUhEwBOQJhs101ZdoIuWH4qDM3ejUAh3GJRAcZeGd5jHyJ03ZhO9WYm8VsSi/pXk0LvLmMy
XlkSEOg2rn71fvM2anH5VjRlCmmcjD2OJn7MtRbnNwhUvN+lMeTnu7h2km6QB2tBf/y1sfR31hgo
TYsTMFvEEfPJDG3ImVbmbzaapCg4vMiAxIbvbXLE3h4hElMdHaRsIMzj2I9ki/iXTtjDgzDwOvAd
yA63E7iwFn9IXwHSyHXsUlujvZ+b16GbIFpa2XfOKN2jpTarLrAbWyMbU6SxsWNFsl0C7fpv4ywe
T0ZLeaYb+yi55/2sMv2sg+VkuWCuMVv8fy7+5VOl/viSdM1X2iPTbpk2yuMAsXke6geyC9+7xZYH
7EM+vfURZAeW8C6FgZXdNiF2brvRlioPRvFSR1CqgFSEsU6QZ4TkXDpdrZDrATk4/kvWNXYQlyhW
b3mUB3zSo+2UOPZVA+J2bgzfjM8+tzdDESK8RQPkIiC3FJT4kW3JNqD+b607SQRhup7fBgG6kM7J
5LYqOf79mkpDAJKPR2waxy9gz2WQqHS0Y6+6prltfMlea5DXnBwP6n2xEr03iokFPQeF/8S0EkxY
9a96tLSv6sLL6vcLA/y4GYcgiGMgu1gaufHSeF23jntu34QBbYGsTYojEgZgdAgnf1ObUEVIjbAM
8hrkO5GSpyvVVe8B7Q0gD/q6gaRfKnVj8999yJGaNAXbSay8l8XoKi6+lWXn47hlnenIOVTxdGdq
05lkyLLUHO/UGJ0waaw18W1Rh9OPsf9tHvhQwHIv7a8tZBlWID6KH2Mr9LajB4yNAI3hxUz9ZNM3
3HiptP5bUUmomSfgwcOu7gfonq2VVJM0859JAN/KCwp6UjBravrLJOU8CbKq86S2QkALcBMtHLJT
0jhakE8iDRBzyk5RKEHSTiNdmI7vlzQ0ZToCKE4xHS2JBFqpyiorDYXgiQHhdWiBJWc/BIOGVvD2
QbPTOqhqHn8dC3FjDmq9VoP4NnCv+4WSqd+x53gvLLfAw+xJ+5YxPYPuE4+P+JetL9lomRtue+zR
TPlrEka7SeWPqBHV6ANbE6NunPq5hXRx5sijQRmoTz4fw7EXj0fqdToU57vRn3YECaokdMqHFhG9
GSGk4EOgZPm7jbtgoCBRanImP/kxl1BHtB75/df1nBZ7dC/rzuDfQHmKzrT1EmEZbP0JLOnA3Kgg
TWkDFFg5LqjKFDpaNTQphLbTZrFNqX81tK8Njt3HxPNrnJJ1TeLfMFrPXSkK9zaKIkXlbuIjXADi
pEQ1NAAmu3BlOWW8++SN3fK6HfPhsjg7TBF7Z/XjJzcIuScb6RQtuMBfQRDjX3hVO9aqQzzg4Fvh
a22a4XXkOLesAb/fuhYYyGYX1FxNqzQJNTxdxmINPBFEDZbnkzTzGmTWG3owdWS3x96+lnlXrIVy
ppEwRwZupXMABFM+O//x8KPVC9MyQLaIsnTFdugqesTILFGXSZc6ER8uQ2QURmoD1QdshppCGnif
/OLBqOI1OTqJgfIgq2bWwbTFbJtXsMZ630KmzY5XRV1AbsIw7Lskm5q9k3T5obSc8TZBCBIacWnz
JiH3yLRI++WJZu9WJvvasUIGNKlw02YvcgPMI34/3iwsOU8qdPdCTwS77PaIEbnzpBC4tjs/HTcm
FPpWhapUcFWlAjW1bAIErfyLZQsDuBp1tAfXRgz6K5QegJDx3Q+nJjCX8LoB3hwhn9XHZL1KxA76
aJA3RjrnBsywvBWZaC6mC4V6bhYuxHdAgaIn7XisfP2eeq4y0RV4S/J976ryBDWVFqGBUouyrV4D
fsfCtnxfxc/zbm32iKQmhhcmm9LGQVNmJggJl1sht4RPAwTNnlaTY7oP05RfOUgVNp4nkg39oir1
s9KT8hFKbuaZem3od5ey6cH7hzFq/EYXGxeIi01a+e82VK7eh5Xmzb9FVNWWl3qybuRPP0WQx/NN
FItmsywkQn5nQbb4QusgOAz6jZGlCDKBUqVW/FdGlvzmImV3zgDxbh6CtZ7s3HVYYLSGeWqjUj6b
abzrRs94y4UBJeuyHXfkliGFnhs42LfTYB7/27KTqdUrV4CGi5YtQlEeLYIFtlpv7VE1GG4KZ+q2
xEJG3RSx9U/dWHWJskxvm3CzjIYCQQm9/B3htfA8QFPoyDP8ldS1Y0TLK9dDIYIaTR3FERnXwCWq
rp4Ce8gVTT91kTJILlndZXM3GoV+iWrt17wSMh7XNCq/US/ijnMdOv2FTdP03JW8u2nQEaOx2LDi
uzb3rzQmgVy8a0cLnAG4Ixg1mntssPYhCFaeE23SgCkatzRWDKbx4IIwkOb1Tt8+jl0S0Fg9RcmT
W/yu8c3biRRY9z4sh0dRlBloufLh5CpyJ8CGrX1q2jW0dMAXNbugmqaxHOeeemmZm8AAJsaWuoMB
DHeZ+Vfq0aQSG/QVAgTDibq0JPP6e5alT6OiPcmHNnvQVNS2rGN7hw3GALmbuD5I1O5fyQVJmfgK
DYrDMqEruL5DIQAQFGoRavoi4fMiUdEMBwvQ5RUYJnyksmt3lTY+0My1bWsrU3NiiGxxf233U3hX
51V4h2rJfJ9A3milk09josyurPsrjVJDzuOx9CP3bnbKWjxcWnwH5nUzH0xJupNF+2XScq9S3cZI
QWHrZ6WzRsEVMCR+pJsnB/84H3uBQiRAa1P/09tfJmO+6RmC4HWn79I+H/YuqoUeo9j5GadT8aPU
fWQOWPVcgC7tbw5Zy579sapnB7x4h3094tClVshxWHpg4JFZJS407Usjqi8s16xXk2+nsEhe60Y2
V5lEwGkrc1+KeJcBOL5FMsp6XSa9d7FbTxHJmqbqNL8ZpenjN5LEFcr7II/0qelDAN7iYYTKLwZa
9W6lK8i8sysOPIkl/TVZfNPEPierql2Yl1DDc2wfsq453zjcTJ95ga1g0kXdzwqxKs207d8caaya
jemb0yGokQOfjZN2j+Mhtt9Ho25RbKemhxC7madPnt4+I+UxbNIcu/1WYSFchY/grY3XJeuv1GM6
2BSmLuOBMRrAd6jR3hPvo1GEcvnGqYCYUlM/5vueLLe6DwbTBBTWiAWgEH5QNSq5BVoV/EAekbf3
wBWFs8DATP1rL55oPAS329q0/OlEE3M1saPilkk+NXkyHpkqq2g6r7w66oq6kRvidxoOZ2OC1jZY
OMDP2FTiTG7kMWlRtet6kMUeAD7qA88pGmQ8R22uDQjztFolhi7ujMGrr8C+aECzInXqirrC97NW
4qT/zLCizL8HISA4zHP7B+MeP9HLqW8T/woZtF0X400ftGY0bMGk166XrZ6a4Iq8O5FJgKZvq3sW
QNIIj/LUlV/DvD6AeEf7ZTjGGcKl0xsHs0DAUO9/A2+Wtnd6fdijvBSoTTWJOahbTPXmMMm4uk2h
Xa6ysYwvuapKzRLAowUkgebeh93hTsnXhSiOpQUuxYVkBrBQ6PpoPQO7ql4eaSDH12tT5TZy/GYI
JddeHy8NGNJe+9+1MPrXyJQROHLBiuY3vvXKwf+1TQ0ht+QE1tb3Oabb2K/GDzvK96Ipk/u+seJH
s7AAjM910Fe1afKY86o944nzRoNTHNcXUFRfSunmZ2vM8jWUcSGwqLp+jzfgii6pCbUUjzA1MsoM
IwzCnUqox92QcXC+AxKX39sja6458KOrbvD1L3ErtXXVmOWBuhkyFlDHFM+ZoY5gwNmuYjDDfAnT
RgJboXsHFnvpCVWnboDt0KrPOH+Ziii+6Nrog0AXMAAIyXZrrfKiY6W6yo0rNz1q4gvildBEi1ok
w4DCWoPKJj5S98PNUKsBLAZuNAIVTO13VHaAYauuvvkuYuoqYp7qrQDSqveu0i+rMyri3PWHB1IS
KAFIhQhc5RF2oJQnD2gSVd+i5n0N8tCgOAcuInAk44GkP3RIpm2mBjUgsmqMB5TSGw8597ctopQ3
8iiS1ALiwJcrRKfAs8tSd1rhaTMeyNm2UJPNxxaYK0ylGa1aE+HIdmNXYiqC2tW2cnDeTGhqHTLQ
Ma06xQzjTGF9oi5Eaqxnp+fv3UiOyTZBqfJaNtzd1yUEw+is7uKv3vNKJGs6yNModem0vjjbnQhP
COqkK8pqdXYHquC0HLZJ62kAKRf9kduWd9KB2pqzY1kISi6JDCtNIDulztpRJrsRGKB5pWXCn2si
UgRVwnUWY9tj5gC6xcWQ3fkZ3mhyYvdNWMIEDMFJmt7XxTSkLiQR7EIEUZf3acDigq9Trcu2c7+O
JsVZnliHuW+EePk2VXmlJarCze5G2eN8qCYDbzevn6PEFiR18pgnpyIS2Rm7nfdm8lKAff7sx1U9
nIr2RHaa0YW+BRpVnahmrCtTYPNpCCEYzFBLaYWauSKbowbw318FJUBRm4UGhK4QRkcaFUi7OCke
J2d0niQHTGZMbj3XnCeyWNp0AH1Ef8eVabD0ZpXWPTuRR4mMxLrlUEJrtdbFjgqlkrwBhxRNjSEl
e0Qxlr+iLkpijev/cSdmNf1dAohLiyy83+cOKqWnpjh1qkmkhX4/xgUwQ1NxoisaruxegpzYkuBt
/JgTkTuNk2c91eDz+fOSxrV2aDaQ0kp2dh5la2sEa9KhUNVhNb4na7PVxaUHAP/i5Hm2znXTOkm3
+sXDrD8bon9votTuz2RzPfDrOXZ+osFJefRga0Ac7cOFRiQq6EDpDF61Qrtf0lTTwOKTPjZv/KOy
3EaagUyUpqJG60BRqbyoR640cYq7eeKc0fpnrWX5f69F9o87LmuZ/9yRVjbL0jqhFhuPTzyMmgyV
t4Tg9T66OO6Yz2mHx8oyiu3E5y6NIiEe52Z7sR1NXKTJwwNebcfOTIHYIdt86QGgckgN40g2akq3
Rj2zalBmAJLS17jDCQK8XZyNzxrg916qvdZdU30vLe/VwxfhO6ig5wvgSeeLfw3poWQvkMo4quFS
zfw/lvj/7gMJMFR5gb974/SOc26ka6+I6KGI83jbQqd2ZoewGJRd6lp3rh3+5BfTe0om03r926TQ
M9uZHeI/J8m0tl4jy07OokTxZV9o8o6aLmE5tDKDxTIhEHfnJmpDnsVK9FVXbJZlbeyMBGdUVxjj
p6l5H2hhU4XzkoMBrg5dqqCEuoOK6d01YWzsshBEsGSzkaFctR0rQQ1a1psBNfWHkPH8ZdSmXdmY
ALUqu25l/mIXUfVuZ2BsOzTA1704Fc6QH/bF/9/2qkH9GmWv5sSXyl6B8hKazOOcLGtAW3vu/fZp
yZ/lg9nsBseTwZI/E0hhIgqbeNslKdbb0Vse2fJEptkeB1WIijLKuU1amJ1jq35abt3jgbNrmngM
lmXacPi8NA2MRj4vTQvpoHK+610zmAxUCHJ3QmAwByTlmteuG2gtL1AHIMPrPIIn1HhAXctzoWzk
15ohFBSBINnRCvNcWuBjFQF2HxQ0qUU/GmxP55UW07Jmk2Q7vG/YiQaBA3tInbw/DyjjX8uCYcet
NjLzzgMvvnq0kZpVJg880/sqH0HVpbq0XXHKCLk2EWYnsrkeCA4ACr/R4Oym1nWRCt8uttL8vSyr
jd7nZWmSryGYlQqe4RyFbRAtO4DRmgap6T6WDTmOCmONXZXsNOdQd9jZ0X7Gi4CDoC7tZ6jreoNA
IRJSE0uXRlHLht9LdvYinHoGVBDvQjl98zsciSKmD2cQimOPR32mjHRFTRKWkIjN2h1NDcGyjteG
mkL9ZYWwAsG/NbQPf9jnlT/dZMz9ZMW8UmwR4hgOkkWPpj3oXxmEWP3QSX4UfToErUy9KwR/uzNo
PFBOOFb+N6O5kIMDVeKgYuCUb2RdX0roiKxpwN1Z0Jj6DmXnZu02Irn4cVRc4wnYA6S2kh+u+TTU
xvTNQlH6Gjq2pdo2hzukiBF74BDuxDt3/FroNl8lmRXdlaVrX2kARwDUVqgBDSV280CtgX85NFFH
IZsjM2JQKzoKAiW5eCCb6Byg7MZhfGgQGdxakSZuYR6bN6PV77na1KZIJVFPdFq81cCYD0VgFLRE
jJlHRFUOVNSyFLpQF+rOzhHk5/Mg+ZOdmhGppaOTuPs/7WpZsENrx8ro9p/8P+pnskmLTyjImQf/
mI7qXeSPdTF/vKXehtwAiSxPU53vlmVNYOovqSeCRuPy4rpI6Ehg8m9DiNc1Cs2SB575gP1WUGyQ
rV8Ghm3Ur4y3KOMTbf7V84ACEKL84WcgTyrd/ndvl+ssKxj0Qx+QDEpxSsl5UPtW+BupM8C48+y7
TH6iRq95tvt+3MR4NJ4bvaxOBrKr28mzsakE+cAqKrzuh2VGgTblxW9wcL/0zmi/+ppEcB+R96ur
6fqhslG6z3Amu09LbwhEpxtfR3s4CNfIf+tsOvaj33wFaBMCXWA/ZD1fxWKYHnWzTHeh3WTHhvHs
ZntxtDb8QXwFkn431ln+Sx/jL32eji+DkCNOn0Z59o3ePuOXXW3YwKpX1iMcqFytbjokzItPTZs4
QR2lPSiwHX5KPGN67LjxCJ4O5ys0mqHmFNrdGfph9QNo2r6THX8MojJDIy4laOvuWx4DSJ14a81H
cR0IMKOrVpTJpTFiHPYta/jeOhs3TcofANdAJks5mNwdd6ihjDepmZV3KH4p76oQBV4IONSI1zvF
nQHtNW9VF/jEU34jE2q4NGSmhW/FK6lV+0jr0q1QoA/8V2v3ppcnK4SNxdFS7715IES1wBRWd9SL
3bC6FGZ8WSblFd76Y5yAxPNjoRIJ4zV+TOlWI4gINtTvC5MPiw2+Krz2B5G9TYqPs8768dQVq9JR
lG8z8dvckg81n/q1jKYTB9a1N7wjJGxWjgsWjyq3rjNmYYI0BoID6ZYwDlFp8gsKNF5okExubFxM
a3j350C4I00WOSet9ZyA6Cjsqv1SJbbxYCJodv6LfWjKz/bU7L44OX/3bwAACoi9At+bL36Ymg8y
QjXVHMkqw4G/87siCXJmLrhBCZNApWoF+Be6tgP3RGjf4R+meh4gybTvUMK97UbL+DLhwRv1LP6O
VxjoU3imncfemW5QqfZAlIGCZDUTOd3qWaqZvEJgKHLreSY5OCGKwGimBUTFrU8hOs7+mUn31Bkg
ijTTiT39Cwf4iByw00PtRbQpotZ+AEI83eI/wz+LLAHfMMSr9xa3auQFYgtq4b0OPWoL9KqWmf2A
dNF2rNkUoSYx3oCjy/iR2qgsBGI2fXEmXax9U5i3SkTabpiG7ug23XhGnh3i46xqHho85lGeN5Rv
2EY8hRnAvav4YepbMIbVrFaqIvYb1/Qy+Ntnm3rrPz5bVOufPluiaRDZVbVfVLoVS14E3Iq741yc
pbpAzXdHKvvipvaAOhJ+qEWWiRUiq6CQo3Cd17JmYyVgDJiNLtK2G0/G2gpp7BKn1o5tJcTMgliG
+FcnI68SvKMj5zwpFS+pmrLX2ZZHEDtntdxZkpVHDZCQi3B7eaEravq0AkNZ6LrrZaBpwu8J18NV
0TK5tdLIOnisjh+8UZW0qUMrkCdnlHjWr+Qx2paJ/Kb1jOofEUCPPTpKPEqsJa3/KcY/X5LTBCdK
AbA0cbZCxjj2g41uRHDXYR5qUMJ80yhYMbd4tzI6IAMHwIKeXAcQaTubvpBbqIPm1KlrROAGnDWS
pOuunXIbItTyqel/c5P45e9KQBEhY8X657YodijlRl4Pv7yt6cTTrlBdkddBCt2Q16xs9GNmupAd
1yb9TXfkrzH1vTskmuUNbNqoWFf+luG7Ae8ZMldq2aIvd+Q/pux92Qpx4/1UoLId1Npg2N16wIwF
yC4mBzraUrfW0/QwH3zVKCo2kk9dxDKTQ9royEQ3qC71CLgaJc6wMozB2filr58dQrviJTG4W5Rn
3L3fEeo0p6hDnCafzO6MIhPQSxQgqj5DoDM0t1GNovKKSbGlcWo0lnxL3drcydLsUcOCJimj4VLx
pkIpf+6AQcZz5YqMScXffSy374Oac2R/lTcN9CyS4L+E0kJWI3kLrfX+0osQYELoSwVdBYlGkQHN
j9Q9LrHz6rZgfOtWHkKTckXGVo3QlQekzKFq2G2x14YJ6o95tLfWRg2gocTOwMFr/MTph4afUHzp
Mhu/ObqMvcfaylMonCFuTg1yVLlASPeffgd+oRK8/mT5NJP6U5YY0CwPaK1lDoSEEIpXjVkwa2PL
3M2voAfrtjq4wK+1EVoXvX82FNyLGjLT1RQLK3DTsdwk2KkwnEFC7zxFRUAuGdlGv2yh3xPbm2WF
NtGfcTqJQdPn9eVKgyrZ0VcNXUWZ05VgUnBhxHnO35C1m1ob8F3l5TAbSud83JMPmWyn+mc2Lbn0
yYe6VVU4drCMuAar1oYLQclWIGEkyuS9SRGNbFEvj34uvQaEQ9Gv2ZbTCLk7Lau2Q6H9pgjkpyBl
liRQ+YlBnt4BzX7G2fFzNPOP4CZN9pzoWUu0F6CgrYupgR9QWPEIpfgxvTRjXoJ7qdfuUYRmBk0X
m4jx5NEKjJHlTxllG4AUS2A/EgjXOGH8q0+b71Xkdl/aEXl7zY31B2x4PHBPch3/j1V2wEtrAAtO
i2p+lm1cvFzxe3BK/FukYjzPl5rVa0ejxZ6qzBpUEqkRalwBZNYIWjyJ02CXmCjaAx3GG4CX9xDr
bB+9qfbPKBZsA7JrPcgXqzZublloTXe+I7F/URNicAUgY1Q5Jxv1xU9eBTldoZfPUTW1KwlGvjM1
o9CKs66axUbdXvQ8cHJzW00AhIuSX7gbVc8+ULAP3AsD3Wxj4FrWrVvmz47sqmdEXgFvrPsHcoyq
/AqUlHejXpu2P2XZjPMi0KsDrWoe43eo1qzUgRYPInGgbj450xpYIHtH3c6rkR5EgHtL3TEJOU5j
rbe21E3BFZockN2wAhpFJl47NhXoLWjUc4fk0nXYodKoLs32hpDBPQ1i65qsamfU94WmWRPYlrMW
BRntscPmAKGkIgsv+G6FF7rSRP0FfNlibxqVM63MJhwQgB/BBG8UOBgWUGZWV9REUAU4hgmapfs3
v2UazSAXmrZ0/9+XWm75x1J/fILlHn/40QDjoj8MxmMYQ2RZg0pItaLLpQHxh7OurFquIJSQn5YB
loCSvqmKf6ZQfxn21IpLl67+vEHeISNpMLAc/u/LxM3HB6O70CeZjctdyei2jV2tXNu4n/oEZzf1
IZYp1J1d6JKm1HX6CuXN5qBZSXXXQRrSQSroXCrGTmrq0QEKRAvrYDStd5ugqzTbahA1uozqFwBs
dM+3bZ+hVuJjLs2oUqDlJDMvi33SUbs95XgS0V2XgRH0OsIV2bX0YuzM+3hwN1md+MF8x4+FEaVC
4TY4vAXdO+9LnJIbI13PS9HkuH/LmYhv81J5b9SbONGa2cXX/KsFEqIdGCb6o9vr/XG+YvnwfvUX
G7lIz2Y5ftiYR035cbXYXLXMsioNLLYGLKFBauMXD3o3/6EeGLipYjCpUzd0Mv+hNyGhLTLzFiuP
BvJq+7hzhoAGG9vzHyrEW4pG6Jd5kuihFIgiHkS+ABEte17ePMu6gial+VlPzlVz9fqn3bNrzHBR
wuKFKT+zJAc3k6+HB9bKZwKkEww9Ulh0RAJm+2IiD7IXzXRDlflKH3EgyJ30DgR69n2apOyKB9KG
etRoE9icc6v7OYxRhkxfB0Re7Tc88NwQLAasiE5tbqvzfOO+dR9XWWq82+hqyG33LY7HfKVXBXub
R6OdbviPWd9n947jZPfgvXbPvJtOZII4RHbfAYh/C/Esg2qejAJyG4b7GGRMd+RFTdfyfWZV4kI9
maTZfVtWrxUrwaShViaT5OCscDUzOiy2obLawEv1bEcuNJD3BYouKhTxkI3WjBvIiUadna2Xu0as
t3aZBAP1sl5k5eaBGRJ4LcPDB06ryTvZbndP0+hPAi6igVJp/Wl1owENbzp/hOVPyHCiFGD/ui6m
MmzvpM/i8/LJehYmKwM0iahJxT8Y+XK3DVea5rJPf1VjhoCRmqCrIhdq/AkcINzgxvxX0aJs8CG6
VxR9sNxW70pvrzXArS9/6dAO2lH3xJflHw4BUvD+9/lh+XSydPxbFb3RWvP/oS9rFXUdb3N3qu0j
GDaEKqYRB2ZCJEGrCvkt5d2TmRfZUwrJxiPTdSB0lR16dpZWddcJ+3CAPz2+7UBldPCK2n7uQXRH
TrprGkHn6u0lsRxtrTlVseohwPc4SONFdGN5Earn1v60BVYEzMmNbzy2rmzvPJBedV5mPJJpMEDt
FRVRciKbHKJ6XySVHswTHDN6lMY27HsDTJyA6GFfPaQHWhycuNkRURFjRV2a4OPLormGvCfTMCGU
mMuh3dHiqDYpzqlV/qJB+rhaYpyQwo1u8907SwBtlrgbWsxjmbjqdn0lf2r8NP1WZcw4U09ie7gL
mTmATgR/0KTJ6B5IlTUNkqmCRObKbkN5pG421daeJQjWkQt9BIHKOH16JIPGoPHiN5O+pw8AWg/9
GPUSR0mcqUTyqifWcD/ZrL+rJ/EzFL7/BdLu4waKgOM+kujGvbYG6RYwmqnvn+u2gAIfKqi/gKfQ
BiVu0Z3qIQF0zbyfzQMU+PqmAV8IYjTB+4kbFGr7Gae3YPMzpD5OQ1mvPgH1rJRDTNywHjR87DoK
Xyl/Henl95731VONJNu+55D4QZTWf1IOlNrGHvC7zb9qCHJ+Tx0AIDNh/86s/Nblo/nWp90IPVCz
vHetZNh5jSmPYeNmiFNkOlgDbfmUjVDGLSHQ+UNNh0ap/TvBdFYgGIyvaLgNrRxfjVxHSYKqI088
DcwWRobiszyWL9CoAJcz7IubUNXnuc+QRkRAbXZzUXtPbqiOeF9tVG7Lakn6IySiA0gej6D5RnmH
tirGnwWLgS71zVfIDjcAJRrFnssue2kG+8xqI/6Oep48qAGPvvbM1C+VMSK1Zo3J94+ZIocYBc2s
3AiwbcvS11qaIkEUlfkLXZWRm81X4i+2v/lFuqHjuVnnn/JsmmuNJzCD7T9l9eYcmzM+as7kHii9
No8yZMk2jtagzOQjR0fOtEre8D3ZZZqvygmJ3Ws91PXOBf3Aq1nUM5+Vm3vGJrO89gAUEsR582rm
s8JeGva0A4G26Wsvyt9DnAxVaoApOGMFHmWzFuZGYeeD2PXBg93E2X/piyDtV2HShyc/g+wIoDJZ
dS0mBwkXQ6xpAHnC6ppAQ9Bap5NcA0MVnha3cHTi7RjlLJA2qjkFgBqnvhiGp1iY5QYsZXI7dycQ
sdlui49ksuGpF8YEAtf8TIPUCAbCMBR13VOPVpOZ8b6abYj31SJLi7ZDX3aIeHlmtiLOLMgPnYVn
tFfqcT3n+9Qv2oC61CDIC2LOiF/txgdgU3lwEIgFtpISIdtf1pg91IR/r/G3u1gNtF/rAdyT8WjX
j1pmnIibIYQ66T5DrdVGqh8FNPoSFYsWtwai3Y+2mE46xF83eDiyU8yjOOi8yT7zrLJedNClz7R1
fVkdwUJZryOg5r6QW5g39tnQo51nVgOK6t3v9IvhHMIVDWIW952ud6cuGrz1/xD2Zc1t49q6f2XX
fj6sA4LgdOue+6B5tiTbcZwXlpN0CE7gPP76+2HJveUkfbpTKRYxkTIlksBa38DCJPraZse8tPwv
XQLZ1amZoh3LUvWoB1J7leTw0OGAC1lR4myTFMdxau58DxHwkbLpvyJb2s874ctz4pkmzFwnqIxa
+QQT5eS9rw1HlhZ2jGphInnaQaEX2h+CLQbas7BU7VXrIVyAvVur3rPkm90McHH3QBPSG4hituG6
BqB3bTcCSdkWT6IG0wjo+7vT2sdz5lK6SK1rvbTblyGbcVE7CLrSd5nKLr7AWU57cJ1tn9lfUmjt
wkyx/8Kngc3bJO7hpRf2m8bpjA1DpvOhByV8jrzc9FoOw4E0tH0F9c4o77+wMoUdJPgXRh9nTwrU
e1C3sRdWBWxD8Uh+MuL2ve7eSnuKsXrZqwrKQAIPSlA0sh195MBJ04NTVm+3T6z/FKeA2Bf1yGS7
gWNB/OxnxSHPDf8phuDTDk8UfRf24xddnzK8LbiUYue4kEr5uX5CImOWm3W5weNvOGLCPxwn2+nh
Dy3ydcKLaFayASYE1OLKaJo1pS3XeT/C18yAD4Ln66CWLt7r3CQdN8C2VZdOb2oI6yN7gToqUsO9
Lq/delUGvJsTyo3wblgDX1zhBFvCt93rDTee1gzY4VlKMq13Zyvfqi7IrdVL1eLpERomf1CJbSwj
vRc64/se1f1VK4ClkM8BVnId49ez85A6WNWTWzxXlfpuIcr4PSrrFQJx/RczC5IF8FPjqfU8RPbM
vF6p1HXmXE3GLPAy8+CRIgIFiqlsIyKHeU64oyrauDqKTHtIU8DLtZhgRAvw6ip2W7CVNeGOQFxU
BwEA+N9YzhGBnPzk68evavkrnxq2iYWNR3JhDMlWMANviTKBB3pXhwJmOmb8PcBd4XHHfit8GS9M
285OfsK8vZzyejm0qgXXG3xxuHl+F3X2Y8y75smTUbMOgjzbhpkNpzR9MOoxWXBcj2r7DaH9eBG4
k1q4zBs3kBAkjDptfKXKZeDafEnFHuS9q/PeQVj22skywMXH5nFSAaj9SZRtkdMAwRAODxc4g7zX
le7RCOKtks7yrzwrAguvWt046VS8qyRbALLYG4+IruEq9FFYLIj7nyB1tUGul+MVBpcnCClWF4lg
zK2OitQAdHuzseaGCwGETnT8GTTwbid4obWpPYQPK1hD3IsOBBRxXa1jbIVASHuOP0+0wjisWj85
dRU+unaTHroxCeak6O38Wd/mVnrILW3PhAj8Elq+KUwJixluW/Mr9DZaYP55enZbZ4TWC76I1I66
R+ZVEBzSj9pRvvftJBSNLd7KqzQhXt0GSGRhbTh9EQzOPEM7vsAu5r2egBjQyLzVU/9JxcEyNCZw
DJom2Yg+kiskOZDX8yY8F5Erh7oNSCFJmm7MJGs+Uw/ZRGIdw5xvhslWNr9JzzcGG9Z/WSbheeTL
wJKxPX/DHUjDSaeG+xld0rb6WKRWRPz7LV3/Mup/a/1l7L1zpw9Veka7nsJp149IusIKvdwPiACs
VGVajwqQMNgcq+l7HjwUQx/8YU3lD8v2vOc2NbGyDIfgABR4dRvTZoWxVCOYSnS/sVFU69iQOWJP
eg7U6glPrzepP1lzxt7unOk7r7qAmMQ2K2HuI8C87p2shkHx2L4zse/94MmAuXmXPQtWM/xO+wra
NJm1Sm2Ai6OkLI4gwaslYE/lp8o1vxG10XC+4bGVfL+PYdEkF0Zgv7YOvkxirQFhXK7uRb8eyhXs
keUqdcPwYI+gXtnDC6Hf87yDNZ0MxpMnvP7AWyxkojIw3+rk1sEaHtlgzpAtKIEQwS2RY4aJsLAo
DmRDk+mirYvUanXgdlIr1or8mVr/amziSGQuMgUBVUOdME3AvBIGtLwcvH3ZMkw1dX1fORAMGJvX
svVy60ebuN4VfrQLKNyG2UWGmsDQRgcoddvimwKHeAFZDfFgFHD9Gw03eQ7TvFrCSWo6gvKV7pwi
cdZTkVtnKy7seWc78rXj6pqlufgBYj/wjX77XZZ/DndlC/hGl3AI+eNdAX0EH6EYPzvYTRcAPTB8
otuf6rlQztotqpv7kD/y7Axu914pGCPdDYmyQjZru5UQw51gSHRvMAsBww/jDAUbKFEVQO0juDIr
7ajfU7EZ8/ciUQ/xdvjYOv5cpNaYgR72v47NJ2B0SpUtIG17sGtXbX09wQIaEY5sXpnJI5Vpo7sE
+aS2ceJGBxOTT9IziNv+j8DO5dnpB3FlU3IiMQRL9dYasNF4Rb3GbPoDLL3wjLntrRdV89FCryFF
Lz1z/c+xoF9x66Xqwlm1Xm0tEaEEQHio2EtkQRsO93VwUbKGHjce/kdwZJCDCjqJoEtvHSdAxWGO
WFvXJq+beW6q4XPsW2+d7yZ/8LLBcJ2HstMSSyWWfHd8GK0Ooc1gyBbing5raKP0I9IknRkdA9N4
S41A3CaUXWJmhzyWbzRNowWCB5brzLO6ZEeTNV/gNwgyfLEkNS/S9WqHID0aFV4VWvmL6puhBbVD
14vem9+7Uj1sOlO8GPxyBsHeaQ3STPbiwl5cmZ78mgWgQbvQYjvFqexPHgjUgBo08msMawCbQXuD
u1Gw/nlkYkbTWWXWi8LM5ggJJnXErFcdsQKJN/ZgfPKsKNpbcbQKeVY+pmncnZ3EBaClhzPogJjL
vAoY21Cr0dnNIQy9L7dWNjrfa5A/9pgcYdXiCAOWl4iQUV/aQLhuZffKeKBSVPrO4t//+u//93+/
Df8n/CM/A0Ya5upfqs3OeaSa+n/+7bB//6u4VW+//8+/he9Znm0LaFjYPtRHHMdD+7e3K5Lg6G3+
l2ygNwY3Iv4o6rx+bPgCBgTZ91gFIbhpYYnQrS82lq9VFcCkvzbJCBpu27rfkTpH+lx964zFbR0b
9jLZg7GyTmiG1dt2twHUzE5PziSztUe6crBLFTM5ltH65jKYRM1PZfCITxJAmPs0I07seIFsTAaD
ECgT0SZMgo911LnM0gXDb3wHe2KgZ/XGVtlwtPRmiJtqleOhB0WmP1vTqv0MMf1sY3cMM3Y7cyrg
kbzu1oXGUmc6ANwU2OzvL73gv196xxEOflm2jRy0I36+9JDHy42+dp3Hpo/GDZLAIVBT5rTMhFG+
VgmSJno60U/gQZeeqM7UwwHnCVRtBpjYX/eqVGDsMul9OE7PtMyGNbQwKzZ2tl3L1zSq+CK2kv7o
whJzXxbQyRiRm/o0QfQZl9f5rrtCfxoYb92VBXAaCdPxQLeZWY0PrYytnRAcz1xQGtx/+F361q8X
RzBEfXF1BKAhju3YP1+c3ktKD9B59XibpDuFDV5+Lj4hQ5Ff4CjbXUDVf6bHYVQrY0WPPCrqXoBr
qctYwKuYS/8NMeB26diZgmoaHkxS1TBrsO3mM2+ro6vniHgpXlXM8hfbKGAZVPToOuZiX7tnaeTV
GUD7FRL29mOu1fRLaNtC7iAJ9lQHybBk3RTQf6RWGlBFw8rWuvyImsG1tooEeHtWNkdwKt5OroJq
f6BAeRwCaGZYfVLN6wAsQtk8wrvefvylrzDPtcO3Hpw7fpnak8Mcb21/pxvJfm7qQrCTegQ9MP1l
B1NEf1S9nz01eoNIYVHZMQTAUMgip5t1oB7uMr9QT7w1q5VhTvmSWml036e30TnEex9u8UZRcLbk
okk+iMt3jaufymazooaSM/kPvwjh//SLsBnzTPy34ZjtgobsWvp2+vCkwpOFj5CSCR9tvKJgH8eG
U29CXpl4hlH5yfRr/kaTMGF0wyG0g+FkSB9TNKOCFWScHMlV9uYSS+axN3tY2q38oihmjXZ7iwAC
hPdOGcNcJin3NIgaqPi/1t0OFrIkWNe1B5TNaHnpxu0nc8+EZ+5pTwyJVc5UNAJthUQR2wgv3t6b
f+tzqxBVu/6HZ8/Pj319MSEA5QjmeD6HEJ3v/HwxE1kxM81YcHWHekQqNvNnJvgLZx4ZPkDfmbns
Ul+95sxe0lyXelSVBEuvFz0UbiE8izRi4YF73BWbGnkG/Zyt9NP1wwYko2PXwrwNHagaHh8IOpkS
4bRwUvMqMSHvyll2Mf0kmlGwhRpYZrw3IDsTIUoAWXdDtGoeFwW0bAI/vTjAufz9VfHd335ilnCZ
7ZockrtMWL9cFcyoRKia1Lky2OUeLW2YAWmTBBA27XJLmqihE8eLobhEzpQuPkgv5zA0ILlkqoN+
HoixHqTkSVo5cEfg4AanWdRVbECLO6vnBAXMbchzwAo53NsaMRiHa7ct3Jd7r9oBOs1lsG7sdWio
CGKIYkRGuKFiq+t6DwwlOVq/1VG/Qoeabp11P6obaw9TbWG8Vlree+aGk3jEYxi+IjyModTllFtq
iUp4bAUVbLio9UNvX9Q1DHKFf5At1z+B8Qt+TsUq5vW0UTaAKrqe5YODZwSCilBNwYofgv0ewPi2
N+tqf3jkmkBSgIiM1C1WSrqk2/oRDkppg7AcLMJkqCDv3JvBFubexaltIsjMT02w9zL3c6ra5kpV
OV5dixQ5jBUVqcFMQaFi5tvf/0a4/dut48NvwzdhLuDbAqtw3f7hOTT6DK+70SqvUpo66qxe4rqK
vqoeoMNgcNgZmZ8I8DwAgKGvJ78WUMRAfj94LZBWWsE3FSoZrhM9/TzSrzqGBcx48DMjAscVWixO
H1eISUGulopeNC1l0U6PnXShKhKqVaQd8YrcyI+QiQXUVBexwmg2nqtVbnQxqyA+Wnr2sKEiiEbv
h6QirJCXEaBmS8/Cr5wYQVHA62U0Oc0H6jXY4pgZVdWNOIRA1bRNBahuN+q1nUFIAk5g5o16Dbe5
/CGw7A/U6yIc6mXbZ+3tFHSeEcQc4L554r5y7rYXh/vhQ9KB/zqAxPNqtRxO4YxlByAU3CczLLeB
LMxXqIo0KzxTgzV1i2PonxfIdfWNB7xThxUE1Tuiebsf1gonRID1cDps0eYhQvHFoW7FBNworBvH
spNP0FwXwOcgWle59XaskREArcCdQ/0i+o7pk5plUxk8J93EF4ExpA8K2NBNm3d8S0eyG2QA70fq
WRZe/WIAORk+WV0wzDlM4xCcBjfZ0xuqt6tmXNa21c5NZ3qvowbqN2CUxZh1O4YXrWFiVT94ISIo
SrTZFwjA78gZsombvT1M/itAjM48dkcJ/gTsU92mMjdDhIC9yS0Ln8DLvnhRvasD9QwyQ/LA8Di8
jFgYwfMCBtd23j0hzxXCzi7Mn/JsqmETUHRrKjpl2m7rDsBxKsKE2TrXNVvFrZVfEGE3FzlL3Ssv
8/SBle7aHAf3SlVDFDSLgAfTytJ1XJQ1nDtu3YM+VSdeqC0Fa2EaBHXD1NlSwEhShkzXNYMLbHTH
QAjHZMmDdNurocxLVNkI6uX11gqq8kfHkzcrnjxwXutgjmW6OJemVa9FWhvAA02QawCLc1VEbX79
q+OkyXbIinKNgEW3LDtY4qmouBaajQIYJFySNRFFGTlMG+tU4ZZCHW1sGAdQX2fCU8qLSuTkh/Gz
l+eLaczH5zgBQcMrHRO5FqzYMbsVIGjkeJFqcUM7LRYgFg27vmoqZOD6rk+OdZyX89pk/gX6pHJt
eUUEx5l8PCQc0XlAEt1HhyNR4OTS+wpO1TLNQvEjbP191yAjQ8MBB/AvIpTRGoCmafX3T0Lr17cl
Zg2CWQwvBsc0TTxTfn4QIgxVNnwwOhjGmwix9gHSS0QZgNzU2ZetuYFUGCIiVNfBO0o23dPUOCUM
b6CS77iFeYk7hflAX2bfcvwqAS4TL/cewPCHSFQH0cbVEiuks9JCZBXrn85fkqhKqw1saQ8WjjDG
nYd1nd3mERbQx/NWjMmplQ0/UwNDBuT895fB/HVeqi+DzTBv0P8ch1bYH94H7jAA5+2x9vSOaXd9
zSTFLc/gfAwRL4QBLD5BL/N+06ehtRCDVf76MKARRQqQP939soCeHTJl8fzvP7Iwf5nnuKZneh6+
OQ8PD/HbyhNMUxNGg1F8uk3op8CtoIQeRl8QE051UB5qO8m69AO2/rOa3vGVCSjV79UhdBtv1cxq
oy+w2rj3ruPGXdhRqaDRtKQwZ+b60TO3oeWSp8tR1hAORspjoRJTXo2wfN+DEYJY9C1oHio0xWLU
e/d+ChZ5/7Acp/XDPRJi452OZbDAwsJyfMFQ/vnn3I/TEFWTnWzGAFQve27BlKWbYLXtYqKJAJJ7
7acehrqacNK3yRmgt+rTvUdgiAn5IT7M+jCAayMHlSEaBlg5SQhMp3jngAWay0ebZeWu161UpE2I
RPDoDOFBCgavqv+MV72dgCdsml9Zv//73wDX0YWf/1zcvJ4LlRDBXRecrJ//XFAtshGZrHBz43BZ
xfwWkUFs3z/yUCFxCQ2VSm+SKayhA476blTgtEGgepY4UHEM2w7CfMxF2Drk1nqElrPEegHU3Q/l
eztxwrzqH37N+JIsHQ348MfYjOMv8X2LI8IjPO/XKBaDq2/uRrJep20idi3swudACgHB1tvh5yjz
IYEH4LnnVmBKiiGaUT0QQO4KWoxIQEdKfvZZnsLsyHZOJnIOzxnyotRN5bbahxJhFyrmNmSp67hn
EHWMMFsemmKHjNlXgK3iH1lxwqQRbyQVWshIBd6rlhqeIzLYXkWQNquMleWhSTt3hyRyv24qMZ3B
zQ4XeJTzF32crgmiH9P0fhxuQOnRQTKxKE5mKPECgYJkdwLQ/uiFSb7juLtNHR5qoUAVtsfJeK6g
u3GiXlRNxbEtpw3Yz29UT1XUSJuxK4OFiWn//HYGqqz1IWtz6GatUuGa6j6czHObdTvG9f5DXdap
7NCwcmH3JfwmaQidygb5a83TKvtYR30Mu8q1B1qHgMXvnxpW1FgTesxfY6ZVbkMGFcQUzDG4OJrg
Z3qpWoDtx+1DXHCE6xMzgExea3R7KudeHs6b0Iwwux2XaVA7cFWbknEOAWW8UZwme3Rb6R4nETw4
QqKkq9o0MGd1w2x4hdgZ8jeh2Bsi+3Hv0dvsB0SwXTzaRYL5IkYiEeduGxc2y3QMXx8IwukQLWjt
I/UQaZlsEBtHAFo3Up2ViCVCV/J8O1Pmj6tsHKfF7RgRZrzxFD+41TqqEyjF6XG89tTS9E13eTtC
HpQXC/6W94O65hQtQPQs1nRUMRXBKUrDnWczO5+DDghHiiIYNym7nacJA3GAdcsLdafjDEjrzxoI
ae6oGEhPaNYOcJ36I9CmDKGnkTr8QKNCLzQ2VYHvhD4V1VkcdATkuk/UPxIRxDkCUy7o2oxD8MXK
6+jgQRsOz5huxaUQVwg9iqs1QQoLfhL+snFsqeaDkczg2JJdqAswBhYobHAjjTjPlzwWzdrvoCZc
p29pn6arYRLRVhi8+JROASYgbvoGBGS9cJqc7+E6OlyNrvtqlkHyBlwUphKqMU9e6CcPmJ06M2pQ
zvCjK13jEgV5cpjqJl3QCRAZ33sazph34wlSfZCxH/BV0EnS4CkvfAvqq0O6ToveX9fCKD7Dens+
sipY8bQGtdRHGsdo9n1cIvfQIhg4x9Ml3pqJy8CxxiVD5JHNiiFi5TzAQywwQ3WhVtOJuoWDlf+a
itLwgWeC8ertUBV+wyViNCfPb9kjDDGiVcARyKNiqSr2AErj5ta3GcDPhlVAvgpq6xsdzS1cYw2T
XXuOVbj5yI1BXDNrT223GgUmRAbE2+2jekajdlizwGpFf3IrxfoKIiKgDdV4aSIe+/6ZdUw0RrJu
TZ+jzZk4WEK9f+be8R4AJ1a3z6x/DitoG+RLOmtqA8E+uS4y6foEekOfG/Hm/va5/u4z06ChNn77
zGFSQbAfebeHRg2r3kjsdVv52wK5OXDQ2gLADqPD1IJ2x7StAFtFTqSIXHvjU4tn5GArqhS2bree
DUgdse2FcG3TuBB9jB6I6lUQeS+JJWEkTXUM8qLyQLu32qLjbAaoXaCMZCEjvACs5DGuS/A5Kqi8
YQqSPoJ3mT6WGRwpe/9CHQAasJYMVKolFQuW8CsGU0caAgcwb9HLXq2orvaQLG6jOaxQx23epfP3
YThuLRvgctoSutu8Sx9ZaDcPo+ms7z2ycmzxZ7b5ho7VTo1/xBVR3bwsij31o6FVOMCOjQ31lurU
wPrDKOLXqZzarWeV6QKR3XgtmsHesURlx3CoMFMfFoEqtl6Sw96KqWyWymL8Q06rVLn1jzGdvmEF
zT95OZILcRUoYMIhfDfVAgtL3oSXIYCOjOp49oWbHnLFGATALFY6DX+LbQtC/M2UXenMw5jbuzge
nC2kAdeF50BeiE/uvonlH1bPS6RJDYhbOp59jPDWWIkiNMGmg2X2mJT+nAXAPBj1shQQ5kiBsnjz
QnaChLZOfyJq4w24yDGAAjLi+XejDb+VcHb97AwsmYt+DB5r6FMuYMPAQPuY3s8NFn+x++W8URt6
F/AhQJuTsv8ElDAIziYQBT+dDxbd4PPldbHyxwIK5lA/X1XQAFkEKSx0VGdiwj125huIebOg4/Wr
X4NqL6Eat2GIZXzyhbMrM33Uyjfn3gSjI2vozAcVJcjl0EjEIgNZjo+BbxY7F2bSSxqQqfXEY+8L
qCUpDHL6eguYvvc0+c6Z2icnRkzXLPuTLBCeB7sRfuf6TJkfQuhLuE+47ZrtwGSyKnkVfAmq1W2g
5XVL3k75zmSIcMHk7/PtgwA1OzMULlyCBcGRI38zz/UBAVza5VGrPk2eHDccVPBV1rTta1KMM+pg
WODnwbsv20N8qbz6Hsyn6FS1DfJ2jVnDOQQG4uBAAXNBDYZdr3w8NV9azxJrD1Kla5kMxksu8M3r
c0LirlxM0kuRwgXiBx7J5e1y5TBWnwHvEl4dAw41gTYRphFVDMQPAkmvzeSE62Eqqg1cSMZPUw6f
FX2hkwy6ChDAzI7OZPiA4MV8NuGV9Ixk1XM5wsEjAp5gk4cJbMNuiW9kv21oJyCe5SB1qYVgqMEM
3UdjgDmnfptWRmxfC73xUsztSis2lvT6jPwODd436Qz17YVaZNG0zqH7M6dB1KsDenfEdPJIJWdo
fbhu9HgN5zlfY5pr7sCgmrlAxTynwjAuSVjszaALXwY3x8UB2fMWi6wqEzAnlg1LanWyMF0YSN1t
KfgIJOmPtPDYiUr6iBwoimeljwh5OgirI35plzjvn2TxVMJvEqSQA7Cn3qG1O8xOu3Lgm95tH7hu
ANcNJLIPzcZQbPDQd7ZTEcPDDrgs7xDY/M/dUTpw2ZmG76H5pRchxL7bLkMQzLeSuXRlM/fwjlyX
FhPJHHaMa9551qkG3+Q6VUwerYw9vHdWBhJ+Q5stbmWOeCEYmmUDpxt9sFrBh5TFlzTy0ytS4wj4
S/+P1knRxlsvW/Kmxs+MTlSL/FtbNOYSSHS2BN7ZghKXE7+koeEsM8PPYWyDYtlDkj2QSXGg4mDx
DTBomEXlgf2opmKZjyp5CWWFTIY29cJEOnmBW4K3rljw3hqnQ7KAYtO4pdaOuW8il9UDDTXC5WQx
MBbSsjgj+PJM58mUKHf0oTJ9fFDG//pDUWuG6CN9KAMKn5gsJOU6GCd2IJTnDe+piwoJ8FmAlcxN
LIC63GQEPiBDQyNAgF13cklM4H6gWyc6ZqQ72Vk2LcomXGJJPwcsKX4EDmR6toB2Txqwg6nE+hxT
NKixU8kzra01seRWSovxYIV5f6a2oPEfoNflPVCJh+yxhLTkrQRU5Us7uOaJ2lSYfTWlHd1Uwxkc
5pEbEf3xdgpWpTPcG8GBtMEhsFrNlD8CEKI/XNDm0CwwU29PrQrv+ZmZCeRpqBX+77inUiBt25A9
O66fzjN2bJwq2SI1lj9NjhuvE4OZCyqGKWuOXhV8dpkT4VcMn9JwhNoYNbIGp8qt2t+p2sifhqTL
VypGiJ5a+8DKDvWIJ9ptbAOdFC99oq6ZglQ5AvWYuOuTyrbvlnB8SJF9x4F8KDDsgP5Pq74+pRas
BdIkMxfIr9cnu4TPL0A52I0lMBYjHBtWt8pS+mgqa/McZ53YIvQwwhJOH4MBCJJZ2eeql9thAkYd
4ojq0fT77FRG8sQM08gBFp2wYDMt2AnpVjuqm30wAnEWZGX+SHUwuvpiZxxALF0V+T1M4/VCaKQD
jCZYCzyv8fTF+MEEdCqQMHekIo3gxUomHbtSjSkx1xvtNFlRmxyT/owwyK079egHGF63BSJJVPQQ
9oRwf3ed3OELpHKaA1U3BmCN+IF2OyqGdSnANAJdgIq06Sv+ZDVpeqQz+RPoFRHeXqAs4YPShtkL
eG8s8ENJz70Y2NJibbfEk6ZcqSZ3FzSwy03j2v9x+2vr0p8WI8jmgOXhKFNs8YckjddcjuqRutsK
iVnOJv7+8b1QYA1kv/gJ/Kbm4IuCjx/O4ewEZW/Xss6Jq5HZhre7V9FeMrgrIPmGI5VuVTDcQNpw
GNYg1L4Ph86/Bej42M2hdLCVxeAuUwGewwgU7LmLvey2CWpPGy4EO7/NITOT1ZC7Gwb13s/y237V
ujD282URLfokNI/IZzdHIAGzRTKk8luwpTDzvZ2J7m/baTxezRkWf2m+QpbLXZRIEe3bBtx8cke/
F0lE514EdQjyM7ozaIrojOn3872VxtaAZS4qnw1bDxmsh9oyf1BK2PEkJNqqyllTShiztuMII4Jr
g1ko9Qpi93nsoVccZr2/unkocfO5a6Pm4gu/vKRW+omQMEUceiu3KPxVi1cnUrKz0QGtEiTjfH3X
2UqNKjtILFuSJJIFUEB/diGNrWSQ5QJSOMNy7PNknLm+OkP3MN4SQOpWRzApZ2jqxc3cDZ7fAIgU
AxTQHebhokFIWU4CkF0F4gx0/6xnaoXFGAyO4euQJn24GkLE6Qqjh5qmyXN2lIm/NJEdO1t6M0L9
4hxmxdeRV8mOSlTvtfx9KNXRhjnGsBixaHuwLWgdRxCn3o9u3T3ZSVsvm1LWq14XhWG6WycOozm1
5iL2H8pK7KiRqoquW/gWMy9Ugl8O5HnHLN/Dg/3j0Zi5isLKucApu7kaybHlqr+Y2v68z5BC94OG
zaiN6pzQgI1V1CMgpPtTnZ8cm6rlhy7OTveBzjiwGRV/GWgpG2lxDAIfrEeYYno/Ew2IMxVscu55
6UlhngDRBRMhrNDdGIbiexX0zm97mOGvTDcA+qtB9AiRNEQpNAsB8IC+7OwDldrBsPcwxnijEm0A
+R/nMZzO11bWQ6i788Jrh3iqHkyHCaLG0Hd3tOjqBKrb+oiNtO1D3xvy6kiApFIFD8jpE6c/KYas
9UJIx4MEKi4fbeKq2qeWZRypNPbg0Q69+YlKldt3hyr3pnWKzNkhCiUcJfUm+c+eHfntuknKV+qR
muV7DyqOaTq3RRHDllA0kKAFCWiCZe3Mh1r2qS9T/4Hphkw35AJgVgjCgqaf9/4DyMbvI8B2/TEV
HHQdO912GqJgmZO4CKhfTry+Zhqm4OLRvqkLhFGoA9X1WgzIABb2NqjODXFx/ZVyj449zJ2ERwBL
K3GiTe8PsGGDh+6qg6ESFvRokJ4GOo+6RYC/OFgIqVE/agW48KmDK9uGlLWU78ASxfH2JKzlm9DY
n1EDlXWrEYTfgPkE/17CS0j5PX+874XGKBeFrjNCtIrE/9h67zfk9gFmN19l35evCM4iHYKv/4S8
K7+WyEZSfQUPeoTN6mLDhqh8lVgmZUPhfOpaTHggwYklt66/D1dwqdlXgGafGw7Fmgk+Ti9YSEAA
Xe9Vuo72qI5aqV/fVfLXVs/v38fmVVDN/V7ytTFZIMk1EiJJUOLfAYCypKp7Pe3lThMeW0/Ua99O
pieRBkcDJh3f9Q4gkz3twBT+VuNWcPK9WZEH+CbauJU7ozLPaYA1RETfHO3W/gSzHm/sESDBd+ro
DTVYE5c7/88RHv7S040K5MK4BRgPa1rwfGjWvVeaT/gqjXWfhmpBxbQG0thG2GZGxXpIsEzDTCGs
It7OLYOv+j6OgR3CUB8Ix1mJO29vNJb5RAeu4hKBVV2UDg7sK8TaA0R4oRM8emcIjC0LyYeTr8lB
yQCLUGaHiw6sJ6Syg0ZYL1AMg6RhkhVz00/Fi+EoRGsNVYLnVlovVVG/jraVnkPEP5/+YpBhjmyh
cu4cFWy1DSNOMFdahCFQl7hjFhHt9NMCbyxn41iOvcoMrtYjMN6Ij+PlS0WrFlhZ6ZcvFRv4qc6n
TJaXcUzFjqe+MYcM1PiZQTRp3rV2dkDIpXsBJk0JeCZQL1kIA3Qzf/jsexDtheBTdrA6g3rR4L/q
ZRnggijTkYiGJN2LMI50hKJp309LxV9Oi1512uer0ujNBfKH2em+iS3owRXseK/JTLzHZ8BkzavK
Lg7UAHcRdQL5vT0wCPt+VhnuZbxnnuES5myysbRXCTKfn7uqXqQasxS7MDEIi8Y7xFCCfRg6WJ7f
wEwYGVRx8pyWzftIM8huI6lD+p+RJc+s20hCO8Fi8jLmzSaCV8VbrdYDBKt+VHCinJVF5zzbUOlY
5l0fHavSSPaVMfCVbzv5IyItyG25nfjW/n/KzmM3cmRLw09EgN5smT5TypQvqTZEVVc1g94E/dPP
x1Dfq0ajMZjZEAxDpmWYc36z9KG6Kqvmj14sybeOYPwWVJm4CpvUquEQv4MEmz2lMhKbuMibn8no
o/JA5iyLmFG1Wr4vSdCg2SLFDbnI4eS31QeL/mLbTDaxKIyX0Hua/e8sOMHU9smfq9FJBuvtoywM
bxNVTvJgdJF59P3MPVaWQZII/D02veP0YbsVNjbMrYYWffRMCL3hBNeoMaqXAQrBpsYj5GgEVfWi
k6qC7hksm9oW9cs4j/qtwy2R5656UT2cyT/Gy5w/qCq3DeQm9X1xUv2XeHAOTWHkW9VKEL+7Io/2
qF5KVfli2mK10z+qUiesAL4RPibq3knSansXT2WkYXkzbmxVgGDr76rvVBXttUgcGN+JZmGmkxQv
hK6uQ15W360EjLSNpM+59X2wtQukDmlU3+doRs2zt/lT4OXxXus/VXfNAJs0+SzsVRFdBq/qxo/K
6psjznpyr6rxMd12dlrApSjMU2WKZqduOmjOueJhfHHLDkqeZZ/AkGVPWWXj22MD7pbegD9VNURM
hQ1zNdHkp7oDZSTmAZJXOWYbN277IypeGgnStfx/vPjzVuur/esNjBgX0LSrUF9ZFRs6mP3oWbym
BmJkvVE7oaovjWnZ1vFofXZry+lv3To//3s3l8XSSWedfD8nyhKcJOKvJOuCUHoGfgndYn/Tcd4t
0YN+0/VA3Fy3EeGyDqKsD4ZDADdjp4pu45CHJ1Bwp4qR9TrEbvcmrNa+TkWckcbkZoPrQCbukThM
h9Al5/8HbPatbpYEJwA2XVIjCL7bFm5yWCfqT4i1DPsp67RLFDT9BXK3v7eSWntMZwTfBBzv787Q
X011/ZIhAzUm7a+6xKJi8roRhVa8h+soKK9ePfcnZKznYxrJ7lbMGqrCWJG8kSD6XaSD+DPWj45p
8T4aw3z1c3/CjYZnT1tJZmnaGAeYAf25EwturUPp7BK0P1/0daBg9z791FyJljUxMfwih2Nm6dFx
1tp420nTei2Tzj/WDUEIVZyBlB0zLUs/i5icWkczkNlncYx5Sgusz7Z6ldqvuT6RLbfKkvmVYuek
E0W3+uzska4+Nhgpfra6bdwdPSJCn9eKymOdlwusBtdra5fsiZwN7B/XdwW9p8A2Ths+WwsHImnv
66hQrq1BUCfH2NDmz9Y8iLRDPBj6Z+uSp9GBFDtkjPXOrUciBEtw67PVMXB6dkwEx9WtRKJbB71D
R1UVmduMw9JLZAvWa8tpXA6mE2Gasr6uMZjTAfs2qFqzPEm/7o7RXL7iPTRNISxLea8O/Lx/naXW
zZPLdPfPHqqbgPIaksjLD6ooa0yGS+FgmrTaRxa26d8HSwfOqI5uTL6WhziKm+ybGPFTVan6qUNc
pT+9BGSpKqlGV0N/si/Gfbpe/9U1zYlF5Sm5sK86ddaZ+otZYmn6dW+JM+vFF85ZJhEznuoWpXBu
G7RyturGRsHgEyawxwtY1pevF4sq7EcarXrI2JD/7fWhcEhEjsp0p/p+vZhnZifHl/XdV30fa8UZ
7eo39cpf905K098QGDM+7+E9R54BVXS1W1EHLcFpRQS4ZM8rq+w/1XkunC5UZROrjP+eOqTS0G9B
csDSiq0OwOLu81R17epcC0WHH59q+V9u1+XJwYxiUgvrS87rfdy4Z1ekyvas+UiMBObOSH3WZujg
BqMRnJqYf7kquk7msW8S1b3uBPFbi4ebqjcm3zo1rc4yFvDVuyGhgrkSuDMoZ/u1IBqg6rMimE6L
mCAHqptjy0OOBFwhMRAWtAapAHWouzS4a9eDKnad0+z1CKK4qhubhiQ1Of461E3dJjKVevep13n3
WS63fWAtFyZhm9jY2uBG3rAj8MW8kpWss1VH1WIk2DauvcV67Ve9Ogsi46/LVPHz2jZ2znaF5urP
JpeHeTa1OyANuW8X9+ow2wmCVetBnam6hITRFhx0u/lHA1LjEBDXa1XnVBsOs15X53/Uqx7qUtLk
0b5lufz5iv/2Yupaow1+EkBcI3OEfvMxmvf6ao84rwdwXX8damWgmEMrObmxvmtV8avPaMX6Rg+0
8WBKLw0dw0kwlG7jk1cX+WEUcf6WRNmjopQsMkr5W3R/7xEARv/fe0Ra023npUMeNkBBNOg7gldd
XN6ZurezLbx2v6q8PEUc4av8dUVrZv3Rqpp76DHFnar/7OzNurcdChztnL7vHtCah9li49gxETsJ
SPe13hFbqipsZqd7+KysS3kA0LcKuVJXrQfZ5smOPba+Vbf5bDA8/GMy1LQXfbVxWr2dJm3WN3ke
9ZuvutQXnvdZrpR301eTYSCnGqorVeXf2lVZSrQw/nG7f+04re9AtaiDuqNr+H/VfRV56pjYVR+/
bHCE2WcQ0LYBGZcprOO5vp9wYySzUzX6pYGboluComrpI2n227hr4VbyK+9Vpdu6qynIbKXbrEX7
1BrlU5PojCVm4p38ICNcMrbZo+m/qzZVA+I0PXpEHjdfda6Dj0dSwqYzMqd9EmAFnqon1V0dcitg
2a773udrqDpb6CmiIUIezcofj0ahg4EpivyeYFx+L4l9HAUqEE1UGSP/XZ+jalF9wHJ24LEHdJzX
3qoB7qSxrwYLybAiN8+Vkw3yJSow/HUarPACP34unGT6MAow661TdOShG0zp8hiARCnn89xAqmfh
GD8gpIlBowYDM2PrHI6FPf+CaL+BhDLGYd6PYI2sAMySjaBAnvQvWkQSb7BapDs8pLf1PEtP2rru
grtU7axpnl5qCZg8cVHWN/zs9HknjE4JrkQIPvY8fnlRXqOlQES1qy+WY5LH9ea8Jjv0n7I6UweZ
yOpoSwuxpzi+d/97ILQG931iWCsS3zzovvxQjV/1/+i7TI1YsW3/eo+vS0XmD2c8+Xbq3l/16uyr
bqn95C5BNnt9B/94pa869WayBellHxfC/3b1Szs5NG6J0FbsyHuEYTGq92JrP/mF3LXpAn6/eAw8
iJxa1fkvdWk+1Ngv3XQSqS+yN5Zw8br8MoxF8LJEvdwSd/H4Dmi15ejuLZb/O3MtBquX7qIBwVF3
SofWwDdG/FCNDlJBTxGPC2vuuzZzamzYYh51vNc5RqucLRkosAyqrE6RSR/PIFpX3scUvBYRPt/5
NF5VCSrnc1Hq4+2zJGwCW/708FlyvWOxVPqjKgUZERIX3YDS8r6BP4c2PHbLTR1MgLC7MrJ0IArU
lY39V0MLohLLFd/fdbrTuzD81xZEVcKYEer4dYcGnYBbGotDmSeY0f/3zpDjg11pgb4MMOGE7lTY
O7TH3IcO0M2DXXnpcbY9mGVDDbRkPVhERe4LrOfNiN0Iq1Lqeis+WO0ysTylpPqmiW2GrZtAV8fe
56HHNCnVpjs9mcdtQWTrJyo8jeH+bFHa2+pZYd5ZWu1d54G0mmpoYJvj26l/DKMDh3PpfkPI8g+z
7KpzgVkDIoBfpynw7DNpXbls0tiszp3h4t01adEJSwdizhAqXaetX8QADJwZvj0R3KtfChY4hxYr
7K1qLSAX3rdj8UYwOu82/biEfp/Ip3pNqqIys4SOh4vjEAeYAsCQwlakL/WzNKLl85CV49+LP7XF
LRD61eILUSF4KetZtFTib0XV8I+6fO1X+yUWtOoSY+l2jC3OsQUONAlBxmMuxM4TegsrNkkfDaeF
CdPI5qcc3Jdg0q2XrJ/sY+bZ0T6vh+ibBo1gAkrzs1mQHC2HubumemHdT2Q7N007lbcpEbo8xDFM
tBKUF3oYY3QyZIZXpDSjB3M9sGtqruNKZEsJ9+/AwLJIlyOuMTSqbkzRvwlfp2d1D3UQbgIIPN5D
SwWXJuwFb3OkDG1r/m7VNUqbJNJxherTQzKACI8GR1xTdByuVSPQfJWRSySC4leDWIuF3QF9sjBh
+mrQXKe51wBuek2Jcm4pvXcrjtBaFq13cSEWfxv7n+5aHeEBderX4CBZgiYEwRwfDbiuKGCNGu6o
rnYHedjejXFB4mdtUHWq1THY5iLWTh/gsM0GDcJQKxbvFnQgxH3PTn7qc/4km0Z7qYF2HeVim/u8
KbX30tE2qsOMw/a2bzL7Tl0ZlUB1lPUKNiNPhaGT3/3LCqJzcma7zLqlrmPeiEiO+7jQcBD5b506
a1PRbNZwxn4O5gEOITujYZ58/phcqw5Om5vXoHpRBatigAgLQH+nqfJ+ee3cZzvW3fnOhsG3/bqq
Wa+PrXoI5Rx5B9Wg3koE9gELnxiR+dUV24OKr/VSvM14vt+G2ohDEvoEnNtlPniN9Haqmx+RInDt
gHl3bf1/X+UMSfPaY76kWebwgDjR8AAbAakPC59kMkl3X/V9UpIoXhaf7SDdVEOW6/odIdaTukjV
83kRfejGNcTlWTey3UTYR9/9pjv6uxLVSYMDugPeby2WyPcbfv3mSc3dDgH4OisW3UniGHUEmWXd
nFr+dTXf6Dvo4T+tuP/N7eL7T50/pQDordI0wsHFKYkw9PySBlQN3TDdyjzTt2ZuAAaW/v1soKqm
FKnSwTzEeuLfq5KqX6tUr2AR0eEz8WuWFYA/2xXP9WxGj1rxBEgYyst6WLBk2qbNlOxVEbjoaqPc
zIcmXRC29Ps7aXTzzVkKhCzJum+gVC0n1Zh407zHhbncqVb8bqdLUeLDo1rbAkWvGRyXalRVMC2A
2trzTZWciBhDJO8itjeluV39pvPVTmMAULrNAaRvVPHLr/rT6EaVp7WPbLRuozytdc+f4EYb87Pv
I9tpahiZsuRdnjVYPWwmptd5Lakq3TTfkInN71V/yV/2gE08s87awwdG9DgImwA+NwsgUyCyAVLM
xEbHTK7YY7EEnBh96vxx1l1Wj3ZyT15K3/KGxkdk7UwWtiHj5uPUDjXgSjPbzMWM35424BLQv8ed
EzxkZ5fB5tGD253PM9nWvPAONtH1ve8F7t6u8vc6rTVA+q62EaQnj6RjTwgBJ49BxOBuwFH87hPo
tjsUmg3TttC4sKerOtMc4EZNjYCj6fKzptpYYN9er6LHwYb4E7M0oVgiZ0zJox7hdiwje+tXJlHc
bEWSH73pcQ7WFVGAtG/M6yOBMVdny2yXzauZwPJGPuPM8z+FwNj+qJDYe6p1Kz7FfvERDPEPkcbB
IUqM4JhFGrEttsPMkgn/ouXVSeb84K5oBl9Op7St+azo5/gJNsW2E87IST3UMBH3AtmDLAJ93hgv
vWV8DwzTD3UQYVu7j4h2al7YWiSI9Bngzxj3m2Hk6SFKUOI51WHbhWaI/hAEOvLn5AlDcxEQgEhE
7AA9exBP60luyXTsxrFnXtbz9DIBWwxF1d33hONjIva/MqdEYraxul1cGc2+7rQiHG0ApmY+bNCV
BOiUfBhuv/zomv6Af+FJLs7Nqlv9EkiwrUxOwy5I2jI0kvnPqP/Rlqgvs/f9jRQ234X8QGXwkAbl
t6EATGLWPVTc6skErRaOLebypvYtLrON0zZMK02H/Ziwf+TlO7pfe4tvpgwwzZs8+VtnmbB17DfY
AM0ZyDG7E8xeQjsdCBlo2rgxlzIHYOV8NxNzAfDNmjJIKrGhwwdk0l1dMsHOBWZTTZ1dExdk9RKT
t3MyPAqmqj+AFv2hjWX50kd/NkjoHiChvWpER1knLNd6IoBUJKvg1JQzeSzeVjfMK3hMPsnSoMpE
eAGI5Pg7T+P2aswWZmj5Sz8MxqvlnQcQlBstEi8GvJBthbLBdmIMIOJpn7AXv9rLdK6EjhNXVlzH
Ds8nA4rMbsn4MUj0DocEPOk5iU9B0+08E/PEqGqxyLHHx95IWhafXXNIXEQHh6F/APqxtdt5BIVs
n43K10I9SQqQdv2zt1QkLOdq2fZR2Z5FOp7aHmwuUkukZoGva71+HEc4ZpVdAnwF14VsPdn+xMNC
pSZN1PW4xQ24MiSRe/U9YM645oi+cQ9dn6CdmegbFwSkQHrhuCzwGGwsgEIjKo0z23J/M/YaS/eo
PRHDDu2mm0Fx6Oc0EPDDmyYxd83cyHOfIZx+U6cNvLc8/FvbYupUlJU7HKTen6qaQBfoSK5SdzFU
8+cNYjyC0sgMi2kZD5A9StjOdhti9T6ho7HIswgSc+/0+k036+YMkHzhCUt87FLYH2/lDMikN+ff
zFUuNJkleJRiVZNnZRAy+8Vn10RcoYw3Ue3hQZX7v57wc/pIfTZws9ckYWn+NF3vWUR9aJLTO8Vw
VXdeOvxRS34eESwPte0i4Fuj3UwGvipXkewhuLV5lqAfjPGqK17KZGl2eQ8Que1/Fx6aJQB1PWRT
63q3aIl/G9roVCy+9hwh8BvNycWw+tfS6ao9yiUfXZlrOy+S/HgIO6L+M9zrrhhI4ZOoNmT1LJPh
e9zaHUqGiXvIXBIq9djvo6EtN7zf7FIU0yFI+EKKGs0Ws3CG+6biyzJy8VKM5PXNhq1LJA5ZWuwX
AspHV8i7oqiQ9smq17HWN2L1hsGnEpsoPNPIaGb7roru2hpViYyHUTeGhzoy3hPTI1Qj24vOfmPT
L8Owg7nonDVTE8TsM/uUC0Qu2q75UxhVFeJJbentn6j0pOFkp1iTyxzD1PixKy3jiEJvG/fOFgXk
ypPPei7eGltPwsCa2Pr6xTXx3HjfWiP6wjHY1DYoTqbBIiHzs/euDZawz/x548m7ustD353dUAQl
hu9F7e8r0j3XHshiG8vuWjo90VzkSBBTg4fVCR1NStm/EtNPQzE471YVw8gi5HQTenAcczRPfHmu
tPl34KF/5QQfzlhg/2mNp5LMU5gI0sVMztNmdoDzVWbgbwhDT0d2XjnZNdRs8qK5pGPHGOxP9h7z
DDPsV6dPKzfeIHRPYFfbO3v2g21aD3hnZJBTxZhe1GEQTnohO3rJi9aFOuwWwHiHZz+DYEFkKSxc
Ley79s/Uct6ccf6jNTtyYIl9Bxj7UsNC9GbiiLbrN1t0EL5JzEZ3Xpm/ICvuXCem+7Br8/ZYx7J4
KGZweFrSP4p+Ce2+yHcFi7qtCTELUawUhy9jBEtbuJvewFm5MYWFIJCfHdvCj++wpYlQ+7GSyxIU
zilipXYWSWac09GCoZmUy6VKs/FYIoJ8BzTcOhhCzPdDUsQsZqG1Ao9p9sOIMSK5JmNXp5n3UHRx
sovb+6aH1mMLl2QqBpBoZ7AkLht8DhPEfzcrCnLTZTp5cxtIvCOE8+JaAXaBi2hepTwOmovfQJn6
rx1J+03rOT1q+wkawz0wIGvGkgmJfP3b0rBzMpqhetcacqJB1k2n2rGdLZRXGXYMl++TA9Mngdfy
Dq24A5wM9gGcKq5/vbDemcBwVoSq9T65fY+Hr9Dx1nTwzyAu8h4jiBIyrI/vxNPZsGXN8G4E0RAW
oKTeAwcpJGfx2/e4YohAx7B5h0I2IaqNxFusWWcMB80r+pMBAQkv2qpiKhbzWmqwiKbkfemyegMv
yQbTHXf7xp6YZG37nLjsiaPYHq4dIq5XyWe9TH67B3DGXpkJaFsHBVTL3HPuWWsTUQoetKXVXrqM
r2y0N4PLu0RiKEPKexrRSEYUpo+tNQqKmg/QKGC/MQ567mQbGxfI+F7XNYlxivzhDzkpZrRB4PhX
z+R05v2AnsgWpJC7wQ3LCgfDym+NM3rhLDJrlxECDi1nOJhVFuBJno77pb4OWTMfe5lG14XPoqXu
HZjF1zyJxAOB1D5Ek4opq9X0G1LoKPqVy4Nrz0zYVTtvCCSArkO5m8QUO1l9SPsNZIZub60mqH2Z
bmDEZzd37KtTsOC0irQjHiz18r3qK3xGquXQ4Mq3m+vgDXDwtm/HFOILz3+0gPidG1/wUVywIRgO
dwtobc/dRVkSh1FOoFW26OAITvdpCmVIRGh8GWP+4GrZ1VyH7jgncOUWfbvt0Q7V0GFj4hYQHwgI
oMUaOZs+KLxQLyoSkUwPXRq5T2MdEFR3ir3srTocK4IaVRD72wwDuFCSWd7JpHa3s98OZ4Q63PtU
GCl/ugXcgiRcZtgMqCVL6JtXpXel1QDSte5mpOl2gzOnF7gdzYGFv8M7u6Gb1hwNFDOEJqNLx6OK
OFT9h+0tPUZswjkOSNEkSUoIefaMXddF1aGKRb6x01fpGs1DPE9mSETtO6M3GeZRzOfSCYd5qMNE
xtrNrWV/ndxJC0vS9fdSjGKDZjMfXA/OCdYbZUWYJ+vaB6LdgBt6gD9ViwJl6WCg7RkGyvRoXoaI
0vq6kV2hN+75S0zXTpJtxEYxOMeRj2Nq4d8j5H4YYi0PB1+/2QR0dpY7z6HRaecuqF6FcL27stN+
txM/1OQY1r1dN+VOztkvaYHfaREVxznnoerb9C4fxinU0tkLJ1wGOuZ9VCGYVnS3OGPkHe3mCPcg
McCU7qMI0zWkO4Sn/bYne7zYEfCtqU42ST85Gyn4n/S1WZw1MUABtQiMzlN18ucBZxC/au7QHLvq
LVsqC6iIhSWiieUGYFlWZKJwL+0U4OgysXgy2kEeINnukkmDstaI5Vg4uQRaWb90snrUdABvCGzL
gyflhyFyc2O1hs0TlvPwBfZt6SdYckt88mNci9aYaD8k2Q45aFbwsTFvdXYfdZCIMxwlnezV8l1K
C6wcy4ItDwUcCnzWN8s04T7UBx95VNph5w3EOpBpmnK0oaV7I1U6XSdAhmgWyX3ux28eYjW7KTBx
MxX5bplil83wwBc0DGLvxpG+E17+hiHQtG0Ime2QXNV3eQKasNJihFbM+q6c0MOSEVNU4dpW6CEJ
t9fSwdt0RdptRJQciMHl5wzpXVc33Qtr/DvMLjtkzNMHyzC0Q82DFEbzQw6AYyxS8SjZz8YOiWbL
J28i4JV0jWTHqrcmK312drUVT4eido1tCsAmFD5ysuktFpPD8kYOmwKE5NbxssckEBfX8dtdh0Qu
eetC3w/Q8Y6LpwcwfhE5YQyHSjNkxb5H+H3p3Qo5rxQvBvTU99Gs76TntyF05XwfBQ4jSSTiHSpP
Hwa6O7uml+OzURAWKmDfNKaJ1VcQ4FlqIfzVROm0xfzxmZ/KJ8bi/yD8me+FhtPFbG29HIxMTFAO
tL7X4mjSImhnRgUwn0m8JcRn4LluNLCBgNq7djOwpNg3DgrmDUoQoMOr7qnJoXBZJAIDcv7tBII+
n+w51FlJ2z3WYIw/P5FZGC8izR+1qFk2g25E90JaH65NHn4Z6nPaZ+JUzgzXtgacqyKbUXsXj10m
1NML3rtbAxe6TdMYKCJVEdS5CJxSJs+dWQLymnI0HeMmjBBYPegae5ahcdrPg7OAgrCrAmsk13mM
gmzZw9HEDCODkNovGjv1qUgBAgTNCcvL/jyNYjirs69D7Nr9uUiBTsGpYab2CLeDbz/MZe4f+HHr
s5Xr9dkl3rXvluo6I/Z7RhJpOacFm7YAXtJG3c3vSAb0+XRoSDAiQ3MheuGHhPqvwgjac9aUb61f
EEAp7bE9LknBFjmA1eznM7LE/XwerR4tc0/ihesaRRE6DuosZmmfBm01xKsP07yUZ2aRkk3QFO2c
vnpzE1AB3RBX3J9Qi8Rnt7CrjZZUCXspPzqrA8tX1qFJdnUIu+8jTW/PS9+ilzU6h5bh8NzqGdjF
hGVp2LTVS5p1f8iu7D+/K3WmvqZkcdA+n6PFR/mlF4dodaNU+wx15q/F1ZqP33vb1uXEm+bgTtF4
duNXSE01A93OQOqf3QVZ2cBL36wyLo2N1Jvs1HULCfdla4zZo6EFKW72fDCSbw4ylChBsIKXMoo2
DFLrG2huQyWvmcZwgYTuJsnmqAgTPYoOS94cR9kgrFDiipgmp7GDl6ixWAMGO1ln9Q4Q8yAv7C2v
pO1q/Cosf9moU2kkNdvfyAqTDhAlUiHQv1+qMmBrNdrEazCkOgN0MM8Cjvmm9uCxNT/9Jf9J3MXn
m43QkBtMx2d3TBkPLGxQE3FSv1VtTtW5XQ+qqA42Yh78zdef8t+aI4zo/9Z79AK5n0dBcLE8GPW4
wWz5g81Jv5E2qnA7V7MRGCmz49AUAUkdOsQ1/t+VnyKWPodt0ILPFF4D5I7DAOJvP/8SeEqQAZwM
rbuL8j455VqBnPutxyZw3yfDYxnVdxnjwBmVbBzS6uIHcnIxgXIJTavHY3YxbxJteMLhmr/zslYL
AUaTTojT5SlqipKxeyn2xhg/emTFouIZ3/XXVvetw7CGCXTHKc5TjExk25qX2cDa5gARwXvuW57h
YPDBSxbVS6BokNgPlDFEymE8aZWb8ej481XMCLI5niZZNRFnDBBvaIb8HOkCXe5OY1kFGevCV3NC
C0ZzwoWsc6hNgLR8ywyzILafUTwq6zo7B9Xyix8bfxpAqyd7LPHWNNNum5AiM8cuuI5isQ4ElWtY
Y5uULcTWaWV10wtIjQPbqI3I6zTs87i6OSkZZ4SsEO0vDxDtly1ZmIBeCD5bE8q2eNyY/pK9g/pv
L1GZ2hsskcut1JbmLkM4wzIq7a1mmN17U+ufcnyJHvHOJCftLN0fUyYO3tLhPd/Zz54nqgOPQHmM
iKO/VWWEYkKq/egju94gTzuAGBX5VdPZ98hg2NV5In7EdfJKJGmDA7f9McTiEUFU73chiKcxL5il
5t7yiOVLGadN2OrYttnS/Ulk3icWwBjl6V1/JFjyRGoQjkvfQLQiWrKtYpmdTBTnt15hL0dUTJfD
QupgC0rT2i5aJ3csH7dVPaYHvVnjHQERqZJIayd69wrQH7tCMTyV8EmstEo+Iq12YYKTTDCfs1qv
VvJKstMtd3mSo/7RSeO9HLsGdXIIk2T7ycPg1ZL6aYAO0Fhu0VzOHkWaFZBbs5lBatfNRX5pinq8
OGv0bgbqO1ptcwyGVnvF+nonAouQKoy9bdTnuylO41eQgj8FRlP3dmtqL5buaNhn6OPO7wuQjU6V
7PN28j9a4tdt4IOtl9F8IfAZb3MbOaWBDPIRRf6tj5L7DxmM1sbLPOPGDsA6tXUiDxLu2XNid7De
yYT/bpEPdoL0V4shMetpw3oMqrxevUfsY2AN4tFqIkIbmij/yOvfyAok5EiTOlxaN3gGbRzt48SD
MNwseGwt2XIjxPBrNrvTMovueZSd/9gjbJGU4Jkxmm4PKIEzHKn8d86bPaucd0YuLQ+/yp/Nqqeq
VGV1UN2/rv6q+9dbqGZ3idQ4j1iZdoqJfML+WE2NP0+rEbtjVVZnar4ZEp1Oqvy306/2r+6qTh3+
Uafuo+pmoyu3ll5PIXu7HO23sqyZVNdT3WMJQzj1P7XWYLMgWNtzDcjuDj+2v8qfl34exUwaUHO0
fZyJ5qwO9TrNjnaF+Jgq23L+Txn1alaRQ3pXzWb85Bg6j4NfWBtARPGTqqsLl9E9tceDqlMHHW66
nozR3WdV4WYPMcPY10Udzo0nGzX/zzrVUMqlJb+zah2vN/+sSzUZGsagn77q2HFuELO3bpWdG7vE
r+ODUyM1XmmNc9VrW79GRZAw9U3dj9Y33gqAyM+mrk3nJRLFzsWA6LGaF7ZP8Rwi8VZ9JCAuDikG
kEcSI7CWYSdisrc1zGDYDm1OLCUq791qkHd2mh985tgLTp4skZYsP8EcO2Rs+S8lkq0HxF1eyzb3
rtAP9Z3GtothJXbvx25KWeHr99nUnRFDKS649wosdQByg6JadlZguJieFOjHVcsP4SE7yRcdPBPQ
vy+7Vv9Ab63citEtd/piPJBu7tli9sg0Vtm0kagbHuy2ItOjI8hkmBDlWHpvs2HQXxtvBDDaZSub
gkhSjj8UFlSx9Z7WvyzZS3bKABr72HlbRrveFnDnnvIEkYJ6qn4Sy58vqqqNzf4a5MVJldQBonC8
l1C/t6q/qut68zVwhvZOlYakWsgwTfddNwfg1DqxrYpsfCpFVEKDTcadFo/jk6pLKha7gKOuqhTg
ynlJmuI3MjR/dVgmpKqJSoJBWe+hDoX5ZzI64lHdJqiX5KRjXRh+dRh67B5src1Pqq7hub3rtOga
SHL4c7VFLzF+MJZCx8Qzm/eeH6/hCYZtVRc7yWNRkkFVVU41gLrNqz/UuK6qknGZN3ptmAdVTGdZ
Pc1ExT/vUGKBbQJUUphXBXIFDvqQ1ql3TCXjK5It/wHdfnaRC+tzI/r2Vf/PfoT4S+CQlrlX9/vq
OBjJ80Q2jp1NMW5QcKrukQy0T9a06uc0yRSqOnUYqv9h7LyW5caVdP1EjKA3t+WrlndSt24YLalF
7z2f/nxM9mkq1uw9MTcIAgTL0IBA5m/U4qFdiiBWgHPq07xoPkHN+XfH1llLZudS6urz1iRbU+oX
D1ubG2d/q17N7KeOvJ1bN/FDoZMyDjHrXbe2NltpARHU3k16KGSY1m55UKUXRQcM0+qojseliRmK
mrUfAYGgo8+c4SRVLSwy3BA6eNeO1XyEvr+AfJZY4dI5GsLsEochoOqlOoRdiWMwOBOkmlh7hfaH
4aXg2wqTCPNSNUmqX/QG5H47dPbHmNfDJVSYscnedGySS1uX0yEw4cr3re3c/JpJiZ0QnVMVLUQk
LbXfnT5nCeaFX6RmZVrytuQJpBa5vv1umBYqSW32Ik1FFzCbyMr5Xqogpsw9Ho5/Vug8HPSx8t6t
qFeQBIuUo+V57rvG1Oii5kzqpFog9YL+GpMc6WwwXDzDYLiTnT6IjvevOrd1vx8mg+eqLJ/V5UOT
lulu63n5vXTElpg53dThjIRx4U7aBt48x7BBhcpjfe9FZQ+JhlfeKC82eTe5uuMT7lzSOG0PXWRv
2Pp8cdLmFDp9CvYziM45aiHvwfBSlnV28hSModNh0b0c7DeCBBbJX607FqCyPpSkJzqVql+7IOHt
PuXZh6WNE/N8RjlMY1Lm4oZzN0fQndERTT96ZSTZ4vlfkIPGgmNE/NnrzLPUqnKo3x3jyugYHW28
LB1QQTdH1z3oWwlS1LkffjQjkay0IiUFjUa/aHng7ENyAkuUz9n3IF2OUWp2J8JYS2zMZTqfvU2d
ke9NPQsunn5AfNR9thc/GCn09GKYypOR1187XcGKx62mJ340MhzFSLw6Ze2iGNAiY5LH+8AuoRrq
aAiimlX81eb9s+9X6jtOhoK42dWm579lxLWSirm6qlScn0kDXbQUshUucwy7MB+CPEjXJm30o5ti
9K9xk/4obde4NNhYPIYW+nATU9y7rMr+YO7d/HDN8LEfM+1vbDZOiddYLJaemmneMSHPyWG3LXAJ
K9l5iCt/DRb8dZjXuwBvjA8zbq4RQN4fWoYwnPKcYmPyqtvFHcq8+anQiNPmSpwf3SEuSXpHX5n0
VefehcgQtl6IPn3SPpt9URMIsKMfdfiXGsz22Wu0BZ2fu4dJJUaYx2GBcbZL0FYFGWvP+sscD/n7
0MULuzANb1JNK/RGAU3cw7y3n/1uIg/VDRVcDWN8jmpz4ZfFzQlUcHxpKjRCLCW/YPeEiUNq1xeC
fvXRXGjlrMyNV6b+fP1MDpIExQEQ1DFWSPST1Ep3sd5GBG/snam/4Dr4GsyMQAZD7Snw9QK37xzU
l6KVH7rTolmb5S8Wq7WPfna1l7bRT7IP6VPvrsNDezfaPzsG5w8zdLy3rESeH4uMj94yJly0MWFe
9o0IwRFrxtV0qanoLb5WPZH7pdaTLH7NceKVGnrA5WvjJafQL62Ptqgw282zs+zrPEt9cfz6stZK
s3pph/lqqomKrIV+Sap0fsyWolWHuzludcI11Mqu6U+9q9hoGen246hrDmveKdsR0UEzQBqNZU9s
8Y6Zpuwu02v7UR009vpTOx/NKOoRrF3qsksKEpjYPPWPUlk/Kqsai6RqQRg1G8LL0GeEJZsQwzTX
qkMIQyiHSbVYvoAkgM3RC+yZrAVwIqpjq9N7dtX52oXT+1qVPVpd9rfISh6ztP/DLOLimhHxeuz7
6p8CBUzniK9ctf+0Y1C98UHnp2x9W8PRjF0zatUOADnSIsunRC3BoFGPEQww/eDJSNzxFPaQKbVU
DZ54kiAJ2P083S8eRtIm/VysgZ6k6lbmM4w7ogzL8Vv7XDXIF9W2gi5jUDOV87VDOPkhjFOKPG5z
AMZQLIe0JIm8tEUmoydCQAFwDrt9z6z8o/Sr8FFqnjf5C7QSR/Jl59DGylkZ7JiFdN69q3auP9j4
foAYaQG90KMClsri+E0qYU2OCb36+V6qWguUAzJeepZqOeXx1R88kMPLkch4Zk/zEK1fLE22Ne2j
Og1epWZlAyHWAU0UqUZ4vx9tcwlEL4eHtlXe4GLYO6mmumM911BwpSa/rw30S2pn9bP89mzBeY1W
rOCnufzuBVg06Vp5lGqJuTy3Zo7bjfw2O0MGKUYIaqnJp0V+/5yWhHhJLJNas7Rc3StVU99skgUE
kqeKsdosmotqkxkKMP/8cMZi2sVB4PwFgPiuZgtPOp6nxpp/Ebf4MhEJ/bPsoIuQlA/f8PnmVc/U
cIdHZ/kIgiO9lIXt31pjDu98X4ku5CHzS4GI55OexV9S5Nl+tpPzak74tTtu+TPPChvL5WS8aSWm
xm4M+obYT/TzSiK+IYLPwkAL3PgxHfMYJE4Q3JEiPcfj/G7PubFDjhP4RpnaD+3cFfMuqzRub57U
Ps2epFBsO30iGopEtv+Xg8Ljvk9goLtDRT4tqHoAV0DP4dCpaGx2sFi8drwDLD9f66b6jm2mcrW0
bHq3uorbbnzW8IP/gu/aj3x29yToUe4u/VNoh39XXZY8RXGEbm3qKCdo+uqX0oo1Jq3tSXN1+yO0
z6TE0q/GPA8nQ4nio6ukd4Hi/WC6rt7MOvrbjIrv3RiapHcq56KBGCXL5mKchdDYWMcpCkyQH7zQ
SL4NJInSyXKBIlUkKx0e7KQavYMekl6qAAK8FsWZiHxMyg/T8zaPMX9BnZgsgfa1mgPvYnlkPgG+
p8cqRB7TdAArDWDhm6b3761vLqzvxyHXXg21uUFEr3ZkoYKTWhARs5C7JPAyEu9VmZvXjvE0jt90
HE+Ml6K13cuUdcgfjgCU6z1xRuWiKeTV4DRVJ7jzOvIgvnH7AdRDfUyJgB3QV7IPuZ0vPrLzldcj
Ept28GeVufXbrPPSpkl/ckjcA+52QiKmFIo5hvejF/+YckwXxwHtXKwWf83QYMpW93ADDJq91Yft
C8lb7WxVVngLrJyofFS6hyBXjS8gP78PVlz+MlHBJBf0d9R1FeTvkGB9USIOMbTdTkWk7opz3/Cq
Flr0XIFSkZoUldVqJ4jzBMeWHlL4pQ7SZfTufMgqr8ioaMD+4gvYiGOMF8NTr5nq20Rq9ejp5Lql
aiGk+JjFaMEvO3vQhW+DARl7tPt7aTJgH5ydyK4OjZtob15vtKA8ARAtNWnSDAvBtzZNbnLA8va5
GryZmbtEl0LzF7XPsnubfCCtZlS+SA1PquCYuj4WOsvOkZUN+er2JjVP17q3SElBCDhI0kubjkfI
tfdyGxYNB0jBpOTEo4G96HJA4CrTMakSFTQCPZhVx8+dTvZh2aksxTgQ+FMgDVylB6Hu4eYXqEBt
Hxm46Q3x1WT9zVk0FPvIm96mmHDHZGn6W+NjjZbX4S3NQt50RRv/slsbXWnmTq9OaL+mw88ST9x3
Ypr7ybBGrEly470cyx9hgtCE7CNEq+4Rp/QuIEbNd1vDz1DpveEofXNDD24VNjV72TuoZHqwX7fO
vvnM+74EDFNP2c0LmUFARYtepUAcpThWiV8ck3/b9CnKdkHlId5t69HrFIygvHwP7W/znIaR8eYW
nfGWzAqDPpiWq1Rjxeuu2gw8RLpog2288QKbnCxa++cNaeQRldaLvRxeBfUJuLuPIDrctkrpnFcp
krhhtGuG8eoEsfPaoo3+OMYKNHMdAFphBrCjcaQ5S2ciguELWnKsafw234P6bY6coPEIsPmfz6u7
X0Wm+EeY/QCjsE15hUunY3HXdGtV2lqzPtQa7zOpYWJanOcKgN1a1X2OmrOzD3DjSZpGYyad18Uq
th5V8CZt0+zftJwHQ2p1q/SX1qoLevClUvT29FQCDnlYm2BB4mg1eDvDyaNnx+Uxb9HOsifd3JHb
JVNsDMGrFJ4antXCmB+lNvpu8xjV7rnQ0yjZz80SBa4rZyd7i4i3fGrphM6aJD5tbYaX/O2pKi+9
vmxetAhW2d8O3qJjo75KwX2EgkdPtnpr883ho47U8R5FH/W1D/z4vtbsP7YOCesUlDea5ry1udiV
teP6oU0/IFiBjNDeGu3pXo/i53b0skfegdkjKfRbDwniJjWMMm11J5teGr5qrdlef2uTw6ym+F63
fnDQyioD5JM7L1K4NVFCB0IADHXaSlUBpEsuph4OCRzVtzr2yzc/KQmveXF0lrYsyolVxkDMw7wo
91Plqzvuff8qnU0Dj9YClWLDBP5TqthhpQyzx6CL6rd6Ll9bAoUP6L3Wb0WCyK0ZKv5ehQ6K18Nw
53RmzwlgZwh86kAiFaSUZtdv6lTHT03sXmWnNOEzphG8b7yrNg3l42SOd3Yd9lzPwfhozKG8eWPd
gQqaguyhDspjXh4VdSgPTePUB80KZoBHfnMyFcN56BMoGnHvJ4v92BEft6+N4Rfw4ft7v+wfrD5A
sT0kJwUv4bvfxScrRPAgsVjpFMwAvFKrLmNk/5zdHARbfVX7AOaEEoLpVnv90DIH2TfMPnIPfyE9
282ghPdjpEAk9XmbS7YPfAzsehMMuqoMNxATH1rtROeAFwIBbhVIOiDlvtfv1BmtuVZTDJILsJNc
5ZyO+hfWXQw2oBcOpaE+Zl16xYxaua+6EnpsP7jXrIcAZxgfcTPELP9c1smgPbM+dN/mzNJuExlt
4h0twUSj2GX51MKZ2qkjTrqoE5O+nXAD8Mo+2bUz70gWww9q/6KFjfe8iPBNkBjsqTLhPQbGvdnE
6knBGGVXRF/meX4nI3SIWq08FXbr3vUZbjAEAtjcimlAAd42qjtEy76CsBhxoWv7U+mE+Ljquv/Y
5z/5mPCG3IqxQ/d52DumQea2ULT7jLlqZo3qi5HyyUOVzXcWgrNBCEgkU7BcTHQ4eVNyabShvtWd
Xx+xjxwOjeME96lbzwe11b8GI/4BIKa6YzBD0VDn8sUC/vFS6eaHEkfVJUOt8R6ZRHAlvFOOaeO0
92VRECXRB/hbs78Pqqm/B0hw6WoEGds62ed1efay0bvmxlQdUuYNLK3McGfgprWv++5iVQsiMOi0
oznYyQmA8Hekmv5azEQvJlnyPWer3wOH6/aosxHB476xGwW4XtK2dxolOgnAtdCSYMXeGbztDRu2
jfq9SvQJXp1Z3w0ADa7KEvAwmheZUWvLtJopCrdRRx4kDRFmyRMkI6KhVT/07K/eVh7TFJ4v4ij7
NH4Bvfxrdo3qRv5N5U2Y1GiuqbepqLRXE4aHyW1PuteuhwT8jVPtjTyM7ru8Cm7ByAwj03h+pxBf
nrQrkdsblru3zAhZOT2aFE70gVEvE8yEGKpd1fU5tKfvrqm696ObtHtCgW1IKHQFO+CtRm7Jdq5B
H+IIEUCm0XJMy4p6iZR8hQiQ74c4+tlkJS7ZkXnhXd4nIFaQt6pPnNBfdYpFzEgYnuwDphxtZT0T
GNF3Meiygx83b57bwDFzG9zfVKO4hjXjYKyY+3nom33ZEROo82c0TdX7Poq0+3YpHBPDSgcSZprv
Qj3wj2YHUi/UdFYoitMx9lrNMUgSdw8o6xQVwU+FzANKDBGKQoQyfvTWUH5pkTXnpX3pcmzsHBdO
kx6QA1FH6Kke0+OHoAHIM7+wImn35D2r0nzE1jzb4QbwkcZqyNc71gKhPkyQi59GjwB7rXcTWeHg
FWEVXp9tBULJVztw+GZ8P4K83GGbxayCRWGXqHB4zJbg9ZwGJ9tb1Ger/mfg+hkCZQbwRldPATGY
OcBD/xzOWDXqEOZ3nQaVqf17gDQYAfs9Nh5wvtp2iDo7OzNv1T1C08VRLToQyp2CAYumKshHohcT
BD6JhdJ9m6rpdQzt5p5QY7afuwlRtKx9gr38SqS52VnoyV+9SQcFqvvW1bHdm+L33k1JfPdmLTid
Ku7+alzvvowYZs1GYRhLq+oyo7CEheq3ASDqueq6b3gfGHCC7eColMn0MOBVdO8QPC4WAnGQ6m+p
496Bf5iYZY8+Z3D4NrJqJ7oRAF+K46NudP6uKSBRZHFFoKINTLJupXWp3KrYWYndnoGuF4DiPAvQ
DS+DE2Tmm5OTlNILNLeQjn0rrc4lylNohySOz+XUmue+rrw/Uu8dLlOntv6P2a4PcN55l3oLREb5
ERn9Prey4KaPAf6IldocWKl7lx7g2dkCBwruhJSU4rN46yDcO1ZB0EM1D8wZH7zRGp7TAY0ihxpi
MsmxNYP3PFPsu62ohsJZqzYz/6tdQxHD5uvR8pk7eoMFjtHNAHpWnnfyA9/bhx7qaxpD354l805X
Ax5F3zTu5jombcrs42ea68c8SKabOiPfhFDUixYHf1uLQxRUnXt0i+VmZHXGi3gpFvEcMx+1e9Ws
25ehb6fHNl5GbmpeGbQvdcRUt6rTcxk4arhPHS4jmLCr0rL+6PqUmYcVfUlSHZ1Ds3i2jNE+jXnE
+nspfPdh9jp4aK0WH5vuJXWa5BayPLilvhMdjAICAGzs6M6yzRc9MGBveCN3FHaPA4gr4nvxcVDq
lxmDSgJ7LM66ReBMyy6CAbOXjDRUYWCJprV4XYHA/LdQOvJFPdqmhYddhhEiqeWXIDXGzGsJs+DX
4CB7viQClFk/6j62rhhuwZHADNSDYx30oLGmYJhYcfocS2jkHkHpKzdqcdeY07MaziPUDt8+jKjS
7KelikzBtO9NLpaZugDNnDCFV9IhPTlroIs8s7gDkXEZJhgpwJUeO7N7UVr8n3IzTg46JprzXjBz
4ULgt8CfHZ1hyuEUzO7jmGoaU8Eue/JIzd3ipvoyAzf6wGsDtGHxVzhE6Yea4xLjtT/dwufmliiB
s4QK6llnpZNyQzmeqz1IMfEKA2DlKQdfeqMBjr1aKaUC2NMHKTDVuXmTj8G18j2qg/yaxSVD9tg5
Bwy7gYeQUgAEV8z7AsW0yClsngt7bzLkPQwalN4aoAD+a8Mpafg+JEf8h5gA6yWZwy8hUnCIj54m
rOUOjjNCcF/wRgC0D4nG1UX/N1X2aV//Yl3T3rVDdq7HmtckqMDEwdJaTSAJtfA46/rqhH8WeWl8
RUIeRc7xVU8C65IOyutMEGCht6rnylyMB+JvamdcYm8MydYfvHj2rmFkPcak0vapjqxSq+YI/xkg
xu0719Sney2N30eVVWpYBcgohlCGF5OmykfXJmn4PqBAX1YFiCCru5NNwhssV2mvwhHp9KsbHO0N
2K6LNLYysRAwGae1BVefp31zKFLbe4YF4Dyp0/sMgu/ZAIxg50FzquLka8nEAPnKCGhlSTJVqnOq
Z8z5ygyApqKck84NmT8ZKfAX65AHnbGvyqK/wI4o3juzbi4jbJG9VPXEacAb1xZ+oUrzwHSZ/9N2
9kEvg5+TrUznIk7nO4Q/nvsZsLfp2slTgJTLU9BoNZlhpDCd3kmPVm1X5xIauBHAzlASJOYyft7C
1HAHpIKdkCRjEeycecyOrKKfDOIcjOKHLHvqQsBif+X2O6Zl7TVbMDPlgqsLQVhcTecpWnCjtTGp
V4AR4YIklWLSoy+KYvjH+N8maZfu2fLY1bcy4Lx6LXS6XVaklAL0bHSQ01pdBQf/NOEIebHC97gB
KeC/jU2QngLovHZrwC0axjeEylE3xPNu1dUQjJDghjKTBYMbOyh5L4IbsqPzU0iS4/fJbYIbuCxr
PjJZ5ZfIpjzRVgWX7CKbyUwECRYWf2+oC9C+bqujIFQq52mBFDKXzW5FD9w6aPB68HeJoi1xBFoD
sFhHsip/Okp+SNQAh9yfZj+AYl5OXLN8omxt+ERbS9T5KFBFaRznbMou0jNyWs4MsojBP8e3y4dI
Ly1Up53tZOlBfmWC1jQJWITPFle/c9CoZ1EYcbw9JPfhCobzR7dcv9GMnEuOGrXkgKVI5PzLZswS
mZQWxndSzbLqHJaKjv/M8ptycJ8B3hkX+Ur5GTgvh1E1IE7SV0evLH/KcekYwDFfLuN6haVR8FK5
T9bFWkijW9tY6t0ZqRU8mQB9rNhfuRug3ZKhHqd0PKp6/ZfggaUYgFF3Nfw64qlIjmTVYGNGVDkp
Y7zbHCXpveK8QjX41sNcPHpNyBW1kRA9tUnzJtfeTtyngbjPaa4NhnVriNDbY+pOequ4pQ7LvzZE
s227aGCHdSDUTXCQyyVXQ7ZKPD6TnWzKXWCFuk9eudt5RZ/f8HX0QJ/J5lJARODeUM4VXu+MLUMy
A0QA5ozVMEagv23K0Q6OFCCRXSO/rZtz2oOGsqOLfN/YNMSom0PcJl/nUb/JmVvPEtTSXWGl00HO
tZyVpC1Y/7ca4isLBkCuiRwhW9K23g5Sl8JIcQxpuhCIJqKPQ/cqF369NeXUbHeD7KmJfO4qMOwH
ORXyI/W+5vy0QaHviaAzy7Wq7+1iG4Lc5Xp+zdzpZ4BXxiljNsBd96ZVeQvTNjzlM0TnVp9e9WXo
kNd2FtvOeQ5mkMDY8e1U6Jwo4TboCVlJXvyPL/7tN8gmtleQ3fVQX3uuVw81GRxKe0M/yBAg7/cO
ufGLDSBrfE3h8q4nd4VT/PbU/Aaq+HwGDdJ4RQRrcm5ORphr8zF2w29Kl6nH7QwzCN50x4XSvQ0u
av+cYWJ5kt/S+9VTas/qCY3Gft43WXjfDroCzGMZh5bHWo6Urf/a5nXljHBAmBzkTujj9MQUhqXL
ciPoI9JOJhzr7fZZOtjVTAdT3w9IsF3kDh47a7hMucWypDrmzoDxkbuAK//r99pFevVDsMJebgBX
WAAp2703xw+uvgAYjcKuF3kbhrdlWJY7SapbW0H0ZxmRLH12jr5TDWBW0mcnUBgjpb8U29P62y26
bsr+ufKGi9eYe7kT1kOwFTgrX9qGBIGMhSzYmzMK3dftCd/uZWmTarDchWrfnxpAeufQiU6yz5Sb
XXpsx3++BaUuV0221mOkvm5+2i/VT23rbVtWtv3P0IOtHAn+1LwGcOV2KfCYIgXk1tsgnJcXh+5B
NA10FqqTfsKHgjw98wK54oOtYwzqPOVz++IwN2B9eK8TsZjVAo/t5CUHlDLU3Z21YFXnsXzJB7c7
mebMVKLR1YMaFMRuegRmdiR4T8I7mPLFLtKch/oQROWTg3nxduHlW6W6Pk5bXRq32+TTIcWQtpce
+0G5GaWol+FatvQE+pIZw3mSsy8fUoBnnMCscNv1PrT6vTwlsNpplc3fWgfX+CO3EFGSdcuEa/AR
Ut2ftnApQk5YFyvplTg41JB4wTeMif4R9cDdkTE5yjmWQi57vExPEMpljTyl3/NJv3mxkZ3UebxL
zBKBMq+7yCCjMWq3cHZL1HMPYRGsbwCj/QkpP7vKB8qVly1G+nZhw9jR8HMevGfM4twVs+wn9puP
59kplztiGwxUTXWuHLf9Pr0dtUM/QbzfzmKZOYykyfKaydzMOvgWdCEhlcAL+ANcssFM3EN+VLqQ
W4NyYqCLMmrWcdUxk8kWeN3qPLnOdQKYQz73DD0SjeLI3mc4hq2zq3UVFWlBQc5N19ZBGC71Y20k
xkk+X36Xb0fjtdWfZiNvT6ppvMhV3S6tbOVd9yM2pmg3FgVK/1DI/1mgbQOHIu9+qa8TO5anJY40
LB/A+B+1zM5h57f58IAgu3kBmlbdhLUzRF114174VYZZtl5fuRLbGLNdGF7Qf6fQM83Jqw8WBGlk
MRwDh5OCh8BlBD+gEHgsOWVyZeS2DlRijxbwYL/AN+TfwVw6bCP6diXXG3oZ77eTsO2VLenyv38U
c7UR9tLDNtTLj5HqOhff6rK1Ns4Rth9MaBFmkImu0tkXFY9F6SJfu065ZBOHTR61dZO89j+w+vVF
Kb/zt1nGemyZu3tgAfckBLHH4EUv81eSI4Su5TGZC+Rg9sFkfkNrhXhy2CeXoglD9Sjd101/eYNG
gEG6IF3ncXKnyoxuK7a2ac5IOWgoRWrAxJZJmPydrVhRklL/bS67/vpyHmHiPIwFum492w3w9JNN
lmreo9dbkIT67soPMeub7urqVaZlMqmTLSnWj16mhVIlEYTmdQABZOssXbaqbG3Fdhm3tu07Ph0b
5R8dQh2MYYyZMnB2AAHyi9TlyeOMJyzjl/3rj59LrdhFyqD+No2US7jeefNfAUT7q9yuEUq6gKaX
axB2HZIbcqf85005eh2qAOU0F7dMD5+pIAFMkW0J94kTIgQP2bvt2NaAskOKrZ9UB//HoNX5df31
y528kj22Z2adz6w3s7R6et6RP/n3uZOttZdsfq7LQeun/tbr8xd8PkrRSGy09rs2IzUr48o2e5Bj
/1Pb1kX2rvNs2dwKuR5bVbbkuP/6qb8tZ6S3dPz0Vf+p7dOnfvqmYBnwMZqruxBG3/KI4+FMrqKa
17WqPPBSEEqBnAmNiMX7Embbiq1tzvAEhX5Hn6o12Fw7yXArH751/W2PbPpmAEKIFPx6R8vDIs/J
9rBsD9V/bdsOk+dO+v2ntv/rR/lzvpD7ixi033hwcWhjWrvMheXFtRXrSnar/xar+E/dP7Wt64nl
Y9dvkM/51Gf9hiHx7jVl+KV2XriXoUHWoLK1vaNlDNmqsrVNyLbOn9o+VaWf3yMY0P/QaiQRksKG
yMfDSe6d6a3cwuumtEp9JpTNsjqrspPuFW/b8A6YCtr4VlfmhUYudRn5mQsFRJSszHLX0JEfWO28
l+GB6D+SrA3KwP/Q1dZBw1aJIcjoUpQzJEzE3w7/abjdbgVHFv1bn+022No+3S5Slb1j0KSELFyY
XoM6m4fO0dN5L+vfBIAB4aJkfA/aITqtT7yclK1Yh9WtLqfrv1Zlx/boSjUgkPLP8C31T58gbXOW
gJ3QEh6jbbBfJ9brfrk+25ENXiUs3rKrRWDEWCIkv60ct25yrBQyMdiqsvWpnwyiW9tvf1z2fDpk
8CrlOBsPoAKfa6gUuAZIDyLlhgaSY3lxlTjitW8ydPlZkmUXOTNl0ufZZVadXZM51kUe9u2Krs/+
b8HM36YKW1fZkssbFT0RvbXTGuTKHURPjDhCJkVHK3uYvZJ0DGou2vQoj+gap5Q7YJz1uPlDHuR/
olq1GhyxziZ10pAczPPsmiARDEsc0poUdUO2crfVfStQ0D8LrV256A47s4UBGQPyFvmwdC04m7p/
J5xtiwRApKJdI2dVrkudQWXSq+K9jOGZCJ9cXy7w3CK6067xzE+nX07qb5doXbquZ13WLLK5PuYR
ycnZM6ejnGX52q2QH7BV5cR+altXdbLnM5lz6ym7t7+kh6G+t7HW22FjiFVckPtfuiIezwZCgEcd
xixVqGcIkBZXfCbZa+nkzgwHmZ5lr+cB89STBO+mOniLtOysLZ+hJnX2UAZ1u5Nec5eNF2UuzYPa
Z4D0hqHYNRGPuhRe5pp72wPgqYEpuk8T96RGoZUfkQzCcJmV/ZGoJKjhybk2etA8wcki14xoLMTz
zMG9KFbvU398XxDtrwEysK/wb+oDqnEjqhxUpS1D8ChLSE/UIyoQsV2lr7HnoCxodg9TjBaCA2zh
pJPbP3uWPz+nVfMDvuOlN7Xyy5ibuGql/re8ZEpe4wN/8wMVpHjWvPfebP3lEa0ns+sHJBy0FnWc
YdgFTV1/rWcwvSzJyw9dTe09ijrAqyJku9RisQUwCSXPuVWh36SqhwqJYJShSnDcGDFWj+Oyh1AS
ZgIDjgJhop2bwi4f5ympHmVLiqwoHHTP8hxhYYLwVhEHh7JCfsifhj9NkmfnVl2k/DK1MrAjQYnj
sASAd67Pyi0uYlSvVQifho+RqIqC4aHNCjBBXjuwHm4K9wZSg/SaR7C9RfVr6qfoeVgKiC7Rs68m
35DVVK7SVGaYdKO7iCpXgfCZYZGtcYLnBjXsZ5VM6HOqaNp+GseAFQQ7YtsDWpXanMscS1E8ZHfT
MHSPWtJ5T/NS1BmwPZt7C3Y1PbYdoZ6le610cEUbyM6YE2Zz46ijC+P/PSXR/LjWQHOg/Otwz23H
V5HlPaEyE+2rsN2he2ocHc0yD9PU5Gi8AaYvDM282Q5QZ2Ct2kG39aTdYQWPDAYO4KUXlvcVVLv7
Zim2KvfnOSmIoQ5IG9lw00r9ls9mauw109BuUhRT8P8bi75S9pMHy90LU4LNiBq89z6AUdce+z+T
If/DIJUOLhy6P8+WCZ8ZZCJohaJCJaaf/ybd+TXME/3PqUlAKyCI8x6MGbBrdLCeZo1csjUl1l3l
5v1N7+P2kqZx8cgl0KD8t+prMyrcXFlqPqhG/16jGvTgRsnTYFcN1Felfo17EkcOYo9HqcoOUqEf
yK/nx3rc9Rh37Kale6ylmPLFYLmW48hg0+Qo0G4ZMw6/HWzl35x0Nu/ko+rG1B4dL7xADsOpM0MW
7cQLpzpsv6ANkl9hOCfr59bG3D41XXvMVWRt9j4Wy32QvWFUOBO0LxrWyrZ5B9GieYV73j8SOr5K
DaPd9hXTOshQ2YhY09JD2hyj/HxQ4r6rLnpcuAYC1Ib2Q8Ri2VRg0N2jn9bf1wNh5TJF7UR2OChZ
XJHBTECzcSp0U2nPiG1qe6nK6clSdXlVOWDClvNjjyNAl2qZ6MVne/y1/p00yf2zXdRwzpbzh+o0
iLxs8vCn554ZBxPlFNmUogpmGO5bXe62sUVC8rdG2S17Osgdh+EJ4AwIvGDYgevCUqGsGJT0+o+6
DsJLbw8BGu9h9a0sT7I/HsL6lOqoNlWz4hCwVlzcwokHXpsgCu67pRgSdE9cwz//tqPvU+xkvgS+
HR+hMMR35ZjhYbgUsiVtJqtsLBtsFNViLWrwG/wvHeWQtfd2dDdiDvh/OSR1B/AVqnb+/DFtVyBy
+zI+lirRwP2nXye95UumotSb+7RdeBSkHU2rhQGLIuVDtBQ5AhMPUp18H8XCyB8gr6sxwfVld6mi
XL7bOskWDnp3vPg68sgcHLtEVcKy8vDEmBTl5nyxgOKjLCV7Px0qVfniFtXRi4MQ+HqofNtvR2S6
eexKABqfdyy/aipjyI4vc2H/kWJPCnJpdtO7dqrSO3eMAJxoKG92GXlGlWzFMSlC7U0tw+He1evv
eaipb4NdqG96WP8/xs5rOVZk7bZPRAQmcbcU5Y2qlrxuCC1JC+89T/8PUPdW7459Is4NgSuqhDCZ
X8455qXlAXthbBqnC9BB3n6dBv/LrBr1aCAtebJSDsVgTnFOoBk8haX0jB/Zv1s2isI/e3lkXJdt
KIXXCYa6X9m851A9xb0iHhQvzB+VeL/swjsnvZfrGvvlJaiS8dT5SnIe5glwP7V3RFwxa9STwzMb
Nd68uOyD0ZSBHM/6kuOe9FKL2iXOpeQptSs42orWrJZFrav7nUZqqlsIHSK+Y+ht94sYK9BF+qCu
QwyVT3VHLIKMX287+yufkIIVrpF6YjcQmXktjOEBCU37qhfvk1Vbz7pkNYe0CEEnGWr7Wk8IKWRT
z65AdGDpBt0f3zSaVyRbqjtFpIgbtfegID6DYdv06D2Zi4JmPRENi1/471XYIv/a+K91qm6iik2n
U9Hb1Zq8tgLCnJk/pJJuHOqkHWFud/mDimP6F9HvzrJRQsb2gALjGSevfF5WGV7N+ILVF9tlcYAm
sVfsMV4ti1VkievEKN2ytByx7eWzDOtNxRF99McJXUKuB9qxghWDLbryoLAZ2Zmie9S6aPHAeoKW
XZdebx6WLV3j2Wuh9DrXHWknk8eTB2BM+NTJZbfC4xMelkUzlA1kCmF3XBYNgojIgVS907I4SeO7
xTv/siyNXXrleZ1dtQh9jzf4uyDspVuSNvI59LARBx5xVX1WXhH6rMFOdLfCbh7jqJGPiBX6m6o2
3CoRVPkytk7LDst6uIibQqrSy7JqmQgoR6GBgaFqVQJXc9JjU8O/LbtH2NGumbjVdb6xWqsksLBa
gzEvjsZo5sewxSw3w4KLoyQzqdvSAjMrj25kd0DHjbC+CxSTKPBRf4AQlrzKemmv4WYWu2URjw6S
ejV/KsQAklLr0BLMuynd6Dkw/VDVZAPpynKDULxMXlFRp1vs+OZGZezj1dC1Y2ZJ+r0IUvNcxDoC
i3m3ZpS/RtSSe15typlmnUIaEXPWPJmUxFtRwavR7/697meXZU6Xmq+yU5Xt//q82iCAaY3orhqm
+jJIJXLp3AJ9h6pL8Cb6ymTvUQy98VSbA3ygTM1PaaAZkI3LBEVcPz13pXVbdh205FSFmv1S1Zns
WlWkn5PCJoClqqClwIV9xI70IQG/Wkf5ykI2dJILbipriN5bBYGYrln1nS1a/yAZZrwNk0C+h6pS
OcvhzelFLuz6o2XcCBmRiOAwjtqOmm0BdbfQb7YBc5zb3QRsqWROnFY5ZFwYVaeCZ+rJKAK389To
UAEn/2vD9z7L5uJnLT4SxM9g/F158uXIXbYH6B5Py9Ei02KlUWInLE2x/15cNqu2Eg8bbu3we09f
UW+6iPWtbPR4t38OoZviaCAvP5iBLq0TJVeJperNnY7ed0/WTX1SNGFujDgdryM5Lm7XyPUjd6OM
9Mcy32g732DzSH9q+8HqY5qkQ65vbvdGk4sPPInAIgXPea4+bto0NjGp+NO6KsvqEqlNtRNa2R9C
q9FJ9/UKYglaEz4WYlUefDgz1QIsltd5r5E/PMahkL4klJbfX5RmCqi4XP8ck/49kCTzRTHqFNqx
Mt0HBmxwmij+HRZqa5vOUHFZ8pJjl0T6lnJAcmdhBULjXOvUz3iQGd4UvPIAfsN8KH2qPjnIqJNo
YdMIj31LfKWQkdW2e/CJ5qibX12LZhlOcf1gN/QJ265U7tBttMhzSFjCd2W6FNc8b6eqGhlUgzkj
DeSEtDilTY/LnGlWDAGCQDi3MVgX8mt+KWZvP2SJ/aKMkXQWnW1zDsD3VkFSHZbFVoM8l5lRu1ej
DjCVQrts3xZI3fLash99DOlO2QfyuSsL7zGspldV99XLsjTNCnBT1e+WXW3FPIaK7l2XpaDzt01S
JL9ErnqP3sRYYq7X94Vmmo/edvBS8zXiVbltBrnZmk3vv+Xqtuor461AkUVkTlnter/PX4i5W3V6
aP2iH3ki5CG/VJ4EPN/HvNF2geJ8r5s3hDkjziTrzk6WYQvsaOQmArymhdrXEneoA1MLTL99/Nmh
1irNLY1W3/RECl7aecKFMbo12cjusrhsYMA2v9QTaVtEVh8RO/HNfluibiBw1KF2l1+0eWKA4j1a
knbOzHL6RRXgpS3C8W0MZ6FHg58DDhTIvUR9iaZ+fBuqUF8N8/pwXv/f+1sgl3729yyP4yBPW9W+
BfDt7+P/rP9/Hf+/91++Vy17nNu2WItMj1Y9HfZb0Y/VTTWFujXmdeAyqtuyIaPz+71u2QVQZH0r
5nX/+ixvTnBWkr2NVN6Jy0Sf3ZZ2Wcsbroz0r3Uy8dF2JjY/uy0bh8i2narCb+AXd1La6Bgm8XwN
StX7a5N73e3g2LjpoOR3y2QQ/L/y7kl1lLpcq0Esn/wSIx4PqWUBQrt8aubJsmhoEqb77+W0dDu6
a7Ae/966rP9ZXD6xrINtd8xCBG0/q76P9LOc8NCbBuuu4HS9d8R/QCSzX2P8TFxURba3Pbyk6mD+
Go3OftcA0FEttPs73bIIHI3hreSJHDL6ipsY4/G+LqSNptrTM0SGftty1AV4+oQta798R5Ai5+vK
Rj+ThG1fvFZhoGs+NuEVdypn7RHdiE7qgKZt1LoZDmoVwOyeA3eWRJ3vcB09yDHn0vlaNiyTDlb3
2kJkhRO9M/ciEQVwnca7pWYs3QBEt666s4kRi6cJposGOwYIuSkcmiD4YqKh2kpl2m3p/IHF1/6U
onkDMdI/hxFJ8HHbdHdh3Sk7OWrSvTck4hL4KpkYUjE9JUHyB9Fh+ocPB8TBHyQhoGMR/XsjT2ar
Da1/KfO6vuXzRJNpHgY5uMR5B02drUg1kg29KS5Kgi8eZLK87u28vSz7L7sR8LQmNHIkAA04TTxn
siOZJ0u2i28+sA5y1erkCnSIgAidYDStlYcNOWjVRffbeFtirTnHKaYKbRDTybRQFuOON45m2of7
HJTx0RahvqfskR/sceoPaTkMe0kOi2Oq5QT7eF14imsPxFNvWqe4GMl6rSiShG3sbaKmkUlgkKuN
ZecDRlegywCguivjE8U6icz25kF7ghuMdpAnDmqgsuvup5aoH8Kdh4dQB4/cCqdrA4pSfi4/1oxB
r4JB1p4Gy4LlDff0meyZzinDcTh75FCBoM4StxyDEBIW/DjeTRg+vGT6HdfW2iOP7IXR6xquTTh7
7afwHi3pn9CQp99SrP2m8Iu9XPcplPuWukkbXs5eL7bdfAQrIr8DHVhBxMNAh8oYgXQiMfmdo0tU
W/FuozWgC5j2R9iow7UiSH2m8U9A16qzrY8tKGTuAHpGxS6tFUAywPuGSwSthUb5sMuEFD54km1e
TAU37RIEH4gOy53u9bsu6ccXYdB3UhT/wcq5U5Qxy8EGyMNLiABw7Rd9t1s+pUbxvtJ65ZCZSu9S
S8wPOIIiuqqzMli3CeTwGud7lRgBIi67LHP/WGnMW5aV/97ys/uQLnxCvuDnOMu6srTwoTGAt0pJ
DLzoRUOUYyO1Ty0BlofBk1PwFZySFN42dcsep8e8CNHOXo9NTs7lvKiKEdOS0PP9suglleLgTowc
Qh4wyRkmnYJ5omYBeU+FGIvjYMclCRbMLZOffZa5ZR1J4+xdq0iU+gw11v/H5yaAUQUG9f869rL4
j682yRHY0xJy/rHu5yPL9w9hMR3S5KUeg+CBZ67n5JGp71UPb0WXafeybXpbrQ+k1ZTxbzbtPLoa
Zb5blpYPCc2+b9rUPuu6tANdNF3stsZS2GTNczeYpaP1pv/e+NIDhiL7UyjKJrN4HMABX/lKpobs
AJS3TaM/FDPuoINEv8uwinjt1M3LHHe/ivW2OFPnPspA3M8YBcpzppTBBpzp5MRCLs8/G5atNLD+
2k8QyZM35kpun5DIkNw8H2H5yLLjz2JnDKZj9hVjlv/5kn8dWhpi/EKq95SgUQWYOX/JzwGWxaSX
dwx+RQfX6iXz1A4+AUREh5L4InUBFhLVvApIjtfEmJ++So7CQATW9zqcvkQqJdbOpFRwNmWCSyIZ
1P/34ryOpO7+HM6TZR0STGVNLhqjIPPWnw3Lfsu6spLTjehJBVgWG0PL1iFYGLeNRsr7ZfU7xLhg
53L1qvgj9reuGJ/Mgk57NdbefTZlnYtUrLupbQQN0xzSO0sDqhIBcTuPetfvclS1EBxDNPvEVu31
xIYJMj/Fe1MOL1kil5uUvu5VhrVLxYDqdaJXEoX1PH3k1wUrat7Wc2xAQNEnId7IFH3x6sT4KHTv
IFPI9CHh4GuKq5im9GNeNAb4PooMDGi0f4bRPnlZln9odfQuCarUPC0R0KMa0vWONCwBakEH6ZlO
af/oVX0N05wOxLJ1MIPiGKRYAZetGRGeJ6+bamfZGiVBSuYlTLll69gYyaWSxFs8H4kRj+wuqcr7
ZVskLGpOgJZok4d3RSNLl4gkIeZ9fQrvlrllIqf+66TK5f5n1TJHGmrgRuT4fH/qZ6tspuY2YiDK
WdaZdQBu0qrxnQIHXf3s9/M9cp+ea5EbB29S2XeKSKXCiXQ/xHbBEJHH4ImSKEfbapWjjI8Kz3qo
bJMJVMyyYZkMFtSglTTvU0nSWG5+PqN40kcxFZDt/nOYf+yimxEesuXgP0friOlYdeZYuN/HXTZ7
ScRX/GPPyZCkFXFYwtUMGyPYfHipr7AI4mD9xweXDd9fufzAIJW9jS3E0/c6bfkFP18+2jGXoGe2
8r4OGvd//k0/e/91XOUz9eE2fP+G+Swsc//4sfOP+/5Ny5bvL22L9C4C7IpVfKs3lnzM592WHTxR
UeZZZpcty2RcTv8yK6wWdEP/22ZE6Cy1/YbWBnFqQ32u47BcVQRY+CFWM7/O3vW8HmHooWns5L0R
eNPWtNsvZLmjmwBWlMOPTo2JjhQGeRQ2fDC7b/dB0nxWqWdvaDMdLRCmYamGrmKMM8rW/jAkIrKj
1pEqHuSAZgU4fMumxliTbmVV8RP9zB0mvEdRd7bTcdvB9RgfKq9EXNw+Kv7AwbD5QcSOL51cn8wI
/2WJ6omCzjqhupUL9T3I+5PEqOeYE4k4gmAo5gG/XGLQIcbvu8NHTDfVjo+hpNyqJpauckSXtyDP
6Fp6R0FbhHi5eVU/dNikkvj8vU4hxMWZ8j7d/3zKp5LnphXIJXJTpeuyAQ/aezPhuCqbDivndF+X
93Ui+mtPQ6gxK1joGV3yfkIyArws4of4j1JByAoJOcQelK0J2aEZnAGrqbDRG+rJpVMGEsDmyZh4
t6rHx5/mR9PvdVT/THKqxSs8ZsNGzWGNLesyCAzbiZQ1CqZ/r2snGhIgTdVtSYpebuneXTpPwFHY
hVleGwNcU9LAxRlow1yneRImWrGzRnN0lkWeINo1gkaBYaj+XvWzvjbEc6g32mFZZUmlCpdsmIgL
rfP1sm6ZaKqnMkwEs3HZ5R8bIOZpY/39xctqXc0Z3x3zbL988bLOC3rHsBvNbcaKEev5Ry4bw1jO
jroBgHBepVNWv5im5PZ+EN3yYp1jCL42ihLeGDP/M4Slt+8V7QyIPDkNhFVdl4k1wfoHa6VvftYl
Y5cR4gaZP5alSMLS6GlkXreHWI/1K8V+/fuzbWisp9wj/ShoalK0LDptXkLG0KQX1vZ7mYSkclPl
iVih82V7UOjqcW48R7V1N9m0DrqpZKyobMXVtmPpTg+P/ryghdFfk0GvXluqlodRJHO3EL8P6X8I
M372G2IoR8nEo3c5kCnnBtkV4ZXAu/ZS5KP7fUVNReijNW4cqMj1XV6l/k1QJLupUX5feP5wXHZb
JjTJVIdYoGK3LC77KlDWXb1EOb58almHoyLBkhCf6cMNK1v27WuSafYVLvd00LT2zfcqKCHzetVM
O5KkIseLLJz/y24QMPeM3AfnZQ9aflc5VLRjOHH95WPY7CTfNq6YRc0rCWLlWgkssgyGybwuG5QG
uKdcMDizLC4bAKaIS5nQYCR5Q4IcGzQMJWvaqgt5/sadfvrZN6B2SphZbW4TtYw21ohiApxlcCtw
Q7jEs8RrzYSMtjKb0ttotgY5HH7LDdRzeBNNjTdUi6kfDNRDLS0hVGjOMlkmtF0m0rJI81SngdZG
4ROHJxEW4s2kPg/w8F9z8yJ8veesIcuPbA0b/d0creIRDn1Y5ohrThm/PjSzS6idJYzL3DLpF6Hk
PKFTi3ByWQm6tt3aKiPeQwTwJR8fgm/h1azzlml2Vy+yOlFmaejFzsaHnwltZKwOy3K6uB46kT6L
2XjUzk6aav4JZBPhPDIW/5FeAnaDBklRAO7uYZmoZTNMBBxVM3/jP7NqYn+EsQoDo87APi6bu27C
IbrMRmBnQP7HEcMcgPMZtIOy933GrJEIkhjOSGQZDCEuZ/F7M7CX41yV2cI+Ie4Ahxn2BbGWRk3C
Ytd+ja349KBFJHm5HYj/cnXl3ifX8ZC33YvJaT2GxIFtGkW8BaOw18Osqo05TG4feeKk6+Xv/Tnb
y9zyH2AMK1gLn3MlkZJ2lFvVrWJf7BqC2g6Glhd7g05CXEaVI8ntthfGY8JfresDDn1MHTL/YS4B
paJNbgGknyTdjSpMzLMpLZsV1+b8z1rmUqAN6xIsCO/dTjnUkC380mCgSysg8cXJcPrHicGizHkz
7BqEoqmsJCn1qPdTcCsD/UOkgbTW9FPeV8OhDoz+e6KJcDh46nzm0vEtVdTygOW3PNhZCXR8mc0s
u1PWy+wSvbrMLZPY9ErUTjY0jFk7n89xLIVWYtCh0fE/L6zCNrN9mAICmD2i85+5TJY/+GexTTXI
Mgq5md7sYZpmjeJyOvLFc7rMNhMFryw1R/fnP7Ncpz+Ly5yt9MRbYeDl4Z3DCWSizbK/n4neimDb
Cv0Yz9r75TpYJuG82DPEsZnC+rSsKjydcAffojWyxBp0S6KBIXX8f7s8/5UodUX6qJbhAZtdY9+z
Zqv2+xjIFyZ5zunMhygFMQbLZFmMQijESij9qWhS9keCIRtnqs2OVBQpGo6mlbsaMV1NPoyOnxKt
G5BP7cpWSS9Glb0ttZ9POxkelGIG69IeITc2J3AOK/3I0PlaTTt8o/E5zcvAgVHGQOlUBCcDLczZ
99oV4+2104/pJVV4RWR2qbs2lNWjXDYrHhkFQ+hUFouy3YMbmLu2k3zDfa/upp4EIcMik9Z8bqom
2wgGYVCxtx1ZLLW/CRuCKEXmSF3K+AgyQZcXLg+N6E6oirEalVFae1JDLEynbmD/g6ebHjWR7LOi
oH5HJFFYi9eyL8ksHJMN+KVwrWP0y5v2FPiV7PByxJkc5LlbY8gI2hPgV/QkEUO6kszQqx9RVMFL
tQLKFm76cs6IbjRUuJQoGJxeTYXak29s1W4BoqK2qDV2w5/a5MRYnU1UCp+fOvvkj3G0CgnY8rJI
hmtKRGmoUK7uZMC3WgQdn9DMsvsTeTiyZZRUq2HSra0H60Yqml2jBpwEOHShMDjTIsArXvcCXUz/
ZFtz6ZIgSNpj9afJq3t+tigK7BjT2GfxVpNGjMASev+2l7a0KKYV449vNJ6DtTXi3y8kI4ZNhEzH
mmh7Crw5Fng05Jv84X5mj7vYug0gkHaMeMonxLSkZ1gkMMgZ/+gCly6e+dYHGGz5lkzWVitgTuF6
CqQ/jUe2TDWc5ytIjYzmnATTl87GVVbzoizpZEumd8nV9qNMoSOp3KIrpe8Iaxp7xhsDk8QcORIu
BdFTHtck4Br4xHBwuwnlBE1gCp9iOVkZzYwUgbXsDGrz7PG+cKG8OuQykw+aMoRj8V1GaYcwIaZu
hSpnhOiln9tS2qR+7d1GiOtTaf0uElL1fNl/Hztp01h0BHulc+cGYGdowRGt3Ea3g08JDquTD2QT
K8P0YpcULChAKtKXSUQiXCMt3GsKlTw7km8QF6yVNiauF3QPo2JtCMJFPhIgxZKEzGgrPSQp/ohL
pd1M5dC6Y5AUG8l6CqQsc/Qo9dZVklGf6bKNbkj5aQo4YN9QGQwV5c4fogY05bhv5Xd6/sHKHs1u
3Vb3dUxUa0VeF/X8tWEXr0rTgWcBkGRphB433ROKXA3YURSsSPFMHVqDymqCv+rYBKY6zTikTmQG
O11IstOB7DIi8QRIrBSIJMF8JbSPStnNItJXLIihstLuFM3X2TY++3b37vllBdQp/4yml0mNga8l
wQfi3NSt1UciFB879JKMukBL7Y82yNR5bKMZWsul1jaMrUnJDBGw4al/KN+AMDFeo16/5AOD9ol9
Eiq7pUp/1mRa/zzTo3VH6nBT1CdvagmQzcYt8bwG6bJZsBt/k5xNvfohzto3pSVQXm7Gq4ho+bfT
jOvNKQQSjc5An+AJnQGZbNEMAzb0uSZWVd4CBIveO06SUxWEAkuatC8GGlmBUMpVs+Xcy25iUvAn
UuCoFZsq1b0b2YbNmqGdaDWU5qMxpK6WtTwIJDC0SfJCxn3iKjYD3nXVhE5dp8/oRTE5NvShhzgk
Lwn1plERJDznxKKMHta1lDwB87+BTrOc+rkzINCVYYzvvt9bofqZS/FnGqofdakRFlhB5pfpQ1Hh
3mZ9O26slMGCUEHLbiXoiILRf1Gogg4psL9+zO/lqLyUc6EqG+eB2C+tNole6PnBAVLZuhMO3Ltq
PUjGbHcu7rogcsLcoFoyC3VLf9jnCi+FFI2QAbwP1gtPTcNfRcq+SsM7EyGGUyT5JY3zP6lm7svS
eK9DOl6DuAZWkrpCTnYIVagHeQ15Lb2Hr97qDw1pZj6oardEgb5utQgiT9/FriGRRq9KzehIeja4
niZ9WJCNAq9DiB5qa0GolNqYxnYcqgdi3hiGTsWWKsBWn6hkBtljNsgbQar3xgoM9MNoVkKdy0zK
X2w5jw7dyg+smSH2q9MCaOPJ0zg1iQt/5iGopo98MJ7VfLx1xkpNjXJj+MN5As0ZG5DnavInFcM4
52CsrbyGM5irjKiJeh97HjJtY9uHkmuFZN2/jmHxZvvJg1G0p8FA0yj3T0GT7Go0OPHANRE19QYk
G2ia7hQADkTQBhitSnQ3LuiBS5WrVdyfUOX1ZFfWeU8Rd4QZBx8aaADZFb7+NjbDG9nUqWMm0mNt
AbJpQvW1TuOPHpyeVg6v+Mu+kO2ii9W2UxfuW5E+jNjIV4mc/ypa4OUhHKYuRlHN+bgXhIhtc4YB
0Pxp1I7qacsAJDC1eu+37Y1MIzIELerjfWN+1aIGTcEbloxtot4zAfIXgLIjiZ7ISzkD25Sc1Ca7
xaB5HGXq9bWw7e1g2PvXtAbQB21onw96A28/Riw/Io8IyNEkjf1IKEZ+wTeMhM8Em65yRxYelR2q
wo3+IafNKZb7l5YfRdfvOUSEAekzebIr6ciT7x5xWeG0rcmp9y8KyfS5rm6bqN8Nubepd3WfbWpO
Cw8Jev6MHQ4OY3sh7f8eFLBZXEKqVLuGPDW5JlhssE9xDuuz1WLGU7JNH3L39pb3lSREKMfo07Kh
ejba5qTazbW1khV5Drei8d/0lH4jFjKiG/rk1cRTD58071YMzZDyIIj+nLg2GBEAG5/RbKiUnhbN
sLY0GYFxuxX0M/Y2veU8vRA9WtEOCGVqVdwu7bPRUFSeEmtw4PDcJdFQO6UJEVAWCI601H/IjeSr
aIbKSZukd0u7JTES02EVyPtOtn+ZGo3IMYCcnfndUatpZRet99Y23HdTq24MYN5m3Z01qneQU2IX
xJ0hJYyGlh4oUbRTIHefYRAidPIpoWnUDqtO4ySbnEYiTyYe6ErqtqppY/i3LKeL+tRN7+sURlQX
S/JG1WA21FX4iwD4xoNtzwuOluTN/pSHtj0pgMjojek7y2seJDGC3bTbN9FAGh+lEN1L+1bV9sbv
QIrWIRnFdmy7CSWCigGOBGG8m8kSNw+NsFJEq9KnItDKckrFOt6lU2ftCZl8NkPgPbzB2674VBra
xmPP7ZnD14nCk5ByEuZ6GIoRl0sZ/lJ4/Li4k1A1kd8zheXJD/M/hIwGjlBahpW0R6+2CCrJfiuQ
66ypwiWhkAjmhRb5nNm59cujQWPRb7JLZzNoSL4IqKszBqIn2tpPFoMWK92fsyLU4WPU6QHEVjdc
LJtXjTG6sdXOCYO8zQ0CpKIajmr5HKsld0e/MqpJvtO7dKAxnsSOsGiDGQm6DT/801HPbo56PhOy
9AHe29A/6nm/VlR9oGFFaEZownYw2qvUD8U+lOKr5tMgJ5M2U/Vsq1GZKsupp0EbdFtM2lptpC4F
oUcj8H/Dt4KdGqPZC5SSO4CLRvpD0e89zOO9Z2gDycANo5WXtABjBuJeOAlq292k+5VbQ8S0+2gV
Tfq5am20qe2XLh2IWj6FBLNmFKEBPqK9i4s1VsZr1AmxkbPyFcjCoc0miM/5jGh+KwXB1YOtYNbP
g8dCmLSE0EBZFAmcUvZpd+YhmEkk6Jm1RbSkEw1p9qvIwNxjjLhC9PeoBQHZ9SOZ7Ya6Edr4oMrG
qYy4AwPOcCwIlWBU8ks3vc5NGojD6TpQjG1oDG/TcEA585igSHXIBSnXqcJ5Ikr8ghMD2chEf93A
q9SMcwlef5Yg883athX0kBe1PkrKxiDwyLF16V7kYtMBuJ0fUrkDBxUr1IiAejvT5Uj/iHmwSdoR
dOBrF2i/VUMaN57aAUvGQgrRkO5pkoC3o0Wo21z9uYR3gIYJsYkB/hXa+E0YwEiKtT+a0WSOMVDu
16Em8dykhKiDF1TlW2jJKlQ5041JOXUkm6vE1NV3Ci5fZCgXxy5m1Fpl4H4kqihWlV8A+1IXqQwG
Sk1x5TjX5w+sQ2rErqoysG/FW6HDpVWGYWcqnUU7ICpWoOZq6CnNS6SU4KiboxRyteWVcOqkeIyS
DDuScQCM6U457ee+sUn1pUjhGEmw7Ukch9o5XQwk7IX4HBX7o0inyEXIVnCZtjcz61/Nuv+AJLqb
xnFlqMpbPoQ6tOQeRC/mC2+odPgkfbZiHEQuxH0Xm7e2trBlROm5s1oGUEqZgWz7NdIbEu1T7cFr
frVCBtUNQ5QEMRJ3ZNNzhyA7J7o4CcXg1vUb8pwYx6hk866g19HlWe8GoXwlcORR7UjFtNts4wfj
r8DTO7SA5o0BFQJcIg9m8/Ri2b8sQ0Ikos4svrQZVk0T0cCmgQm+zncjNXdHKLbEnDtd1TLeEGyl
IjtnySPYPJvBTm/HNbmqikBbD5FCT6xT2FUNs7WkGtrKOtQ+wE6KfmgXyAa3WzQnmbnuS/lFShKG
Wlp16w0w9waPMLwEDFpptiu/az6CEum9ru1pX9RZQgOjNx2dViW9r/5Ojve0pHWowwkpVaG9UvLO
4GvIQ0hsaeWhzc1KTVlZVvQ5msFLwDjlOLbpSupgA0a2Ou7N8TkXYbL21G0iGJDO8KHiQfXXBjkw
uWhf4syfK9T0/L2I/5ptVCteCIyVVAqVVvLqpG2EiXQ04sdh4O2tk+q9KXqaHJ3RMExYMzwcEBJt
mzYM5c/CIyMjDopL4wcbjSCRjT0OxyJWfycSht0ggvw+84bK5gNF0iMD4vlGQqPilNzxa1sy6Rva
3Ep9X1+ycWNDAR5Hyu3ouUrXi33obDm2wBInQsKoVlTj/Us8aiFh+Jl7yUk2JaDmUUGykKcz9BTW
uwDAhoNoyXSqXP3sNbBTyaNimNnWz5U3U5F25jRQP7FR82jFZ56DOoXX/Qlv5p0Wdb8p1eAygRyG
7BvHK9JgoRBMd1VAhOt14G3KrYjhMHtHEoP0u/tDvuXFs4lYDnlGKQSdp535ZCvDcayAkcCZI0te
q+66Srxn/LNAotzC2Fa30hy5HBTjKdFlqO9h1m7CkH6aTNu/KPon7lFkIIjq58ehsa78ccvnGAVv
fcC3wZ5YocdYUSWXBKztE0ZSz+lLD/XQpz08l5b2TG37wUxbWpsIU/UJxRnR1Vgnjkls003lEeVp
NHi5NxHZUustK+Q1r7KhvpUKWqoUzQQF2185J8/Jeu0mJTElQ6G9dIxbKn7fuaT/zDwV2z8Funjw
J2OnJDTQhU8oH08nWgCQ9ujDWirs1rLVEBpDEqZgdbUD/1Z88eD1GPnpcVYOQXdLBD01o8JPE/XE
ogj5JagIahjVnDyo/gEAabJBw3WNzO7EsAJGPym5iMRvXDqBp34mt47avfLuZ9a72dZPtcyFGetP
ZF/cq0bmCp+cQiKAoYATJDse6oq7BVsXCvFdrckvbaP/lsyOujJKt1ojuy6SKcZEvP/NKdRwTHT7
sr3EJRxwHgDI4GZ4s/LqzZ1XS/JPE6RCkNqnWDUmCnf1R1EOm9KUnhIiiR0z0PpVn9PwlnXUDB5X
C62YNsttrOJCdnSRHHKv+Z0JLBRBOwGlRP5UtfdmIo5aatQrVWppU2XI72UA1UP0f3Sd13KjzNq2
j4gqctiVhIKVnDUzO5Q99pBDkxo4+v8Cz3q91vvVv0MJaFCCpvu5k6JszDmft/M0Hyk4UfRJ+TvK
oz3GFXd1HG3V1PqI3Jo6VQ0KSJIqUYrxTh+rS2oTKFqL7FD1RKZ2auXDCn9LtQa6qE5CtxX7SQrw
nLTw34IC42DL5yMcu+jqxAUkYXkqFA1/J1uLVogeA2k8Bi0SiiD4MxXKs06U0GCX0bOS/sIzsbAm
fa2EKmwsqV9GvMc2Rqv9drr2oHvxUylB1lEAfrTB/GNH2a9R629pga6atAXcr0q+cywvYyrPZQI9
LwjfGEK8EawarZyy31rV+KurZl2eyoNcyT0YgVOJ97gO246x+VypHHageNHGGCnNqrFOALxONSH6
5VkkUqRNccoz4pRK6zF3pQmCrvycQnlSBRbSXnHW6cJNx921Zemuc4nJXdH6sYx/xFltrv8Iq/pt
Gdl7UFVwLfXyIcetsXVyOhe7Jm3JarHHO06F9APy42E5odXWqiM6oydd6SGno/xFZbEfJbaEEdmg
SaJS1OuKnqsRzvlkGhsVTBUPrhAtSCHX6rqdhoSkxDjdTqFzREH5ZpviVzZN1x6fL2A1+8wdcrNT
3NqUbuMVJRxMN9zpdbJ2ZAfhWCEtKpkuiJfucK2ddsIyfAt7A54/GnmU2drVubv6Se33ZDrgog8N
fHA7TNb5UpXhPQ4OxRuHesrKYETHVVycjey1M9MNAar3ddT+iHog8PkSnEYipiCWqNvQ5kJBP3GZ
smBHRfxH4LQXKrfXAKN8Zgno0DKh+aQQHTMzf2oj/Wc+2CYTvYhhLXoq18PlyWx5MBbx00IVCFWK
MhSPqz2zsSdCtX9UbfKb2e8zKtD2gG0+mcpTsEH38sOqTnUV/GR4AB8jYogSUKg/KQA5tUbYSjda
qe/m+h6WEWW9ZDQYMoiQfEjlVDqVcmGueRtyartT52zJyy42pWVL5vSDt80nrGgmM0v3RX0uSgWA
gBP4bqr8Zt67GtFCmHHg7odJQTeZY1lJSFY4uOFdH0smjTgngO0r6yqxiC0erd3Y5NqdkoFgCZQI
IBEOEzU3UpFnaLtx9MQBeVy8qkcymAbNyB+VscE03kmb3bL6tQ0b+oT7ssmCjYOEAyP+SudZ1RI2
7uQlWQZz+tPwwzVjzLgJsLCdYVwLbzyUDpJ0RE6/bOrImgn/1DE6Zc/32U4aA9XODKj0YWLP1OZ1
yupm1zNCryXPsL6mABm3T+QLv3VtNiu7ePpMijyYWu/tnOCPQ2bnesy0N3hkPGsa6G6JaobkHGc/
lQ5D1dJgaG9L7TMoXG4aRth5ELwbidmtKRG5G2wDTM/AxFkt+E423ZIr7mI5D9ki5Rg5cPgC53fk
6b/7Bvr2SCccdMEBJ2YM0qlYtZ5+81JMv61tNSpnMb9dPCMwhg19SuJ877mv+Odhe1iQLDEV635M
TpNqP+bVtUrMfpVk8qkIQZ8z1z3UlUlJ07mmOmpyx/2oBwsT/1Dcj1b2kMzQgafklA2H+miqoVw3
tcEd4ZECj6rsjnyMYiNCMYDhtxsG15Lb2jgUvUmgjsXsbW+EkYnZBMwO1caRQHMqPFFTw8GhMaz9
xKquddL/GPI5aHFI+l1g5H9kPDXnFqeNkPK2ajFTNkKPB+xogA8Yhu9F6o94dM5e+EdvDDDZmjw0
lwlnFbsF3WPylMvXwIhxF3KZo0WhEa6QWK+GFi+HoRzWrpcwd3YsuQJT3SWxqt1Sj94a71hmt5RY
hpx8KC0+mh3VF7s3L8yxn201vzW5m/lKbcYQLcIfeIwgYXf1HWomdQ3Rg25wJh06xA5ROaRI1a3n
sqff64jVdf5jfUZbJ4VgSCtNdwSZcpR+NMDCtqprv00o+XNJqTLoAVewUEHiDuIu24E5nELukltk
7jq1bQ1FU/+sZRgCqgaWL31ZQauiYGVVH2ki8H4p5D4bqTNrmeUddPPQ5m23GkOAqWai+OQ46VtH
kY+nTamsCkgPTVZGhzDp5wG0/tNC4rKiWhlidzLU92qeA6zo1ns5Q0/BL0GFZa2lCmPX9tRQs4Qm
W9+FSAM7BiMPgc1VWZQUOzsV3Ul/6dHXreGoVL5XWLikj8Ae9pxY0wkqfvHUSfAyLhicEdJdHeFS
wfBuNdRp9yDITN80xBvNhvxH6vLn0BLrrKNuM+CooUnKmoylqkPSCxw/eCJEwgzWoovVcyvVbc6Y
cjU6KKfjicRyU716lWnsTLUTWxwiD5NInJWdFn6kE9gyhTwcwtBsjpJ6e+pCcE/S4dUuIJmq7Quo
Gf9/MUH9oSIbxE1yl5WU1Zm34lOb2ESv9Fu8GHCREEV8ah3wU1FTtK+MQUEUix9k5uX+1Bo8jGXz
A4sev7Dm8WeJNG7qD1ZKT5rF5WthT8be0UvYzGY53pnNjAnV0GmI34DD56Q149qMPHG0G74ZcVko
0kSA3VAI5EZjmmVbr3lW52tHK4I1lisFXE5Ur1WyJrKtwABqviWv2cBbpCO3sJHV1to0zTlPQZws
M7m1Nr9toLX2PolTCEzc9sh8Xmubbyws3hI9EZWY0KZbA5Kx3f5meRbE4jQ/YfU5HMPyQaWEwhVV
rAL+FT9KG+y+m5rpHu+tVeOWoJEe1JlRlgPW49tuVa6TsN+bTNyJF86JWO3MYgdYbOARs/X6cxkR
3oJW9k21zfYx1wO/T8abIVFd9k7/0gRoPaEB1buCIBq66PY6xBONlD8mKUGUdcL3yrC7jeN2dyEY
KoVDT8cYJRwpm9vVB/7N/ERjct+rnUL4tIsCpneJ3SgQJogKPq1OhU4nbKQjYbPgSrYC7Na4kVD9
V2dzbOluhkI/YFRSTgwrLK45s9I+htB6U/U//TB9YD1DuAVG4Za4nxpbxRknoA4dvGG+xdGmbm/V
DAUFkCHuNQ0iE+oeiuwvEozZJsUniXq/iZSfXm26fqfVBK7FaXkG+XP8bHJJxzPBdIC91qrGSId5
DuJeRqzMa3cY+5hrPDHSDY/tQ2IE450dqGAbTH3MAkqOE5bDVsELHh7yU6tk6rZ27/G4YGCojq/9
oO2nRqUqPNQvbQ8iYst2rYdFsx6kpzFQzCY+fXiOmvZnZgORGX/0Pr53me0zCeap2PcDVCOmA90A
AB15CmP2fY1u/BqSR6KUhFkT7rSRjfJRl/1PIyTXKwvOaQe30uw+pEtBv0oowcOufG4pCpD35uH7
W9gUP4yXPmB6mODe4CPQeVNm9VrkjMfBIbogT5IHxaxwz7dGLrmpKlclVJSN1jPnc2ZP/KYqPlVD
vre9yojFlnuNvmc3m27LMnuHu0F6Je6n4L3MjHWnfuQbJVxVUUL5xcp2ERa4kA03qZLsc5VA5zow
7kXjJXdlw7VtiE3Ij7waKw96ICC4JjzLj1opL5XrG7BnN+5gkrbRvY1jeeUJmzAKNlZmhXyuLgt4
INV2TGbBbsu8g9A2CPJT9ZEgsmKqkDzpqhesI0HpNSqtmFcUTrKw7K6FjTJX+U2tXf5Swj3oq4q1
k3npG2C2aSh+O87szWIyNaobiHU9/4qmTrvQm5prPC8sqm85TNq7ZZOdCaKMqDxUqc23beYImmDY
59Af4eTq9KUEq7uKh4t/3Y+bStAPB5X2nHRxwnWg3hrsJTaarjvr0Ni7tm1tzMm7hXFkonKjpl02
ufTrgIlMLtFBJKt6KMVBDM1z71TTTk+M2O/r7DJAGQM7Bp0z6kzsuHkINna7FB/hAawWJI4hHH0s
Kn1sKqgO+0bddJe+ch+zgh+0mLJVXmn1pfXaigzvrctD363wZGmBN3Adu9bBSJGfMmMbDe+y03AR
d4Dlk057NWyYhVXzqxI4uaDoYiiU+17tXHMQsU01mc2aQasfIB3sgVjxzJmDNuRnUo+bwO5b4gvv
0robthh/w1wMLt4UnkObuQrTsm2qV9FaKin1GE3eaeQPMMgZPulyMY9y3HvNqB9El1KGscPXbAT/
NHkuhThI18r4ZyA/OAkM7RJbRr9pizzcKhnJCEJz/zgWHM28fR3aPliZ2CCvnVFdO81I/2xMH+bg
7muDmOzkj2NzgU559lsMaGtVp2XspxBiVIzhURrVS51Cpmi5uPTmGR3H0ath+IRB5AdxjYtHp68c
z/w9K04YiONO0ni6sQ5056TDvM7AX/w+tA8elJ87hIov2hwzHlYKaHvJD+CYH02G2BIdUUnxdTsE
LqY2Sfbs2eDUukNGEV4gd3Y5XnsD9MAyg5/RPQwUepV1ICe/06Hu9/V57NJsBy3jMPbBlbgQpC/U
IlJtgKrjcM5wHG95YX3W03A2ze7KKBXb4uiYBrTg6lQgBDXb1Oy4uufRGTjK1U4ik+Fsk1M5MfbC
ag/aQA56Pjwp46SdO7hAOjzgbRnv85ohbusZn3pqdKvCbm5K2U7UuVIeBvxuOspMAempdqNjC5ZG
ze1NN9v2pBEWm0TuuFXa1ts0U7n2zIirJX7IcGZYh/T1Zb3DVukAZ5JHearq6PurX5lNnFgwGCRO
K5+h1b2lZvre1tHE1a/vpOB/MWPCC8lb39pT8ys0KEImySynT0DQDDKe9NIN1yYWZVQYQGwtfua+
7rcQn+hh75I2eeH/f3Te66r2NiH1Asq0FP0bT10pkmmVFX4OzfDY6M5nlbU3d2yeQCGCtZ4o+OQ7
BGd5OEqJgOmAqc3sHXBUhdRg24SSTeSBu+rySTDlV0GdncA4YpT2rgXSXYsCntiMZhUt8nxmatmG
2J1DP9iYP9yNxrhzuIOKsNzldNyBrfwwuvgP5mYFlWcx7EoVWhvy96j+LJzmRs4U1eiivApzqwU8
OenTcVf29rnZ435cvOupCzd98Ds3hlKnmhW5DOhOqzl+Rhkh2AXah6N/Ami6fjR55wFK2qbQsEaA
eh0LFU6vF90N1qStkjg6V6VCaqWRn2zUamkh8l07WqoPbc5idCHXXWHvNDmEuI1VgggW8ahzYhzW
uP1T865mUhqi6CTdMUJ47YmWHn43VslnVIrZdKo9GIXC9yaV07Sp4jC8ZRI2Z6CN8lWbIu9IZWM9
NGSPu1as+YNTPEdVfW90BEFgU83HiDcyh+vqUi1H722d7ZSpkAAuX8ejSnCVkZ7w1HuA/o3p31CB
WA2AGAPhTjCndqJVKl9W13ZStWOR91tZKOFGpAzKqmZfFhrjVmrCcRHz7w2F70bTOc7pgIJIFL5a
tXehS3B7qBK7AONI85TG9zIFuXL/Ixtqv+4bhgBteK9oDPplUX6EAHoiIYzSC5V4o4z6m92Kq6m2
+9zLRr/VGO9mbWpTDzIQC2U4sgTyvg2N98o8hga9JjmBDnDYHw+OQ2layNx775OMlDeKX6ZwX0FQ
dgMxcGhajgaT0ihkGDGE+hXByjWS6jWWHWwP7VCFWb7VKA/YuX0/6N5M5WE4WgmCFEe4rlWt35oh
foZhyXAUHyqr7RFqFPalmIynwEgeTfqUret0u7Sedl6l3QU8yRGLrrsSgIxoSj9JqEaS2JnE9UoX
g7GBRsmaGzLYqeDFNDlVc7TccRntxl7bOm3LqIRio0dmwapSspM51B9B0n+kDVhFMq008ZiJruOm
QfIXlD/0yP6IB+uz60v8+vWNoWbVDvN78LIRYwXBrN2O3inJAthXRU3xTLka5fQcWc5r4gx7VTcO
ImKoqrT6Cfsd5B4mHJ2OB6LVuN3q9EczFV+oFQ8MrCF6z9xagiesKt/rAtvA9N00THLY0gNF3Qfb
oRKXteVtCrxNPU7mLmq1F48cViG8n1E3M+Lj6KRIiBQQ7UiByIeTlZN7WuoUuHP3RcXFrQvKK4ZH
Pcyr/kn01GLaEDFs6dhnhGME2gXVY46QYeVN46novE08WaQo0QTE5GTgkwLM6m4tt340rPytbsgq
U1QHr30IaWr/7JmUlw0PWYHlPslWY8BmbehyQaDxSICGa76kBHQiN8FezDLqt0LtNgosVUFq6BDr
V1tzyAzFNzCh5t5VwX5+5IEL3KYitVZmVKBNR+oTCOtBGM3Fqgd3DdbItJvQupUijPussxu/gNMj
XZiPQ3vUO9DgEDilVn7j5EDUI7XVlaxxkISXqjv8tRK8PMs05qXOgRI8fWOsVTzXpl2nda+5SgkM
V6RZkb5TEHY3ns2ghIGiRK0yw4D4ScXYTqjhSHGA0W/Q/BKutu1q89Q5Dn4oFcmQKX02hhZOSUGz
a8+yMtuzVsbdmQLEBKwnlT30EblqlGo45I1ZPSamkj4yrZ5fLxvKBv0jPkU8Nu0AL8ggCrV1banN
7u9uGipD7xNrKK7LJugA4BCW+fP7JIkME/pxd/CtqakeqcOIR+hiT5WKeceyySDe9SI8df/VYG6V
EWC65dNGm+8TUUhHpS915bC0g2w9PAyC+Pr5rMsCbck+QlAJbM0nW7Y1dtOuYdhZ2Lj8Z1sWu2sN
U5/r0gLvrhG2S0JB20rl1Rz6vwvmdg+uWci7f203GRtgpSMBtP7TXhM2LhbmCZxUv3xvzohWu4Qw
jJaTLtuzciR6KrLumYtsK10E9wmZns8igDhVVrK9W1Ztr0znDLjJj4eke/bqMDvqglpiEcqOJ0fr
PpCBsM6Q37TrwhnOUqXzXQ4da69Zh5D1DstqknnJDmGDufk6cRjIE1mFFM3mt60zXOdS7avp8lau
V91AXczz8k4yJrJxCtyQggTNZSfyPdNpZb2sxihPz9LTX3Kh8DlU9WoIrXlazqNxJKWMWpyWE1kF
pD5ReMF22dsm1nqE04uqJisfloWViXqb1txaWGVF0bqzS7wuZN6sl90wmssH3jDe12Qw04vPbfJ4
imBdAWp9nydtxoH5QLGjSKFv29aIr5TYo20ph+weCH5mDlTVAxZ1zqYM4/4xxVJz0+Cq8DTWwl4H
qG+eGXvV61Da2WtL9Y37zpK3aMLPzsks50cxWMUqU7ryl1lXn4TKIpesi5vbJ/nvoSqQDSbGRzFB
ZM/c8k87MKLIwVRAOMp1r1Z0HJN6HwyMaFb1iWoVlNwcFxrTTqAfEE3McKen9VTuIrCQT4CIo9FO
4iOrnQcHhv97LJOfbhHVbypzAkZvjfdTB7tdpUk2buMqJBrF08QDYfL4amYOXdAcuLxsC9MKSeWk
MPjphXhYdmih5tBJBJW/rC476pjiUBJmCsMdTvXVrgoH34ZitllW2/kEpaO7fj+4OOr98x5kPZfQ
p8HRLCnKaD3VjrpVDA0X4rnNcn4PTHA3CKv/+qjLjqIJul3RgGktTZbzD4oKz7+PwPtLAZ8NRfp+
6lPiIoFAr6QF5ftOWAmRoFV05jZT/FYZkidMDOJ1rVntrzxTLrpVyRCM+GFyg+iPyK03CN7eTdq6
SwRyi2xWOhlVFU8claI0jo4u3S2T1577P9fBxY3+hwz6H1aJlUtk+agH+IOmdHoonMr+Odh6uQ5D
OT16WlxuPTvHbidv+jvY/e6O1ObgSqxpszFEqr7CKEwwTIruhZo+FpOuX4wqx2jBsCXQBFhgl0bi
woUDUBSW6SVl6rQz8Fo4p6mZ7TqBS0pWAHDlqRzPqWW0O6OAVVCYgP+dqeVnrRv1Hc424VnzdHvH
jeKc0hQhQEmHy112V0A62VVI+/eGlUQPjEYY0mmO/TvM7vCVsD9a5uGrpg3Hx6VpbE0KVZn/NB36
5l9NDWTOjyoZ37u+teh9u/QJ9lRyIvtsJwO8TXFbppyxbKPguetFJSNfEhe6qWoV1C+QD7nekKyc
BJOvx5N8WBbEyzprAzuJ7bKqze20HiVuaFTWrqJrI7g7oZaNq0940GMxfB0XJRSVXT2o7wDBPybS
/DCqotIP1/++rTxsb9ApMRt09yUpKnAsJWJgdAkPBq7CG0g7g79sk6UbPDC6h6OP4yaYEO2WbY40
NnLEnmlZk1GQX7Ao2y9ry4nQp3n7hPQ86MycY1lYphUQ3Mw99L0NPmcNlGvrh+6fduAfGx1ru+uy
qfLcAku3el/WRKgPWdZuVF3CrqCA0m6VxOS/Iw4y8lEjosdUppRalt5cHR4LEAHmjdQm0/XXeiNq
DPio4361XFYxzqfUNC++T7HsKK2wvdpA6nhOu9jAyOaqBaO6Xwr3hZLxIbgw/z8bQ8tW94pGiX85
cGm4LJYd6FCBg+eDp6mCPp569iGcJ6Aiqo1LT/3nGuYCWguugb+oGjaAPFZ5r1cYVVgTepyyA3A0
nOKz0EvvIQ4R3niCevqyPXe8J+w+1CdvHu4KgSxGiTraF+WxrHCFskbSpoOxEP6yvYuYEcmuuoHi
OJgTDcSrJkCXuUXkrBZJ5dg4XE2r5WU7klxaDD1W5pZyXDbVScreZf3r5bL1e3/vIVzLcuXPv7Yv
q//aZumudshF6kuXGiq5V+Mx0se/C1VtHuKO7zqZ8MXzyLF+aAniA7VKq1+Adh+WWdlvilO8tprW
HkzbMHeulkS+lxu4fuAB/2qWGvAZCo9Cd+lPQw1fpjqLbyReEmpMhwkrQ/EbYzy6uGwFY2JsYIXT
/xXDZRQi/xwrTD27Rv8RWo0Kg7R0mbFL5U7e9rrWYyuqAt2vVGmE+yAvmFq3SLtcPX+rPO0n+eTK
I4bZ5bHQsRmMnQlCwtBtRV5lt14FRBuVTNsqSLh+2cGaE+R+d+vrsLrTRJ1tVQRih7IL81d3HA8U
I4s3TRolqqcgOOZRnzwGZvhnebtJd/kHxVBenTLvL0EIyjDMB8yfAwYlmFYCN7CwQ3OHneR7giXp
eVkYxdCdhdlBr7VcLA4UZukCguTZ0GNzWC1t0HLOL6Fpo4Ezj39X/znF0jyvqlueZ+X++9SZAS3Y
VPrW7wTSgGGYDvi2eJdlrUgRoDk9tvfLalLDYoGeepBuc3EABNtDQwUEdpgar0uh1LexB1dNClP8
dCZw63jImrcyy2/QPORvIprPHePRz6a3kWQVIQn25bQqXWQCK4WJ/FyO9kL0LfkAQ8YNzVlun6MT
b9Epz+ZypSNwmNO1ahUTLb1bVr93pJmSk4MMz7Kn3H2NX5WeGHEDQ+qTa0fC2zYVFF852M0hMrq7
ZW1ZLE2sud2yKmZ1kSlD6mWt8xAPqnIoXHRdOSp1Zuk9Jgo64qtNPO9e2tRKoK6zjJpobVm04bH6
mym9cvd1iK5l61oPretXY/6ni0ayhFVbzgOCIU7yz3t8HS+DvObK4j0aKAXHoWrldt3Cw34M07x4
DOYpR6zWcHX+2eY2XbtJKYFB3cESDuWKfl+rrnsSelKf0LLcmBNbzyqyKvzG7PuqcbCUTeCTO1yI
p2Wnhav9Bh5ItVcreIJtb1S7woHvmrVG+BIHpeNXPeYIejKgo0LeSXhOj9RtyO3nKYNl45Wh8rkF
Xws+i54hqVG31nPOuXwIsulpsIxoUyUZAiKYAk9UM/2Bc90blmE9TXVA4dTRmWEismNujqm7YbbJ
atnrGCCdY+sEJ+B5DEbjOLtUjV1fHBhrQOh1/C6c/K4uEuu1NioHTUWIHciUx7dKoYAwN3D+90iw
1Iaiuhu9wxf5OtKmx1pXY6Pfgy1RcXdE9iwzFEoYeMYPSRDgG6W1JRBJ5uzkaOvHhGcEdJi8A9FO
yhP9W7sbc9W5mPw+vpOmxkOZEX8Xq4rzPMyWRfjxroQw3V3TBdO4yucMhs4ZtTNQZ0bhEteteVMB
g/9czYuvdm1tlmRbKH+PWPa040hCsjQDIggRt4Nx+zASu0fb6KKnysazIsbozV9WlwUNTMfuHhnZ
zyogjIe+GyzbaKCZlAOpgMhD4HUmybR9eLSLrD7LSOZ+mmftqx4nv5e/WjP+xJaMPhKuVYrpI0EX
8zEuVkVHcz4mc6gp1InZvE7GDB/I4NMsvo4pvExb6W7+9xhhw0tJs+KIpMo7au3oHYE8wbekDiAh
kiLcpjwbatKw2VUsu/79kkGwsVG6eJsNIu8IKTDR8ZGqu2r49rg8k6M+hpgwrCzVZVnMG74XbRYT
AAzr9XlCSOt3A4nrTTwYp7LQUz+2EuWGSP4quQo/rLi/Nxtp3NAtFMDizf9pGuTddRm6mtFwX3nx
36b/Oqs5qWSslyKljPim14XxogZ19Rz2/7US929ab+tfezTvv/b8+5jKq+SuqQNIKJPoSRZv1IFn
LIp/AFHV9JeXqYYhQDwvKi/BYdK9qvh2Het0nq8tLws8aBUyVf9367KOM3x9NxmUrL1RuSus8Ihk
xNxlQMV3oPLK3bId4TvF02Wjlg8uvshza0A/r1gtrTpb66z90qBZti4vl4VwLbAyp0tWFc4Zf9sv
e0Yt/NV5dXQc6efvQ26NfTZQmNNyUdwHhVbcL68Yhb62gKl339uHINT2rgFwvxz6v21hm/5t2+Ld
u8LjoMN22A3Py8LC6JPrKDd9R+R4l7Qd2u/l5XebZgTu+HebZbetWpi19ATLxNAMw2cF8/djUbQq
9en5pa7A+FpeLYsm5NkFPSlafW/rdXcU5+/11J7SbZLjY7YcjMQRp6Z/nYdyJSBN09h0Vy4Y2X+d
g4GTsy7GQYVfU6HVwq6v9+J7jAyK+1CNinuRjQ4a8cDYeKOe//eOfdtj4Pe9tTIMZwPSamyWA5cF
1srFfbOv55bLhkbCD7MZcuzQaeQkzdwm4MYzYQhitawiZSp3jYHT0rKqm0hGFbSap2U1tuMND0j9
ufJ0/T7Nzedls4zxbm1NMuSSsRhvjQbUyxTCOSx7FUu9kqQ5PRCUbT41xfR1ai8zu6NMugo/JQ4C
8Rh9fIWYj84fS8twEywtxbhIcpVuekAyyf/9tOb8aRmGRVuQpOH2/WmXU6Z82rzBoFmg0t8tTug5
j4ttW4bwomez9C939NlP/XtVNBFKNA8KzbJ32TENGT37sp6pxc9My4r9sjbm4khXicQn03wvYayL
LDCO7/F2GzYN9Wx/aJwRKlOUrwOMCi4lQyGikwIL+KHGPmtp/XWgY0Rwp4U753rE95bSxPfwzUKm
FvIhJf/ihIH8sVMG96bqvP3oDaiOPO9e9OlLM28uPHQ2dQqc3napextaI1lTiI9Py97WTsjEGNPX
UIM93ZpE7AxScW81orFtUSfDdjlK1yXlyC5JLp6Sea9Tclre0lV69YTTKwjg/FZBkgDk1oWyW1bH
dPw5kTuLh1VTPTdh4C9v6bVgY9pE8nXXZ/qriWosjd1zmxkgHqqKuJggqzNJ2c5ZCgvsJdHsAF6o
+TSOmYnd0D+7BwUOw/ch0zSNdKJY7Fs8Wg0L1UnUP4VR1z8RtETpMIMcGoSsYnlDgIwc375baF3w
IhMjOy/tST1pdkaP0HJZrecTzijufK7lGFnn1hpPEW/nGdau7cb6OhTo7RkAQLWvFe5WFZPMzrDD
j+ihi/rygwynHJ5gOGcNmKhtp9ZF6C+TF8tu3j1DKT7SQIf+Yosfhm4Jv8WZ8EQ10j5XkybIQPKc
X4kiNktT4YLz6VJ1H6eMbLhRjXmSWLV8nCqvXy3vZyNSzHpbvAUVVEVFDAzGlNQ6Nogq/TK23RvE
gfPStE30n72rokHUbY0PRUVn+Q5lIMXaYR71n++QMof6+g5lzphq+Q41qqGXuBDv0Hf7bSBSc5up
6bSHHJBvdIw9XpbVvk6LjR6p+ovZNn/3Tl5o/NeqmupiD2iUb1E7g5MYSvKqkpO+UUe1vkCGlweh
pc0e22R8RJU42zj45v0Yx/4GBdr84zbHJlOmz1bQTWBCniAo5+jJC+pLQz2z7DBckEbxJnMR7fDL
yrG/y2R1ojJHZNT86l+rHSbPxAyb7Zp5AK2FkCPqCGKggza3L5lm+MGgxCdgI3edUXf1l+3C1eEC
IXQuToZV+mUriYwIO44wvJjgF29wv04gD4ZjkqqlzfF6jqOeTBMu6LwmkhAWT1mPXzv7OtL8uu5x
JJh3LE2WvV6vl0cABFz0EwAqnMC2WR1aZ5P65tmeF8tqlEn7OBEuuawt25cWWg5+BOjj4ExdJEjf
52NlScZRZOXbiNSb9WLAjtL1pcLo/ykOIUw2GjyLxQjdmZoX23PTJ+D06Gt7lTnrTtObX7htoDbv
P3Ab5xkG/eUhrMxgH2IdtHOjrHhKJSBHq6j9hyHVNQbQ3ZuKa9MGG0ftgnUqCWhdFm8HoTSvtaq9
hHUqsdQhKGssvJuVkKGSaE566iohyQAxRlz7x/CeOQZi7CJ8QFYuT4be2g/WvDB1eItW+TAmsT07
inVnKJhH9H9wLWszrQ/6xLDiu33XNPFWbZmyLduWw/oIFv4Y/z/Kzms5biTd1q8y0dcHs+ESCezY
sy/KGxaNaGRuEBRFwXsgYZ7+fCj2jESKIZ0T0V0qoIplUECaP9f6Vpdtz5vnB/SofgZbLw4/niZR
UsmmyK4wbzo3aeU3V67Slj+eAFmGoVk8Pv14mcaS1badMPWd/+j8QNdFwypJQx/LBS903me0+UDY
dZTtz5uq8J1NHpWoIXSycbxAfHSZ0h17DxHAebMZx3ANqUbfnTdlUty3LHddY6byb3Gob5q2Ex/L
McDA5n0whtg+sXQBgj/QvyPD0rdxXTKlOe8730RR3lzgucK2zHP1qbA2/lSX+1bln9ECYz33fHNl
6G78oR9zcW2bXztqCxhniKvYgzHD8jo/WNRF8kG3I32lszq0Pu97ecAvP1ujaRzPW6AUxbWXfz0/
/bwnEoa+Z9D68+vEaaGjimi1dS2VwkjaNp8DPFQvr8HkArl2NX3G/OIua4+V6Zilf2NugCJ4r7c/
tnz/ZevcVg1QLn48pl5t/efvzo3cf555/jvWnPpbs2etem4A//PMl/ebH5uBO+/8nTcEqB+Dfh/0
Y3LC2ZicROJ/6LJR7cCxJKcf+8/3XvZVAwtmPcoGnv5jd17T0i/O282kntIAYT75DCc/E8XpfO98
01QjTBUz7QgQ+/cDvqFHw0/btox2hR5kh7gnh/LlZX68gmq0cW3EM7tvfv3zzfm1GBSoxV//+K//
/Z+n4b+D5+K6SMegyP+BW/G6gKfV/Osvx/jrH+XL7v23f/0lUTd6jme7pqXrmEiF4fD40+OHKA94
tvF/cr0N/XgovSc9NoXzZfAH/Arz1Eut6qrV7wW67vsRAxr3z5M16mLecGU6CU5xpBef/XnIHM7D
6GweUGMzu/Mo/R2S81g7N5Wig0Fee37K+cbNKneZ1+h9q4UW9R4DFUIC0k0QJ/ZlPQnr5SabjEub
pvXA2jDHGlqSfYkqv9xqRtAtfjzv/ABrbgRoFhHI5DKiKCryXZW7/Unk2XA637P+c29+BuSUnGEc
utOQqcnJN419G3XFTRkhpfXt8actL9f3IvTGze+PvPDeHnlpW45ju56wXGlarvv6yEdiRMcXRPJb
TYzryTGz4rLv9PSSdIv5Pu7thvWNeU+1FiPJZMg2BtAh883fu+PaAxtYNf5JY3Fzldm6AHgzNDde
JGsQCuwbfEcgJ9VViKvv39tlVz9Vad2RPhM+VMj1ryJWwx908yFN2u7ewjT1IUHLfd7rdm18Mnws
hufN1GBRZbA04Pnz3wi8B+sgbWrM+514QGuRLieZp8fzo3mR/PT6Q/nT62uWvu+7GqOlb5B66vst
sI5Gnag+//5Ae9YvB9oxdM5zabsGli/bfn2gOzd3GbAG+TMVkR5eDMfvfISDzOOgClAWGPug5Z2P
8Y+H+wIsapPnh5fnhU2HUxiO6CG0p/qCsg5+2IQTLnPGjtDMeadyZ/3w+a7v2/Ndaf79rFI4z6pi
3FUFpbeHWWWtldtOj227GBvq4RMBMRs9M7t9l9nunfCN6/PjGbMcKuZmiZPTdy5r8MbLRrnTo98k
dwM15jvagDcvmCI/+KB7FkLD5ZDCLZ3EcK2kDC+6vjydt4AEjtd/71fX5DxD4FNl7i+UBfkRmYu1
8u0fT+FPWzt/+VNTs+vVxPhkV8SoPELQISDso+GD7ld342AYBLwpakluO3+XQPsk5XrshP5Zh/6/
QyzkvGw6Y3SZ42G9tVxCgqJCZASm8tfvver857UFC+F8avzXq+avOTeHT0U51lEQtm82//euyPjv
f+a/+c9zXv/F/56ip7poEAn89lnb5+LyMXtu3j7p1Svz7n9/utVj+/hqY523UTvedM/1+OG56dL2
3834/Mz/1wf/8Xx+lbuxfP7XX4/wsyizEs4aPbV//f3Q3Owbhm6ZP11F8zv8/fD8Ff711yYt6ujb
4zt/8/zYtP/6S3P1f+qW4Tq6JQzhmOKvf/TPLw/IfzqW6QjPM0yDc0zyUA7+LPzXX5bxT123XA9o
ok4VyHZoERucOjxk2v8UpsXI1tUd6Zhoq//697f/uxN7+dne79TM+Yr+0akJujTUTZZtCGFxVzf4
rj93akEPCABLDXM4nNGrKqujK21OAG7K6qodlLECrRFu8QUkFxEekGVH4DWLOckKW4FdTiHyse5S
axP8sCUtFHLr/EK05rJKWb8BatHsW0OdGlEhF4fVsvWwyrycmq/OzJ875te9gxC6SafssiSCZ5MD
bL7pHSpSTz01DSjl+amWDQXeRMuIgvYpKeSmidkYaWDnyW8SHPgf3tvQXx+/lzf3XKHTbNr8JG/e
vLZiZRiZaLc1qRGuKrZViouqZtybmnCcOj+4Kp2S6LAqh3YRdcufzrV3BiXvvj8/m2c5knOMbvL1
7wfcLylH2263mdtcW3afrDC8YcMkLjSTgbasAXCQMqlHGb5KTOF/GBQZb86f8/e3+PY2p7dpibdd
86Co0qTICLesbIVLpJMfgjpnqXwUxkInfwKzAPJCuFpPNU3+krgIIhFY5NXXeQbWxioJbPj9IXn/
ExFGN19chifeHJF2CH3fKtuWhSIb1Eg8hGuE1tXF79/F4OL8+cLhiwuTy0W6ru0wJJFv3oZoLqtR
FQKgYTKAr7hFzEqXEz+UPnggpw0OOsHnlxO2RNckOAlWZ38t63pYpihVL0oLymw6OM4xjljs+f1n
m8+5n67p80czaB9Mi4AOTG7zEfppoCrIVrRCgwi6pvrG8p21AKj3BFIbDol/B4ICKrAfl384E349
7MI0Tc8UDB1sg1br9Zv6YRL3rlV021inup/7DG5K3SvWv/9q7x11SP2e50odnbU1P/7TV2NhxoyN
BKh1EwzuCqp9uagLPI2pBbHx92/13lH8+a3e/MAOduYqEGm3dcfIW3Spoo4SfyvjBJiQtOF5sVoZ
hePp9+9qyXd+PFe6DkNdB7nT2wZ5DBPQiD0XtCl1bJpam5PbpR/bSGabqTQJifKu8N93p7Ls71oJ
InOsFO4o20O1LZOVSuEd9DBvNORiuySFRRTAcVMO7a7bKayuQ3JRiQEAKPFZ4HaxPQTWtNV88+SP
LJ7mdfCdMsu0G5Pr2gUyGCQCk+loRhco5IP2xui0L3Ylot0fvvl8QN+ctgw5pW5gc2ew9/a0BRCM
Lq3lwoX0l2yMIboh6Qd4dcC30kCptDpc1R6xh1TeXQOtdBHb43WfK7kC2a/WTn6bwtjBFOqRIIpN
pHSLHrdBDPcX0kmuOFmYY+mLpp4QU4ji0pXTrmQ9pQJ6akymdSFMOz4NDYSonAghl8gd/9PooD8w
4+5CM+OPv//KhvFr3yUsnb5rbqwE/7+5VGMvxTchUniL1I7WXTcd+yp+HgosI01/P8XYqaeOeI8e
XvguHzkcmvg+es2l3kabcoq1i6D4lif8q+ufzchBWVIanwnuIFHHKqKlJ4CJdQJbYetsAiuVd14H
Ckr/GlPBvs8wd2EVpp8EgWjCOYEcpTKgZ74OYLDNjpnXtFTYecyOs5tBAeUryntoywaJOXYOi8+l
Ym62urEnJtEejvHEEjkAYXMR9dWh7xSVt/7eVQRfMsIusi5aFfYtsJh7V6S3BLKKnedoJVl0zEkV
1s8iP5B5HlIW0+RmkqW1KsyeftQmJ3pZu2g73HbYTG5wb8XRNWbyq5rwwjRS8QLI8dNYmuUS8hVV
gaAiT71bpDI5mO61XI1Opu1U2d0x9WvxzLVXQR8dk4ai71DeV0h7WKVLKZ6q9GBDd1rEE8KSUYBq
SZX2wSgwXRXeU1iLp0LW18K+c4pmVuyIL6bh3NmT/UlmuPs1D3k6hNCFLy1n0bq8SK26eydw1SoW
dbQFFGMtaK8iaGHtVRqOfzirfm24XAZFlklTzPBOyjdDuoGADfS/XEcdsrkyG4ATJaQiRcMdeDOq
wSEuGnyNf2j/331XQa8rdCHnjuB1y4xRS4EwAcqg6Q+N1d90Rfq9qwEZTNo9NU4ACs6nP1w9v469
XCHpCQzP8NAAmm+6nAYiMaq+jrHXPIHME0ivSGlrDWRn/Sgks22PYC+k1otSTNe/f/NfL1xXuOY8
PPc83bKcNxdu0Ak4lqrg68riE4adDesl2t6egIiUrXnAViS1b4QFZn84zMbrKfo82uWNbfiApmtZ
Fof69XEmkYiIzZ7jbHfy0uMKW+NNUss0GId9kkePGXOGpVBMlkFzXzY0nlBi0kdHPcSiM/70aX7t
9fk0rmG4ppCGZEj0+tMkkTYZDhnI2wEB1orC2YIwrmTtBQ00KBcHddo3BksguloEdnEFIneVEmK2
zsIeMilqHgEG+ve/jPneT8N42BCuIfCL2m9Oi6oqbOC1JA2ZFnppdFfr0qHWrCL1UAbjd9X0eM4r
eNjIWAP6vfQjGY8fRunrLMIgtRuMYAGitz2ELsXnpDMAJzklioPWhFgd3BmxeWojRDwMRdR2wLSM
bvpUTeH30PZxjSS89O+/0nlY87prdIUn5TwjtDzmam/GIoGtaYSRWM1W4oDe5qs2YOlGwrbOVUen
bCQI9eMIf7BlQ/gGM40BH9dQKuYLH3HmqtGdR3Ni6OIobPhJs+rRka8cr/Fw7lor2adoFSlgrpLA
twAEu3e6iZ4rcMLpnH5CYf0CKmHLMjNfmEpxYNGtou7dzZojfC/ZH0Zf9utq68t5zszYQCZg2TRn
8+M/jfSwYnjZ6M4uUQxobRjuQplC0dLG3QQLWrXVMhChvUfsmqLZZGGiCL/HkJdFyIBfdba2Y3gO
QdofnBUTQMjJlg1NFUTlso+LT9lQdYSfMpltyWxv06+a29+jbHEPaW40666fxz+OtUIrYVEun6kn
ZmnBJEkObkCubek3E6Di8XFqMsBzCWmAqU8V0tSb275wvv3+BDiP+n45AX46Gm+uM5AvvY3audkG
nZGwnjySvDbLn9Cm9asycbM17UJJgZA4FmM2C5qNCX1X3Ku4vfr9ZxHvtfQMwOmkaYUM+bbpc0dl
o+fumq2XSbXtsRcdIfV9JHd47VTGeBEJRCRlhA+lDgIahNQg9rdIrqRX7j073U188Au/wLqJohC2
bz4eJXpf6tT4vLJ5jBPnmE9xIwuTF4mq4rE1OrX3AjI+/AolBAfjjpe9q90uXk3Sn9mSEEQMF0pL
5kbf07wdl740iccT/kZkzqcM+wCpYyDFLTLLgciTrUNVNQQbxxDGzVZovrwNKERciPpHy/YfDVnc
O11M3156a9lWHztWtSySZC+iCsY+K9MIldPDH44tJ/Wbn9nRdcOmsiccnZLG65MeLbVM/Jjm1LWT
R2DpBUIgotQLKv1/mEi900g6TGFtSps4XqQ+/8g/XV5NmjisKxjNtgzy73GJuVyWO5rOa7eHghyW
Ifo3yCV2bt/9/iu+M+SlFmYC8yA4z5H624lzhQ6ihGxJ85yLdafiZkFJ1d4nbfNkWpDk8byspEmd
2AE3vxABAcvZyEzeZ1y/TNJiVYKhskUXbadyhl6GpMAV0cbHoPOHZvedE93RoUFIy2JwwcT29TFq
g6giShb3YB5im+2rY0ESpNLT60ETeLkigkGKPxWzzoOWX04BYXquAXdVwP96/aae0rD+olffGqq7
1C19RduPwBRbmyMvAhjYS9NpSJPwrB1Vhg+m7+5xrZNo4QHLtAr7emANdhWGrdrAP4dsEY13kdEf
W+1PQ6Bf52v8kIKukyUZaetvh19R1yoREviAk7TA5FFKh3YQm4SjU3gHd/L99yfOu2csUyTXMyi3
Uel7fWAcL05YlRlQx+QnZJswGHhXkC6XNM4WGGmYpB7CqJX2pxP21xm56xhUSTld+UFs1379xnFj
QFm1S0ykU/uxH+0bQzI79ENk1OFQXzFdgU/E/DMZYFA4QesvYtGsQqUxD/dRrSBgd5aWriB4JYdp
cso/dJXvlKL4gJLJo87F7Iq3rUbPksEUNtDxWG94pFUBzIUyeoMT68S88Znw63ahbBxirCLiz7gt
bVC5WNHWsjbxdcfpd2vkEP7+57Lf+70YIfNLMbt1oTm/PmxtoHzTyvV6O3ZBzHrNGO61XOzTBqnf
HAVy2bSehzEzAJ6odGJ7gnJfmhQRu9jNrkeyLUwR3VrD8IyLuL/tjOAm9JvmMsiPnmZNx8qFaUtL
c1F5VbdyfODkEQPNy5x+wYuNU+tCwI+80DtNJd1ErhjCRfrorEPHUx8bgn5LZgh4ELrtvmnbx3QQ
n6YuLfaaFcsH6Ijf8CisCQcBLZ2Hwyk16NaseiqRy6+aijHA7w/YO8fL9RzHoTGWjKXfLi+HIA/h
vDsVpHmxBOeHCdmeFLHNXYhLSNxFYXfjaPV3QgRWv39n452xlkevIz1domJw3xaxo9ig3I/vbwua
CV6y3tm7SPP9relbs1XAMfZ9XR+UyvpDioQAi1slDuFo/f/PqZhLQbty5tWIX3qGMi+ntnTtCsTi
eFXbGWnnia4DJIUOK0PjEa2wAWc1v4hts/nD6fpOId3lzanmMolhqf9t9QkFThADH0AII/GJdUG4
Nd3ia1wGUDKDCna55uVLbPJg5IJNGVbhH67id1oZD4SfZzuGY9gIOl9fLoyUchAgotqm3ZQhn9lb
/jJ2m2YRxRmRcvofvzFToXfmkowpdQ+ytXQt2vHX74myEWsSEr9tqjLvKzkm8bIvW5gUFG0I66pv
01wBSBoq704TLkKpzv9myTA8ysGvtsHge9ex9kgEVrhGJxLg8o/CZYKT6rozwf4ZFclLSN+WrQyj
VSot7R7rPw4KgsgYJycXGpLqh4YSU6P75a0Zph8bopeBDNXx40weBRua3jQpXCjLApTA1c60Nx+i
+7wt+3VUZsGOkCnrY2LbX5WD0bU3h5wrvXNPgTG/kG34j4mE/w1CztT1D1RztDubWBBf9uIh8pJ4
T/nLP/kRBsyisLVroav6ZjKhu3TgoVnYqO7b71YBjyIalIPA6aGbjPhZUdeve6DCXXQnmUHcFL3A
W177allmgG8Xbuh7H2IJ3CoIMMN10TUaUeOhyQ0AMSPYc7+JSVOQLAu3pm1f4Xd4YCTT7etZZTeY
+lGUnXHABPOFSVByKlE8gZhKdWRibv4wjPGdXgcIGfrJ2wCCHz+j6WX03EL8LkRK22HCt5oIyCBN
q1/CVC9u40g+mcjInvTEuMnd9HObRdomNyGkjrKLTt3QfsPeQkJe16dIkrOiWxOmOjHfS9UhKnJm
YG061SsAYCPiWAC260gBhkqt5jAVJaP6Lv3YanG3Neat8y4ZTu5y8m1iknSJGXK+gTfcHkbKJOdd
hluKQwslM82j/gIwTn8BgE693Dvv85NZvVz72wj5YpyQW0jp0bk43/tx02eBWpc9NTlXlNlmRMiL
tr2ITn4/RqfAHqh1BmOFeyUpjpC4tAJ2aVscK1l/AevM7GXy20MU9N3hfA+CY7pOU1OH5xRMV1pR
T1cdSKnCr4iFYw8rf+NVlMb2zp0S/K7ORZv74vrHTUUwVMRYBTdcg7m8SQaYg0zOAaRgGjJL+35I
rHAHUhl+IXrjtvdtf4Gg1D14qnpAJl5sQikDeE3Cv7XdYmOMufFRI+Du2ITMZTSGyXpZah/a0tA+
QD+7UalswUnn2rVRUzv2ohZsv2atRCD8uyBMqkPYNAHRImxiVrRP45SuumbY1wqW4mKQSX/NMKHu
8UIs2jjqrptkJfX4iCPcv6lSTwDgGNK9KgmCASNRbGLdiW/sQsU3FJjUehgjKMKjQ/ndUeHR0iN1
9CeEjq0lPRBkcboti1IiMibu3omhWeZ2mzG2wvLkDNPDaMOUBPA4nXLNnx7MJDtotuHdZHpdP2Rf
YPBPD3YTpvuhy7kY8HJVTF/uA1JSb+cEi1oa1X0FGoE8kSCnRm7Fa6foWKJjSnzlNJF1db7H0LVn
rrGQLlpLo28ZIwGQrS9kNcmNrJIvVuqKg3Rb55CFqcP5bS/s1kdVNGTBkuW1eisMUqD5LvdzjXIB
AkouQhGoTZxbxq2e5USCIhjBXLf2Jr62p3zvXoW5g+jQlSSp8MYqIi1sMNCaQCSasPI1G3ivRk0W
EqvnkO+VIjl3sD+prj8aU56Tm2tal7BB4OibJC1qddaemp5sEKcMv5F2NS5MOxDUIIgmLwKRrVUD
fgzhcEY8cnczuoPzOYtnDq6Co6INWvNJDA9CyOzBiuw1SZ4UjvOZtIv27HMXHipzdL6w/jtshnpq
d+jIk0+CjIVm3u+giV+nJfJeNdCsWiRi3Tu2Ni7N2hx3XQjYtJ7ih3yMvtCQpF9yy+fpyS3WhPra
NRLnIYw3VhBlD0PXdzeWC81+fCjtyrhzoaFeudlwH3S1fy+iKbmMW+3pvJXaEahWxEAg5wv4NLnG
r0Ht9YZOBjql4996883Y2gl1ock+piyB4i3Elk5YW7uaKC7tStMY7z2fnLMoKi3W24rxHlx/sk6l
/nXoh2xZFXFz20G1O8HF/1BjoLht5xtjoH4wFK4JRYGspUIJys651x/6nMDCat6MkYLdRnm5cnr9
i5fValu5g9z1jvdpsPKE+ZrDtUgEJoRFuTOCJPraPPNDE6Ki9R2dj2tf+45kPg4gKG0E+p+AALYh
IWugwrEAoIdgmUA5F7Cyy7UAbgQgKMCG7lYjQFPuqZCBTJGk8CC0eDMSfXFdD01yjSsqvAIV4lVB
sMmUIGfECkj3VJZxLE0qNrKSJNRpjnmA7woRqvKmnTdm8mhRX0vK8BIZXHEMjKQ82mWmr5sm9rb9
CH0qgcDKEm0D1kBPiGe25bEy3fKYYb85NXIKr86dXQFTbhXGPRN9X58uzzeCdQMj8fSt3tTBhe1V
azcwzL3t+49T1B6dEFxnXD0XmnpyfPhiKXU2vsDRU82+Swm7ZEbtrQo5rCO7DdDeBoT85gaRqEV2
MEl8rZlGLIQdrTXMGBYxGVGSfEgS32JtF6DOFD1rY72tS0zUkHJBJNl8CsZ9amjWhXR3kwljUvnx
BWiMjy1Zq75Zf4vVhU0/zgRmObT2Z2CnH3SNZEjKXzcM51f5gCRFJsAuRyUAnDGG1DL7AqHgR3Ns
rycCJyiHXME8mXtdVpZ8GyUJvBiZfAQIsbMn8WSa4dbGIjaYJMhC+Eu077mKLkfT/Ta1w0CaQIFg
0WfQKt1+WafGctDbcslSKC6woFBr2U2wKsmZZTIUH4xieuhGsrQdNa2MtNzDENvDZLtROUYbpkxp
2e+RV+ezqXoDYX7bRNp6VOY2CZyVSFlylOMzM86b0mJ9lUBFYLGlTQUygwqfNwxZBV+rzBkr68lR
taq/cMp7MEoK+IWA2qRPy64hHMJQPqMCQb3Wz/RVE7lPrpFCK49AtU1pewN+54ODkWKlDaOxbWJG
JpqezUVGueypxlWFS+JZ566nCcAsdqN92+SHzMIraufaVTQMj9GEl7yYyCCqgZLFlvElL/VLSiWK
yJltrpsrOTH39JrpW0huH4t/JmJyzi/6JPLCNMifdV27m1GrTmaix+BIZbGsSutar8njaQQmfUU6
Q2p+gsB3OTYIf0gfOTthSVxN4oa45eqyJ5Vgow9GjU1HqYVPRPAqKMxLoTGPyOHtbxplesfRoUmw
5bNGitWqcK3vWm7pS5wD1iKZvMtETTd64zFDNgSJN46ztk0NWBiMw13ik9dB4V/HKlQFCxVpc9Yl
ixbOdMKM1B2GMIyWkxVsq764MI3ovp2mFhSgOFAJ/J5TSg7mXJ0ue3bj+LvVQA7vJ/h/HSOLhVSw
jjJ+Y1s1D46yvlQG4mImhQvxwb6KNBajA0/R1vXDaiDRHP0rZGS3BN5LYjIs3vYIFo2813Kl9116
IutiM5mkRAYDiLVKJJvaISel6hTdruGsjJgk4WpsL+Dip6tYHz4JQ4M10PdXdYmLN2Llc2GASYF3
N2xKhbXPjOqtD23aCvQJ7kD3lNMBxuUY3bRYpFSchosuCuUqr8rhCIpmOJ7vNXgA6sDr9mTHnSjn
2FsgyOWxHKziGEmmudQZhVGS2uDaGlKQ8OjlJHFVOqE4XoR7sdCpGeOjXqksqI9uF9SoDBoy3gtB
Cf68s4ut6gi258IaesI2gq46GlpNRbHUq5XuJdXRZH5TLrK+BISjdyc5v2Flj+VROpLW0xgEV6kL
NbqmMF7YaMLnbwEIId9YMn5iaSDCaz5ER4e5O4EUTbcCxGnSXMGYxQTVHEUF8rTKZtlHPYDqjtzL
Ikl2ZlADz/Czryoo87UMEnyXqiuO3XwQkpjFBe8c6ehr+FWEHHcF+Q1gKxbZYPb7zCVpZqDPXGhz
DrJLXMHCchriL71uN5bIRvoe9IElSTU737AuuJGN6UGfRX4Ng3Bft8JGopalRECErP9XpPYdI6F9
BJrQb5p567yLKfhFlMt4PdVktRdVfpyyMD+6w/TFFQyWrA5hGYWoct05TrUo/KklEWA+ylXTFCsi
h2BxO3m+nzCIkBdq7WOXjj/U02NLqOIxme8ZfbidRNjuSJT95Cq/2LDlkzjOTTHJdmPnxkOeBhnN
CTEI5/0Ay2gqz3d7Ea8p00n09KBvxyQJj+d7XjjttMhhFtTbG0Cs/S4q1VbWFVmXqq4+hmUzbF42
tdBLj5xS3dK2xISSglke8eSpFsXH882oiYhAF5AZeCLOe9zWJlGG8O5VPxF2vCHNqGGugeY66zrt
UFfJV4OJ6ZrFDPdg4XykHVeXFlawQyibUxVtXVLLWEPTIce59GuG5PSB6TAzlCSJHRlJtAYzuLXZ
23I5gdgi8MQl+VnjZiiBb3h6uam00uQiB4pbNLImy+x5cg3/SJGvXqdJTSZXvgcIqm+EL5hcW+5h
1Lxp2SfYjG3WHrSKuWoKGaPvtH5pzIz1Ufe+jWa7GdxwWCcwTfu+BZftGeGEFbDKD25G1Zv5CHen
yC6aOQAyPzjnvWA+XbzN45Qfznu7+VmiMuI1PHNUGiMYel0Pd+f9VpgbXBTzX+tO51oITuann2/O
L3++ByPGJpMsmU2nPPryPi+35z8tNCNfZp1WL192np8FvYWPe777sl1LZ2UCKP7psw3nD39++OWT
iDH9KMxJvnykH18C3jAI88H+WJgqYsw9f+BEE7tGDHTTAVjU3Bzaw/leOt/7sXm+d9735nlIOdJN
1+X35/3nmz7AlYN29t8vJYNGbKA7X513kfE1reus+Nq0OVNl1y+gjEt7dd78cTPFTKSLiRyAxfku
bXp3sL1BrNzUOhQGY/GwgnnskfC1qovqQumafUJD6UDFFpCU2zjbDpnhr8pBkkUwrwUO8Qgj0m6/
E2DVLuE6C5DlzhMdEekLNM7wUMO9leXTSgaddd2ORgP6MB9O4L6XUckidwb9ZIFr0djamFOhXZFR
lPTPqT7o2ynMWD518f0KOBGs9kb6V5epy1VIqYN59m0mPzNiC1c1DfkCAr1cAjSM0bnS9jhJ+twM
7WUtzBsEK8g+B2yifuh/LKjYLzRn0jb6JL948hoP2aYYqq8g9VKoTlW3liZJn63f3qcxUzqsHotY
OdE2K6I9gcTOVvfEbd4iLiKkcMfU6noarU3kAfjD3Azvj+KJZbQXaU0kvdsB5PFQ+1mOr4iVJbih
ZxE4KuCiqhyQqszqZZZWX6PbXlU3ke2TPm9ZjJ8CWBPDtRkj77dJxsqAMNN/PitlQC5vmXhAoVup
xj7EE+GeImYVYZiJdNFEsYgaCxWxmhESOO1aU2uDUKmLzCo/D91Vp4OlSap+Wweuu6IY6V1LVXxV
pEOtE7f6VgbdndZWI3EgfbmMcpIh4vAxizdaBodUd2dZYgdljOSPdVZ1W1nk3jGo0SZEjI2MHDZo
Zz47UJZ3oboPkW99CAyGM2XkE6E7E0NGsN4FaiQydT2vLdeJB4sNG1O00qssX3VRZNA9X8ak59kQ
z8AExRtDBCQBigKbTmQ4C6UrufWCmgSNRCdrLSiWRlPR2dcJZS0judS0Otg1/vSMxjG5lBD5D3bt
HjMFQXEUqr+xEJ5FWflRS8vmKG0yp7oYzpthV8UpjcqdULa+H5NoR+npQeMjHAWlD1AXimVAHyIp
9B17U0jSHBuzfGR2qzAim8U2kKa6ipyF3jHky8l725ZQXYHJyHqlWN5EkF6xophJJoQFc3dKYIBX
qA7wQHTHhIYcPpaJFjHrskdf3aBjwvvsMTZAanB0audemUDvE6KCtRSJC3yILtP2E4L6ZTTkGAed
vLzAC0pPlJWMg2carI++e6KSiCoq/Cxjhx5+sqKVFdf1RUt9qCHIa2Fnbr0sRYA6vXc/DUZJ1uTX
pOjqq8rfxj6pXpMwL7uACkOD33mX6MWlbqD+UAKUbhOGA7wGlW0cgRMZ7au3ChP7S5/q5CuDsVmG
EeN9YpUDphXLyYg+WgPiUoIJxSoumDiFBYPUOsgJw67SjaalDdWPqFzJou8pYxE4X5TdtTDTGmgC
NRnqXPuuaxa2DqSti1J3PeYFM0jXvExNloUTnUCPwHEg+hY0zKn+OGvASq1mMMLRYV5HRT+dvucs
JWtF9Fkryu9dP9iHzpjI2WkDgBMOci1CtzaBIAoG3WG28IbWXGtG+BRG/mbI8egz5C5IEPXkKexD
SFlWhAc7R84patakqftdoHNyceWagq6TRKv/y96ZLceNpFn6VeYF0AbAsd7GvjMYCpGUbmAUJcKx
bw7AgafvL5h5UZU91mVzP2mWUZLKkqQiAMe/nPMdp9UTGRrVvE1Vkq0IJPudJNUE6i9DCDP0+AQb
3R8S0oE2EynsS+hI3t6gm7NQfB8LevfYa6ojQRgFUz3wCUYRbQp8LfsKXAslkBHuQOcfGxgoqzhM
5Telxe/IJSn90qXscYzBFY9JcHqdKys8y0osi9mlNmsLbu3HXTSKBqO9tp78uKWJC4eCHaW/9cSE
LJNC+dw8XkjqlQ6juVL5B0V0wNZo2lMX1tn5rxebs1GJ8DNqYOvSJThr4MGs/sDh8cX8RoLsQabi
JiTGsQ70WQEyHAR15Y5Zf+wQzh9pKPXKDthfPGjP5PWWCcN1TqpHNWlv3Tbehy2TFTsp0CMYYChU
PK5L39+R2GFs2qTZ4/Am4al8d6zUWtaiTliTS3v10g2lt8kRYTHaAsssA7mJqzZG5sppbUxkF3jh
uHNM4j1KaLHkC/O1yEONwm7Nc8Ve86froE7qdd3b8TLowmRp+goXocjgzMtk4yVx9zEWw4dtkkKQ
UeyUJrGcrYaqjqP5TwV4e/LEdsomj1loQIySUZ9QOW8HKtirBQ87pZdZ9Eg3F3YPap9n0FtixyRI
J+XrjMdRRiw14rFIt+xyDC43jB5FX+1ipl4blFftdO8iTtlcKnfNuvkHw0Z3SXGLdscGia1nm21O
2B7LbBuSNlAqmzOKBPlNyNcUHI9PDW/fJJ8oU8dN3ZtgY30vhbpi+Zsu/c7IG/NRuOlL8RTOQYiy
1gfKYCeETtfjZYyrjoohDNZj8eixApIxQ6hFvtHrq+yOQKKWla2Cp4wKEGhs+9yK+oMoUi46Z8jO
OuveQGIm24nhC/QGwhiZmq2pk2HSVwjjWiy7myazzhLm9hEu73Ksxuzos0xfE/trrYiImjdjOxwG
qe013K4eTnCfPHUhDxcx3Kw5Rj+XNmBEHpaYoQarNf3A0lHcBhZIqxQ4DQzMsoROANyichCwBWpz
0mjE90Oc/R6tmNwziygT7gkWPLn4RXSUvXXGljOWWdfOakk1Uj4kWRZqe+Yy097tYdN3rb8cVB3t
jWKG5hnoX4YbimOj0vCkQwDgOZpK1Fg2yzZNIpWP7u/CKMA8ZUSngytJrw0IhyN25icrrHSwAC2c
Xp8xbgN0YL26i90UE+1MOMzC9bS9w7lFdkB0G1pRfKtz8mbS2L6iUSi/oY0nBKZUamX1P9o+qu9u
mvZnLZMf3G7NXQU9Zb0rocdFpASlxVvSD83RrA29NB+/RRlHlLtnZwcxVHovIb6sGpAbox6tT0gd
x6BW6zbUq6Fx/bdigumOCJApCRhKfKz6KcCTh72BUCaDUZILSmZn28248q1xfhK8zQs3dYp9XlJC
4hbVW0A0m6mRP1097PM0GJ5ros8v7EzxXNfFPcn7HSMoogWD/FO5aliKvo03TmF+ZuopRcR/asZf
DCS6c5Zi01I50kpZhoe06Mn16YW9ThO9N62u5+4ysW8Y/XBMWWaNKGDISKyJ7EgoO6fGJH1vGFmS
0LyUMaxpUXsc7ZQpOKYRIdsfSdDjiB7Iec1ja01MIw1uBDNT/G3sdS3GhRGB0nuye/ZjCmAqwayU
TfPGqKV3HVJ360zC27O03Q1qvAGFVZcpbU2eINawqavJBqXP0zVy/T3aPbnFPh8+sL2EzZVvrS01
FVLCbs8iLaO2f/nKFPswFWctGCMILdbe2LdbkxjJQ86+ifQvSRMfOKdCx3+w1jEQ9f1xnaWztwYk
vM3NytsrmZCXnStybXuvX/qxwwM3mnLmCdrZkchMWJhcsEdJGYNDhEgs95n0cRLDIhK0C3ION1BH
nJXBCgyhybT2EkcszbHrd3ObR3ukPPtZ5vaK5BBkVZwU4yNJmFEVGCaz3reZS2xRNL3IxnKPAsfC
orCRMktdQC8K2pzwjKT+ZuXFuvMYKYMwqLe1V4BSjggtj9E7PoWMxxd20wHsYPFmmd2eE0kj/fCg
c7WDvAXAaE1k1Z0b/rFIiN8PBKG4nSADZEoo+kYyHmy67GXtJFQLAY9RsyAzwXb6M9l706boG3Px
6D+PMw0rcteIJYGb/LQZse6x2/+MoUSfWwDRMpXXWGMWyUkwWbJoLyguIPiLmu6OjrbdAXnakiVZ
nsbpgHCaxo9EKQS5kKNEkhB9ies99/Q+ylrcn1CmiPQIs9WYXVP4DJcWVDniE/0dqmKUtsarpdnK
YL0nwTLaGEJ/TNSKp5Kkrsdw7RQ8yMoZcpwtHwwxB85rVLnR2kgi46c3/o780nu1SEOdimgduno6
OcFAWmU5s4eD90SArDzLEgeM5ZTfC6iK50hl1m0Y7yR5Y4BAlnCWaZBdCvjbpA212wzByXMhyTQh
TtQ7D/nFDejl4gDVdFDEHZVtp54jKpjPCbL5xUgmJtgu4lUPIEkCkeqQ14wXBhe2rl/MuIkeL50T
q03rz/6CsjG8hOYzay+CV81dDIRk187zvZYqPbGimG6tMy+NmdiaoU9ZP7nOW9PNwfPXC2M7ogbt
PzXxZ+vOhHXjtD75Xd2EGSie7jNwijPPg+HmDOZB2vLnyJiYqfXAhkaiSvONsDvPfVTQFxjtCjUQ
b6sonyuRWUvD70dGwz079jkXyypH+xzUBDBSMdRM5aL2as+r3t2EaBfXTimmte+Z5aaXRXoSslur
LJiPJYPidWKbYqGJnTyaxsA6x2Xd3Lhy+4XDztCNjCwpm1QHJ7yj+hDGiLeTevyTNGPDzmh21k1d
6oNLwwqlolsNssFWW8TWqpd2vLHItxitY5bH9beS2JMGtRSmpdOU4/8QJew1wN4LG/IkSQAyXCoj
ik8Ef14zKZKdZMHABHRaeqJ+Y/nOKeKUkH4INloRiDQRUTKpJfuRdGPnAKzLPm2XcmIZZLm/0KIS
5iDrgBza5IDeoD1+vRjtCBiUJJc1IWzFczFVaw/hzX3gjj+kQ9fjIjCHw5QEP8oo/mNg3rzmApgH
XdMeMRUJGJEYKRnJsSMbsVhNo+hXVWuzOW68eF+As1i2RRNv/blvdm49klXgMbmbJpjZhnzs+OHi
uu5GpVG3VQDw1k0SvM3dfM57ILqzGNsj+XY1S5HyDWOs4pIIk7U0rF+TY1L/Tvl4UPTE29SCjZ96
xbM99+2lGBL9FEXVcZrIAZkKAsSBpPtbmDrmagDhhnpIvhITSLaayrs1sAu5JIGLUigdyT1jIvHk
xu+h/dn4g3gNqxFdn5f/qAz8oRqg+g/m6vUy4hIjEB5An+lxemP4G6VokAyIdiOJfC+stCXXkV6w
SLa9pzzwv1G4xwLDdGCbqSHZ4bG/l5K4I3LrBekjI7WHCrxNAqaDhJjmEddkNpf+aBb+nwA6Lcl3
kbuy3enueIWz74k/DcwOsYKNCLkoyTWolaLvCNAJ9AjekNoowPCGF7OunX+TYlBvKpbjdI+EBNrd
1GwrIsXYTyB8xwyiYuLJojSH/08sfT7SFWUqQ5SDCI+51mzz6UcNENy+BGJovTdQ6iybSt9g7afq
kHBFGxJOWO1qZ6oQGkgSjdCZbvNo3g1lXa90jeg9q1fgKNl+1lvPqZzPEQQLTHuYwQs3SgTcZGs4
RI2xq8x8TZztuLA18x/Cds9tYfzQhf6IbWYhRR/3y3Ke9IJMOmtfGdPTPPjhuTay9mRVKlihpipY
aLJEbaxHAICdrHneP27dcplpkMRCv6UVBPnUPzRAypBfNavWaxoe9f4j1Titd4JyKnlQ4MZS75TA
Ie9FNpJLRjLUEujr6nGpKra5RZUG5EPIt6Y3mNQy46dJRc9TAxZCBQSTDeRebWbbLJr8Y+xuLKtD
O2505covGX7Zbqh2RpjYC1WVYhu1UcE2JFeHylW/mYeb20AQhYVRelyPLNnyrHpnTeZtpxiehzaw
1lAFrWNbikXimccCWuRCiz66NQyXJs2+tse9cASNLWnz1I0MYygDWYwcogdQrMp333byAzLYYaGK
yVo1snZ35JWh3WawNqhE7CbsvUsjwbXgMgrHc5syRm+oHAv/VRqkX3dFXW5JByMCo54zxA7a33Aa
HvmwNL6Glt7EbMTTUFoH7Hf5gq3qSC2LSLx90MQxQjlLKTtxclDl7IuxuIa+qk5lmTL56dr24vvU
nJ7SJw7heaGjLHwiymZjJMzWkrRxF7pTdyqolotVIJaR3V4Edrpy8PKz/IxJ0GzD7Uz8L0ZaIJaV
vzKKpgUpN98tNmWPiZR/sOy8WDl9RSpqwBs31hPtv0eMn4qse5PN6sAJd3AmL8N0M773o20t07Qy
lp1gvCfXBMDItd1QvsWV9UvmEJBgrPzuaNq3BJhES6P6U2adPCGxCza+m/4e3ceoy47zXYrl3g3G
amXjItw4QfTLtsunKP2a2zLInmz2ZJ3E/NtzVYeG6e2tEmajDtm/FFVOOI2qAeq7KYUs1sLlHJcO
52zxhz0vTVZB+RLNKc/tgWFRYKQMFmp9FuonM4xlSiHy6o/7SbX+IbOUtSSXgk8naNiKyqJZY+A/
hLN4b/3U3CSmzA4a4D9CfotciaHfN2Xa06BzlFBHPpfRp+W3hOY67oQaImjXZZ2mWy/mzvRDvWDm
CBeSbqMOsY3EAOERSYb7LB9/qLxNjjFUlboEyd429SnHWbBMPeBl+Uw/HHTIsEZX8B5TDyQ5w6Ap
cz4iixGNkyk+5dHdVf44LDxX54tsCMXBDYxfJLd/N/G0bhg58jwYpuCoBX89EiIfcbFkzxURGJyY
leNTOMmd8JF0MaGNVw7JflufZUsmPdBBQbUYJ6vaB4aXb1PGfpvB+WFORnBstAoxsI7J3ncuFUMW
EtoybRjPseXClLAJNDXsjhs5b1+FH40HjH3Vtp5Nb1mxftKOx0JfNDUqkppz31Hh8eslH93fNbM1
Zn8JoTe9Svbsi65RUDsn2Ypf1JTmR946z25kyoucmmBjyeTsD2PK83Ww1oyEiHOO6H9wnPEBd4TQ
tKG3Y96SvKZhdZnHXi9yhmBp/ViPqfiukLNSMOXpwS6LfZN1+SE243ZPSM+zKH29tRsOrTlrWO8t
eWRIooNzdB4finKtb2Gdktm8kqPItvqRk1GEhqYOEN/JVdgVffduV+COakZCW9ZlKDwG0VyKvr1T
VE17bRZICcr8paRGAp8v9gNxnAuM4FCVM9q0WnacSKOzHAA2LacAg30TTQtJXuuhNXmK9jqiN2xI
cU66jFZgxoVhxemhAWhwQjK3eQjZ16WOg+dOVsPS0LW5ASH600e4tjS9GOO4xnuAdQtKaKV2jU2C
jZ5idwHucqtSxm+Q0WwGDSNUU0FPM1cmPCWL56BPjEzMLmYiPBcy/eATy5Ztu0f2DOznx2cc3S55
lHubNASw7jTc5V1tM6GRZXQuTL0ztRMecmrp/ZDjMvfqDr2TnV/kkBs7HW/4OejLjfQ2VX6J3maS
F5jGS5nin7BjK9+SHcWwx9Hdfq4dWmXjnFadWLqmQ7KhNcMiLMHxB1i8VoFJUKmib2u095Zzr8B9
m1pKBbkvUVA9FbVxKaZ22Pde1l3COAZ9UMv8PHJfSqGtg1tUiE10BAgBLZzMLlI5/bLL3eSURTUf
z6Cg2Jc5p1Vppsuvgz8Y6CZ9o84XlbLtPc+OSzJRKppNfa3i9EnYDH1nZ1iRRzAc+TB9LiHFQV7X
YBqz/sxUvgFi13rfIo/lhGztb2RJlKtoRHw0ZGyGhsT6VaYERyV+R7J84/wIGLQssQLxI+HvWBNY
KV7MYaeGP6pWzr0RproGqbqTmJQiBtL2MhNx/uLm8k/lecOfqmK+B0J4MbfoYV2DVjghYW8wPLHv
bJ2dA9vZzqGuf/AYLNEg2uk68yp56EXLdLyf/As09XgTxVWx1EO/iq0m3xus0qPEvndJeJPFzEVk
0p1PFdmMGKQnJIuFuKiW50eUKvdpqOdhKQERVIzynprHy2SSIpd1rb46erSZD5jO9xnV+EKOL/jk
wkePC1aDmJ6JAPddp+vPos6aZZD6DblCpLFXzqSvpF7Hl9Y0C9YNtzKi82V04x9d5pyrADMD43vS
oW3SF9ZQev0VrbW7bwglwASAt22uqfshm4uUohYdXAVDQdHU2aOBjzfOflqu9YQ72dhi25Qbu0Xk
xnH/07dIJxTEyO6TaoxXKmmz9WxnHg4q2e0cvE7fsmL+rLm+k2Ao707Yi11DH73IuJdnczCfRs3x
k/oEOJvziP/xkSFOUi3CFifoWa3O0bFoibpM5uSEoTG72NYpblluV0oUCEjCZ/UI2xi9qj1kA1cd
jqHuGBAnfh6csrvYXb43m+qbcEnHGHDm7IO2paBR7tL2qbi+sJV6Cm8M+9VhCOTKwSKwmKo4+oZG
+MUZg3FhZk0G9jrKn+2OG74CdbvyRcKEjGneOUwrhn82Bl0t7eLEjpYeqx525IRNmz5V9nOlv0zB
7qrpc++kvbi79KZ5tjgzVl1fEZf7eIqAnyZNDBb2ZULbNLLAcvO5Yi7Yq1tsVOYzAa6dt8VslX9k
jKfIOTe7azdcK5XnpxxzAY1nZr0hTMTAbbUKL9g8vtIvDuM5qp3gh0gVebQeD0WL8Q/Voc92KY6X
zCz791IThMwu0zkAj/xJR2Ae7ZZnAtkBaxM7uD9O1VGhJ+dT4XDK8kFeRy3uVUCt51iSCcnjJWBB
BXKjB1Ebiis2iGdLkOIGI+TgpB0qotRKjgPE56Vq8Bt1Lpn1UTxy1fISK/ptYx7HXd73W1in1p5w
cjJsEMZ5JkG8nIvLQgzz0WOAsZu8eGQkUxxGA1tgHYr4pU0Yu8ZFF5341EscjA0DaCcrf+YRhQiw
juS5KHt727EdfWG3jUzvmcme52RPdoHgrlCHOvDrl6J/dM/QBcjqNLANnZ3Y/B6x0PysRMMj0Hev
Xs+kb+hMvmoUiAtboedspBgKVDStJyhRq6ovLtU8JNRPtOhVVptnk1n/Is76bwqBMu9rmbwSlV4s
mgC/2Di1G8eaBB2ttXQpQodiqM91lrdw3ckrM5qQQzh1o2tbeO9B7BGI5w3fbCN+aiWC2z4r9Tby
Opq2iG/TOvmzOwXBkT19xSZ4TJmT5NGuzAH/AHwdnkfcJSO+gzevZfCZZcmzhduQRQmoRO5JXB7R
Hvffxuts7zeJFplHlErFbOrrJXUtgkZih7QQMlHjlcE+6C13mvbo5VzwVlaab6odekRqMjiKEXlf
30mfuIahOEP3RLvtuv13ycXNsDd7QUxFkoj7aKnm2N/XXWwtwjGsf02siKbEMk8yBX1Qg/E82GLu
aeQ89J0dq3pRiI8AqdD3jhEO1QBhRr4ftGgqRn2bJq86Gir6oxkH3RKyZjd1iVAh/JpXlWhMycoT
7G4YX3ltV5yC6dP3Da1XQqDsBCpjLSHc9YQKP1wHDyypO4+SvPFBHLpoEN8bi2SVr996Nc87aHHT
ps2JwICFLFckuEA0hhcMLCX+OfUi+Z7Xt7AOq5fBjuLbKEY0F2n6HI7SeAJ8sK1ldGeqQ6oHWa7I
80Iyekr4oNbXLqLXNTD4chni+7zLfD6p0PUZp2TTPauYtGEyO7Y5IgzaHHEcfSxRcdg2b3PECgtz
QX3Amzls25aZQ4iaDbBAH24AoC8cFxE20Tnpt9lt9RaGe4C/JC8v7oQPshRsciek5iSOPAYfCQ/V
xu2qi10Vn4wagm1jmygY7FHsqci5JSg2FrpgwR+RL8ajGyWvqfS86UN6WWrr6exR8C/rahyo7wyQ
lJajnoaZlrfOYvtlYveg+qC/8YN9Ti0h3zPykDWJgOOuRIa2aFUWnZB9E7TikdbBZNR7ylAUB9lS
DX10HGIK3qLrP/k4GRDGXfdAXItNWWSPR7ElrnS6zpW2ssfy4x4Lw9Vrpats7bxObpHdm9ho79Rv
8cI0crl1a+qjsaTHHmc1X1zNoExN/msvzP47EltaXL+YnlntWJc5qlZ95qdnLBwuG8jpJ2hd6/z1
YgwWyx48kMwv+DPWZLu2CYdtkMxHPqv8gFrPukXuIen77LnuiB6PyBM2G4u2xvPFfba+qdCwX62P
vOsvgQ7jF2nY8RNEkVfthfWKXM4Kf5scn/q2G5+KYD7hgI3CA8ib1CHGBh9JOVGizhhfWROX5qZ7
ZOE9iAZHIPc8lQVJsW6d2Nfeyd/TEO2lTmvxik5KIrL7pgY6ktSzoM+LoT3LrnzyncF4omFABCQH
Zjxz2h6t2CDrik8eaMqrN1v9zhl8EIr+8IPOwtpjHBNHRnbxTmur2IQaz0xLmtM6RAfK4CRziD23
Udau7ThqVhXeOdxm7YtkKg5+tXzPHVt+n/urp2Sxxvg/rueu/zPU6jbVVrDSTjWeIVUchkq4wOPi
73HYmMe+UM6C2Lv5kWQWbEfbGf4yXP5/oul/IJraPijlfzEI/w+i6U1Wv//8n32Xv5e//xVr+vd/
+DfW1Lf+C8ukbXmwSD1M+SaG1b/BpvxfAXAHM7R8ckl8GH1/Y00d+7/4L9CLeAGLCPMLhtr9hTV1
+HIOKikQzxaM1P8HpCkMCWyr/4JQcAL+gSQn+Bkent5/2lobfJFtETI4NXyetXYsf04H6Zn3KaBd
MqPq2namYiffDssBX9RiDLW3qQjqQ1pKKnXuX7CyxMU1aIZ7UM3wmd03nuZQLUHgdYSPuoiXsuy9
iLKzX5mb0XBQgJ9lUe05bYWbPDelfxnTkD5j1NsBTksYMrzErxCwKJtvifaCg1U/K/TACGuy1Uyz
sbCieBcX+QXtklopmApMJ3O2QNk8LvLexHh69tuHaFn35rIxnEMm8mlppGjQTEqUwXI/FXdOafys
MrauuTRfjNS7hKWaFw1a/1IhAEkTHFH09ktSGz7TiXFw0PmXOgdwY2vrmkH0UY7/eyDmB4/UsEg6
+h6vo2YUxdmO1TKznZUw2BW1/V05fG84QKFf/IHseUOIs55l/Afjiy/w4kVuQ/wCiUiJ8c33WEFF
9nDO2CbEhA+hKzBWZUmVY+bnROXnqnR2fUmuuVuvnMbcG+N0TShmjMQ8JuZ8rELzGkYmB6mLi2u6
RhB8RnvTFtZLa3QbN2txIiFk8/Jzq5JPi6l8aCSvEVmvrMHvtnTfmM+uC2qCbg254+ILHj40l16W
vlvufJxG/poZdAlruEkz2tuofDJE30m/wU177qf56qTTMfVGZmzZYQyTQ5tS1c/pGUU0V0WCTXfp
5Bnb554JJdxvhlV2Pm5dlR2sIryMrB4Jk39rJnTwxnQ1Z++splczZ7gbOvJTFFwH1I1H7cp95FnH
qHF2YxmvJxQ5OMVMJoMBQwe+c4XQEMMHmZSqRnMp3rIhf4dXeUKIhBXqWkt3VysJEh4Flw2OtM3O
j0/YisaXvrOZAmW/nCz/dGMShpW+Pd7G2phfmoCL2mF622xb1NiT2bNHRx1HPM6EWgEEHwUTiv2s
J9V2vIVlS0FajUe4Fkw7MDpREx1wNF717O36KcGPs8gsl0LbvdiSdxDjgiWd3cMWncj8M4hBlZka
ea4WG8RzZ3TvL49rcm7cHUCxpeMmh8jVH0Ftn4NgrTN99+R0G2vnTQqAGiPVH9qvtknfv77HhEdX
wyboUMTFX3SoJv6MuoBugfI71vm7b+oj65u1w6eCDGRFrVE6XH9qug5MIxMzeXP79LPNOg4JtSn8
9GBO+dlw0Jhwn5PauIuqjP3c9KIhSRasG3Q6X3EonrNRbZqUa9VovxF8RN7ltm3YyOb9vTWK8/A4
DoJfWs4v4dxTWeK60TBcxpcW0V/HI3dSB0VVhQv15fEJouU9Gnl2dmTx/nhjHtejRSfmw/Q1MHJ1
E04Pa1oMeNEff6WIvaF2iZ33nZ1LCAFgx/k6duZV2eO2ijc2pW4sWr5euwr5+2ShvyYEDGW9+9Zh
dAtndweQ9ldoLWfJmRA5/beeGvlxbWeZPj5+tjzmLBsHBVYG8eVsb9O0PKcJR0GP0sBze/au3Ot9
0ZOmk39qx1knyds4oF+DQWhbavO4mMKm2zDpfInAA9vFi+KdEoP/puuG68WcX0xn3xnhtxhHbEte
tpG21DE9x/R89ZnHSFffC9NdqXIN4vBq9NMLG0esDKjEoyqh+zJehzB+pt93L05rwm1EWBzFTAIQ
awmTQBxff4Ru9L2kxaWJ/VRwqGxaCQY/RyNmgjIdqti7kHZYG9cI05SoHg4na4MlYdfM2SEPvIvj
Dve5Ma+1s2j045fuzoVNIn55afZsVulBtYxU7PyMahnN98MHKLkkeKe93Fy2PzvRPj2on2Gt7l03
b+bcR4SrjzM3wuNfI0lYMh7gnVx5aPgbOs8j0VQfXaQB/SAscPp7Y3OLpU69jSS6fN/dPQ4rUOeK
5Sx+PoXI3PKH++PAdjSD+Cp9CnmyqXR+sdLiXTXNd6zYfaHvIoKhlDgaSsAfhmb7WHuXxy35OBPM
kBlbymfHTdTZ3GOWxYB4iIO3vica0ALEE4boFUju45koUUurm+dwz3NQsSy4onF4V3yPnExjOFt4
reAFjcLjViuoXkfuD3lq5eXxvQrbv3zdcZa+4BOIl5Hh/FSGcbGYta9NQz4NSZsuPFAoCzAk32dI
MYu4ttODNljZ0urvch1HS0Cfr0HavE+hGnZuan2kMdt0RhYLX0X1SRDVtrRH75ByxJ4yOeXrhMzM
tYdkPvO9A4+77zlzyB0r/FWBWWGZ99lbofU1rDKyjqviqJjFCMNFKBMFak1oOQ895gRobRKFs93V
4cJBnbXPzbse5XD4MkEkntP/9auvP5tANG3HQu1733tOZGpv5tQThyJKnMPXr75eiBL4+7eOePzY
CxM9yiFEHndgPtYeQj9+ZWjAqEuok9/jWDLDyFjkRh5BZZeJWIbtbB2+XsapsQ5FCh40mt1XFv6L
eeqjQxQ88gXzV5kgPGBwPR6CsEZ9gBgY/DGyYDN5sXxL7qdiXAdy5gjpzR1dN5oMY00u8GqYs3WJ
AmlEIc0zYFEZb0H3iX58k+kcpbSLWFut9KLxiRXz+RNln9CZjeuC9Ajsf0Z3rKdK/fXS4z858sPN
u9knUFi2ekNRlC7gK/CpE+NpyGtZOdWa+uslWIS5+z4TqCh5CmC6DN7b0grWWAqDA3LvnyyNl6WB
3wCW6KJnL7foGdAhdHFePASOK3DKmHcMDyuii1RYuWoRl1zYc2p/5EZ2GEr3glSBoAq8vpjxdqQo
vGESwarKbZ62HB7cAuXU34pwBoIORVe3hHVQ6Dhu8CM3C/VkpmuUyJhDULtz/Gm7YQmT+W++AcUK
mYONbhYmyyX3okUTBXjRkvfE2WG0PDpe9h9Yc9b/LJNDG3yq5zBz9cF3/oM4k6RchumYVbvezz6b
bD9a+b30xztGg0tL42lMaEKTT+03/4F09E/eEAV6yLbV/mL9OI9ohH/nzoTO2CMrYl9F8uZ1EnVJ
8qa3z1dewfnyEBOmHWkc0cIIvcujVPqXbub6VyPwr3kB1gPY9e/9QSgEjOkH8sUOffMf3370fS3S
qK52tqKI56wpJcn0Tb0NzVtmjTdPJO9dtVf6OXGLY+twqlHYAt3e/ocf5B+Aucf7IFiXIxDDm/74
339/H2JRIpzuItIT+fCRk95cKpPcOIKIeppqCoNc3XwGpgEap95i2Zv3N8gn8Ox5+uQUrCGgptJZ
1/5/QAg/erT/+RaFHjQWn+WB/0/0HdOdcU6nAPZ4TwtllkchxTMRkGxX2CoSuoz3OOt/fV3erNCO
ST59UInd4+5auem7GeoPEPRc64/yMHDna7y1PeO1zhkY8egSKQKsiTKE2g5kBaJ8zbbSfUP6vs1S
dye5AR5VugnKN8j1rZApZj/zOguXQUy7HmOE5FWDtmG4pX27tpy3PDA3DQ+/KOi3ZT9t26C7NROT
alYJGbQMK0chNUSb0iM7G7tJI1gMF/GLEU8f2Wy+etph08eYUTzAFP0tqovPJuz58ul7i9+UZ9gS
b/bAthCic24Cnczp/4pKZ9AahrtsEeP879fH/+3yAKVvEzVlmdD1/3Gd2nkSFpXtlDtpdxunMq99
mB+K/NdXZa1fQJDs//dvaP0TNPt1RTqWeHTtAQ7Tf8Y5hKMFHyTgzoy9iUhDOBZYa1LxklbjrePB
x2Ize580h9qMfMPshzvt7qFxioOgrs8Hd2/N3xg17cvqPBfD7b/ZO4/lyLEs2/5Lz1F2oYFBT9wB
l3RqMsiYwEhGElprfH2vi8hKZkblq3o97zALN9d0Ab/inL3XdomCnNBb6JTcNq7gYMiG+VYnnqxx
tBtQJ3GH384qCHHumTrG4mphPOxZisnnHZ1qpysbc7AOBgtQuSvIOBLcKEdSMp1dsvtme6FKK7a5
iR87ibZz/t1qZZF13LO/3xtJdiniYRe37040skxJew9mNtopNfU0bKfxrOGoHB3zmKg4GQyiOkJM
HxoS5AYyXOMAh3II52Ov/4EzZCNYSWl15VOXvCnS6Zny7SO4xu3AFowVuP6iZayOmxIXgP7asB0t
s/hNLlohVu0TM6Ph235r+vlj0FiOFTFb9ui+bo5xzE45PA58xqjnL6nIL5FjvGileaD4mhvz1aQk
n4pWYdnGQRn2u7nK3tQsONlQifXbqdIP8D4OM6P20Dkv1qDeyu0eK5bzTN/IN0zodXKfVFoHrV8Y
dkG7FHeTxqTF+yAt4Nq1Qiw4uNrIZLTV4Tw64iNwjGtbpUzw74+0X2B3P48zbH6SNwc22vnl0F5s
hbaxohcHuX2TW7qJr119toPqm3zLhVUdiv8w2v7dqG8KlpyOY9uoVOXtfyKeNtoc25kxM9imbMha
Nqblf55S/+YnayNOMOCgqxhnf2VFxlGddpkQxQHpSLEZTdhmWrY8NlO6ryHj25SC7lIEZFSU/dlp
fWTfkJzST7nKJhvwnHQgtXQXSbMqKy0HasjXKdueQYMuz0BIXNgpiXiMTLpJkncHnjPAGRrkrOiM
LMNbxnCWT8895fkhYahuyLXcaIuPUvrSEv032f29zvffB+mb5s7nruvOZcHLZF9m68tz5BrXaWWQ
W8aSvC0upn2PGepgstGRL9JkHVJb1jWegEcQERwy/uBUT3BjWCwCG51uU52e69g/qrb5glbj7FjJ
pWj0C9pdX2lnQArWNfJ90httLzUBLmnmeaEyHlD6aKkXYG9F9m4gIR7Kb2pv15sgIiNrYukltPjT
ZLpQZvYkcXoZJtj+mrvJ+CYxFR9kXUH+OdEw0GBdeCms/jFvG5+Y0RdRiK3clLhThloo9AEZPsoR
3GC/9u8PblX8AlSUhzeHGGGB7IpIUfuVfVloFU2KOS8Oasb0WYASKesEKgaCZwBVhrVRUnEuM9R/
asR3pEzxfmyrYzQpD5q7zTzAjxiJ+4+BrWFvWNc9RLC2e4Zksq3Zocut2zDctvl0HynhVetoV7WT
vCKi3FRFR0lOXCd6/G120rdE4/nh9Ue4MfojBpBdSeGPCNJNrzHm1ZQABn75rEbloqJvpvs+MK/l
qFqT3FgG7UYR7TkOxg+bkT9nMLP18mIQll7NDmQu7F20cFSKC1TvAmW6dx3MTX2PVHxCxPldblLt
NDk1qJTMhTwCiiOt3u9zk9UO9RfEIM91JG7Z4E2ojnSKZXI1FuBsDdnMbULIR90uVLGON+19PhDx
0EuKGkF/rSxZ6C8uwjwLpZsV2Pu+HJ8tk3fch/wk9ICQwlPTYSg1lXvW7p3377/ovxnFWLjJfyq8
Sk39hZ84hrWddeNQHEan8FrMY0ZFo9seMalwkOsdshHrFFThfzi+NPMXcKM8vhyWz8zQqirzAH4Z
PmsDR6QGrOfQReZz3mQXOc9h0B2y3h8FX0aWQ70Dykv9LE0GL9CNQ8OCp5opvFDh1Pih6IDyenx4
6Bd2cpGdUtZsSPiSazHVercopBg4o+R6yaFQak+3srpRpM7L4LY7YkpOcsgYwQZCZmkHaw+Axh7Z
D8GIOwT5/BESwoeu0jMo7iXonuoqu5i5eJbjLvb26wQ6XliMGwKt/b722yS/zG7vNSlCAxY9rCfK
evnQ5GRU8G0mxpU1Amno0ksB4SJPlvsJc3JuM27I33Cop2/yPeuLeMZ69pwg+KnRLbXpu2Jnlxli
TM9j07jzI+At6FD8iU6eXOjYEwE7HPYtO9fF8Po6QxbkOWbwQj1Qxnc4L7JCAeVpA4me6da4rpb8
U5ZDnGG6KViZ/yhr/MckaJLo7qnjZ5Mlu27ML5bBqmNelg84WXrASASRHye0Ek/XC5o6PmJWtSah
hoKewgi+KwLcIYyx2OAsgoLk7lq2u0manWZhbCJHXKqMSmxiX/dT+iaFT7JqjTF0K6tNcx3ulNnw
ZREOzuqHfNOuzoolVW/RrZ2ETTUt6e/lDB/z2xgH8zoM5lt5udLmM8KDmHIRVMsL5M+3YbLoGwIC
ihaUpHD4yyCat11mHOToKytrtIcfjW64UUd/3cTO/aOMYVFLWtQUZ9RePCgnOer2FMkFahyN1oG6
JG9GTFJm0bPZjN4Mg1elmIzQVF9zzHlzkJi7NDybpvkiK215wR349RbCRMBABT5j+mB1WUUPCRxI
uWBSs/kZc/xLEkZ+GWi+mi4fQ8RUx2piQIKiDMlJ0q8Ut9lp1rIN7VOMbF7W2rouo7wIF7I8sLo9
VdV8Xg94mh5yGRkzDU8jnyejl0FVwCgKX+7Gs4r8DTLzqCFutXw8yskHlCE7SPN6aAevCD+EQl1f
HnCy+powqVYTewf6uCd3ohdaUl5o7eE5Qwe0iRZm0prBfxn2Q03VmeFY1gmXKvjt349apAv96+6O
3aZpuoLMIYMAor8uhbJZT2qNnv0Bm9ZH0fJBLuSBB0/UuSh49NjO5GbU6fMrypj0aFDo8kOStWd5
YOEcwX/RsQfoXErE5ZjdZykddIbt9Qls7b0mX3po4s/SnT8SR6GlM10zeT+4EitgOSHCHVwF1ING
v71LFW3YCKxaU6xoJ2NgzikaBdc2jjJ36ucDyt0cE2V/m9ts0kOAnMKsWDI7MCLL+AXvpnZlLfxM
JgsXgqrVb1XjRl6YYO23KWo0pEphA6C2KfRq3FwXFAu2VoSuGnTCmERUwvuHpJsh4rFFHD4FZuBt
yQ9cji/RgsE9kWBcTAKM6pbRnX2NwUmOOQ+hIq5FDTyrid6EwypkGJ91Md3DTzt0oHEilb5248s5
PIs7xuF2V1rkLI4s9eS8CwvL5YiUv7/Wdh9U/WGgr5El4lY+m1wmhZrcGsen9EZpbL+kJyCPihQh
tHwSl3o/rJaLrAwotBNSbTrJnYbRDo/QFYnrIOg75wVQtydaIab4tDs0Faugsr8XRBnYwlPnkZCN
hWGp8sO6/cRV+ahb0638QXf2P5f+/9d3/099d0Nzmcf/iJz+l777TZq9RWX+9pee+88H/d5zd41/
GGCcbZIWSXzUWWD+0XNXhU5kqCULebIrv1Lq/xkmastbQIrTdYdvTfv/jzBRXf+HpTKKkjNqrEVA
53/TeddU8cuKiCuguBLPBxkK8RJ/7q8jSzOkTjFZKh2L2D5n0hw8ztXJtvndZwikxmbBJ7fgfUgn
zeuVhxT/N1hpdQLbAd6SZKPzjNSASq2BP2xOO+kk2ojEMI5Us5WTMKh3G8YJGmaj+71G/ksRn3t9
XwkzxQcYgAdquvepBhiwtCXTCZgk3Vk8Y0a9FLnpjqxV57TouXtqnZBELkDAIH0t+1RZ5nOFpmgL
HYg5XyjWaWgn+7Se+zpRDAoa8cR0HHukUynEmnJPpOEs9Nez8PVwAmAY3ZVK+uwitTuRcP/7SYga
/STNSGx9bKwW8iKGP2pJC6LarzuvN6wnsbzLem59lvXcDGWRnlXhqxMAtrz5jNoRAwou1e0isvy8
ngi1p3hJEjKdD823pCHcRTh9+nmOVUpOWMN2XqhrhardHYN+oZu3YJjPXUHr3FXuelLRdmWAtxad
3dCSaeboIdC1P04IQIq3lpU625nckpzk8cH0BjdiO2lq1Tm24qs6gLLfXucsy7EFa8m+SMt4kzT5
rTY6Hxbqyc1QL6NviewlW/LMg9jy3XHwhruzfReMSeOJyMIbArOWba9sQYe25zjKa+8APtEHZJi1
km5VlEkHBIdXukMzaGyQURtTrV3CTlMvE7ENRDl1TC2AYcUuaZKDiOb0qDjwYsH14Xrr1ehKmT/1
Qi0ug5uluGLyy9gWlMeNc5Po/VVAcDp64XdqowPtatyPBQXmC5RI8OJNF3g6pMZL1ZgL4F8AhnE2
PMyEBUypO19ZU+/6jdlSX1LM6KINNM0RUma7MXPbw2joh7Yq8msjcgmAl7xYfQwHg4IV5SQTHPPe
qJX9ZMDBcUjo3rDiuCrswLjSrY4peEJUPZXmlcC6vLed5Xm9za1GPj1F+DnCC0AP3MFKLOeoNcpe
5a1f8HfoFww++qVro+dB0dBFxtFuvW2Rd7Di/GbWTNuLxEKEXdLskTWQfYmI7wrT63w1WjGfhwnd
WFM+bGRru0U2l0bWeEAI+ovVN/zmWyMtT0miw+6w2r9cNzavDcaGuAsXPHhRflY0fMmzwiqtCLsT
DGBwZvxx+CXy7Hrl10mB7EzJIYwxACKGc+PqpBr8ZSbz83oJr2N1SkUxb6bFdjx8QURCxYFfA3k3
w6cpXqDWz4Z2LpPNBIflZE78WGrduoWXALG8n09gwxQWo78j84jaqDZu10CsoXudUbrELOlQ9Yg0
pMmJo1EOyb9HSYDqWZuHQ+laW7fTQNGVo5qffp6toKU1hHYdwN5ny/YDyMBwMvppPGnyZMzeDJNv
ju4Bqh26YCeUpHwWyIJaHJyH9SoUo6D6VGPwG53WAENCgVF/tHB8QShDno4kEkag38iKFAzfFgG+
ljSnzEo+0mkY/EjX6lMiT5Bc/n5uvW5yhj0bDnPfqgpE0AACMSFvh7yz4kM1uItvVCwT7cB90xs3
263EuPUlLXn4psaN6v/8JPvRwD07KTSJ+WBRWHgx3LQD2vIae+YCMVs1KNpKnCZIu25bZxEWiw7c
lh6WpFcBSeWLtYfqpBdFdepEbR0tQEaxtpxaqjmnLtHzgx6PO2GG9EFkdIIb7ejhzTtir570ZbZO
teNMO43sd8oDSKdYWW9yBSeDCEhJVmaBlb7s+Ro73fXG2MKdA5yfBIIFMUtxRYQYWspY+VHog3uM
TUxJhXkAaYqw/A/S4Hp2hfd9oQLH2kGpE4OYLxURkZQ15af1AJhN8/dzbVned6LHI6zmBZsRHaKg
GTNdwZjCeUQpY5NnaFTdIIE4ZnezFyfdeFLYH5+IZQKUkTWTF3b6fMLCyD7ZFr7ZB8ZOX9o7OxuC
Uz22+qFHE9y+msClVSj92OhneHwKs6i91TDyngqXHJtJRWAdOdZn7CSNv94Tw4KOwxj+y3pv1Oaz
hxG83QQJvLocL68zajFqB0QIMzbF2TnG+UhCAMOh78yzQnSV8U3L7keEEcdf3vt6cYiFzfZoCS9z
Gzk/P4Y2ocsiMDivH8p6osiPw5ysq0yb38cCYe7aDzcGMAgmPX/SsVxx0vIY5QQ03UxwdKTyAIXc
BsFrsTeN5vZ+UC/YdmA/n5briRrWwVLUXSsJhuAvr0azTMmdVYDEkoHi926ieoHKxmXt1TcgdIDB
nhK1mU5C7CpU8KfZZRUghuhBdAwQfV6FNCDGZgOtEGG5OXh1vfCBy5NlahjAyoIdvI3nyXcBIROG
RnjSpuPHQSse5mAaB4eMRL5D1VRsxqfyZMUQ5L5O1uvapb/DLtjt1uFtPcHuUp2+Lgo55BHs0JM8
Af4tKkPm1r46rL/+EHYa3k05EKwnaPXdbR7Y5sY0uqskxHRdCXJzrEm6KOVJp/YEC7XBzzEoXxjS
I/Tf+OPjTQt1ToEw7HeG+L7+3XW8XV/LLxeXQCg4/yWozWFBiJ0z6BxgIQBrmP8hIC1O9q01QalC
mRGn9aRVMqiSOZ8I+BQADHZd77XO/IT1O/lTpBA+bwCfKqrpoBWPSmBBPy7kkRkZoV9+ETJdoguo
EVkNWUxd3CEL4Tc44ok/Viau8kjdaWP4mtWpn/DA2KkBz6Ipp9aqpxCGW5yWEiOqZZBY82Xmudaz
hry83vJ1s8qeuu/149dt613XOySBUR1tSTgWfAIjbc6RJuJ6iRJfdUr6rD59Xfx5TrfSo041qIcD
ofrrdWUaloxY8iGVaZXDOYGPYRS2CYhlQdcJO4NyoLhKBnu5MnuXrAbFARGYz37cFL/F+aCeVEVX
T3VVLjvqm3dz25WnLNTK03oOOFN5KuIGaNh6dr3y6z5/d53dTuO2JBoAsxLP9XUCy6o5qPXgfV31
y+PXGwjc+P1R/YR3WFF04+dPrwI/O4I2RDGDJbFQwWqy/8fRkGwnBvR+Knd1IDLaFSXD4h9T6NfF
9dywIKDbrDevl9dp9utirtdePgAU6KaGVF5VTP465Why8mmGmb7KenmUvyPTcLwhb6X0SEV3s544
YmoBdeOFOAw1Bne96q/Wk8m2SZ5gRt5mFiiTSsUlD2ACq77LEH0ilgU4w0KZ/RAPabCfaUwD+DBm
Pg2rCqdlu56dqLNkSHnUEpP8X2/6071i1ByCnjZz5XovmiairI6LzehDa5XVRysnrfXcetLnQpo1
5S1Vai3Q2ORZdi11fljPLvKHokZWmR/Ws7M+8XP9ehatNaMt9f8hO4clMuaSzhDCsKFhXP/55H++
5uspg5jl0fqM63VTqzmIn7br1b/cK5ojhyxH+YCfZ9e//vOFrHddL1PH4F7r5Z9/8euphAyT1Fyr
K862PTNAyPe4/u1fXsXPl/1189ez/39chxQMy6dohh0bIRjT89yyH41DY6tZHrXtSl8OYpwfpwKH
3BKPGg3o+tpIxOJ1I9KnYSmeE0yYXulWz2mlDyxmF1grjTD2amATwjJVL2yF6QDPb8Qp1eiswTDU
C1x5eH7sP8CWbnPNzLdxGz1NJlGufZIGJ8tdNkbUzzSwTd1rW2v2kRV0u67sHgkIZ6Zx8L4tzCgb
a0DAODpgLWvkELAjNp1KO2AArwGJVIliGJYaWJRUvk0M0JsZmRcqLCY+lIndOKd+zfqUIASQOU7X
tV7SkuQ9NBWRL0X3G1KomJ/vGGwjMbxq3RT7lvXiJJ29saskBVc/gDRqSKpQ0dRJTs8OolvPQntF
Uin60e4tZHFLeUhblLsKn1vWGmfChHrJoHqNnK64jqIf4/yeudBDdUqCQwI9Lyyib90gio2tR0ej
ZkNalNMp1PW93lU3aoWsPQ5rBZhu/wMbqVfB2yX8jIpEYgEIati59U33TbGtH2gEGlC+pDzNzK08
FN3CfJ9OwQ6OndnI3PYqB36QkTMHki/FlEoVNn0e8nfUEn7Pkutm7rO3HEoWhUNCMmJxW89wtstY
12De2wTJkmeyS42+2obW94UkVs8o3PZIlAd10swIj4k+tVt22fupIeI2t5TcC+2M6AcD+oPTvYmF
uKGpCZ/byU3OqUJCIYUTNG5sHxEPDXukzNZmou8yYULcxVVEhKHuvCUc6aeEmXprGMOyE1H8uEzq
E0mqQJg15bJYLEBzVquFacGw6YLTKIpwE0HLP4yh+uCM8PN1IvQgWxj36IgfnCq7xv3M7j0k6qRT
w5sezmRXT8CZNMV3KWd4AR85qn2XQAGEFWQ8ApJNgh/K0F7xHy96muIkGhtgrTEDHAB1IBwRw2TM
2gpTBSDXZNmbRnYyF3Hjxo04pmBJaHYkV2KYZ6gTSnrMley6Aug5tRyvqhqUW6OyqLTXngrkwzfG
mYOzX3RUeTYAKJcYpARTVGjUdF67d00ushxhT8ex+qYYDsMqps1MrxoPNMDWzEO4+0VnXpwFBA7m
W8DAGMXPBibEfT3Y98UW0ZPYKRkw5cJMX2rdfKeFeU8PWbxUbfmtYojC0Q9a2KkxeIzT0uw1cNMX
rMhxa5BmNrGLNPClcq+c6UDfBEEzXZeFZ1g9ifaEehF01N7OxadY4gfSgq0zIyviehCV9qN9VQs3
vW+q8liHk0EBS/mxqOpzQU84I18ZwyOWWiLntnlodfs0o583k1G0LYb2RxBlJpmR7oNp1+2hPvdJ
a+xJ4CQJwQKjE/eTwfSfgfMBNRsSKrFQ1WKZB4BTIXcxHwKytTUAH0H/G4tcyYDQR1BNy6bMEYZD
e9/HvY2Mp3VPObj3HSqy6zpQOxzXKX4WkNYBDEdyn5qtTgfbs2sWoR11H60qyKYAs50H5B43NCy2
ZnaIRvFQ2UpwymCKRrbp+l1tnFNh13fKhLYgUUdcGmn7Y+xI2w0Yo7Zizns/7tjjGhO76K69LpLx
Nhx0awcWaCydx7HH+e9aRefRnP0RW9rZpA2Lgjh+o9m1NZwIsBx2o03L8bUr3OECV+5ZbxCYzwJ7
6TzwQSPLGLLPKiYg3XEb+1AOm8JUOHyrN8oUvKdB8Omo6asbTIfFKh+h1hYb4jh+9KUd0paIgKMY
EzpUA5hmbjk72tOeo6r9bWZjSM0teBjZ/TCrhRcaloFWrsv8rorLHfI2MpDAYUZwKki+fOvD8fvk
1OSmjk9SJk79CkNomz248fCkzMziuZaS0xCdZ4U2p2ZB7CYrm6EmxhPhDpbu16Rc0QTEASE+x6gS
HuaZT5I3D6nUyeKMxcZI9ALoMRsvUbWg5+YDKpwo3ZGjsIkmt9uQQwjZD38MAUJV4VV6oXlkFmKG
7eN3gv4cpH5+0g97+Ly09rFBYjSJDw5TVbbP0JJntLh83Q1xLMdGvRWF+mMuwgoR9oth1AXIRsz3
ZTu89y0EHuFW/C5SlO6R2pIrh//g+2DXGhSy1D5Qh6rAlrRWb1yHbewHAs63mGdnM9uQkhCju7lF
spoSvRomGrfgeqrI4YrGMt4bQf9q4Ekp2Q3vmtE8497FQVBEl0agDgxhy+7SzEETz9eWQN1ki0aE
SE95GCpWdVdn6oFZuPbdDtaujbNfS5ZvZZRUm1oqgwZLK7yIReNmHMgLicf0zopLEtmosevR9GYQ
EeslfCNtmz03smmbKdpvWomkjDKUUc4jdsuZofDZSrVz+1ZFyZOxKG+dG9enCWDxVl2G9Mh29XoO
Cig0YXSjDypuEbXAW3uTF+qtsxAvXLhQogcFILnbQe3qQnyiBoNxFNS7HsM1ojawkRHzMgWEe4Re
T3bAAJkC474jcBpdXZHolHlQZZSwS4G3bIahwudKIiGMDGPAygpuKSIOauna27Thgg1Of+qXq1jk
t1NJhhA9zG1uQx0NZ0YHmr++attnpQijY4ml92A0Gfy1rRtkZI/PoqPnaz9VaXMGB35rx3V7Lgfj
3QDdqVbNqSRSbAsAUPOngFogbEjf6skDCFTUXHEXfKjR9NgvfI70imu0n2Chmcci6pJt7rk1K9hB
u1dNoEhhcr3YgCgVvfNFZPd+1cLKV2k0GkPxnpVjuTPrhsCnBLSP2w7IaZ23IAFEgKJs8HS3vREz
XBM0fVsJ20ucwQ/NMvyNPQdVfCPsXeJRCizqwDlUI54pCVe3gnZ+QT+TlMYTQDeWT0K4fqrpu6of
79nlMlHzq2tUhRHOdCh7Svc33IStps6PbPYeSo1MzhEQ8YhWNlfAMloGoC65DVnye5Ndp5eKwVOd
dLmg2r5TY6Fi3B8QHQHISjoieZqq3wpbSzfLUld37tBQa3bgt2EVA5xVQTGEXkZJHPZeyurWZqeo
vMCeBF3G3guh7lxuy9TZUW0qbkPw5jcI/aeudL8zHAHLYzG/qzrVBbI2qdcDNONGiJPrMoPHajgx
0xaT32cxHRgUCbNJ71ab7wHo0c7UyY4SitqAV7HibR/j2XGpTB4MK4H138ssHJ8MJFiHbfppmwsO
AeYkT/TFR5kYP2KFtVZm98ouZGm1ATE/gUcBTDs+FiwJ91pZWbh6+mM1QhsAMb4cdIYGBkSYnyOI
NcIXtRtIdkcLHJaTja7PMknZEl/dbNnDImFtr1OMWey9aLqWAwVK18bEiAAr3sOL85LYaFDpNxCy
LQizXQZU3J48KyOWpNNiPKx0bpg73nsLHNeSMSrj5HBkGMxVUkYgI4PoM24vSaHucuZXlpEB0vPq
XrcebMmrDBrVG8OxhSZoA5dOPbOuQXdTOO877RlbUcYr0u/y0PxWIcGhgHeHuj9n31d0SBmX0Jta
N/BEudyXmjJs4esoEGwbb46k1I0wok1S9XhzzkMPq8C0BcVkFGdk5IFwg+NsTyesK8nWyLXbjkbn
thPTh1k4szc4Y4z9hquUQCqPG0yCttwXoPUYwbNvjICwwVFpv/dQOmXeT+fZlWAJQ18MZEXeTyRt
YQTajF32SEuc2NI4/wFxS/XIBLHYjzktnGBFbIA6Urb7TYtwI9RmMHldChd/dmXCJ2F8Nt3BNCqr
gxqQgpHYFZhzN/HZ5RgbxOI7eouXzOIvZ6VJJHmbSFjXjcARw6or9UnLSCTvMWJ26r/3jP1IG+Jl
H6XWa9MlPQOe4wclaGC16d+sqXtMe/eOQER/qhdqDCrWDNC4TavG8KsnKPE5705zvw05xA5hi81S
wR7ql4rtWjTnHNkj7BrjTAIw2IYip6RPASh3wMI1inyXoB7M5CYAMjQIZIj5cCrPQxy/mzEOLZDd
MIe1Z/CVn83CrGRO5s4Kh9+MebkG18kXaFVHvjO2bQYJD3kD+Nctn5ya+WPO3W/pou4re/gNf9mT
FoXHMgTYP7RvAX6rY+iyWC5c616gNI2U6TFNgo2FLvLUmcj4S3P2igVnL9Qy0+EHWU5G7A36dCnD
8VQGAWlY9hvRzSQsjKGLVgZ2fRzSaA7znLgKaIFXvdAqWpQ1Oh/jmtYQfAYQUsht8ieR4lJcEqIL
4JN4cwb8lZWGl5vKGd9BxyjsUq4RXf+8kLF3zS5FIzhu0y58ZNUcQMZpjB0QtQ/6tp9RD5OhRcRT
hhqHtmU8MUr8qGme7apc36tDCIe+hKvRuYzagel4zM8hiKuBSTR0vITO+gbAjkJjd/BdpX62QjLj
vUQJnXt+PaNZQb0YA6j4Dg29LP4hlmgBNGy+lvO2nSE9gkC0PTd+txuToh/HZAtWg96KFm/iwaY+
ssSeolJMbJvyM1pqUHjRfIji+V0FwL+tibYIAvkCBJJGNWqIhIDsWSsv0CZ7YqHsa9YI3/ROf2i0
4VYvFFDG8Y2b8C3lSUgpNR8/dHeBw8L8xEa+lv46IqGfQjsAzAKlTQ9ThzoOJi7yONkhR+Gtq5Xq
PiLLy2MXygog61X4JTk5hJ1BhZlRbQYGNxUOlVLSlNFeE9gIcHPLR0FJT3TeCNJzO4X0biD04Yub
S1RsjqFepVQYYlPBrWGPb9A+Xx2yqPMFe19ctegUx+R5Vt8iTX0N8wRfWWtWm2Jmdu6MLXS/9lp1
Nnam0ChBB6fptnmuiIGYDJSRyCkW2v1nqk8pIHY3O2QtdNkhm7ZG3z8R/RhcGtLSHbLIBk17L3uj
QUSFLVxhG8+5EfqFvVM7cjGGNP10G/rTSi1OgK3DXatHISLFjLWmPs68I3Lt8g4S+IwtP1PKcteb
pP0qT/346UZUvS31aTRreHqO810xn2zbYpaDisyazz4EGbtF+kQbW0KTyHijlwppfUvz6xghYjMr
UW+XMlRBrGBv6VmpEhbHygFKwFSCmVNBKyqiAxTntLeRQlOwTg2Gh+TWhbcb9uJdJSVjP/MStpXK
yMdrjoiC9Wt65irL0cYVF7lH3cALA3Og1vwgeUuTmL71faNsIIftEkWTcapANysLC3Dl3MadgHhF
2n3vhpWvLu5T2jaf4M8+paYEEjDc01LdsFMJ+I7bOn6ORmhsWuxs0zhjda686HGE6rMFZGPHH0aW
34Lkhqy2NAR7yMCvRScut9YvolWe2hkf9UREnDcEGACf8wDrClsBBuOl8NQu+lCGMN7V6WFid7/t
8uqRSfOiV8udHXJ45r4uvyc1TdztCHRxa2V8gEMNO3UJOVpEJDaKHWt+GFWszdx7fVRfS+LjiO8G
ZWQdq4SAi0i3HyIK0BvHuKQmEgPiq8ikjm6px40bEkpubZP2KTKLuh0frTl5jAeEsFN8F8bzERbA
ddfmO8iuZqq9lryFYAiR9H5UECHCUbltzYXDS7maAIOSJmXv5MZ06Yk4cRcWtKF6o6fhmxboTwtm
6I2+9Ps+qT8TJLMbg13CkHfOziTI3Z0PlQnFrXfVTRMDuS0D3q5ZW98Rr0M7cp90IuOQ/orIeHCg
nNfQng/qK00FPWOByK50ayck93Q5R0xjFCRmmQ2R5a4fi+b7YtvfrbymhKBehJp/wk7/jgTwvSje
xzawN0CyrnIRPNFGuoOZC9C4+IRYvc+W6pOY64fMLB8hVS9bKpY57mT73eV43rdp/1qwwMapwJCU
1PiO9K58y5Lm2DT2AzEvW8cgDVBMR6wihJVUD6aZnAGGfLPV9oEsn1000SouneCO7EEqy0PzmTrp
HYCf0ehvtFa5wul87EX2UQm6So2t4Ojr4REN9laEkbFrhjrfklYEu1+tvynxbbXEr2nX/paH13rb
IGWqKpWPx7mU8J/LProJVAQLig531Pw01RxcFDjfrUMO9DBo5H9WFlUkVtrkJnQ2sITum260hyh8
aaZQAR4+3ykBW0FMhWkW3y/xT2PN/wn6/oOgD9smSrr/t54P73DZvP0o/6zn+/mY3+V8qoCHY+iO
C/TGUnXNwUbyO0IHId0/hCWEjVoJ+f9K1/knREf9h1B1y+KRwhVUmhAVolHoov/+L936B9I7Ym2Q
AZpY6pDn/S9AOryMv+qEsWbhlaJ8ZHMsmQZ2lr+q+UROQScgj+CcNVFOyAYykbGlSWn+ce7ndRWu
cdLTUcqQaSrPr/f6l9umAB5tM8/1n2+Xz7fefT0hFpAIXCDRu3B0b1l4G4jHxuwuGkjfLGTDFcwz
DVjSbCANhmwA1itj2Z9dT0jT4eafd6LIgKx1vXq9VyYf/3XXPz3d132+bl7PTUpewtsbXweWuNRo
/vlnfvmro5EwBX3dvJ775T4/X1mrsELP3Sn2vu5TqO03kQwuy/TuWNlov/AEo5hZRorYSM0pBhPv
yxZZXrue2Fb7l8tpaf5+y8IsoypmeFwfvd45G+h4qQQy8eivO3492dc9f95d/tk//YG/u/mX68Li
f9g7r/W2cXXv38p3A1wPO8HDT12yLMtxyiQnfGaSCXvvvPr9A5SJvDxl7XW+T2AALKYkEgTe919K
sWtTyALALnsXf5T7mVTNwqfMA7+zA9xXniYrrRfpzFaeVJH8rKmmOYHVYBoFMEK1EW9zV4vferef
8v4rvvlRVbNQv7/ghbuZ4XmuOhd8wrqxSZbP8lYjWB+xjPDibRLJNLq6SVGvRgvYAOGtdlR9qnY7
Tt3SpqNZzNeMi7pPYWdzsNqcG0hyWFG6V61sdPFSjXEoeHWsqpqjjSalN6LZIREQPx8h1bydVF4g
U7TJ0C6j3UB5ik2Xh0lWVRETXD2SPCI/gji3MulUyLBUwsPuQDHbE9161mByxhLz45UZQQVV7WbA
gmEdQlbA9LADq7tKJfBIFX3LLB+Z12ZjBH18IKOKNyMbFTRJ1Vgw7U1ykvtGwlOCygXUR5KDL+Jn
22pKFPDd4rNCgqhCIRVUTcEXDAl/UE1kxz8tGGltFfwBL+F1hdvwYXLkwxRoOqWIowGxJQ9ADalo
hbQKvU4au8pU9q1qxc8ThqlEQad6k5YZWxX+DvF2qkKiqxQGycmvbuhjZMq0RX2cYvH5F6oqIN+S
UslzUAwArkBReGb+pBFw95LEPSQ2qOTt/fLx+fLIS+K/5Mp7VyFzFJJHNVVhyw2qluY13CwQTgoX
03nYkELIRHuJzIyE6uTocCxz+3wHgaia+m96r80HfILWCnqkIEfJIlNukgE3jYQwbqiGMK6pOk6X
bqq0cDDSNb2TwHgCd04ozXPSAhy9XZeBfytfEHdoiTjCD9Ck/E1sdAH7oDUP6jrVL3T/rYLdUoHD
QvGXQT7N8o9Vy0Ll1swkcGVO0OtvCFysWp2ABFI7R4UjA1v00Z/gJY32At+wHPYKT6a2qZqNp50J
dRX2oN6cNFwnT6qG2vOQsSYCuFhHGuJBVv9NdGODkUcEFstKNdTIG1lV7WJJXohMVjtMNCvoPhZz
cVUNkog3luwULe4hqOOfFdTFkKDCFGcVvhiJPhGyIA9erlzpzuv44S8ozbTYFFOo2r0pFr/aYmv5
XXX1ffhZwJXaRiXzPsS3vRY6Ku6IVrg89gYgdtUVAUUmz1keplR8quyM8f7nhxUA+viwP9sTZmoI
smnV5v4Jbx8Trx3uOtxGTsRB0ffOz2HKB7x/StVUn7eyqxo+zbCbRIOvT2bMpIEBbKtPrj7uDWPp
KKSl6ihrgiXeaB4USKef8O3oTXLzr+5XdXeUaeuzZpHT51aOhLcnWEKS/F7b55Fl7O9dtp1f6ogn
D9zxD6Cpwp2qIlyyGIEakEvqVykl+qrWh2viABkeJZhIYalUMyGAgmWofI07hh2C/BtQVFETAoW/
VIUu8orbpibZRpJt7Q5M1ysTkTRP3vMK05Z7ablOIJPi1gJaSvUFxfzFQ15mZ/ZM+FXBAg4MRKkT
FI3w1rIWh+wT3iEnhW9VNQ8OAU7JJCiOLB+MkTSRVwhsByTsr8rzidtBr9HpkQXk/pDgCtSvVzA8
dYPf2nbdBWskQXi8AR+74AB/3OCN/CFVscxk1EEJgC430THCMAWRb6Syf4JkNRTLV4CZycsAUZRf
3x1adW92jWtsS33st0RwVt6MMJAqwtD45AzxQDiAh51114/CU4Cdn32qyaqYSKiqqh3VIfem6rOg
4+3N2X1QLZs3NJkBeZpbVfW+Os+tKgh8ux3jnjsPeGm29dmUUkdK5ciEdHjU2+fSdIdNDzJ/Q6rU
2gwaMtklfDdYzjnCDhX3WSanklgqMTEyCkYNpB1I5auq2s6g8hTkgEL1rHFXhXyfjPIl0yjjcFVV
naqoFHJKFhqzZl4a0gD8foxqDs9WDy70fqTqVc3Zle+s1CREWOHjwdREtskoSPvuP84UBQmggdiB
bscEhUCm3FKq+YyqRmr2KTsTWVPNVHmd39tqx3vztjlX82a1pzooU0/M/Zxq/3vztvnNf0vuxzgo
qu+7vrpdgTru1VXedrydw8M3DMM7YYLh4AVD9JaXHkgOQHWyHSDqugkD+ASqTxW93HpvLgLYhdpZ
1e7Hqma/1NEpc8COspcNBAZos6zqjrtAOpCn0mz5ulXVW+/9PPd/xRtRX4eZVNv9+f/UIX+186sz
3je/uUR18Kvzy7OqvilmpBAxeFVePqiy/SgAk/x10yKEvgbV6BB+ZRdTvsZqOdm6F/A4m23gzN9U
l97HvN59OTW77/KmqTb8bV8pkXxxDw5F7YenBSd8c67bf/nL7T3+d2tAIVBX1BX//KDq2lVfqwap
+6dXX4ba3FgJw9f9o973cYzQOQ41KJURrFFM4EWeWBXqyxu1jp8clZl8p6XuS1UhewkbHkCdmuTl
w0AiM4d/IvHWjpybeWrKp9r34taJclgAZYL88tudLHnk7ZTqJKqtDr91qjbSddPWwIpwFHhxREJD
QnvUNRayjX/qMjBiuuZ0cFDiciWaJESbpbEWXO88PP1Qk2NyK197ExG/F2NqN94M5mawEdlHBAry
q5qsSTxSr+aSpOv5JqKIz495AhkvQy+3SIbbJ3/RbZgE1KI6d241m1TAnqU+okKAwNF7ryGlyFkV
XqSkqywTeFEWxuTZHnAjA/CsZnyTpIhEBR7Zq1hSRkJZqE5Xa2F4mC1cD894R8q+Qd4xRFktjsRJ
n7p5P/TCOU2y6G3wqOTSoXBV3SmRqxZVAwJ0hB1k7BtF65AFujrg+KG2QMt2frN7vT8Nch10L1Sf
ywxhYxmEcUcBokZb6nGLHYt2MtsFzK2GD7dRJ78sDcqhuXodC/kmVkW7OBATyk86QzBDhPwmHDmv
Ul+MqqlCbchIta87qeoe5+54uhVmFh3aBeaCGhs7NTIrePgox+dEVVWvXmAaYSd4j0gNQN81fNYa
MZ8XmbjD250NOVqrw9QWVXPI3Fn8GGXT4WD2s8h/1t70xTWQO82fHMjbNQhjfx5ObkJ+zreica36
7htUbZJflT+hjYfp5o/fV9XuxSDvAfWbqz7V7AwZ9Lm3bzU4ChGKgrv0tlqQJ1Qb1MHquDj0Lp1r
GzuFxO3li5W5YXED5qqmpl6RkVrsKYxvbcgX731XLDbsVaDjXPVqp8yK97FUeJBoaiLaAKsnibEW
Em2NHB7A61JisFOJxmaBEeEUCEJ7kIBtVfTAtz2J40YkFkh3KCHequgV5NuW4G+JAlcjT62g4bfh
Sg5HuUSOV0MPcoCc9SkDVo6e0niyJC7dkMW92StI+r2tamoftbdqVhLZrkKQ/xes/Q/BWsO3iW7+
fbD2/zfxUhb/xr2+HfIzVktA1tbRKBeerZuW/Yp6bdj/Eobt6g6KgoJQLTIwr6nXAkUDHd614Xo+
Sgx/xGqNfxHxlQJBiP85vvFfMa9RXX8bq/UxBoAVLggIw/qzZWj6tbxVXnuERNFwOQsLEZi47paT
KqYpXU6G5MyZy1SuCzmQ+XKlHciVdaBWnKomC7xfPxWdy2K9Sxmj1HClBg9VYxTK2zy6DU6oYf8Y
pu5jlerz1ERTdWqoRINpio76BMQmLOf3OIIBsPPVwqIwwuYX3VzOJu60u0SGmu6F0bbEZlQ7V2/w
wc4/kXT18Cj5Y7C4Pfeumq+TeAJgZ2jmxpZvRlWYNWYWa/V6ZGn1R9XMfJzepcJpWzAdVZuHYYFA
rapJXsySiprMm2TAg941k1q/fWNizupDCkUoES6rPvUt3jaPdf7QQgZCC17SLxxJ0uhcJmz3JrNL
JqKFhn5dHa5SJCkI8KYO+jyyCqUYMqmqqkLzje4kptoGUVqABmbRBKZIfvJ7YagRMlTDIobdrIll
bMbIK495AlPESE4CvQEVjC3vRiZxTugCzFTdaof7XmNjfnRGCxFXEg2Ym+NwKTVlLbnuUjXjZw17
jgbZvX/fTLQigJ3E7G2HZwSiLvAL007Gb9SOqm0O8ot8tel+9lfnLLBO5yhEiVfZnBtkvLmO+3+v
bpt/dqpz3P6Tqt73VAfmmG4jw8UiKzVPQyaMW02zOxOwa5Zba1VVm1VRL9kXYevY6Mgj7kX+s+nU
rEyLEv8x2XXvv+/rtMTbS5zqJF8H4ALffBtKMtWtrrrvhSfvldt21fmX7VenUlWskpNd6ljv74eo
2u08b0/x6v/+qZr43xCdL8GE/rzYt2fK3NmF1GN6EoXBx3i7/R8u/tUBr6rqBP9wkfftqqaKV4e/
qqpNsZuUBIWsnUfIaG3Ktdb99la1v+27PRdvN8cZwoRvOrWSh0k9OugWo5Tw5j8A4G/0rbbItZLd
TC48RVzNfx5z3/vNadUGd3mO4so5qgicioKpmgrT3Ztv+kobb+GVCu78qap2vQc17+e9R/7UeV8F
/nJ1OrWnM3ac+Z//u9rx/m8cO3qPVlK2U11mWrvDL6o6JMDAt0kLCEwfPbghLPtVPmBefFZ6d8qj
2iIyEwP02ya1l+rt4hFUiLfAM2hrXJTtTjoXqk2LnrjLi6rCAc9LAFz8g9tpTPBTQGjR+cwVYfJ2
LkksJJ/fQHpIgU6D+jIeMcQBOe5Ov8WN/ZkpKxRxdBoLkHHrqel/SzMbYkE3Tdsh+zYDVcSKOdrm
Wpuv56ow16OIH6qsBAY4gUMEstGjhuqFX62F0GvBe2cFNSNfB03tbV9d5e1jzDIfNcdNtFXBy0GO
4yq3cQ9o/lXfnWl+O0y+GdR+f9u8hUnfnPp/cRoS1D1MD4HTJfNzX71s1X+6VVWvOo1Q7331D/72
SoB6nNBRLvevr4YA8g7xsXeVepOpRI/iy6taJz/Zve/tPvfN933ufQAh4SPe2391WgAcLCvU0fdT
/Hf/Rp32/l/up1F9fpJ+xie2gDDOrOsWxfwZz1R9KrzJG/xqJPq8U3uo/gFZF96F8rBbVW1K1HtV
HfPmjKqZqzek2nzbUx20yDemqt2239u3c0YQqWfNyVB6QKHMK7WLY1bOg6F/QZMyRwQrP5ejDto8
n8PV1I/TvtWRm7KYke5SWBSlwA9+wX1inYEHXSdR9Ru6kstGkLJa836GxxNhqx46qb9vclwYpT3P
0Bl7v9KHdZqKL5YdkrtC56r94mriaKRVfhwFIRjU3KK17b2bC1b5IQmXldbWX5NlsDcDMwzkUi/C
DVGYroN9W03ilDaZwfK6fq97mr2PyvaXLNa+Jjko6tmAyiddQsJRF+vERAfO+dT6BbS52Pe3zkg+
LI32WFUDRMRKe8gK7I67edvW0VeMa5BrHzGob8FjOsG4jex0l1fIcQ1TNu4KPDcw/7wGWvw9LZA4
ZsUB4Nl1zzqSLatgRDZN2gbNGYL7jkiLh5gZ+QYwxykz9U+5lU6XPK7O+txi+olvMgnsl2Esk6NT
7/yosbCmqP2tNPzd2t2crocxfucai7Zxwyxd/QoaDmPgvoz4JQHU2WWcnONx+UUqEHvdYm2N8bPe
vvRhda1tUgf1ocyBxFeeHOecaL80Vg+udSBQHetgvwWw2j5IMEtYAEs/2252qJFzQXEV7iKoqWLd
i/IL2jN4CHUhyMoysLC3sJ5N61sm3aHzIBo+ZJ4HwQfDFvRDIPbVnx0Jqe4F0Nv5OczDU4JQUFJN
36vcILouI8ZOVff8FhVWJx3mERmhaFwVovjYzWxN0Q1HL/o0dgyqtW4VOxvbOCgkSIXnZg/Yzf+a
GMDdzdYU59mCnOHiyub4ZXyMPPPzED0HDVIAVYxsc203YlNVHSRbfW+Hjre1wO0VzP0J7+36mI/l
oo03jeJzQVzoaeiB+/W/iBcca4a9h5X9ymm137XoENRFBb1L/1gSdtg34HSzEFplu1hXK+vgA+xC
Bw7UBM1u3TnQ5QzpvFgB4bXRSF93Ap1IPPN2BNnaY51k0JOSONrg8Y34Dvx5nEA8BDjC7ejk9cHy
u8/YVH7H0xnsYN0hUJ0+DXqXbyXz+MkxHqISC2c/uFRW5z4IzDBmn0TbVH3T3DAAop2htI+Ka13q
GDX2GEO01feitq9IiBi7quJ22EYNdHRs4RDGT691MkBKRmtu7bZJunIirKmsvPJx947jTVvyinYz
Vja2mxsrsmI8PIshhQVbGAlobdpB3K8SfMiX6dntXLyaAMKTXATlII+YK4Q1I31G0a+9YjZafRbQ
+GJjeeg8b5fzfLRp3kBBBPuDFWPPbJ9USoZ5phFBJBTYWus99vamfarL2Xgwk4RcWs1izQ6Nr5PT
ZNtgRFPMCefqOhXucZ5AMDaZr8OAttbTlPXPFU8V2A3UeskCR2s8b/LrHPNL2FiNrfNZfICOyTu8
0cN11QdSLzk09rVjv0dPoD5D0XrBvlgclgWZiBgXv7mpZpjZyCf1TKHrNGwfdXHKo8jZT1Z2JayP
JDGcFxyHnQ+R1he7BreRAU+GI8Hf1dCjZN6FTbutBBCBZPjVbhBgmXArWbU8+DAuG0wEoVd2ZrN1
tGDfOyFqN6kklPfVB1RewO6jVnoOwHav/fmLxWTExZGT8bRCBVlAPnSJuQMPb5xtCC69tWvMPB5S
7saj0yyrHh2TGYYKElQAgaM++1RCxbRGAKMVV7YBaPhYj74NeRzdYSCuyK4hoLXSjemXrgOA7CTj
oeLHXZlD9PsyBL8XZfQIZPXgJtNLUNTXNsB9UXQ+KMna21Vormw6DdrIVHbvIZFwUwQlRqHS3bGz
rJfBMuzNgjdNEQs8CLUJg/KkzVdWrCFiyKAbRfhvdTkEp6q0I5LZ1a4LTMx38mUfZkTd6+kSWO4v
ORIva2SpYDoBEC3L5fNmLsx3tVd95OmDAdb0Fc5wOiBQWp2PcPKIp/ec4uwbLuFDYtbQr1uJNy8k
0yX8gPj3sO+tX43SmAigTDWhZw/0WLy8TIGfbrwhQieti46IE8Hu0NxzGhrvDYS4Of1w1p0vPmDf
fWXCxZU+33mQCUgg+YtFmnIVouO91grMpSM927t+57xk1XoYhPnQP7l1rT2MPGA8adCNk3iGXOqt
67nqV23uP6BEZUK3IQgeus8DnG7UX3kmxwAduaLWzOPkXEXfXeopbTY19l9MWXuBPF16TLtPDbMo
4qRoJjHcdV36hQVCCQkZMbXO9xGIQ9XaQcltY6cWAmENRsXMpI+NTFiYM/Q9DOHnxE6eU6TrGe0S
7GZm+yEu8eDlwdv0oQfErRbjWqrCWsu+XDqyXkM/rcnw7uch+Li4EMPsyf84m5JyglYLlnhQoObg
16Z3HgbCsZsxzYlvpe7vCCJrG28CI8uTgskIK4EV7kAvxRQbWO/GzRbzbdMFKWfXgb/qJkQxO5Tb
t3gf1yvNNT/XAiMov8GKBI5RvWoqXRxmT6tYwpefiajlx2VgRtS78U5z3A/TMO9cI/9QLJO9AlV1
yEJ+Ya+FDx35C9rcIHxSp31fSBZAby0o/VnRJRXluB1mJ13VRhysW1GI1TKGSI8kT807vTOni+jK
nZcgAFbybHhpMO4YSDAHHH4lyLwNA3vaxG5wtaAK8LoxHW5o/YTgV7FtCE6MaTwf4t5O920Sfwzy
JMNPSLt4PazHYdrBAsYWTkBJQccQYrneAENyL2WjZXs7hpntzudAftOVMcAy91gsVYx8I0yuqhu3
hWiUxtW3yoiTNekNeKgxqg2dbpebpoR+JDRfAyBdgSAv3gsCRD3j8QkM1i5qjfGxSGJJhDF7aC3F
pY90dxtalQkvoXxpmTnUNSwG5OmvvoXCKkTsddaZ1ZPjmh9NqBdlsJ/cHtszC2UBL8FKvQdZWacv
fWqc2YmfzQIYhncdumTn2BygEvOv9ETsCj2FTu+g7TgE9dkwo3f2lA3co+hZJ9E37BDcMT3N5vQ9
G7V5XXsaLCU4ri3MPKyGU5SmbMjiudtiKv7dmhlA9Dor4ajaAOMjjBb06BIMQluT/DNWtYfQU1Ek
UBEKDZIpXsHHmim03pTnqsJKFaxvCxF8nXnoHHoIXfRRhkB7evb4j+ulbxKQfFm7sWtLP9betFtK
9AIZ47Z4DwePbpG8E/bwtfdibgADYIHgi4uyeJf0WsPMp3+oIxcl8tp9qDFWyOb46Fv6JsQm3BmN
h85fCubzkFoh3VYmCtV+WVmI6FVr0/4ylrX11Bpy6MT4b+/iu5z3w9dCHxlMojXfeLBZQvEehbOK
Zd2+bKv9DPOchUv+Dk6Y2GhF9Rha+jtzzHs09YoXp++/hS22UjoKvUimI3jrV+gTRuZZs+utHpv9
IcphF9cTQ3OURA+651xS9HLQDoUZYfyCSqEP7KZ2t0lanXkPMt0CeBmJCuvOkixWzEShsqOKhCpK
BTXCyobTVgQQxnIT6l+GboYogzKIBSvFsEpMm0S8z7o82BSIyfVAEze6KVUBAgTE+jhZtvpgPiVu
gzAgL+PI0o7KPLhKhosTf8PN5NKMpvsJQuE6i084KVpYFRLrXpLf5wUoZjdAGrV9JwLtuHCPDiTo
PMQ3BLRBpmgaCcwggvts9KgDGzx88WrQYqTZpmfDHIErBeZFqzhH2WFuEAalu0o010LgJNh2Rkak
YYQm3usplip9uPfQ/BnD+TFoIn1XhJh69Uu4LxoEqXvWPybxig9diTyFjWxqzQ3mG72zyUbCHRMo
7TaNfsW88T3kd3dTBON3szPOno9psDEP393wA+H4dDe28/cxn6yPTgT5KNUqObGcrO1oQH9Oyhat
sE0CXv0Q2sGD1obnqkN7xe/1cC+0x9wff/Ph2j4SOdrFjmWfSHY/tinJ/WYBPUhU+ECM/lenbEnv
dgt5cf3oRsGy9/z+90pUM5qy20iPvw5mirw8Al9wCWNYvWN/jLLuW5MH/q6esKCYnVVcm9BCXV4K
led/lZIpZdKvtMbH4aLd20CABGreYKzDZ9GkH0szOGCG8wEhZbjpLJJXlgdLOgB1mfYfoBpzsmCo
QHell0Fvz4zS8bombU9Cf4vSxcfSNlH7Hc9a6a3mcsAhXRS4ZsfLBZ0MuImdER0GaGT7xucn04zn
pku1qy7d46ulzq518GBrPvgB1TWioddM0ghS9Rke6gYLjNnj/ajQDCK0YKcIgjRnUhsgOP3aIQC1
qTt45dHy0tYvbWaP1xHHhs5rsAEtRqwhEIFdjdCguZDwg1YNoQZVazklde9thwGdgil+gCAAJAkH
mwHV2edOFnMWPMNjF5I07aECelUF4UjI+fMidRe9H33YfdX7pY945H/29QvGkyYY530tkGdAbh8b
bIqem7Hy6isPhcmQ3zW7KTfNK6xL80poFuFBKZejmm0XWdek8eInpIhuXff+1rU/xUx/T6oLFXLz
miE+vMnHttyqPlVYZmAe29AJeV+xy6sNFnK3TF/uPQ66Y6D8y+Ko/rHaEESInvidtWFxWm1Ul9oY
ozr64Ljzi+qCZR1fPE+DXh0lz8QKSy+dr+grxc9jPX2f4jqA2Q0RbU6y8zQ59lUVIHj7ddm5zu7e
l81DsQ9aK0OISUu0VUXY5Wxp/Sl1Uucay0Lt3Mcu6ZwAXaWoa8n5i4gfNQuB0juV2N/aTbnUuwYP
vHWltkeVYzIzmq5JK54WvAKhyNUjz05vX30/1Z6c+CGUDYvlza1gafW5T6LlNNsZ/yELFxLrCPkj
Jf7HflM6+Ids0VFTlH2eXroPYR5f8yrvL1UJuVvdUUsVh+sJ7WA/y9unktnXs62J8NlMypcqCCGN
y91U4dbwhrErrA6qqfY1BMIsTo1CkDpK9ZmzmeGTmj4iFzCtfT30rxn0rysY2eVkWf0XeIv+VfWb
Xj48gfxF31LofA65W9DP8DHM6FHtwSoQkQXDImzD/VfOcXfQQt+9IqPnXasCTS4jQmmaNZZ3VRuM
LmmPeoU8rWqqDWGqo9ye1agBpZ3GxB/V/Da3EHqIZ2Zug3O+7xvVtbfyIfWiTFknOzGjIoHtVvRc
FdCHUfJIt5YXQJr1uhqwMVrw67au4+deFnbXdkdiSlCdp0m/2Tf9H4rgP6AI0F13IWn9PYzg8vv4
/z6XTfqa8/XjoB9AAg9zdAecgMc0xfthj/6Hb7r/L4+pno6qhm3wBx/0P4AEtgPpyxGOEnK3CAmC
MfgBJLD1f9m+bwEhQOXGgSX+X7mn/9mb0XEt23NQl9cdiGRvvRmNwa0RDgnL46yHGSElLAgDhJsS
bKDHPl8IEDO6YzyIQ3rwHTeo8KCEJl59af8ri0auQviGZKDxXfxJR35osc6okRE6FpmP4ocTvMAJ
f1xQNbo4sPV3CDg8Nq63Hli9IIypoY/SfZ8nwlaRQ1jJNpkQ/vMlmX8yzYCzr9um6emeFOUXbzx3
Gs3CL07AmTbRc4QCoWGv0y/GOsu8b3mHY0M29Ye6bLu9ZYW/YbdGDNlxXeRSWDzgPxQUHuCFYkSr
jhCo5FAkK89f0nWBA+Da0zFGqawawb2yC7eiCpxNiXQmWsWH0TSCkxZOH/75EymDz3/zwXRcDB65
2wQ3FAiWN/S+GmGRqWyb4qgDFHywvMnA1RW3iorVqFXhLWkGjaTMTubBqOx9mhNMIDxadtVZTMV7
zM1NRKHEp8BEaOY/XNsbOIstuDYk5yzbteRDIu/313AWBq+kAT6ZH7twfBeMLkAqPTuWujvvQ10G
0n0CnLNFONnvOzDAZr4yiVllbsQKLUiXp1x7CgGH/afrki5x//ad4ZegQ7rjwnz8S503MJtE16bK
bBv/YOOB3jHZRyOcUKGGv1FlFOcOigDvW6QojCLZm+H4sSK7vimLeuK9uxiP+RD9hxvTkT/Tv12S
5+iWK0zH9/ktzbeec3Nr6EsYTMPBQtVs5ySB9oDU7VY3mWMT821esuARGaDwuR6z5H1huNvZQQxl
sYle5M2AwkVQTZcCqQBEZzT8xKcMdTgLCmG56J+akSDIEDSPi5VhOC+QQ3BSG+b5ZJzdQUdz1cY6
LGkejekpEY5znDQUqVDiWDbxpGFyx3pgCGYUEAiTERGYdghfn218bwirtEfHKj9HXWciO2YBikyM
g6W1F2tstF1ZNvOlKcghzd/jpDbRUnJxN/eqYePZMNc63ulb12/izYKAGcj/kVilKd7/851oEo3+
8xeMzRbDNTEQbL4k9Ov1vViwNgxR60IhaOzBA+XlxQqDh7rwCawlVgOrKUxWaS2G6xRMFyQ+lwck
RoprEhUYkyMRBZsBGx1DCx9QRPq9yb0ZjI1kKPbfxoiZzDQz2wcsGTxEgfe1In4HiHH2+X7NDaPS
uHGJPX0OOinYIbAImsx2T1rMO42mTXTNfO/P0XCMWk+/YBKjX1Qt9cMQEFJ/Hch/rK1odretZkRP
qsgi/2IEojyOJeTy3mX+3hbv+Bn7S0am+9B2jvF+sIv5OQqeJkQhrkWXk8NHzeX90rLWa5sI5Q8M
jEZ0BPF8LlkzIq1iot7udHmyx48DNTEDTS+Wb/UOrmVxrIrkaNtL+tj5GFGazm9zj57ZNBnhI1Ba
fbcsfUZgAsklFx0dHu54zRo8xdeyld5f4SY5p0bZnV3B1Xc1JlBGTObHDMPnPPk0a21/4NWGCpmx
zA9FMxgX8vGmNs8X19OvAuQOGUPyPQaaAOcxwnXTdvDqQMiJcGxZGUde7Mmmw1kKzuVc4j2Nbiqi
pe25j/110iEQrEX2hJIhmZ6c1WnaBr8Ww/BBVKU4qd/IhWq5rqE/bTyQyTvL0j87kW+cwhrwF/F+
55x05dHKtQsI6GLraWj28VY9+rUXP4N1fci73DpHRho/B9oQP+sJoowlyiLwKuu9ptXGS4+1AyOz
KNZY1uJ25IZnB24xxunFfMEKe9yYyF2t+mw+m17i2SskLJ99N06OJcitfV91X3BbQNt+QiEQw7VW
BlnXfupMp9kjBgvlYJGqM/lWDLbJP8mSM+Gx5NzOunUIRgKXixcgWtGpcAXDrJjeJYjYnjQyJk8T
7hT4QNkVcSuEHbCPy45DZC3XskDpNHCRrSOxdazn/lepXnrtc226Dl3+0U/Th6XvrMNiTNY7W6+1
p3gk1i9blq2/J7jKl2yU/tOMv7pboRTpZMuxDxEJU4UDyOroC/I1qrn4hbhtSB0+RzeMAqUd+qIk
Hj1GqGmfm+VyVjvDwMfOBRbe1s9jscs9stJV2IbPpMDC5yxfxJGHBLE32ZxrBlMyPdMjYYO96rL1
IiI0apwQYBxRGBTQnsw0fElxqNiHKTA+BhjtnSpY0J+iDPkkXe6BpRuKWAJQvFU9ei3OE6roiGiz
pJq/qlbeiOXCx2PSbzA2twQehjjKXlQxDcFnsXjoSzJor9q+m3DOTvCT8zp728BpRX++rq5+hi8i
hvTdS1h4qBt1C9brQC57y/+Ikpu3Yl08vlglAm9l+BGhKO8QOd58gA4Hadht+y2cH9hSmMhcenQ0
iCMhPgFXm1RdjR+K+22M0/hDN3MT60OLBK7zkZibvxZl7h0NG3ku4r/eBtbI16zs/Svh48wzv4jc
Gq5YJ7LY+ti7HU7n/d6LYCy7oJCKIhwOcwccJ/CdTYIB8kMWJMeJ5wIzUXvlADo6OpmDxPLYOds4
d859Q0w/9ppmn9oZ9AFvGYm9oNbn17ioZHm6oC2AwMqQpAars/i7ydC2g1diM3L1+EqPjBONCYnP
2C/EataRVci4SvBMyvNLZ/URqfXAPOQIRxVNL4jndNFGQw6q1Yd8r1fIxmqz+SHpXGRw5ra+ulHx
HOsYqwOyJyjnC5luD07I4srkkh9tAxE+ZhHpaPVtZkgyHpeiWRn4QB2r1GYBnnwiZtpd9Y6AWo3o
sBqflkxY72fu5ab9hTVr9cyb6pJby/gAmgFFXzG9eO4YkxV8mITn7HETRGHWt10sQyawqeP0xW7t
BUeN9tKbI+JLI4OEKwT+o76/bqsRAaFkOURC1AfDQsqZE3wOs+XFDdHjj8PW3xYoY+1TyDb6hKCd
7sfaCXVEhDUbBIqN/IHf7yrCeHzoQu/qVUhSpnrgbRFe0dYi8g4OGhorzYAzz1R4XwSkLm2BBSIf
bd4tuag3UxwSKo0KtAM14zddKxrmq2gqJklOfqcvMVKzEvbqovNkEcyOxHgm7WtBwLkY/fAAVlP7
tCwHwtH2ZjRRvALEmOIbUl2WXhQ7FmQZBuRFvLO16LSM8y5Kh09xOTNdmYL3upWuWbQ7L2k4b2yy
FIBTDe1j2KPZFU0gmfrBI0UKAEXUz42TGKegjcOdV00V/17q/nSCF+uwYNDTpMdohhI6jUb2pOfC
PfnZ8hjjLodm2XhEd905VQI6VxXyZp1RzDqjzuWfcw0NRBQe3NBGWRdBvrWOJHf5VRdlutHHKjlY
ffVYE3a86P7vyM1B+QisX5jUOET4m99jyc2uddc6ap3/ZPSWB0QZB2L8GEj7ZqRoe8+a3rn2YjyA
YuF1LMjmLmbq7XVkGa9NDxRkKFz717IV1efYwysoHZ0TcjViPdpVvOkzRK/ROMH5oA+bUx+cGrep
9qKFnSdiNEURf7jUw9YjxgPXskTsqkVkPnXBPOXlXoOiW0lhYr/CEsP7H/bOpDluJbvCf8XhtdGB
MTOx8KbmmTMpaoOgJArzPOPX+wP0ntX9HO4O772pqCqSxRpQiZv3nvOdXGHWhcilpFcdlyevNX79
ULQu4LeCFLByjssec/iAbahf3TTeT35q7AL3GXpqxTLQhUfiVzn7Kzs4QKp6L4NRuzYxYgReGfFC
zZ0dBQgK7TA9D8GgNm7UMuKlRi3bzjowcrpLqq46DPUOJXpxzNEaHbrhs3JINgcGDL/aq34Wk7JW
vc8JPIL1l07l0YhKbadmrGSSW9aJkxppkXx49NfxJwk/I2IwlnJT1yyFrTe8MR8jemXkJcRhSiyY
lmtHqK98aXiMxsNxlGVGuecIOlqt5azcKbLY3/oNcaLMAfoYiDcA1jXrikuWlLikWUm2caFdCCJH
z1U58QYdwJbDhKBwQOeR+EwY790HzdYMwaeajav2FWoFkjXVqS0YqQXEwOyh/+mrDjkjwbbJc9sT
11YyPy6q8tz3G5kH1nMFIUr51Sod2vzNm3pG7aGLGALxSzh5m7Yv8zVPx4JyCqRZCRW9tKP+s0KI
vvJGGT1WbcqTG62PrtMYlaBdJ3sKoiw5Lf0qarrinIT8n8Thq0t2MqemJrqJWlKbWml00IIh3iw3
27YbLpxZeIs7dabhqd06Jx6e2jQ9xppLsmYvrioL+nMhHKiro/CulKnmBlZp+sUIvHutj7pPS9ZH
eg9XVYEqNW2XMLg0E2dcH87ZJdhjHgKdBrZxyz1h3yOtMZNxVU4W0+MkZOi5/KRY/qotzlWHNsJO
CVpLsrC/VIivGFPGxXqJuhMSNV2Iwm5rV2Z/Fpr3A7wPkWB9oTMRSb9WbMjOUMf8y3JtuZDBnO+k
yxYtC4OvVanb2tklfK00O/u0/ApQutNQNuSFTe5PCRoUz9J405zIOgnG278uiIxkNNmV3gZHICBB
tl8jGVLRxtHz5A7a4rtOjOeOgEuDLR0EyvshEeIetsyqz73iUU9M51DSwSHsbCwel/sIfa7WftUp
lHiWRimtwX4dg+oxj4M5EqC8X255hmmchOpmIQA/9A8OWV87DuNsU4o03ArlFARDMb+NhWk9oLmA
cpVUCFBwlZEXDGCrtMZgTdIguaJ9A+TRL59o6gLAsx6loXx804RY2DZPp6qM8qLcGFRYLy9Go47K
7gmH0wt/B5DLeGxiQ38MBGqQmifoNa6N1ENnB0ZIOK2pfmUyBdGJeN6ahTyw3cgvivV37bhOvnI0
7c6oCSAaJx3X4kRs6Gq5LQub9FGM+xs1j+rYIJ21USmiYgkfrWmiwdvwH61WVfvJGtQZQFt/6ijs
EFdOp+UCfkmLBO+/b0N+Dvi+DdPW5H3mlDmKz9Cox60wDkKWYOVK5yEpsLtJvkRn6vJuNcG5TmeZ
Fn8RnWXgV/uhLm+mN/k7vOZfNB1POmiwDLwBOrdMRFuUNSQg+enFbJMvVS6+eQiezlpSHXQ3Ejxa
eOly0HzT6D/ofXRzp/BG4DqeffOZCu8QGe1tCHmqowHIOUkNlkgruTScBZTTa6toHL6S9RWvSzN6
08hEMibdWkdR+CxISmdqf7So0TpP2Gt8sCFfQfe7M9kfcpKHXoH7ywKUc9N7qiMwFTOyzX8OCo95
KbKUfTZo7ACVz1FaI76qe+AtzQPFyVswn2EYfu3HfAejpNwU5cE0oqOfACkO7uNMePsG9rNOHiDy
d+jkXg8LMRl9ptLjsZfAwjFT6rX+kRMsnPYeoVIjY6eBqsaopEEug2eunW44dDaii6TTDBKd+E6h
7ziHOuB+XbWfNrhjUpDiD4xZBcBW9WYSCXvMEJcQX83nm4gjrTb0NckmoqeEUZnlcrlInY2oAnEw
IveznnidEdlMJehAQzWMPWwHHPiAoKUCi4/NccXgXcGzw5XUzQI5S9Pgv8P2ENqjBkdklxNMsAXf
8W1wW4r4ub2TqnUZq1fddLWtJ1S4KsmQ2Ag0+UjAGDrmIaNWTp0AMtkO5anx0+OtLnovYzTBeRuM
u7Zu4vIjfreiIr0v9LREajqkaBHgvhdT84OF445laLa0mu6d0iCHZr1E0ziTHWdlJJpTc2cMrvPq
C4tseueYh41LB1QQV5YENvurwHoRbvGFoOqEgD62wLbrpevA7aOLCdi7xkv9EMu5+sqqr2GWF298
JFct8V6rsgtXYVV+iBYMaSLKaV/3zswJSTw8y9jeHdYQNu3xGUsfHMbEomFGcMhNS9xNE5rVrYkT
jOSN9srwiRYDu/Zo7NSWqKJipzwSIYhGrdD7e8GBaDB3P+mP7nRrQfDva1kUDyBRUVIOMIljsbKF
JLe+EOa+gz9Z5F566ZICZGv7ooMHvSCzLoiYAJKAT5c30azOdtlU56IiUM9JKlRmmt4dXaf5mtE4
QkZQnwAHBjvWPdYvR8cTYcj7gAZ1pol7FR07e9Q/gBMC/fSJtoRAOR4iPftaUkvt40496JO4wlVG
uO0YaPOMADl1B74l7rtmmzyjWpQHLSRWni51eZeX4ZO0Y+LePHXhU+vWkUM/CWeh3KqYlnKELFm2
kzjbMd/+oxxiNIbw3DbLecPXzBd3BnVTKFyItuo3cc2zx3PxoETvveQRCTfF+CpBoZKpbfYI7kiL
VwF5IIgsIXNCwTc0aLcZWJaTMa0c4M/r0CSRoa49D5Fyik7JL++6HL62lhZw1/l5PFLThrrnsS0q
D32N0tzLPAWV+Yj5cVhp+dRvIJZbJ6PNOW+mMt95cnpZsDZz6xq3vQPvpl4c0DXSZ+CbX1WbEEOt
P+eZC4egt1NWIVxnRZqYuIfYUxYgS5Lym5qSbxHNiNNEDYha03QUKC1uZwR1DkEYHBdY0wKWWuBa
y82/Azj9rz9eqFy/f7uXbj3bzp+Ume2NggzWTrzLmLFybScmwHLN3hEMHZNblbqHav6F2Zs/5czm
S2cE3VolaInwxi8XXTQau/EHqJKjpRMbqDVIxNrwmGgppdddWzCtacPuIfOKS+xGvJ6UQXVSpB9j
CvxGs2rFYd9qp8m8Q5jYstPU1FbGQGANEUD986Pp0SvB/+L/h13d+w9yX9Ve+hTK7qXSlbVfHCb6
TGoZfBeZZmWeR4OxK1EDvXxqK8YqbqfewOzkz6435s8TGLjMB/rb9UcsWSjHLTXegjEsN47UapBh
BdEMicFbk2CIDfSD3yD16+uWTsaYHSfbg8kwNam50jBDnJSFbML17aeBhaso4pObTz/4sCVLtuYc
EbOplTKjBo3l+MXsG/fWB5NFUMUMfnHWUThxNq7qnB3giIcB68Q6SOistImf3zlRfVV5np3LNtu7
HMkbTc9cfiukQTQEpFfUW1NN8ReRptXZy2g2eGGdbWrmZZc4yW6WkWuvhav6naRGOCaN3z24GkEr
jB+a7wPuBjk1+25q7Ccpg3zPVwCJZBBkr3nmnVGpaR+ESKKbUqj+hjRIbpyi2Si53bagGP/wC3o8
bbjO5WC/d37wILxQfqaIsLumgsqhibvEs7pL5kOzqfTxUNq1+JZmlmLr5fC5wtM+JG3w6A4MdDoi
htHEGnKTz2JTkwzzjUzt6dCSDbOfZkfDaCUW5xaI3C6Nybzoo71eDrNhoz7VWY02N2jFDagd+T9J
bmw00WoXWWk+kXOuvWGz/xP282HmuB0hC0crX2Z3sdFBRLTECUMJp/jUHc8OO7jRyoMnknyxH3CL
vEFj3aaNvDXMeMlLmrRDRY7SFjTsc8AeYR217IL9itAKMhoI4SNkQngjslcq84eBYMvIkdcIlQUC
ZvG9UvV4dL5mQ9PcYAQYw6CtQkc3z4VV8Ma4hn3sowHkUdHJa1+lVxVl4cVIXEi5+nBmOpkfWTOv
nRG1D2YqPmKbkhis8SafAw4iKMZrM+AkZQyKXJ72sa05Gde+jlhATT/qMu0OtmdHcMYIu2Jule2E
zgC3qgISkYllkQPpAJaK+03Ut+wSJnhK2C0OUOrfg6ChRO8r47a0pUCa7hkbiUdD/ygtu9hlec4p
rFFfEAKT71AE1ikJ0WyNBT4K0+QYG2bzhj+9hmOJvXLsn/i0xqPIXPZAMXFTmdmSj6nQGLuyNfex
r5NOyAHGEoHpAKryFNMdrnN+P7CqN7chh6ZjjFSOenvukuZCm9O5DMa7bNO7zKkrIBRZSwfab65a
SoaqzSmt6uth74zvo9vf8P3o0NOarcPbSwpuRgC16s+dEKi7I3GDBf7mZ1p+35beRQZgv60eJbQ+
MLKJR3Hnkgy8jk0xZ5jWdxOtbV8ysbH7NkShWQbnJmwfJxHTSXd+lNawzRySi3pfo9iGKLitSTBl
p47gpdQU9XG6bXtL7oVwCFLom+86ER3nSXOwV3QDdqkDlI9wn5KJdkVqjjbKp5OmTVek02Q/jpW1
0TFubJfOQZ2mYuORw0LGRXaoZJ8duxjHSahK4zDGvB22bd/CVMn36gVqWep4DUnPXXXCAPTkw4y/
RWNhnuMGEllpkys4ug65B0V+9bS14bKLdE1THDQ73AUjG8+Ahl7ftgS21Gz/aRUTk2VRSPf6HIkQ
ZV+b6TiG4am17PAmcIlvKZJqQZKDp9+FPpWQZPJ0H9Qsh1bVaJeo0nhQ07/vHZoBZBhele0Zh7Zu
453BJmTrM5XAncP7R2ErMLyolrRO96Uf3HIPdtsjlDsjecYeNyw8/FHROLgJWhdWtR6ZZ3JePjsr
EbsiibRT1j6Gg2q/dKP+pW2w8Upyi/aBwUdMtAwZBtUUHP02GNcB83lM5eODEQlrn0M5Wve63t3E
wAy4oPCLGvtC2Ik8ukP+apP7cnFqs1xjLyC3pPCs9ZjWPgehFj8oHmITQpJemVbk7fVgj0xz3Q3y
ELL/P6MkwyrmAlDLqRk9rDCbuDNxKym/vDoaUJwB8Gjm5MY1DMSrntrtgbXqlVGFRvM8L2vizCgt
DGSBaxP+4SY2OfpMVaTYQXrS0Jo+3HJ20CDb+TGNE8/YdzN6B1nedCrsuEMKPl4MCgqSxrkITVbk
ym/P2NlINtCxsrWMpU6hYNhchMZznybN3os0ogbKM53U9OxbxHbWvfYz8XD1161XPFu26u60ON47
6l13Rue51irxPNH0b/r4PdS75ioToyK91DvI3gBpO0XeiXdkok8XPjdj4dxI1mWepyBeejTOzmli
41P0E7XOKt9el0aZnQdwEOwph6sWUfIFEJU3iSPaYWP64aeIymTXBo59InpeHd3mNfVzJgcGxiFB
NFiKrC+faLeaXK3QtZ3CmKwPj5YF/EUWDJ7gAAOOqcDKrY3d0Pk0/WQ0kvmo+d0xoi9U9aVXHYq2
Ljde5wyrHC3Fygk5v0ymR+iT3RT9LXAU+PuEQXyXNS8mgdYkwHgRmteMERNCtP5KstWEqhVzpLyr
yL+6a+aLZdlJ+AajQ4kPcrhjaEmtXuJAuMl5TG0PRn11hjvTd4KDgsUH5AlRzzga8R1hC8mdDLXP
mAS2Vdbga+wTg9mo2226KuE+L7uSLltfCJPdK8rYcyUGZ1tMcXIMopSdQhAwZUU8W7rWC4Q9TpM2
cQYaTnLO3L644oGJDn0KbRUHg1tn6dnt4+AINrU7sO5NW8s1kImzNu+TfPoIsFOxQ07dp9YIr1lT
6e+eBXo/6EW21Sfjvq3Z+KdpC6KSN3Jdh2WGcDfXToWefO2R8W/i3j0jjiPxS9jy1QUBSr1/krrl
P1eNcQ77YTz7Tmtugki2K0Q+38fAJrnAw4mhBeY5YG70PujI7LCorSpK0ptR+N4VdL1POdxtbRoo
p45Sz5C58S3uy90UpkwPKEIzRfcvRXDPbNOks7PvLNPBkFC7z9FsMA2IrKB2vQwJ/YQuNU+GUZV3
pZ7f0aLfxrFZfAyd/glb+7uTZ/nBc+vxmcCJM62F57CwwgMa6HQWJvbX5cjw9AJjtt5siybJN2aa
ekfknXzP/ZAjvo5f7ArghqKdsa8zu3rI2JmOgUl4jjXOaeuz7c352gVEohmcN/DiEYTtR8YzA3B9
k2TMczr2bjs6W2z7GHfijasfuzi1j2VOpyIaEJN3VT68Zq7zqdUTdyWJvqfONF+mlqo1m8xpvyzC
Vs5UKVTUdM7QfMd9GF5ToPp4e8hvHDMmm1VkavtWk2Sq1fI1INTzOdNd+xpY5mtcPgjm/08idsJn
tzLoUGchqSGRi0xgtkfbfQG8GfEGp6/5wkLW9OvaYnRebgYjplcZhi7nOsLUmzByj5btymm9sKmW
iyzr34wqJmgMCcbCkPmFWFuQa7+uxoy1j/14pdn8B2JvAcEtOL3l2i82Xt7QAOcrH/1i2CjU0wTl
pRKz16/rWYjC368sbDOmlhx/B9YuabO4EXCli/JsNKV+rEHfxk1KCN5vvNhv6o4R54I1XLxFElfm
L3jcr6vDzJEL5zTnUrIaBbWTbpgr/4EaXLh5y83fF44Mwm0ZM6tFSAy9ZH6Abr749VD/fV9lu5tJ
+vkhZQM243JQ4jtD/7r8WrzctzxAvBBbl6fwlweMC8RZiBlfyxlumoueD0KbUb2/bs93+oGGEQ1R
xoYkh3qtkgw/7czv+03d+33TCzQKVb+hVuI3ft+/IIT+ct/vm79/z2LMA8125vstdya+k9A7yFpK
e8hEwXzx65NbbmuYHTDa1P6Jg19ncBlC2rMr+5T0gbBw+IK8pem873vl0jp8Wn5Bs0mhqIvjIIei
Pi8UpOVx5YJSXa56Mx11+clyDUVxvdUjIoZmZNJy13KBc/OPm7Wr6v0o8+Pvh1t+49dj5gONP7tA
P5eaLMJ08P6eu7fcXH7QhuzAE3D767Ag/TEfjw2G3NXYiQSTJd+opAQFRF20Mn0rOS4fc7Acbr8/
VnyX3fyl+o16G2Zi3MJ7swWo4HIKg63m98OpnLG7Ju15mnrc/H2x3JcGEztDja553Hgg3JM03y4v
xI+IgV4uiMn1tz7YXeQiKntxow6pE3qBxGGAjM6lWs26JjJPrLjaSYHRGbk2jQF93KoUDonroNhS
z5qC8MS4eQ/1aeAULXZpWf5Iw+AF/MmjFdOC7YfZF0Z1GmCKmMhg12qQhoM0z8phi2/Exnpkh7di
dPiShOZdamIwM8f4B+meuFGN+kXk/MO0mSeLfKe1LH9To3XssprEJi/w97VlXW0ON3KEEOr5Jeoj
Z3g1S+euMSP/4tv+LpjmZnPoXbxYBCfJE1z1KznW3+jFMStnMLpCABYXHp8MD4gmg4QEsAWNR/d/
LG26mzDxEizbBZX20RPW1bPxIlrtdZhnw+QurmoR3enSPdtj7a3p1mHoZUbajsTHtW92Ut3TMdu3
JK7owImDUX0vnLdGpLCOGxf/RPyd1XrDEJDX44f7COU+UoXx+0SsjGanfNwMZtXo4iotnBezlx+a
vtfrJce9+a7wv2MYk9rKNJgXeDXBDenIBCcw2SxwGg9toOVOC3+xje2V5unblh7Q1ffCr2VIDlvf
An0wzOGYI7aImNx0KXtLz7sP8VCu/ZFSPrO9lSwkkMuNleCvZZpDQwag2g6yxdFuyMpCjzKxdTMa
pA7qKUngHlm8czU7MWi13VHz22ieK+CxIYl2m7kk+MD6cdlmWSklflF5u7rzHsLmluWjtc3TeG27
GIkBxKWbBpU/e9qkVmTCZT6DQMFw0DL2HmKb1VCWLRMrupKmGV7dynoaG9Nde6JpCWiNH2lRXXnt
NYgG8uwQU0U7ifFyqAjgiZyJSDKRvfLt/GlgEJ3ok0LixSze9EebWKWVYZgHb7KZYVh4+7uw3IpW
/8YGouYra5LRx7EdER7q5wSwIknceU3xNjYWpqU8/BYWZDqhid6gkPS2EynAvGDjcZTOD1IFN05P
gryW4ZvnPW4r3dx6ZkpYV5Z6+2qwDzYir7WOcmenw4TDbNsQBkea327QtHFLlWzus4DIctIhO9Dj
g7u2g8Z+HsYCVRI+msklfUOlqfOMu7x+YKoOOJJtw3KXH7tzRIfxSH6uxlmIsN+6nN6x9TjXdGrk
UUYESEc27QKCmOTRdwYJrQi/huV5+o65IoJOx3smVFQcXTaJK/IM+YJaITFDqJSR+9jmxuMV1HaR
Pdgim54Cgq/yChe0NgKOoIcz7Vw0fuha0CtZjNHoTNTd8zCM0a0rohdOFN3zctEMpwGy5FOUX0KP
R4pK60epLJc9ltc/SxsTUYTLVoumzyQM25MZ9uF9aGkEdqY7q/BM1qrEPUg5zV8TLXz0A3kKbOuS
zw6mzunO5eQwI2habZXKR9La5ONghLsxmbp7vTWfyqz6Huipy49GetWjld0Ju6nYqBv9UUHTZtUg
HbHCxb4x0qoAOFLtc7u2bnhA912eNWeE3x/A5eJdRBuRvh9muCSze0xwr2kRKar/HiRxPXAU9M8I
PRrc/32/MoAnHvuCsjDRr6Ug4coxR/uamcgVB3QNO6GNgm9y5BDFKxLa/kR++IFxsQ37oew6pkvC
H7a0q+pVrr1ZQyeuVqMuA7oroAtlSJJjMOB3NcDm44JErZ4G2A2bzzExn1BWBE8N7fnAa9IX0Z/H
qXafnECwrsRvqTH2F1CHxTXSjMdFdVNC3sjDXD/5U3XoBP/+nyuLjdkx8A/CbdJ1gDY6uDkMoZt/
tVpMnRm5ocTQFhNccOg7ht4YUDXIU/JFIVp8GtK62lTTuHNmcccgyAD950/BxLzy16dANLSlG44B
olL/KzXS9cjojRD0H1LiOpXXmnfSZwXQ+iDccCJ7x3iUz4KAYudCILzZLpF0ZmqstSUjuQSuktI4
PM9iU70z0rtO+c8Nw+Uj21X9NqtAl27Uv3jWs+D6L2+ckjq8boEO30b1/o+CbNwMiRXlA2+cSypy
4hjq6HfezbAmZO+42fZOp/LNgFu1EyPciCmN3yfrYNjxt7DH1F7b7gegVkMF34QJsYVmDs0f5xOB
imOzflEC0425B2oCHSIMp9O/eP7/w9yglHJNXATKJePJWQTn3z8ew8yv//Pfjf8Y6wjPjEESRORn
lO62lm/IG+dFOESZI6g+osoACYNFmhRX+aUTIcuDfY0at9nmZm5v0fZfevXNiaPqMAn1xZ07IGVU
vPPNu4+GotiTXNevgXU6+yayb3aTtOvlRfy/Bex5LD7/898/qPKyTVg3Vfi9+Xs3l1LWP3WAbT6T
j/6j+vyff/OnAQwrl+1CxqKPq6MrnnGxfxrAnL9JJYWjBL1+fsBx8ydI1v2bsriDKadNN9oy+KM/
QbLqbzYWKQo94ZjMnsgD+z+Eftnyrz4nl+8VshZYt8qdabZ/8TnFURdEhC2Wh4595UYBMZ2MrpzV
W6d+lq2isYWdSgLdCh3azFrVOlSt9GIORtfDBihls/IB9TGHTf11hEphjGzOqYxRoafI8uxA/Vvt
dIkAragb/9xlwRYlI9EI9DZJ8zSbc51W7CmDS1vn2k7zvyoB3qFxGrGuhWjPIfKOtaU1+sYogw/s
QOiNpLj1zpgeQwgSobCdc4xxnZbfypmUv8W0Oze6pr1dOzgpeYlrTKlbivAv9uDc8oKXRd1ZtclX
YnAUnKF2PyChgj8KVgCkw+to6f42Drybsipty/Yr3lamLrcY7JG6e3qMyWvvpY7zRKbjWferfqW1
BJN2XjCdxYj3frL3hQzLa2U4Hr4Yl4KGLIBWn2BNN+XOruN7rAxfhZcYTyqEsBOrixelFTChkbnf
+NzmHnNpicC9CSoKMNzB6HMlXE4M/OxN9PdJr1cqyxmVmM5T35vFlsiF+Mnz5Ts4qyq5WhVpvX1T
B9vKNj6nTPZzgjFndhPeyeiugWXXtJJGHU1x+LXNtxCwTBgL1dy8MIY1uyhQbj01QVPsAKrrK9Hs
OIZ+xn2eYxqjx1mBQUK/aq2EwWe/000aq6aPEnGYo6gh54CiWHOe+EEyK4oQLyV/PTAfqs58cGLc
CPiM0be1QcfANl/t7pgB3KoYyaHuxz/BjGwSeZo6Wnp4NtIraAYGO+IZoSTzqxqnS10xyyNleedG
5Q/gS87KKYlNjQVcOidK7wP+kbCwxIayuTZ5SZysaT5kmr8aLXnxuvZqeO7sms2Q1zfgOjxQcRXK
yQGhLXtkiHCjDzljdiYrIDBjenH0b9WsdSmR3UFJhM6A7TqK+FDi0f/qCu84FuJWaGB842NiIWsb
46+0EzEA5jksiHQrVZa8xp23xiaWNsO6sMBhebFebVKpHVodMXIIeKjw7sgNuxssdoMSLVbs8cqZ
oa6EQ4AvAsVVQRzZLu1wbGol8iKEcSiJkoPlaxRyA0EcbQ41qEFSDVa5XBWIlfK+t3eilIe2qFxI
x/1w7OC/+WAu15gvsj1RSvMwFOxEoZMxGvnPAm05PWOktFSSPyP16DbBue5Vuc1d486ztVPjU8i0
lRTXUTGUr/s7PGkkdgrGz8UThV7zqHnJzu2gnhlV8GoVyXbow58GlXaaZsekdw6empikO+xDa+Ee
ovEJg0MNZdNgAsvmvQ0YEgASS2JvnQ84FQlERx3iFjknvugivFgClEHQE6V6Ng9z0TFhGahjlpq4
QiFcfKsScAvOzUoCGtQWaBwWnR1p8SQJhJBGcs+PNp7xNvYgKn29e0xDLPwmEPlORijzcJutmlOd
WbSDK+BkgmR7G8fmthflQzkmw8WakKSisG3oyo9k+loZu0aS55ni+dkKwY8zdcmjKjFbpmQuwKWp
d15ssblvG4T5gX7ndpO7w9HQl0AJvTB4yoNy2iZB9rQMh6Im/ZlETG2ayccBEhjfZXjS0sk49U9e
HR260UIDhcZOQ+Ng3MvSSDZMfm7dCKYvOjczrMuyAoQpoE+Up38HykMdbTqvk5k9hT5zaigVeP5a
T5yFnclzNNdV8By2nUr9HQqZdpUMeXvG8Zfuep6ANcuTwhahktkTHdVo048uHpi8jTsCy18jAzaX
MGDIdY7aW37THMYW89PAYBZLBIkd2CFYlSp0tyZBhkXrIwl4reaF3zSGliyhAX5Cgucg1fXmMOXh
2Sbcah17zIg5WuKLkyRrwx+DY6K6fY5Sfd8qyD2dYh0FSMkQKc8qmi9obVKr/mlKJjyFR84l8Q/a
OUxqZ+935r2WOc4568ICtEkGy4ce2BkwD8juiH+nCRkxqJluTQRVGxLb1RpG/UzenLPhrWDOi/Mv
KF0oPpn15hI0vsed5p5peRcHTK/XPNLJzM7GCNCeLagAYeYsz6Kan8pyrZx+Bni4TsuNtOmHAwfa
r2eZBfFwjunI7RmyplNhnrqxdNI/rpahOKrmFejhdEJE95zrlrlhz3sYDWHuKtt8GOY8CQBVXRCj
bsJldFquZWjXUKYia2wiRyc9pfuZOqS3oaclnCj60iXc64lkn5RQkCvTRsI42vd+RrT96E7XpBlN
0kGy7GgQX01C07DvGVGXg2798r3+fwH6LwpQ08J3/Hcbjs1H8/Fvn1kTNuPtI6V0vX12Hz/+Icng
jz/5M8qAvALdsoQUhi2JLXDZPv0ZO2tS7f1Rctrm33T0VMJFN6p0dKiUvX+WnJSwVIncqzDEgzMQ
/5eS03Dsv9ScujCklMLEVs+Bb8q/uqrp9QxdVhUWGT3dKpphhJLJCCsWS7UfAHoLtT5bs46vCrhE
fJWQmAbOpSpnI59ZvXh0bFhOgB+iod8TZl9tkbkUfCl3zQxKbCrIlLlZ1SvNGD6MoNsFHst02wJY
JJdwRd2U03GeECYZyA0H+QI7aNy6kQf638juPbaCDN1JovLrawfL0ZyhjlMF3jFbSI86YTVWoA5z
8UN+R3mpHPtZLXjIGRRpzMhIfYZHRnQR9UbTT0bh5DvyPupXOIrPjtW+Vomev1luv7Oy4eYqrz66
LWGcFlX1GtILaCG7vAskA7xxxlk6Pmu95vpISDKUq700zgRq4WYFg6nR9ZczGNM1EbG1ogRQFiUP
GlCsZsZoZvA0W7iaFPpnF84mJ7riPYe8GerjdZpRnH1XGisz60/w4eBDYnLcDvr0EPfvzgzy5JCo
t+UM9+yhfLo+Co3lL9Da0IUSLpl0Kgs30mk56TIhX8sZGtoMIllXESBRL753ZrBok6f1llxVXGoG
GkkUyTZvdvGzbQ2sDKBJsXIgqwnJKLcyTKf2D6EBoqyVt04CS5z7GXGKO0AY52kGn/YzAjWL75DI
tqtyhqPabv9T1v37MGNTNfipfgRI1c16Mq4GuUF2HjB7nHGrM3h18uydE0OqcWYoq5QEADqA2YLe
tCEbt+461xvJ2H6X1YQiNqo7dS1u51D61OONHmyiycJBrxn3RdXHV0Q50VZV7lUklNSapLmW+MT2
dRi07n1EEtck7qrN/N7koPmeG29TJOxDJhJpdwkdIQrDsd1jnkZTJc0kocbUz56DCVqi6ES75dd5
uhbtTweU3ZXUn28Z5DNgblm3o7vEbEAFPUmt+ptv1+7KV73N2+OdJ93Nj/R0KRN9e9V1nUX2eL3u
U786W8TWIH613uJC7QjqOYR4iM6DQSID29NzZGG8yzx72hj4wwmF919c0RMqgsLp5jZ6QQGn38zg
v9g7j+XGtazNvkq/ADrgTQ/pRVImpUylmSDSXXjv8fS99uGNK1X+FVXR854gQDjC45z9ubk7xp1Z
7ENjHu9briL+lMExhkC9HTXaA3Dx8pMOmOQCYlDKbP0n9vrku3yVoyl39ssY4fKYlZ8xMu6uQorc
dtZH2mrDV8iRL3lUftJ1jfYC36RTkBCUtc6XeZyiS2ug2EJZ4h2mJMRz05jWVzdJ2g0SYe27ZiEc
R+u6y9GyUgXiHeKH48nQtLvMtvSHNhmmI59g7+AnxWd8gar7wqSeRMlr3Hhe6hzzMMZ0uvCvsW0W
J3ldlSTQWy0Wqqv2VcdSvhemfzPU1dXTw+tK7/ZAo8EBDwppKKNq3y5mXO10dBr3iebrR1xOv5pO
HWKvlMz7CRiHjPiMXE+/pye1uAihtTl/xEe0Q+uRhPRzbbpzeTZhKjj6iG66cef02rh3ug5+w1gN
+8aNaU23qH21ESmIFAGPCJLCXVog9vTC8LXv7fTjgG1m1cBNHs3E3mYFHf1K12hWdIjErIeebtHB
N5eF/hiE+iotrjEsmtsgT9P70gnvOnTmTckl11yj2xhT3z8G1vwb83YRTib2rkh7tGPLeBkA2hyn
J8ZOd78tGk1hPyouvPuxuLPDdqsZgbZTMR5qgM8vuKMyQn/7rcZuSSEqT+Q2fxGPc/VbzX/7eVtS
TfTaQCzVZcl3o2rWjFnXAVH8k9qEWkRN/2OLgwUubmXmJ//7W5ZDoIIfVDzEbfQt+kGNDZLHogZv
62SeJCer2X/GULyt87a4WlvNIOaQ4KuBmL1bFIWa+O/34BZIoRa4/Z3ayrvR22rqX26jVkA6gpPl
R3Uwf25a/Vbb+LfHetvEH8ep1oH7iVacTtL2bbtvy3Xt+IKEtjy8Owq12rusjbe/fjsnfy7+59Gp
dd7t6ds/3tZ8t3m1US+SmOS3PaxrMeDocPZsTe1fQj9st+mgOknAx7udUNt/29E6sO/q3GmPvAK/
Rs5o3la4LTXT2s9COiC9hYYRy9aVPwmd+7SCLVehr0YenQzYF9YfCslmUXkpaZ136/sYlrdZPdbc
RzfUzmrS23Q1pgKJ1Bbe5t5iVG7hLe8iVUIYh2ltkbfaZCg9Ce/QyQlMRsmdVaNaQ0be7feSAM1C
xQGYeZtYhhlQdPX5toiaodYLY6QDsz49hlkS8B7QXBgeRVAZewKXePWTOpn7waWRZFAV1a7GWglL
R/iKn0Cfp5SmiLBfH5IgnI9vj2htSWhQbT6YvWnynFWXNlj5XGVcM9rA5Z2PDUHXjb+97jdvchsp
zfItVwwOw4PXscoAk8a/B65Ez/+7n2/LqdW4GvUmGynLeN5wmuf6MneddwdIiLBk/lFKFmLbduSc
BGts4UQ6fQ0L96UK+cwnbgdbVDhEsCoJixLSivrZzP3WdvvytExHiyYOaSaDe9YDDbG4l3bbcB4G
vLei6awGnYwhA0etVhRjdLKriBODBDDwSLxDKoNpqgzqnggWUJE7bXbjixpMVRaAjPM1r0ZDqzZ8
gctLl7uEUsolVTHLaiBQozmFHsUE0knmfwZDov1VG860r6u6wl8hJHzPnd0nONbJZRGb40XDBXuu
/Z2bh9opn6E/OGuJCYzQrkrNofYGjLjDZNDY9FaK97R0Pz3pjWoR2tZiSvUdDDBSo1uzoAWNEYQ7
Nl+N2r1vaZHwOeO8pfNzYaDQg3Sem3sro9rsSpQyTJzwTrf2aN3xt9di42zYFw+uGG1jn6afsJlU
zvUta9p1dq1lVbheCPPJxKgplyTNkn7LuYgGky+W9vdY4MY0sirnHvH2SHoT14A7u+lPVOdygG6S
ttX59+QiTL1v3DVUeSRgXJdQ1FvsdphbJ73ppqPah0VYVpmi1OAcw/0ng3wtaRrQzFMxK6YkQzoN
ZvcnYgnRMCUQJm8ZI8VcnFUMiRpQ+vBxaS9s/GBKg1wkIZ9pcn87i0/Sto4f+CmNQdnl3nu7AdXY
H9OWfsgxOojWjS9vw8AjXFqLDh2twHxjgfCdVfr0u9+ucMjon2H+kkjs1VsAtQodUgN1yHhuULyF
2rJT95Q6PHXDUfCGXHW7DnK3+eGdHXv6nVL9/BG08jYN11NzP/nWl1C4UrFwheg/YkvTm4QtU5f5
e+KMvgKtKJxc9dSpW0iNvQ3UOVA/+VbSXE3tk4o9twTviBre+mrw9nPJ9a9TFOXbctGfboFFSh12
G7VwLt+MsMeon8OI+iMG/Y+fVYciC4OpY99g+TBI3vjbQIXRq5+R6TfwJZuzP1lYSmST+bvXF6qL
VkiynAziuKP+H3K9cIUMoZaUx6gjMiLJbJygCPNRp+5NTqWmvf3s8/Lcma1xFzq2i4eIexizktto
pZK0TJSh3MGFJ1KnEBYmkwTVyDFgovHNUwdk80jDS++QqmMUf6NJGxF2nBgymTxZcKdNtGep3e5G
3Xz0Q4Rx5ui552SxTXTh5rDLYj2/zFZ6jZL04zT1UP47ysRGC3NJ7exAEX7dhvJC99EiqOO5PQWa
vhtLxNT5Sj7s1ETRhUoU7j2LdlJ3R29hXzzH+cfM59V/u9Iy9nYzeEDAZxvPeEiHbRjpu1n6Rnb+
fTaQAwZt6Vw8GRAgd9AarLnwuWqJRpSvWjAlZ0rmJaj92aVpfUr0+DDGwyv6OO0QQSbfNbkVbpox
bqH7GM41GfL5uMYTFVm7xP+mqz80mdZu7dXTeM5zbeM42KovzTDsWl2X7AayC0evKvcdPh0nXJDx
6OvurNTEmAfqLnp5iZEl4OBshzrMRvXbCPFmA1/JyETBo6MssTmyDb/ZBj6Jffo/sUSeadFTHbRX
K00oFowPeWFj3tEF6EeBgvy2/Ti5Rwgy0fa2dRuWJt/b0N+p/0EHT1qNjheFt4s8sKoC/YFBdMDO
datd0RET0cp3vptaYsRRrB0S/KVrQ9f/ju1Wc9cUznHb9R/jgXfNukafwjAnKRL04tLZP1bKlOT8
RsZFnBQTNjeXGdm8zfjJ0TpzExUlZKQc2h+2Zd1e7Vjpp91xyMxrFVSPcNcniOUerfC/4o6Noqr5
YnQRHMGp34fRZB5GH50yehJKELwp1aDUtIhEP/23Db8Ku+dxu0Ln8cMmObVnuBS4EcpAjQ1L1pO+
a/Rn1x7cO2989Pw53acxRHasqus9tPkeayNZgKf3LnO/e2M7HPp0ErdrGMR94p/0sOP7IscWowxD
fzSJvIvvSCeDURInR4osO0xug82yfq6W9jUiD5vONv6Uq2dwetzstY8hcy4ZzAKL4BrYBFizW1Bs
/J6vgzo7hQqbR/phbxBzB9tiIsmQzmZxVmO+IiW/TQxkDnTIS6EhXFHTTXnLqrG3gVoMKTnkRzVR
/VZbJUsjPtYGF1D+6N1yahTGTLaHA/LXbV01rUinuwT7/m3p/Mx0PPirPCdkF8vMnb2QYQW6+1Ji
8XQfrEb2TFzQekqn57RFzW6ZpblpPSmhaSARodWRJjVjIxP8iKbida0Xcw8tw98N8IpwVR6he66N
i8lE/TlCjFn4BrSQHEutmLyLFinyprHGcBe18wXRS/sznDvoynXwrSrQEVcLNaVwbIj07oYJ03pq
kpqezedpXLXn1Yx/GulxxgDzWwevboPNZfgo9gz3oaEZxFgky3evTdC0VS6akBIdDIbK6Kad8Vum
XdR8XBUmvB+m/Iw/Y/jSGMMnFy+C73bcoc8vQu8BLW/3UHbQJqXk8j02q+fSDBG95RWi/S5x7vp1
cvZqZofKZh6y712QoYtBzXaXopT81MYryia2ylnjVk8c+x5+8PQIF4Fmlszofe1rnNrFy1S35tmx
wT4LCR7RB9r1FcA4ngTr18aYvUNZOnikdsH6OtXxnTqIpZ+0bdUl1rXuGgOXOIMHgvb6k+/C4u0W
LPxCNGIfvDUxLpgp4hYth7JSU1gDN/tSaC2G8DNRYgaq0i9OSMFR9mpYoILFqWteJi/3gZZ9BMrq
7ERYTAPsWk9jtBhXUsWi2yYXz8bhxzFflzLtT9VSEW3W9dPXAmMNtSYKs3TfQ9c9d45HzsQ4f1PT
9TxB6IEF56O5FNY92hGSTOSvjLh68HO9+URlsLrr5hZFMxS27w4Z3HKB7YbbKWk7926c9OFjkq3P
aoNT7RRb0LEelTLAcVX5eG/JUeNQ98nUcW4gqCXfg/dmZ8NJCSaUmTqU8ticvkEIIm7EtHAJJDbh
E8GyV7XVNfZwl5VbDCwvfFS3nVrRbnTIvJWJ6d6SXGI/C3Zq9wno3famV70mFWZohT7jWlnbd7FX
BR/SiAJrAHnwJ6EmZwwhzM9oTDETR/sERbudP0QzhFq1xBCVd46rpV9g8aYHe2mbc80L6UOHYSDP
YFH9TGb7GDrJ8mVIygCUtFlpv1EdNSoXKyZuNLWdgkjxGZfxr7S2ICVEFsK2IOyelh4yhdqOk1T7
dNLGr7lDJQwxCeZOVhk/tW2UbNUSUSH5DzjmdYFX7wmZmy50DIxHysQiieN42rnbYlDVf4sWk8sN
i/Ti+UXzqIdYO6ptuNjlFL3jf1sbLyBF3EivcC7Chzxex9sSwxgRf7V23/3OsXZpbvfXYkn0Byck
U1z9y8w7AH3897zy5x2eJda1c+P6wetaktnklATjiSyf/KoW0JGQ7Ty4Svd97wX3fCLC21LetKnT
xfsxDq7knHndfeb3K7cgXF7URvnP/O8dqowY88DJurfsqbrHJrfeZe1k/KCuedufBpYDSj5yS7Q2
vCbQJ3foevMfhXZR+2Os+FSVfNoe6rHVr0MYgwOuufl9tD+rBbplXrat3tgPvbHUOLwiQO2jXn+o
Bi7PSBYUpfv2F01ySpFTrz97UVzzbVu7U7GW4/Pqa6CRhtv86vIAY47BRliMfjlP2EbD/Xkp2Uck
SYn2ih3Y821rQfxS+5XzGmq5tgfNyi6eodkP3EwB97offve5WGrRDL4r+qykeXYqGy1tFkKLIHjr
magNbF1l38pqFjfm9rvtTemuzpr2wTTs6UJ2j7XHqKv5rOfY+cmiPD0fB70FYqWrcsCyLDg3qx8/
ThXW2I1edj8sKMu2LGrRqYUm42ofjGUxTzSetOPqWumLF1GSLmnl/yq4K/Vg1L6lml3uol1OWMZD
jMIe2zx/xs+Mx8tebaIXOD2u6b+Oepu8il8RrkmzAUm4bB/nTtMxraqlZfRZLYm5BHTG0TA+zCEW
/NPSA8eP7WUemuEFy5Xqdr6XKN9XNvFgmqTojEPv3E84I13nAbOBISSfZR0ykic4FtLrvujjgKoW
i67DWvr9OdN1/dHwtGmbULb5aYz36gQ19OQ20bq2H8Zuyu6SeFyOPQFQL4R/0SeUjYUEjeN+WXzD
dGHe+WYw3XumVl1D2yj3Dty8L0ZhXNSiVOq+JzDENz12yhcvzIujoc2VqMf9D+4K1zyuLfvngHee
GbTa12ywwt3UV921dIz4wUkzPOpQpv4o/A/LUDg/Zy3no4jg4NEqdPNcN3Z8QDczfG7Rdqltxb3+
l5ZG6UfwBe/YzcN8GlY+3V4ENYu9dn6OSXCal9D4EsDi2K9YT19ShI+PRYcz3W0bslPqJy6j2oOv
czMZ8mpSq8n6ajErujFM/z82/l+wcQcP7P8EjW+/58lfVVsm/wKP39Z6h44blm94DrxiDL4Fq/4H
Hbf/t607GNcEQOeQMXHifgeWY+QeYFlvejcS5j9gufm/HcvybQ+Nh295uNr/v4DlJsfznvuMKb+L
O5oLxxkegG3awi1+xx0mx7MiHnPAeGiygr1R6Ye6n+3rqONnG9XEZlX2XN4NNhW8JiEmQmsdnER7
sFZkxy9jWBUfCz3/yXfwOs4BN71VPiQuQZNgl45ZPhaUGlGyLd+Apepj3Obj3Qw7qQvqT5Pvz48l
9l2PQe+7h3cX4unG3v5fJdhzlZQ9NGfnD1K3HJitByZEAIws6K5DN3h/YGCJdRbEw/gQmVZxnIJ0
a/b2z9VunROK+/JaYVeCIGFISTHSsPUZOv/aTrPxUMf27z5e60swj4+VW8/3ppGXWGJqPbgVGoE2
q/Fva4cnL8E8KrCn7ESSCE5jfpjfh34IPWlKTvpcPlfeYHz0Cpy6DLMb92Faj5BNy/7o6uVfZEJO
aKCx81/sfq+VzQTrvEwv1kC3PetxxZ49sjqWJYv27myEFyueCIPV/F0XjtYnOmc+zhZ2fIn3DnTD
u3LxtRf8C6xTadO0jqI2+S/n1P2TVyHnFJ4HZPMA1rAv7I5/Oac4dQLGL/1DtC79YRziBMadPeyj
3os+jpG+dWoxtcbh5kKAYnIs6/RbX02/fDvqjknQmDgQAERDRHwceeuf+qofKIiOdH1ShD2t85K6
efZs4AHJicbIKcAPoA2dLyQtAo3nLl/0eiwv0axDGfbXcjOlq2iXpo9ZRZZV7KYvM1w2cGpQwmMe
17gW/61cj4+NE7byWTCoXfpkUTjhTh8weds15B9tFnMyPloe5zLALTN2i9eFeMHRK6Zd79TxPVbh
j8s4nLEczfg0rf0pNp3nLPHpEsb4TZvEHTpDc7Ws/CUpXAoH/wxG0GTK5mly48z/nP9P9Lv6N/e4
8T8fXg8E2eMud3mGLfMP4YK3oHTUwHAeSucHVijVxc9aautjirGM+IsQ8pVcRttx7+fRTo4ZseBu
WO4bEy8ROL5ns3Qeht7Wrwnm4VasHYN+FzSN/vqfn8U/DO91z/CkAm4FQhxiILfVu3eMo8+RXXdR
iUO11p3TzLlXTrFOPPEVXdzgv/yd+UeCgfq/QKc3YvuuESim0fv/q7n/16als4SNEQ71mvGbghoW
sZrpUO0z7AcaLiVBz2vw0vBAbTAk2rnBUF0CHa75YNOWfCaFL3rtLb24wzGN15n3g/SqTd7TWqzi
HDeDNqwxzdcpmAWLd49PY3uoTRqHnR669//l/Mm76p1AhQPiWTMd07Zs15Wvyb+eQM+zkjgqi+TB
sa1vELZjnBe5+WffaHldRTjiuZm+9zwcBboRq1aLN9GlXRHEpW7zLM6TFEVjct1YCT/249TVxpMa
ZHbw2ygRtVkJjyDGVxkFVkjV81r22y5uD+ZAqiBSHGSv5TodJjx10rCZzo1P5jHGuMZ51SzjrCeN
fehaL3/QvbDZhGvqfQ6E8RvH5wWSwgMeQx6gDBaUu6LfRsHa8QqoOwifVJ9CvFXvNRzWjD7Q96Vh
zmfDo3+ABf9ffUf4odZihRRid74bksS4+qQ/olvM1lPk5t0lrEr6LXZfPvzn8/5nFIacd1htYERu
ACnVs+X5e3fjkhvgwNkMNUjH2z7Ea8PQnOmD77RfpljjxTum5nZqMe814+UXqqv0NypGhE7V9L3J
6B23me0+xpin32X0Io90fsPnFBALVxCWxdR8trTlF93uB6JO72bTTb+llU+3wl/iR0Kul6cGg/FN
iyM59Wf8km0jJMKpfrax6NnlLYbZy7h6W7NZnlL6ntcVO4Ed8Ix2F5XGy2Rm9mEx8dCMV59iC/2I
k+bozaG0EVEmohXSyuk0r6g3kSHmD5HTb6j9fIVfWz8Sjda+2t6H1uzmz3Q8+3vd2P/nE2wG3v+4
tS3b4o3gBrR1iCv0rH89xW7rJ3ob9xb2uSGJd0ZuXCgeGxeyZKBNRdgy5BQgTmqGGsx+iGMQSmvj
0qL2bA5v6xih9rNe6/bdpHeLOF4K50ht/G1royiGR2+psbSS7arZIQzov0dvS66upm0BMe0dd4qF
/yZ7qeGodafhrvtuRTXj9pdqB+NCF5KZ/XqbZqk9ePvzJYAahgsgDhBdjH/hvzumt6X/3q7xq4h8
sr3UPsgaauyPw7rtk5pz+9OhLh5T7FjacTg6vU/cqayvFsBmgGRRNarmqMGiTr8atXlks+Yh5ht/
xOZsRYmJ44gVXhKJYnR2iQQzjhLROEpYYyqxjf0IqjzRjn0dnfWvNe+zw9J/WrTpr7GyDaIurWtq
r3/pMwb044IDD/mQuQRFwkL+URe6ePMTMT15uDcRuDgEev0pHLyHtDPBBTo3Il2+/GyipjyQFH5f
Djp1LyM6DpjC8MFHqCARlmkpZdrQQqKJZ26tgi4bmgkZ2ZemhGAu84dJQjEjpBVJbm76iUSYiQDy
7dqjN8hgIUU+oZoEF4Fi6/PLVPIaHSR6M/EJZNIJ4+S7u20knrNIzvDZcSYitrPz0ZknvxrSPMfM
S+8R3N5x2aijkfhpkPxJ/23ZZylcMb0vsfp2sRDxBu1Y8Bjs6IQmR9OqnmNr4IPk0jP2x292TrZB
i3wSCzS4U/7WsSSK1EYvlELEHFVMqU9gKYyrLVzVdpNJlqmEmnZJHGwIxvqCtyyBp9Y5s7yHKOpA
7okn2eQVEAXBR6dWctTL1rxC0YbvUGVfslDH54NoVSOff2FK/mLa7bCrXPM5pfAX4A1E2bR4XiPo
JzVJrY1EtgJSa2X4MQxqytnkWFZku5bD+NOb510roa8EjPYYxRIES706Ixc2lIBYbJhgxVt4pEoO
ruaWULkgYlY6b0Zjx/cyuWvrk0bqbIvm58wXG8I6gbSk2xJNS0atI2G1I6m1azr/RMX/XHilJt7a
+0UCbmuSbiPcTe8Wr+l22swNRujwhA/WtRgqnN1G0oZiTGltsPA26vHFdfi8x0SxO8vRJTf6bmgw
12+zEl8n4lsocKfmxuxiDH6GlNZNwas48z4ZDRSf1USRgcFFkWMarZnkXXgrkUi+pQNCjeZdKynA
xUQe8EowsEdAcD6/2k76y61IF59bmHd2+ox+vr36jgeFLlu2FdZsh4bY4dQcf1hefM0J0Nwi2u75
zm9GgorLJnsZ9Y0vlZfEBl81JuBROz+FGlkGRGjMeKI8TjUJjTFeFXU3PrUqF5me3kpQcmyhdxsq
l+zktsbimzTlSnKVE0lY9ohaHiVzOSB8eUzLjxZhzLqfRLuuwqxokKRmrM4wxJ9LZ9PbvFpRpv5a
7dHfmDUZz3BRVsl8riX9ucEQcij6bGNPIAjWuqklKVonMtoxyY52vQCFd2yCL+K/PRnLoUwpTGoR
eqA2P/td9roMGo4oePyfStM6L+FCmYfA6kIlV0uGdeJGHwjXmHm0UEWE3wuXlDWLxsYhmv0DvfUe
Sgsmu260PIwfvTR/tCbEg7wQN8sEC3pdQfo7f5iwAUhJKSH3pRhAi1PCt5uR/qCxGlfNq/CT83iU
ZwIkV9qX4vT1icbWIU2DT5MbpQcKnVdD74gfM5uv3EOwe0vfP1lZATW4IICjgffMB9r5qvmcv9kZ
M/x/MxOvAIw6iyHXN3N29V3S1DwcsDfVYL+YtFCx+y3LE4B3gkkYOSNp4P/Gexbuo4OJp5Z4F7pD
PxwI05Wc6cRxSTv3KXgm8CMXN/o8evaRrhgKsZWMdBs/pSS9nxtye0ZJUSddYpdKrrouCeuQmFGs
0StaJX09J4Z9NJfuqSOYPSWgnVzphAtgtVgOkt5eS4479ufBYQWxnyXjfSDsPRshd3MiUV5mxLF+
jvHpJAPXB0uDOd9KYjwS+4fFeapUknzY4UtdS7r8Ss587H7AjMLfWwudxp4o+lagoYBw+kXHkmjO
detoG8MGeRZO94/TSJ49Fr1e0FMp1HOoz5J4D+8eoLnAJa8tXsqQymLY4+BBv+gEIoyxrfMNWz8M
y6GNZKX1EXDq6mH3vln7+A61JxxgmLO7LllfzMarODh4SSYOB4fR+s4DNh4xsf2U8eLcLi3QcWY2
x5hW9QpCuSUZxtjNWXQs8hQsGKv0pcXSA9J4yjmoX+GpPWOSsX4tyQGHOwTvJUjRB1nul7aZH2Je
nTXK0yE0h4Pn1YemsuMt9UMf6388c6ZsCmFRY9afIkPCZmKhhILZvJ5gHGQZtKAt68XQ8pgCTiWc
MS3eLbhjDZql0bLRml2hkQ4f9MEFtxznSGHiyUvnFyJHTlUV3wN2/B7K7LeBfdrGQO/nrGtBNNf8
RRfxlxEDxif2RDhrHaNHwlyyQZEgLpYVfSu0E075mSwPXtLc5IgsRjzI6TXFTnMXF9cOjhsvGPzJ
7J8T9UwQZOOLKSXOQIqdo5Q9yfvQ8RViCTVQPzMplOpSMg2leKpWk/UNKaz6UmIFP9Geeym71lKA
jTJKsUABf6ltdFRpITQNnxsp3NpSwp2kmLtIWXeVbZT+h1EKvq6UfispAs9SDs6lMGxJiXikVqy2
5Un52JNCsiklZbpixXGQMjP5bfoGegDQJ9VqbA8urhSlNSlP+1Kopuwy3YN9z7tAythAewe1KKc+
J76dYncqZW+45gS/SCkcz25/c9vaeJ9KudyUwnkuJXRdiumE9I6AvBTYQyrtjvyvTu19lCL8IuV4
zOni6yQl+ijjk1FL2X6lfo+dQPNrlpL+IsV9mjyXWcr9ixT+R4EAdAED1GK6/RnHVvvHIoCBJdDB
IiCCI3DCJMCCB8KglsR2/yEV8IG0G2AIASQKBU2QUwJQYQhkQfjzrhIQg5ifdkPITPoSCMQBY9w8
eQJ72A0AiDoWG0ykFXBkFpikFcBkEOjEFRAFTKOnB+9/VCfIAGnhc9V8zgV84TmYoIYCyDgCzVQC
0lSgNWrRWgAcW6CcWkAdV+CdUoCeXCAftQh8w40fAwfhpkoilUBEgYBFmsBGjQKQQJLUoiT7PE8C
MlUCN7UCPBUCQbUCRhUCS/XgU7cTKZAVNqHjM3kO3ckXQAvuu/4MkoBUQK7eBO5VCwCGNRn4n4Bi
g8BjnS5AmUBmKGirn5P9WVNgmsBqjQBslUBtpoBuaoFSu7QCx6UCzGkC0Y0C1i3s4zYU2DKo6F8C
6BUC7dkC8i0C940C/KktFNtZAEG0WEioBSQMBS6cBDgk58P7gQHTbVcEXBwEZvQFcDQEeiwEpfQE
jkQooZaiyedse4EsKwEv1QK6AJoLSaeyP65AnaWAnpnAn4EAoZNAoiPY6G2HBC6tBDhdBELVBUwt
BVbF2+a2BHWIdusL+MrL07nECpAVaLYDo1X/4ghsS6fTeMRjnJApAXVjgXdj7kr1L51Av+xQ/BT5
wMGFvJqkc//VBStWS6wCH5sCJGcCKWNOY+4lzPprCd6s/iUUCNoEi04ElE4Enh4FqOZmWr6kYNdq
O73A2Y0A245A3BHf3IMrsPcI/q22Q9LLvIkFHO8EJl8EMHcEOqd5cFZLZAKrJwKwrwK1mwK6p6Dv
g8DwFXi8I7yCRCB6R8D6RmB7B/x+EgYADw+RPQLu+wLz6wrwlxV0OADUJZ1PudACdCEIhEIVMLqL
WtEUEkEvdAK+5/neEoqBC9dAzSTcEDqJEBEmoSTMQk7wZKspfIVJiAupUBgcITNUQmtwJxo30ByI
jioOg1AfAiFBIHh5ULuvuxAkKGtZ96WQJgyhT6gNjjAqekWtEJJFInQLNb2EgZELFaMWUsYq9IxJ
iBorjA21i5WQOCahc6RC7HCE4qHWdIX2MQsBhNwj8zIKKeQ2A56IKYQRX6gjpZBI8JHIvujwStQm
R6GakIJD4UDoJ70QUQKhpGhCTqmFptIIYQUWjXVdFYlFjn2G10KZZ8VNHapLK6SXVOgvNTwYQwgx
wBygzUKSmYUukwhxZoBBc9srIdWEQq/RhWjjC+VGzehg4WRCxxmFmANhiz6ukHV6HLrlyg9C42mE
0BMLtacSkk8C2+d2doQAhNdfx7scUpAj9CC11RbG0CTUIU9IRLPQidQFzLWLKUQjXIaHgyXkIzyv
3U8+fCQ1XxOKkrrFBqEtqdtuESqTiTc7zKZZKE6RAdkpENqTRZOgDwkKqup82MAnru/a1P2mGSm+
Q5bT3Fcx1rRGaY1HlxTa+zoj8N73lpU34chXdXjGs6S6Sz2rx6WKzqqBH/Ok28QxBmhDafn5j6Rz
Pi99a99XaLp0vw5IuB9GPjE/cB7UnlA2YTc7uUjvusneBbO7YP2mffN8yOlEOBj07PzqU4VZY5JO
RHOEjXWeRwSdJX1AnCK8e8+iVx3Zg7nFen5vrOb4ouX2N8oYpzz1ndfBJAHSNMfxRIqheYg9ntHO
qed9DF3jvPaoKcLGq2+DCJvAjUc9SS4aES+KHadGZ4dkg2E0L+3cxEdfKHZv0/9cTi2sBpYQ724/
Bzs+RuV6UaupDajp69jCwFOjbxN5jaNphCC+GewUlmgnhNFshOBowwwcNSw7Vr/D7bRDZDnjxLeH
BPxKRhz1FyEXxkIzrFCaJ/GXQuiHrVfku1aREwcbkZcMskGnrSvURYImprMhdEbYvJxcXds5Pibx
vpAec8iPQoLUhA5ZCTFytat6Pw54F4E8IqSEPik0SrXAKNTKTJiWhQzUWHbRKU7hv4bbVz4hoIOg
2eu/K8XYjIXBqQYLfM7VCWJ47FA8A7ieEEyXPcTRL1i0QS9I6ACEcDyFH2o7zWPhWVcPhd1RnR6e
MjIYMrjrVYbFoytc0xTSqTo4qqP1uUCModdSckR+39s/MmGsYncRHkov+WSMSGmwZ/yoC7+1Ex5s
LzzYRtFfU4iwiTBi1TQ1txS+rEsMTAyfdFdCpY2FU1tCrqWhgKWnhTMd1y220oCABHpxVV5wCVGU
Rly0I82xj13GZKvTnuIiHPcVlF4bai92xa8aos69Urr5PiTgGo+NcxXx4a2EHRwKTzgUxjDVK+d2
f9y27rQIFNT/FolBPO7sDJvY7u+MMD11QIbkuA7lPuJVBcQCY3kV7rIrLOZU8ZmF2eyOKFrGvv0w
COtZF/4z5kDz0ey8Kx4hkKOTzMOxTRjTo3Cn13Z6TbCc94RVXQm/ms6i3TvJORaZkiHmv0RaU4Qc
E3fr+DPeiALr1XXF+zc1l70hmhptDn9OXfcr9cJiiwdoBrxmPdhjWR/bigCLtYl2Jna2b2z4N8J8
CwZBiR9BOj6GsKL7zF1PZWu9rgmmDiFkO3/wnjTx/4d6R/swrf27AW76fTehfM4JpTi0jUY/HbOx
fYqHIy6iyXAMSXvvBpe47dB0t+aYLUfHwKPIGsnTwo6EoKp1fO2dYb30qZVf8A+tn9elyXbJgtk2
mTvWIbWISlgwNd8CQnoQWkILgTKSmnAmZWDBqiOZSenx+DRAQ9OsI2yC8tEfnAMpfWhPM1rWdZNg
6fAxsqfwKavI1bHyvNo7er4+ayVVRv6nPrcDNduMJN2zsYBwpI6ER02Gcbol3djB/dLX3kFJP26i
lqGp8mNnZZdUyW5kUMzWU9DpBt1Z8/qmz1DKDTXINKPcwqgiOMvTfkaky5KsS4Sh1YRnrRpe3Vjb
d9kM2EBBxENLc9Y1Hnlv/OaQPHRYZhMBK+Ihr8O3vPDTU2zR0YHFC7HYdsiBmsT8YsT98jhZ1bUQ
74q3QeXCEVhJ38FEvPoRxkWAo/5SbmMEsuoglE5nHnNUTDWZfHWSDmc1oOQ0nBMMyKtxvuvEc7fv
00cE5s4hN7HhVZPKf8bGIIWHgRXyqvEA5phGIqYweAwTGZiLpe11b/4SZUZ8pFrzVBDXy5MY1TC+
Q3xocuVBr+5z8uixKjprwTKeHQ0f4mjFctHPsEQq5muWVsFGN0MaRx6f0SYPhttA/cTsASr8TTdG
+dytpupukiNRg8LSnB3xrFLswgVslUEdjfm+KLHzMnQEbuVaPVSjjkO3UNVDdkENfDRPt7HwnzE2
ZkF9A8vP0n46Y9IwndWYTQjau59qhl57uyJ165MS3aiBUt5kTfEpss30/7J3HltyKwl6fhftMYI3
Cy0mvc8sz+IGp4oswgaAAAL26fUheXt41eo5fbTXBkx/wKxEmN9uYuxQ2Ag4iDmmOGTF9vvu/TE/
02DWYxyVmsSiQTkNpsWUBozYpxmI4eCljdwJCtQaF/781sxkKKGyulySGTAsNdsb9lPHTpKY9KMR
+Lj+MIOIFawb0CgBh0dT74GhoUDNzdSXr3Y3AdTY+kOoCou1RFUee2OO7RoZL6KZg9UUwS15PROl
fFf3g8tqnWKKhI6G+StpBe48ul9AKedfxf1/ktVcQyHbdV3bUaiDGjbJPvTWSY9Oh6UEn/tvo9h9
2Gq5OlclmCFESHgDXmtn706+jmISlx3bHg4IXULYgJ7E5IkGQwp1o31GCgBbJAZt4XGpmYUu/rof
EH0bhTS0k+pTrHRQtaUtrKWgs/XQ1gUJ8XiOwAr4sbcmZZK5h6GXuo3nu+FrnO1s/+QE+/NY5PJD
DJSEcZ09gaoM1hVqg3M6iZSsozpeZmVWnOAKA9zl/twH7PukdkTD1hO6gt1lM2aW9jMOJbnRh9S/
DuTctGxzP+BgSKkMMAUGmUK4G4b9vpfaScJJn9shaYGAIx63oh3C3uxkoeI5hDRnJEMsvwfCPCdQ
rM+CxrajT1/IKnuKnWB4LJopuBRoDEpL6yjvghC0YrglG0qcotfZC5VE47WXhIS4itaNkGgDAMLA
paza7KFp8i4GizWdk+GUW0Gy8030GWVlpSnUKhYRkHI6b1c8yi4Mr38wQXjXgy/xNuV9/+A56Mgt
Qw93Mc51c9KKmyC0YiQ0Ew+7LJZmAHVTkxXtAb58MwJbLYScR+uUIDAn67KTgU6MFCqr3LhmTlBR
FU2wM7656kQUPOdd+rPWw+p8vwcWzxKwZFDJU4pRm8Cx34YCS5vmGd9bm2pryzZQX5gieRtsub4/
7lUdLIIZG3uXJO7XWhAlW6bOY9CX7/UY4SfMLDAlqVwagRDAmJPzXOlO/WbD8+/pE8npUiqat9KY
nNUQFZBC87N+pi+lkxPvXQXFphHRSH2tEWt7vWRu9rqxfvPc8MByPviUNv0hrjWtM1FmWxKjYqCc
TSL64VFdMjelR2M+WE2VIJ4Ygn0qiQtmsWh8KK1GPCCc56gNWzYGLDwaJ6ezHrqdvccrFav+qzU2
CTlQ2RkipV0TMmveovnWmJBGGicU99R2waXjqOzQZPZIjXhNTxNpA8txGkt8K53iq24wyubpSC05
KSL0foUHj+jsZd6O9F3HjrlrivxL1K2OvauqXoMug9tIGsA2+pFWpoXozPftDpPeqBZE5SWfXfQU
ZN2OKD79dfCTQ0P51zJ1I/nsmUO+L4aOclTnCTxZvxB+73ASnlikhjugkWsmZH+DOhMaPqxd4v0X
eZoxFQaqeailaMkDKcMvi1aCddMgJVobTbvva1m91hAcGKjzqz2lc0ePdXGD4hFmynymy1c9U3tA
SwoW6ZEa13pomyslXk+uR9q3slRxul/pietbR1JfvLFeqZH38Fdjqisec2prz5aJTWa+Z3iI9miz
grnxJO1yUby0wim+7sjKsN+8Id/WRKl89gE4W9il0aXLh3c5VOMJWhTs27FIh/Ydkgfnw9RNJycF
Rxc6+XLzrm+Jr5H/c5qrG9qnZYu0gqbPmuyY0B0fLGeq9l0M2xbi4Q9LxCLFCKFthqw9w66wvpmA
lSQJ6kuvMuJPv2EpMZcj1UX7ju7KXeEXd/CHRTTVBcAWrvS/RzOUAFRZnSCI2qUnAgqKMkeH+hjH
H37urv0pnt6DoEMRlcdiFfkkzlR62WxoKVVP1EQwghK1/2OIEhoaPfdLS7GLbKhUjrYsz0j3qNSa
gSx+RwAZbYQfi0Pf6sFDO5Ii6QxvRhBZL9LREwhEJgIz1s0XB3/b77v3Z2E4IUkdloolafNP7sDg
PIz2N9tqpq0MIyQr811ZD9+62kBxZ/a/GkefLl0cLaIuoIQGMcDRTwMWuDYIsOMKUnv6EpdAHcGV
JiO4CfCu7v4IiBheIPGIn+0QIgCWZNxF9A4/ToY+0zClXNjW1D8XW8eJ7F+66j5LyOQ3TP7dCvGO
uOYRq6QkKLSFqBN4nDFLv/VJvUGbmL7YyfCuZ7NLdsjI9Gj8B+mb8qt3S6iZkAD9qdwB/tAv22Te
wqkchuWSrtDWyegzIwryMHouMYxTH61TVgRbzZtMXI9UH5NQ3V+JpnvPk2ja23hRzxg6V4abVq8V
I7tI7ZeOZpMnwTVfWLa6JhrFwvQEG3t+RLjwHL9c13o2t2S36jDarnOsOvVUyvzZkJZap9b0ndr3
2KJxkH1No5LHRmuMVd122i6aqu6N93zLantYKMmFUUMVL6U3kR2iwLfGoGKLZtv+20TBwsJulllj
ud8sGH4yGAepG1e687Z5FOsbaVNbFOvxzgJK2gEzJUvH7e1d0RHczvxarjVFGXlsgstYYd7gECPf
runMYWlnIcHFhek91aMdLJqycA95hnnddkrvoLI22oMeTVsrd85ppsfvcUQi0pRrnzEq/02XEhxg
4d1djYzIP5rhpz30cLC9VZ0tzS6XRd0ZlyZtXyl8Chd+KZxT2jbfaUCtiQmqqkM445uuXzsf/vtQ
VlQkKMd4pjIoPwZKGI8FkydJz01+0Gsqw6bJ+6B6d6XFpVq4rosxMDSjvWG6RBBRTL9tJoA5v5Rq
3zkUG6Z1wO5M+fkWWoRJTI+Iwx5ISo0Tuh9gv8oz2VFESdnaOUWkvYYvrh6r2qIUXZUUuf3+Cyrc
0VZkPruiwQ5B0s9Hk6Qb1Mja1unjfO+X87eiW08yS6y9nuUVKYHwuAYua4uumcd4GrSLobrt/Z7j
duS75xRKNoVCAjKRkAq5tXK8xPqZTeXP2jGwmvPXx1edUH7QeB89ktiJdksll14Ry4tSEBk0bb1g
XuuXhp/Y70H3UsTpeHJ7f0RQ2WhnS6d6axybWUqkk907/eNQl1tPa79gMm59GiIs1PCOdwkxTVo5
nvLYIBhfG72jhnyOHJE0uI5ZG1y5KkfE30ZJulgtvgYn15dpTCkkNFX6lIs9oRpksY2ud4h07Ym+
CX6FTQNC6prThawsIonYijVDEZPMq+INjSTTxoylubhvphvRqmOYm/u+JwE+NzQEMElyawWyh8EN
mgtDlFf6l7yn2qua/4fon7Qzmdw3IXsMZi+CYI0z4IV/aZQn2Fd0zmsd44ENxokaZ6MiW8uuVpNs
SNAteK9yZHDg414yvX9L2FS9mkNEgH9f4NCX1fvMPGJwkcXKTnv6hpuRFZqAQOB/k58pcOkWCnzh
oOHh2TpV8QOE96roG3nos8jfZMBjq6pJ9W3rUwPg9C61mG5zKGzZvLo6WHok4qWYL5OuKcqFmciB
EFrnU6+EO2/h+wck9uJos7RfhrGRrKKy2WIVmv/n4UtkDXP4Vx7/COcVpTbsCIA11yVxUaX/QF6Y
t6jJEPv0mVjcNojJSSZBSI1Gcpu6mb8PtRUVCe2LFqZr7DAJU10IojSVxDgz/m3iIktP8HxPtgfL
4ibadDW1hPIVRNi7KBjCTQ73MYdffYgeV15bi19gNLBqhidOPckaB9NNHqVf0URgp+XO8Ts8lhYD
9uQ6+dEW5bhorcjba3pe7hrfMPjuW+Rik9ZPi8SkR8aO7VXllfmbU+hALHOgs8qY810VfOpMFnoc
iafKS2fbuL6yOze4JqalyHSOu+NYJtFRGJG7NYgWvdIYjw21exeljCBvRX4cPGPbBIo5LIm+OZHX
c8JEotTaiqLu5pyk+O11HCezp7i4manTLjkF+CeDrRD/bU7KeokUHVtZET1UKcXKnHq+BsAyHoVM
9Ucu4HpYZGq2r9ls/Oz6dJeKiyLGeZw0eO+nzmBcicNtXOndlvkDWdSc03pPbK0SZvmyHvcRAvwt
K45wYQRmvtaLvKYJuqyPtT/UR/bKF81FkxWq/mUgUlritdqzNilWhW0C86WxRRvnPLs177GS6W1o
HXnUM+2cx2Z2IbdAMcPZhPcmzMpZrsf01uZbW6jmaBBsZuhCu4XRROEqIdvnHDTsjQoomRYtUYmb
JE/ERfkWvbRyMvbKiW/3h0RmIKcVJrUu+XipzOw5SnTvudOVgbw0eOuS2n1I5Fs3bAegk8c0ob+c
tAZKS4eSGDjyS4nRGY+esVPx3JpF9W5n1WRmaCx1hLM1oSu+Wy6Mb1o63x23lY9pxWg/N21+6jTF
WqQ2PWWjZy4thY0mSr6nbRdspOMWO4yQw5tCl5QWlJsIYed7TbObJwrNVjn0x84PIsow6fAA+hMW
ud5h8cS3AShVE62MEmYRjZ+KZAihW9+HyIhQaoThrp+C4ZAk2WnsWOeUtU88AM6KD4WsmBBnivAy
zzy28UAcdsc3kY7t8IbxZKJbKUohmLzhjTULQsqwfmzpRzQpCHpgD1Gs+qIO1m7p1jsHAGPGDqLz
/ZBgqV05hdGtgkgta1t5z/dDNgdUmBSJJGJ46wViKIl9bptYMd4WN8CCQ+xlSJrnuQmZju0CBYwx
qGyXq1g/ZGFv0t/RVN9Bqm7KCr9pjrZjL96xtGIoSFu2r37r55fiO4UhKJhaWhFt1y83DXQOgpRc
Q7bV5dtRBETUQPs8qwmiJmAn0EltwSxlXMJKo9dRs9mrJ+JZC7LyqIPWphHSbcWGJsi08ZC0Tb+k
za86mlrGRiXS0ZD3trVXiPYKZRjnsWGbWeaeZG2ipVtEtg6/SfZtQ58/tNSpnNMuOEUuReZmWyIy
o17jXUPUQrQRv4NKioMO8B00XGhZR+BulrC69uGoADGDR79RyyCPSAbwgte29KpDznIEjWgZvk6D
U2xe2eQXuFvy4orAZN15Zn+Kt6QVRdcoltmLQ31HZ+j9WZozGyga40oppreXfvGNtG3jio7lSKSs
3FutW7x4hXEoBplCyMg5K38gw9FPk89hPKh02/tm+Cz7sX82p4xtSPYTHotKXSdqHtgBC/g9MgWH
UANeEGWJ2SeVZ6+HeNWb3kKb1UJB6MpbFo2X7DLSKRYMHvlOqaBmgcHBbUiCV9ZwxBlEmnpWpzvW
QMZxGAbgs5IId6/XneeYVEGChsVHQA8C4i8EKXX0VFkTPcBtVr4XVQSB4zlfFjQ7zlA6DS1CVnsn
2EqCPw5i7kkFptLPAqrljBxPHfpaO6lCkkHWqHevQ1grVZwcyyh8U2DCOxg84D6272DOt6TGxoQp
+TlUZvswd/I4ooClZx0q9Fr/aDUfvZ0GZ9waOuI2WNO943tARlJYr4TtJptkJPSmzhzz1XSRCwwY
W596YQDV+83PZMpfvAqZTtcmE9vXptpAatvEo8Ikm+GpMTr/SXjVOSYyHtDKOQwlINlYj7vEYaQj
5iNk9aZH1sYE1bnSJxmxJ2je3Ka0r/eHCAXy10XZVTunKsEMmTVzKsDXTKvZUlU9qCYyy9NoOj9s
IK1l2WpvQk7DIWxlf0vsaLgZThVtAiyAMDctIiLY5NTx0f0Pev7Kju+CVUmuSNHMdvAx3kIhvNzB
vlsgH5F7Sk159ZBAKN+Mzj12rUcFnoGjUXvxWrWZGsfeYE1LN5ZmeWe3TSgZNatH1+FiooyZ/CB6
HM0ghxQZAScLQNWdb8TBFm8jGdd5+WJOORffJG4SZ8qasDHGWN94IQFU7qIoY8FglHNZRLWDFUOM
WCfhugyn6JzbwV+HJKiDQ1ZMQjBOVR9CUDB8P2iNQgyBLxDIJchXyLGBEUr5hNjfePDaMtvpSU4W
XZS7tMayD0UAkbBqH3z7YUzhDmr1kM4HInklebxHzZP45GFVV+SgxL2evRsF0kY6Wru1OxJcRjGM
cchII0LFqRF8TDrdwhJpsYOLNta5L51lPVTmNamtfInbT+06Ddhw7DWq2MbBW9cgqRh4Cv9Q9LG/
MRL51LqefwTS9o9BFKcr+mjkWnNLsZiyhl4qjV6qJn2253E3MhJ/24m+fkYawka+oWiAMvafwkVm
Yo/xtKr6oaJ6HbGGS8MwibTxIahmFUzx0YQiOlMiOItBx/baJ1yYof5i4TE/hxnSq0ya2l4zosdx
0rwLMfLu86i43hOMYr/31V080tCJZqic0MCp+nsgu+l9cNmDOqGVbu53EYic3HJCIw5EsNDLIj6Y
g2FfK2uUyEsnmvac6pvVKOvW9z/73mhvUxNhZShRA7VAsGf2kpuMUlfsVGPO7jSQKx91iWPH4VtK
OjW9PLq+N5P2xoUGk2/q3Sps0Yu6dejhReenGpfVAk5nIuFFNuuQRvLFlIT2cbgfhguojzwoqNVy
ESPn2aG3PbiZqV9En6hV3Rf0ZPRyidDYenflRCqC5T6Q8+MjktqXpeX+pMgNXXFL3h3mferDSjz9
CZUfaZmlL9CBwSWZ5eQ0lBycmrW1bwf2Y0F5QFWD6WVWfCApKa5TevBCInUxDLVbMpLh+M3iZyIj
tjxJc8nT3qY1PO72BoDKwWu7hWWbwSO66XRpZLG9u99F7NWtPKy5t8k3TkNVoFnramuZ+Vwrlqaf
UTOXa5BSgmUJ7DiXeqef895kRE+ZEg0rap6G9l1oZvJoek3zVLJE1iLzvXB1/SVx+Soirfjr1v0x
rfNr6jGsrUfO7TnFdPVk5cEZGKV7n0YgLvJlETYZRPsPNdnHUcmQYaBBwozaQiFG43eA0Serr4en
hOA9YPQMA4CLYLntRX11GjOhwnaySHTqnBfbR6w5lq76xn8JYixJy49W+S91FD0kXOrb2JnAF3V1
IxdAgTtggVqp0J2WTjz4n7NL1kw9FNq0Uu9zHc2TXiDeAY0Ln+0G7bQZuwcvzoeLpWM2i5Nmdg6U
+R6TbX0wdSM8ZJucvI4T5dDFyldt+KGcFG185X7rUsfblMr92Xsgv0abo3wxEWDJXNcegZCrpT4V
VGkrkp8hJ4/FxEf07Mb3rkKeUAZa9MD4idw+w8aXIzcCo4QqyOUQP90P2ljSZDIF3sHshaTtNZhW
feUlp/shaSE4ZGx93BHcGJ2loUXRqmrbL5Mhci+jm2L02mXa0O5S8Ff49M5f0zyJ1VijQAemDXm1
gQsSIyNqdkNsUWLJhQwFpG6nOvisjAoRwwbYVp7a6qkG/mRrztaF+9o5wL7LrIbGk3HAFghmcud/
4kELHhQA17LJfbGFDiD4qyGMrHQAlA3r6MzwsLR78/+3EfzuFPg3iQsslHAA/s9/NE79X2UE/5l/
fH6Ij7+3Yf1+y19xC779H9RMUXYV+KZtIp0gz+CvuAXf/w/bM/AagiW4Bsc/cQvWXEBAd17g65bt
4izBodyUrYr/1/+w9P8wTdsKgrkdzsG+/P8Ut2D8k90RhyNMw3waujlXa83n8HdHaWpUpt1YtrZT
QgUbE5xliQ35qCU9A3i0MURV7BrJsByxDwRtm81MHdjG376zf2Uc/1engQ6H4An8Rj6dC//naUwG
rUYdkWQ7SdbqYsxNH7F/+wkS8TMA3IskvqakqbQ1kYgeyIFGw+gMavyb05jDJf7ma56/jcAwLMZ3
K/Bc2/kn86dvG2kTdLOEtAbeCnObQDlDM/fkMVidB55Wfsvc8OYmwbd8pFEY/HRZGYI8x6IgUdzq
ukufsNr+N6dl2//kWL8bUQnGcHTD9g3L0+fv72/G3yFrHCjSmpS0bgTJ1Rmd7VRejTL2T4Koj8Uw
2MOqjGPtUE+mjvQObwpmMOpLZIMyqutcNC6EKWzDNjp0VUnh3pDXJ8/bZrNipjGLaecE4taXpn1C
r/LXIa+8ehU7Pe6Z0R/XRV866BHj4UobJRtJbXwLpSAXmEZNuqW18gyKTa93qX9p0ncP9oMTPUoq
35fB0G9HYn/ZZ/eYgY3iVxD6IOcWKmoJasYqfudJ4iqMvFmD6BEIVmfqrIvmJzEe1Aj1QPZ6W5z1
dHryS3potfFHyP7catJyM6i1Fx3CrldbtiPlKhs7xD57wwfDQ5OkXGFtpCYvXvozGLMbGGR8pNOb
1noJZW7JfDwWZv8cRh3laW2LQTE46hqlqqZZnHLddjdGkNIK4RHf7/enMsmg9uICCKwhmnT07Y1J
l2YIhB3PaklOKxO/0K5jyK3YU1tx8KXmP0gRD+c+eROQo8wGraCUFiuSm0arbJpLfhv7EPgWtcvK
3/adEW7lmHwVgu6uwXMpJZO/ML3fyiC6Scua8+QJKO3kQ/pU5PKTvUa9bOgZWSKDWdUMJ9esGRdT
lWAH6xBrRs6IR7NSS6/uTpGwt40Wawu3nYgisO2NVZu3Kax3XpHRPRY4T9jQKf810j3BGimNQVS+
VZAqjuhffNOYFpidIYSHKD9Ug/x0DR2Rz82YvO+RN2mbyrFMdAzhWzCwzK5IiF9qlv6gBnXxsvzL
IM8QwxQtKLXAMd5YA91WPTKjwiP++CkxBMQk+vprqn9GxBAD0a08cB09xoCObFzfWln/NZQEk1Zq
1hsGyJwFsAWp1fnG89ulCIvh3I5Gs8FvY91sUUxYCGJ+FXRmDnXNtle4P8bIcGi4phK5HPtfuUsR
RgZgvCAdFPiGTcCqaSVpTHmkNhZtEavUrsiLCGv28ST7ss5yGALMehfk1qFsLQdLmN0eNIeDTUIb
4ZvzTT3t/34QKsZwmCa0C81PwDR+jkk+re9l5dUQX92ocTYQUUhOZh1VFxF/vrjfvx9UW7zM6OXf
XnJ/HAr7r3f8ee/9sT9377dqhOp0WDu7dpbnkoBKanI/kHQWxu76/hha7uJwv2Wbk7e2x/zNjAvc
1mqO1u0Tu2yOf15o9GT9l7XHVm9++n6gKi3GXjXf5ydDBidfKUvXWfN2f+PvB38f769KcFYupt6y
f7+p/q9Puj87ua1Pcdj9rX87k1GHsgtHg+BCVKS2NMi0m9/459z8iDBZkIz5FO6PjveTv38823Me
vd+U99NlCKGIBzLUdvE4Omnw1WJLWTQaP08tMj77jMIx0+biQfBAHlwkjyqGoejmPlWqkvELUH6I
v4z0GERiQ/ec2Gwm22sXjukrVNupgJEo+qJ78OT0alsESgzoN3OY4cBhGR5W9EbmZHjtrIm8Ta4L
fY/oAv14NO9f6noX6tEjchSTCDHsRp2XPqZk7aauRfK8jkNNKpQ0PnhB0X7P82DttdCnblPbqzjI
CzpCKlB8377ExRieiuK7ofvnofKzlUrpS2H87klsrb5Uh1quAB4trARPsskWK3HSHLuO8RQUerIF
ZLkgNI0PE9ydTXb6Mxbxbag1PxpvXBNgaa7rgm4fYKmM4Vk+FDhRYI/YRRBphFQTccsCLNNZ6QTH
oJeootU45fTAkMms6D3UewxhTUwCB4rcdpFhiqmT0WdFLbArx9MVQ8qX5Pp9l+3VjenfTDRr2qif
mQcO4yYuNcluQah+PLTrVs2TVoDn0wWGrH2i2ZqW/oFFOehqA7E151gk4yorh5fRNZjOChMGXfPt
BRNcM8TOzZuiXW+O4YrUKmeTtD/rXnzZ0/SJs+vF0WqkGp0nd6YW7JBisbnok+pa5Bja2QsCXNNE
fLR/sd4LsHeOi1LNpU7xmC9l1n00A5yWV7fg7B7OHYw12UKvzWOctQzG+txjzgDgkNY9lxt20Afa
hPFWuHh3ZUenTNiumvzmAw4sTDb6i6qKfyVlh2TQODo1VZF+1W/GyF9X8som6FsSmMDhXhrvPdke
hIcfvE+sN7f9oBLOPBoIg8ggkMNOK7Uno8VF29liaxmJS6Oh+2kK+eUOCK2qRCKGmmx4/SCHh0VC
6A7nHLB3aVNlQBoLEgOnWTgmHHRPODkpBeEC92S7MKW1aTxrj699NzomPMm4ZYmx0yed2m2oKJcc
k40esd60Z0DEpFHKNI+y7YY1GfDeqiET/UY4f7Dvhq/J4+eVwaxs0nDaoDP5ThzDtLIjfLhR/ACv
8oNLHEYbniTz6KSsnNOEdi7DdoKQEeSgrJ9dylK7R9921hhnHkWIKFCrzY8aQNGKC7HWKj8GvYm/
WdTmuTpxEHoxDeuguuIsH/hLlEeLSAgxhMsskECIGtYkzPs3zEpce9Nj51qPo+i+9ZiulqQlD8eY
2ngNdzM79Rsrv30G8LwkF3en4Z9FaTc8YuEWNFjCXENQ/Ap8QPvIPA6l1TFbimDdVdXWF/r3QeKw
jYPqB0Z7rCSeBLFufczcCbNYljz1gRktgq6zVuAiYI9WdR3SxmaGkvECadjaiGhVH/a6UAdT+Dff
k7fGNXAYaSAmY/aOePWs295rnTE0Eaez6LSD9Mkhn/rxNiAHhMXxH8K6WSPtfi79Dv3onElWR/mw
9LXg0Qux4YUxYto4atco/5iE67FZYfPaVV73luqdQ6V2ukgtrEhdjKgUwaMq7BLiMDm5LnnN0YoE
imQXD3D0Cm6HnfKpyK3VMHUtIUOP5hSb+FcRmkdh9b2yMon5w3glVlssYDmevenoJwZ/xRDzsJ4/
j6n75Q/6xzgsUdK+aKAWmY0RkyVtnJZPEfqcRYggwA78n0Uv3soK9Sd55FQdttQ5uoLcNisKcto1
c1tfADiJSy5dC2YcRPT+zP2x308buctainrJrKyeJZPMLu/Mb/dXhRWW3aod1OyEby4ai5gtoVKk
Npg+sRsEJ2/STBSXqQgQeA2Qu7EYL2blrJUJTZFLnPqZG4hpNbk5nWYVV6M50S4pyYjRZdgs7Kxe
hr7+i6qLUo4nK5IeGo7isbbDvaga72wRCXSmhaIHjsQ97hHJkFS5uXQnprSQDL6zoT0nnsf/cD4T
W1fT2gUFZVT1+Pqg5NaBlSFrmDqwEoBOPfkFq1tQ6YoQfxjw69td99HHxIqbGQCzUxJ1A70fnltv
xM7J33vi3xJXkjKVOAeV+YULOV5q2vBdq6xVPitgDCvECTf4e6GXtyZJXNxQNqoIaFRoeKqrsmSt
W9UvTXOvmWcN2JOiK9CcxaSnrIuB8J2Mzfz8qafJgreUCCvdvVkSp9Y79dnuDUQSg/7g5Ka+h+gV
p2oUq9jXGt7roaye/4iVEOkmyuMQyTnlwGNjkFoi6bitnG4/1pSzigRecXCPrS2DvZJVe8mavrjQ
m0mYQ4aiJ5Y7Y5SfSRkdLDtUxyAldiMYpsew7ceLDahO7tRcI5P9il3OMci2VgMh5gt+WdnkzDB/
djbAH1mCO2+yYNx3Gn1nmFScKe8dGduwhDav2PuN3cWsqV7PdEDVajzEfnHNMyNEKEltke0UaKUJ
fGDuxzFMkisx9qU8BrSMFsrvL/l8CMz+q/fnAgedH7o7vebBiOSXDPKIzZBi5WJ7xILoYajokU4+
g2jod1SUIb0lKEbkerUPzemnXw43J/h0kxU/ix5jHoduPmilR4Xp/WbTkmVBHhWPWlHrM0mxo4tJ
VrYrvpD5Vhq7JUzEf92/P2hDa8Ilz8/H9+fZyP/1+n/5YGMHqwwp/KJoKZRXMd+2S0vq4X4rmYXy
/+3d+0vq+R33W3/ee3/bn7v3W38+yrdHxqocJ/v9k+8fwPjtaMrf35X9mo7Q/37rz+G/fcyHTGHR
OMv6/+k1koE/mdtnQpui5D8f5Zmp1Jd/7v+xFPz+rD8fk5jBP15JqiO+KnuP9lLpXvr79P72PFxN
YKzvH5r5c1nRn8+/f17btt9rnwT62QSvL8vZxpBJh4H6fhN58B4Z/Us+6awKwvQaa0XOwtPK31xH
bCEVjGuvUfBHbF6zNNniEd4OiVwQ3rEoPD9cSYoQ1rQE3eIU9HogP7Ge+FXjrVsQnViuarsU57H1
6oWtBPniCMXOvmjqDYYaINb5bhcZOWV1sWDX6gybHonTyWis11R3bIxEbKVpU4Zvo7q5WrluS2BZ
bex9QlFPXg5wr9dP3ojlxk53xBPkpzRO8lM1i/t1iznMoISYQslu79f6NSUABPoEI/Vp5PRI9zbj
zRjsPDWVaB0OL2zEp1NXaNPpfsuvsYFQWcBMOz9hzAdQ4kPD4mHfyOSvl6EqmU6WO9ZwPUgoCmsr
K85kct4JfyzOaEKg6kb2BPjuKMcmKgIHgbHWVbSsLdck0TKMTmo+GGAXTRo5qMUpOol7Cnzzi62R
XsRO5RBhpzqa0S1nYuM74gPZzjO9oLI8MZoOJycSz9J0PMZlXlFHWn/KtL5fkE5lrulgAgfyKsE2
PQdhGOZEhro6T76fs3Yj4ySwix9x4JibsK0WTdAAfcfI6CedPpJO7ULJBm/KXTQKQSq27pB8hJIK
a5Um3yBGkm3kl/pJz33cg/Ot+8HqR/0UoNFdmjnFGamTbMB+NIs/QTdlJrHp80urEcE9yAyWHz9w
jlIU7tGxDAxw/5u9M+ttm1nz/Fdp9D0NsopLcYC+0b5YduI4seMbInES7vvOTz8/KskbJ+ft06fb
wIwwGAQgJFuxpGItz/JfcFQaDefZJZ2/dqyqOmQ+Kqnzs3aeKeQX1ClNu+Ok+vmzwKG0MtSARPu7
IiPqhe9h0l/g5edHgLj8Daq0OW0AMRI4NtctggU7i9bYNbxNuY2j6GGCZFysYDrGlnHtzL86/97u
C3mtGoQ1QfEFOBdSs+3Xvp5Pe6sgo0RDBWr3UM3sCIdQS3nXAujR9flR4sMvCdHGWLtpcQrTa6cJ
613YWsitSEuD7ZKUDxOeUJXdT2sBOmJxJlScaRTSaT5Wcuuag4GZKDQLHyrjypb4LCJkGl0788/O
r/x1oR8b2e09hc54045QW2WXIsM/chKH87gHqdng1MEYNvOkP1+MFlLuZBgFZ2tBIggP6Gwhc75o
od8hajVTKr8/1LQIt06bDLfVpg/nX0AUjI551AJMefHC88PzXzv//vzU0ekNyVga39/m1y9+vev5
Z7+eAiGVK7Ml5P31s19vWsg6PYztg4wAwC6qIIxffPTCt0kBTHfz4vP9esdfH688f/IE/BY0Vajd
59/0TC7XBAn563W/3vbXR/nj055f8sfHOL/4/DpcWJ6TtjzROU23vgkcdZA+WUERv4tb51r1ASKZ
8O5WZhpmb3IKzjtZyMc8MbWbqBIZenWUJ4nSQ7qjgXVyA2R/HACrdHCP6Is965VWLKfYZTVUVrvK
rMQ45IkQ1xQf3/jWZO+I6oOxmW796KF2dOSKAhTpq/hZEOeu6foDr2rIdM1ceaADoG/71GMLXSJg
Aw36SWXbELzSQk3AP/p+mA5mKHTU66By2sLYmq366OFdBd4ieYQXV26pbpCOStTgeCr2fAjgJTXh
oEXjd4PBLZLC/mnysifAsOqhCz4VIG1pNBu38KeBmlZ4ondvs459FrIbiAaSpyW6eNUaktbHQONY
nvqpv8YEAxGDVj63Zv0MUtfcz5UO5MrQYmtQ8WrM7mPtqTeppdtQHJZ+ENfHyHggT7OOyZisJ+7R
mv3cW3u5QUlV9flxFsTC7tx951m6WObRyE6UKhoAQ7nyRv9I3O8h1FdsJqydF6VrfrYKt0G4v99n
LME7kccWFfQghUFZxcCXcgucQ307VPwoyxtMmqn3GGYdbqcWXSxR65/7sn5qdMvA4YLEYjIhGRWP
U2T579I63qLRbG+YJKe+5/jPzehNVwqIzNVwq3XeDbz1aMFSxsB5Nw3gQlRI87Oxq7e626yrGK8g
IP3ZDhJ5f0TBCZTdrQbEdxvp8Jxc074eFIIJeS4CCtBtcdM8RZ6trvtuLO4bNzxgHm/u8y6C6Z95
YM8ySL8BEgxLo4DxbLakS3lqZnAApg1Cr9adEfmbrGpshArtU6/1xsnTvW1UpPKQZJi4YoKrjmXY
fxWZP265yDVx9rgbGvTuqJ3Bw8Iac+ulQlvUQCUW+HPjsNt1+dqDtxuTEq91yHvLCKrEBiY1gnig
QN4WY3DTqp5GdZZS5QCftrTaQmDIEn0zMSe5RbXOXShmFJU2SZGv3yaj325cCC4bQIDWuk36z2R9
ICRRT4th9uzLVO1jw26+t+X+v8z+f9X0dS0abP+k6VvFnzLYCb91fc//52fX172ie4hCr3BN9/eu
r2te2YbtUuk1ITAqy0Uj+4fIvrSvLF3NHT584i26obQnf3Z95ZVuUHJz1dwkVYoG6c+W9I/2av3H
85da9ALJ4N87nYbBn2N3tBwDkAuC238odZdhSW9QtOYeYJNaSk6jlZ/WxyC0PiSmE+5bEfrr3jaf
Kag69dKWhr233QoZl1JnpUIJpIbxTtkpRjNJAPQa6EqOgOYMk3jvGmTwoH72cmqHtZChjTBFslL+
qdXHAbHItFtFnjvjAJ0HHDqHrauhh4jqNehcdWhgDoyWM53IuKNho6V0YrCctDYCGuA69OSyiHF2
GZZepNfXehZiYE5HaNE4ET5FhoTRkTvfwJ3a72pK13ibr0QbBbeE7ztkdtAzRaJlWbg0oKJBt7ap
EJQUzIF6ng1eYwzemJkrgLSwL6VPaHwG74tiso+qVOMKmCBLHd2wVOXTmyhExJZimL6q3wZ231yD
kKRH5aTgubAf3eXJYZybhSGilW8mC6875CGXuYiGWyu/daH6ErSiBenqqbEUJpVhM/WGJfpwXzPL
+eo5MtmWVf7ojlBr0z7Ljv10HKfJWgbIV+DECQXmxkDzZZ/DzXc96sUVfBj2GltEAImi8UOfinfA
++QqS4MHbGOjNZhkZJhTLeO2NhWM7m9eMtw2lfcGDiSplB7rW7OjNRh2gJuqNN3FbWgeiQQXSDG5
t44LkWqaHc9bUSw603jwkM3h/NepLsXexvPDTWXbKAlb3SYttXxjup2+zXvrZBlqo0p/iy7koctJ
i7A0nWEFxMYcOP7WiFW60DMggzTpxqVvufeFhXZnWVXVFkwCpb8i2k199oT+6B2OhHsHRHWlWso4
qUvAoTnOom4o+07AHvcjZBfhlwc3is2lPXvITXr2VGo7tyz893W0pZ26Qhf1OSqbJSjyO5KyTMHJ
QLeXTqI1PAUEp8vENpZ9CpU4hTDWw+Ya7QIYva0edcKZTVKhjtm4xhetDN8jz0P35L5KFJ7GScr3
MpxP5hB9NNUYLlEbGWD25p+cDnVFvwcW6Sno+6GmOTt0Qk8QOWKqbZ53RMQyLpBREjGEVaehiT+U
5ke9CL9OqESuBJ1t6MHmptcKpE2XaZJgVDk13QJBb5SKU/9TJ8jfYu8NLi9UqNPxMZJiJ1J7O4rZ
NNIi/qh9arJpt5PaV2sK9Lt6mG1fEnMLC2MXZfUXarU9nodjwICKt3Wv3iVBJ9cf8kgVwFU1Z9HO
FoI6cjRDa7+pYomgxdKowaSC/MxobUQI/vf06aM8X3nBcwyRdgEni/2DTnQp5JMZWdG683rINnBB
jaJaOkZMxm7RhSuJnnt8K+we7aSps7cghz8EbbRCfByxShZ0IJIPhW5+JPpDR7M5+iEl7oLui77u
AQ/znXK4y4A87yJWXKPUtRWKG69yooWw8DbO3Lm+3bUr1KGqrYglstfaHkXGt6bmrk2/X9LljnYw
vltSOQMGdxUu0EN7Fh3c1zEFhUvfYT0m4b2vBd3KF/3Jd6N8kQLOXaEeMCyMLkZ8Ouu/0Z2CIZuU
Hy1Uw8hs1lLD9EBpeOShoX9jVtXe+1jaQ48nI1VoM2qhWkDgDweiDaOxvqFginJtMiBlcqcKoKCx
V2rvTHFwhPMlyQhc0yjCci3FFstqEFn1TeRj/TJeunq3T70Eh4UKpWPXB/OHHShnANPcJBcE2mgt
w8n52GfjHbB0cJjgJPcFmsERrYpTpGD4p2UFE48JKrvh5IuGxnnhovQ65QBTgpxu1ISKmN0RdQlo
pzAOh6eehuIKTjt9cOezGZ6wa/kSW72/9GNqEU6RrfI6STdVQJTOXUNLLNlggnJL2T7ZQGTN6IDU
1Sr18JBQMzCh1qGwZwhYzJwn2GEhGq1aeI388RLSlbeLE9pqyZd8wNnW7/NF7ivksXB9RvhOh48v
1LJMnG5ZtDioAds6tr1/J5occ8UYcUosKpbIfXcFIvs6EafEnXQZkib4hQGcMS2axWjXyXZAnGCk
0pF69SlQVDUmQIkrlWByMshIgx02ws0AVmEUgbbEKS9cJn3gb5oy/eDBduIwG6g31iH0gl6i52Pb
dHciscpD3iGoEEAjsvw0GInYDVnOEasrfe022W03FB/D0FFzheBmKPNyPdTDI/kGutTto9Zk9ZLK
B6KVGerVdKeWRYBArGXENmpD8CR888hmwKZMfW0Zin6LDQnAEQjKC5ce/hBvQdzTVKpIxhNpfVC5
/6G0qSGUHXSuyEr9lWGh+xF5eQHeX+Hz3t4AnJDbHpeTVY+K1kL48SdwJ++jvCIXVzvKrBhPgp+g
6g83u99l5G87oRifJoPRZ3c7BXVnYQ7lbYa66NpyD77EwhgF85Oda5yIdnjwlESwjEtchBSxcesY
DPdDZwfvQ1dtfKQ1Qtvd6qaELlx011WEErTR+txZSuULIa2Kyj1dVo9TFbcV3lUA3kCnYt2XH0ip
8pU9Uz2KiRcWALaXXUyL1ROHLB7fxZm4tRs+o8ZGsojJX3ZhRwCvNdUJO+7ZHXZ8O6b2k19CUqiG
fj+hG3W0/H6FGiggAx2OfsVCzpH9RXUygOJvX4dj2lzXFhglHcBd5oWrPiw/0WxII3HMPIfssjC/
uRI6MIrT4ADq90FZoUyDR1dC82voEcZsQ1dftVpwK6YuORnHOvNZfNYgT4i+7BBfslF9lRB6GdCw
demvwgRqHlIEmlBIyOnI9ljsIrPlDbBPDXAta80Z31i37cjEi43yydbpomkQ7A0EwmGrZD0Ky8W0
aEDpoLyFOjwTrvfair3F/FzN7MdEbx87La+XY1JsSbvt1fTo6M0T0ufptU7CmxO9HZN0rDekbv7R
it0nIyrRDxY0LTga7yNNw+RuPrVb3yv3StfdQzTnXd5s1uvXCN2m9SMNZjzEzeLkoH7OK+/ppgcb
Pf0qyhjo+GgBVKj3Xp98MlHIWNWzfhgIJ539iM2qRmJi5+jTHiz5WyHcYWklRIKhOT6MoSwRBW0G
JFCxf4a5pC0yfUBIMqMW7DdiH1Ua06M1PDil4CdEAInTLRHT6a1wHTUBjPPc2+PQh+Q80qBLVGjc
PVFgi1n2fpDc9RjHnBUGK8GiS+XK7cIWm9ApXEHfTldVEEO099xdi1nFMpXYehsSX4IYvgMkuE0y
qRvOpWHtoA8JI99umJFMUMqbD1jc2lN73wH8WqJHBzLdIS2NnA2OTmhy+OLRckr8eW3E6WbdhnPM
FWshvArFUEegxwfvUGu4X0OOM6yk3aXKvi5wb9j3NkfgOFMCp4DIAiAcmT3t/MiSIQ5GsbnyirXm
BbduTwNYogIL7Fq/m5Ji10DDC2Zbd2sy4JXXSCByE6q62beGfEADYAQMUBQ4JXgwM6VNKNE7K60r
nVWPDuIuaaytRWF4ZXMzl+kA7W6UwM+x3iLjfoTnzMqOogY0dtWdHLBoRlp+bhFsWFWZ/zmcWnwO
aYQaERWjIc443ZKBPq7vwkixnGUqum84JDsLRFnytQMADuF1altmGcxhm0m4SajpmcPHLu/lTf8N
XsWnMbARvZanVADhCCGKLIJWPsJF27VxY8J4bsD3hJTH0XgnRFSHEu/hRizqKio2NXDzvcAFnWSo
1Vd9MN05Jb4ESVpBEXLyg1UP93FXtBhxlsCYGjNbV4OSZB2lix8lxRbbie/qnO3d0qJ3k9NhVtGA
L3Gh823QYfwUor6cEazMp6EfO+4yPMsu2TR3sr3zRTn+2tJbg2Y+Oq59RTu21/d20h3z9MsUuHhz
d4WzsJU6krnq92O/twCuVRCBN3htPBMrPRHpZSj3kPTgvgXIF16mDjNnbOt1M9AjF76B7I/vLRr8
wlFVtOyFQCeos7t8w7T2UjAEOmnLCufma3/U95HR2vi4oubQ997zZPf5ZuTMaZ1MrjNwe8u6hvag
tJXh4W0gN3HQORv6wulyDCCgoIx9a5po2U/QSyqLUluca8eYBbivpLgNaE0v/ah5UAHtnriLntK6
XziRVpwkDRZkhOwOR/KsA/zXH1ElOIuHnLTAbfeD0zA9VP9Rb5FMkdW0qwr5LcFlqyvZSm3jpIKE
FNHt7BmIuU4wF/PrjY7cytb06ms4EqQxlaROKTDGpf3gwQrWYhBVqpQffAc3jbLt862dUDjkDJ3I
whZOd7TFbecTS9ArOshssKm66uGaounKt7RnoFd6Qyib1Z1Jeyct1pjT+xvT81aVVm/jUPsc9Thl
UwtAbSTnhLMkMQnJjrFunQAiJ1w6c92QzDdjcFBJbi7qsuxohjHFhBHQBSIQW8aI6Kl6ZndlsSRb
VdGS4/SbUs5NUCMGOzPV8rhAwH90P4IBe0DAqXmHdvmdDi1vhSQqLDRzGfmwMrlzcej1G5+UPUNN
W5R3ZkE276JUw8bv2Su/GJGbKD4ZsQiWdhi7G7smysKGEhxmay6xBLl3ne4aydJql7fmveYGNLaq
cYPigtnq91EkF/UwZAxplSOkFsCHDcHnpBOYZFV+GEfAHCNifms/tD5rtfW+iCJuu8D0MgVkHiFE
OYdR0lhZAbroPdLZyBfl46aM4VdBpYpjoBFtDSwwgNknoWkvu/xjU4MZz0O92yBD3IdBfszZCkJM
FrYIIr8D9wMpxSzugVTNbgnrEFUrQoQ3OmJDq25qOPPi1YCm0hridECF9znzg4cINtw1iPbThIbK
gvNyML65WvWEftNBNfrGrKYSJFAfYgLSryFaC0yqWrpeiDFpFmuYRh5nSGwsWkF7GPQxbS6OKL9+
k8VPfTMm1wIbLvqU0Y2j91/a7JvoXUQ3KWTjCdouMcbqllaPGO+gIehkI5I+eX23mhrMr220B1M/
6hBAuXHs3nvrQSbH5XVWnJPVojS0hdaqkx6iVWJG2hpqFCtUqbsEjd4ZibpMG7JKVeqkp2Pb78bW
xmaluW5Ma2JPpUZVB2gmKf1e9KWDpsr0kMIS0mJvmUZsLjmKZ3HaiF1DxGNHCIF3vcY56tM0qFRx
g3J0zIFK3iST7GRYmrltFNDRatA/FJ37vpKsNLv5YJdq2tAPfe5znx9A3xnNEhkGIocW8g9NhGFt
we5MixQCPltUiDOC3rWszTR6h6waqpg4jHXLKPHfJeBoycXGU1NSGmqKsWc66QJNlvARdlx9ZwQw
K6Ks/zRZSOlHxd6R8tGWw/LUuM27cAruJ6kAndZsYKFZLJvOR5gUDUbAtfPD8yVKv8Styvda2EQ7
7H/WBf2aw/li2ArdYdfcnp+d1epKLNa2yvTeCOrTY+roey/I3INIwG17LWaIoQ6SOm33dYo7kjdr
71qjAiN8ftgnattQe9sGs5BGFbe7czKpKlpaiT+A7bLr7m3Q47tS9t8yiaFGYODk44vgTe2ID21d
waRSHR6WpHdGh/Rgw46MxvcbO7Dazz0Cymg3UpmvrexId9kGO2kjUpD0M8vAU3yygY2pTBhPv3oG
erS3NcCZqEqwoxkoRbNBrI0U2K8h4tt5uQKLi2mSvNOdwFzoev9Ges5J64F3k8+2K+QQ9nrTUgQy
QlI6fQeXcrzztHwgOAG0kDR3gOSe2YqA3kn7ZKr0ALHsye77m5zu9irHagAXjxvhHKvQfN9LFW+n
EDUzzEoAkDK1C4Vcmiumpa4/ofum8yU6dF8SVS9GJe4SCESrxik+cjwcDb054MpSQyWkxaAgLHuY
CC7AhJrbqjDcFYrfN3FjfwQe9Vjgd1QWRU01qHtuB8R/aRCFeaovTdtot1E59yg73KRkwrYyFR4K
AauYSau/ad3qZIyQTx3IidRn0fbJjGJRlPWNM+pyZyXZu0lbE5K97Sy8bfKm0Sizdo8pBA1HemgU
pWl86OlmJGEE0FBuKkRpviuiqnLytn4SQ3NHe1aK63HU0IPvzAIvC6Suh5a2IoqZxUH8dZFZVtAa
5iXnnyHCWcMaGLIlEij5oR/Sbi0UpmppIlBb9G9rphJALJ7BQ3lfp+pz2FE1KeukXk1Jhhr3vELs
WRrZhHfEJlMvVdLaBygc8oDbDnjUQ+aC7U56tUIG5lECUjogO0GPkRiyABIxjavahMVx/uTaMPXb
cCL3mxxjohDCR23oCyUkRYHahr6EKBE/5eb0tooI+ZWlisP5ksaIxi1+PTe4UXpkB/tfi3hE+zj5
/pEjsTMpp+9zMqMG3eMNir2VGHKEGGOAwN1gO5vKq05+LSLcoeZiDtlmuW/Uw3kxSoeKlqBJac7f
/fwWAMh//vX5vSWaDHvwwGjdYaF0TLQsBYrBN7acNpt3SMbh/DwLXMwWxXhnyfaz2wnkNiif9DV3
12qrrReUYcpZC4p9mMwZPSMBh/V8IpIxvz+YbrPvw7jZ4mfCh5w/6XkXOT/NKzmhBkfeVM036vzR
K5k8lpxWHDEIg7qiBVzYmTv6Lc0u8/K1cth+g7YnbESloKk9czNYs7j3kM6q0MNMXNBcYBxl5t7R
qcgOHRT6oMi7LTEYe0Lqugh8RRNlKbTIx3TQthJ8PAbfkX7UZzazUbVkZEPQr89ar7rfpKjawW5I
J5w8OOhR9z2/D7BIcpkEpFprAGpwNLQ1Z13aHNHsHToctr6kuAgTf44wzvtvPCuIulmNOcb5FoKB
Bx1INDpD1jwQgd/Bbeen5xmnh9q3SR/S9ZghVkhlhQKz0vF2Py+Vvy7CHtkwCwcR8lmKtC1UmCwi
X+QHl/+8UCDQvyv45qH0kKrAkzZqYUxjmoS29r4YMUgeCutr6oP6SBPrhg6ku0EHqsOSiosEwbe2
Gpb8WUxXFqVizsvBWUZoCXD01lCpE3YbCOJhTahOcgXYPvEgmEXhEfh6sTIasp7zYjxfink+nx8F
oVbt0JBZAaJHkc9yw+Lgl3b+/TLNU+O5RXkpxWMglwe/GOShtd/rOCXsz/dBJCr7cUeo5iihPWud
RSpoh5/LHrQsqd50XZsNMHQ/qra+Pr0fgCetrDDFU0fJkz5fyjDYtJoYN2g+fECSX55oOv/4nTGr
lEU2QMQht65R7UE7WdPXqiBhSqlIIItNpSsBinp+AcSH+ihsANjz7wysMGvb+9abDXtGqW3Nqh+3
etw1C3DKHa5+AAq20MSqRVVk6U1nyl2XuPWuphpqdBWGXppnBafSogZhDa277gFTXA85mulJ947a
AhXciiBJzB9ar+hxFRruI8A0xSmYmQUa7EqUfqfP7thyPMr2unHMI2JZu3hKT62bUL7ALunkjd/y
1giA79TUkCi4gZwZsbdHskT5tr6JGrLnvh9NOGO1ME5smeLUVa2zwtoB1kycXAcx5P621EANdMkG
2RgEWjGAKOFO1W1ElTNPj8rLULltK69cAVwFA1CDDhjSJ5rjYIL15BGFR0zOCiaD0avnsErfpLPz
1Fh30bYtibHxf1DFtA7sEHlZUWDJiCeGGAtrZRs1wkslrBxMOKpwCfM1Pf66OIOwF1JNxioDEdU5
9iZQ7lsKtzpw9rFMkLnC2K6dGmIQv1u2s74PIB5sDoXA5U0ThEI8MiOx1lDM2wEhT49yUsn3CxYG
FIEsgrPW+Yr8SQh9Ml2HLmJvOYKweDtIsC/zo3K+nB/9+kVQF+IweJlYxnRMoaTxEj0wif4KK0X0
6ucfOP+V84tNI/xQU1/flLpmHzpT2AeRRzXMkvkh/qfaDjGqFbiB/lDpy/NPf12qHoHC89OsmuF0
VoqzYicJ0QbnkDXYb6hpPkmokx98T1eHQRdge1J9V3njKiEiHGsmZ1/Cveqq5jPFFZM/YMTLtN+6
vRcci5EV4xZyzVHAfWF79KV20Dk49wW7aj9jwVLNhAST9PYSQc7+aKAPbkb9sKpRUF8a6Bmbgn2t
0eJ8gy6Vi+qN8WwFOsu7fgib5CvVleWsYyDzkuWF+Uub1/dhTI4bK/ehj5W3RAsC9X65o9za3mRe
8CWZta0GNN+Wssemw6/WYjYvmmuYBxknT8YsPNNTx6CS1tkVRvMieYZ+X64lQ4bV7bPr0PNWzdod
5H3kPpojhfEQj8RlY47vObIFABHERMaeSlcONhS+0UIhjbmoGvLsFC3aHLvMILwP0J7HeU5ZQHrU
esjTh6SOMK4XVB5lyyHLjmcFaE3WeFY0FuW2LHqj6uDgYS1Ohy2479KnEHU/9rVbOSJjrHTEsoSm
r4rUg9syL/YcG8FkzT5Y7A20SxduSbAwBUsjguZVOVlxgzYD4q82q97rDkokzXEuy85RvwRKj9sT
zS9nZ6N4JkfTgjrEUYqT6mdOhh4j+ttEww9FQw8tH7Z9FDyWIz02N7lvaJwysVgx9gIVkPvKQXTU
C7G8m3JmADvl1p0VrkgdUAcB/DvxxzqqiwDTGSOExOsip2IMF6Ra67V5dNgUfQtCkZXBbh1vkOKi
sX+POGiFug8kVjZAVrC3rkhwkbiFHqpPOvqG3scGK74Id2FQx/sBz6ciDT8VdAKcNECKsLxJcro5
2htNoKlJn8R2k7elt2raBKtoL7uxDTwgQ2cfDO6XzsluYC7TUujCTwA31jPJrJAdJ9pbT0EMQmp0
7eYZFBh0GTRE/rXRX6RBvuxb4MrUDFS3NSj55ZG2MF0g+qa4phAIXFDpp97rtm1P+Cl1LEnSa8rn
phhukm+a6HZhzV21quehmE4qQ36p94+18D9UtvHOsK+R2v9SyRu8HCmECRLSnuIaDeR9ObjRcdTs
YWXZEvpIJ40jq91AKufnBRFBcRwVe2kaRE/IVmSL0SFki80JgLJIH4Tl5ZANE4QdXby0kfZfQBTo
F/QcStZ4q29VHb1tyx0OwDVHMlh2PWPZ25Xbz8EZz+vamXDpJeruBRJ98YC7QUSFse3NkhyOnbf3
Y/kxIOxYJLNnAencSs55JrUKbmZDtfRQzRcR9JSlijFiddbY3fnOTYs0QCgxRUCjeTbMII8N7UxR
UCAsPF8cx3mLiCf26A2l40U4B3OjkgWaGsNne9KjZYKm4BIR2fwAUmynPGdEUdCb4QT5IjE94u/z
L4dbtHqTAxXXApoGF/jdRGip3jVIV1NgQrcQ6AkWi1HEWskCMS5Q6+Y4zFjDsVENB5QGufE06Bag
HACtTbApZmH8Ds49RjxTiIfDgKc78O0eGgiXlJTnoD/JOd5uJu2dyvgmmTYfeecXVSkNgwBQWTCT
F+qZnkCyBk39/HCICm8/VGsDxet1rfwH0Td8nTSsiBat+RsP36NHmkFmCypDSxyJGLZPsCfalFL8
HKGChS85NXLymV/PM8PCmt5vti7OLjgQ/PX20fyIxh6d7lkdiQmQxqZa2qVnL9yZuHD+2fnR+YLQ
/TV+s6ibxIj/Eao4yOQFay+ZPkoTxh+t9A9WZ4RHzgKDEhxFpjxzaNLl0GCztn3UMfNBCXVuFhL+
2q0OE3u++A6mrmNo0QSa/RjOFzxHDravDdtstgg4X6zAWStPi3bN+RvWU56t0KMfqQRgr974GmUs
I0LqrJDvE41tcT0ksIPhXFaropo1gdsOJ73ZLYPci3QjtP1ZRBwC9/mHSW2jy9a4784QtP9nwHo/
vsisoLJGeq8Z37Zfq/Huaw0z4y/w2vxb7D+z5j7/n73oJwru7//Qv309v/N/Af8jmhEIrvyG/zt/
qPMn/md/I/nEF2u/fP2PfzfFFU05W6DZAdYPXRP33/8tYbP/8WvN0J0ryzJM00LoRSINI17e7b//
9N/H6p9/w3/lNf/sG3wfoP0XhGZsW4EKfN0oAHacpWqkbUihDAGg8eUgKPeK7+5aYB0ZKOesgMP7
vZgp/9lc+D82CBaaL68dBOfKRFTGkfRx50BVMqovRwHtHaaCLRkf8RMRemGjIA2TW/eqqSCNK9MG
u2o61Nks5EPQ1nk5Cq57JaUUjsmAIwF0xsVe1igI3VSv3RakuqI77YDu1XXlKFdH6OflKDj2FRRv
4Ur8WuR5vVzWGDARDP21M0FeuehWoYYF2Jmg1mVQX46B0pHMohprAE12hLAtxuiyRsEBgv3KQTCN
K8uxMOCQQL4piDr8wZeD4Ai2RmDeFzgHhAWW67Vff77HCF04LhJnpq1mqPtvX9+5UoiRsUqcWaDs
AncD7tuPM/t5+F/+1/yvI/u/EySYV3w/wb/5FJx14v4YBXEFTwCyAGMhf+wWl7USUDqxX30+sh9I
dLM4HbBgc239z1DpfD6yHUjc7+aI6fvku6AoQSn52kGQLop/LAOFM9lPxshvC8Li+FQ2xUGFTR17
4sXFi4Ig79WjYF1Zcia+SHhkDnYA/MHfRsG9ggRjCvOvTePClgM0mNeOwZw5YI7EjXb+Cgd/GwPr
yhY6sQiOUmd2EcvlskYByUrx/cz+n2+NrAcp2PN0ndLZj0X/chQIDq5sR4lzfDDnFRc2BBJR5Vee
kYiAki+4cBuxcTMNNER/XwzKvpK0zS1CJRfNcshBlzYKTGLjtRGzqV8ZElwsWwKppE168PsoOKSY
DmtB558tbce4uFEA5f/qqWBekRMgi2qA05lnArv/P6wGGIeubVkYB17gIDAV5Pcj6xV7gnlF0iAd
klFKKzpBwx+joNtX5BTMFkX2gCrH97l3QYECmDH9tZkDKaRt0pv+m3KKDrWUOoMLL5iFcA6qL2tb
xDzWfG36aFpsezaTnT1PQIn8M1y03SvBKWzqDqUGB2DmBUZK+pzzcmv+52vBlFe2IvZm5/8eDv2R
RDtzfunYgrVwsYeDLl+9LxIlwF02XUOw5znC/uOINAz7ii1RUmIkw77AXJqJOlOzXzUV2BA4FaGa
O3PF1mLK/74tuupKKt1AShwsrbrEE5KD7Ufw8ooFwYRnEkiHggGC5ueq0csjkvoiZwKj9KvgcFl7
o0Dd+9UnJFUjThhH2TrflcPyj1SagvucOuq0G6R9rshfXMhIgfG1o2DOgbELBIbM4ayk8EfIiAQD
B5HUCajm6uL/tezhOW+zZm6B+WGevdSSECaf+F/ZE/74C7/aT6RPFuudExIUCmXGPwNGVgM7AkmK
a1BxpwJ3cVEz5qnmq6uM4spwoHVaNroCPzKkl3sCh6St04CjCGv/nCgXtimQAL52FMgjMf8wTdwi
BDHDOSx+OQouncgfNegLPCHZFl+9IXBCEhBbzHNacEx7649t0RU4cUDm44D8EVpf2raIlrt69TzQ
r9gQqTKyKcAm0tUfwZJrUJPHi+RXlnlpoyBpJP+LO+OnL0iRrbD5q8Lnhnjor8a8ZLbTYPsZFv9j
54H0ikiKjrxuz82pC9wZifNeOwq0n2yhfjQdzkJDL3eEOXmgzqyTZNGjovTyPUS9oESaOsire7EU
WomRbMsxTc7Cv9kXJfuirtvoJJ1P0IsrMqIUpV4bKxEouIZLH44Km/k3LSiKjOwHTAWKWBRjzxX5
yzoiDWqCr60pzJsCXXn0JsgkjX+sLCmLUXAcnUMUdCBV1+9FnItaENS8/rWg8T/dGudSq6C8+CtZ
frkpkDsw4V6ckRdXVzHwsXrtIWmaJMsueaLJSWgIDsTfk2mEDEihaFH9lUNd2iH5N45l/13wmiSN
5IwRSMr8FQ/9NhVsOhNEzRiGXWDEyIH16pLK7NpGoWBu5yEPqs8ifS8HYA4YcV4jvyLVPkPbLm0W
EL/I1+6K7Acm35FcGuza3Hf/Yy0opgl7pcVCAccyT4ZLGwWgdfprQyUWAyeMQMCA7ElnWfw5CvLK
NE3p0IYzqcKdC0+XdUJi96K+5/evKK85V3OaTJEVbTYHL/E/6s2skVnyEsKT/I5x/D7sF3RCUvES
r50LJlBOUIx0l8ghOQtnn8KX+wJ7LzCNuVNHje1HNHVpc8FwX9ub54zEGxhTShY+IZE746BejgLR
EjNkxnbR+pyVTC9uLszap6+NnIW6QmmIGf+z3/ZHUYHdcV4pJon7he4LDv3yV4aMM57VJXeiskK9
ETjrH1OBLuwVBSdFbUWncXs+SC9rQcyI1lcHzjSmQT+RLWPy+r+ZO5vltkEgjr+Kpm+Q5txcnGmd
tk47/Uinx41ErB3LkAEpjt++i1gSrWQl7awOvdryD7QGFpb9Q7/pKDtEHBbIHdPiImZ5p/jT/2UF
SsHXeghaQ1EuCuV00sUIOXl5OCqcnZGHoHAsLTXjWuuf1lB/4UaeJCQrEsZWvXgETTilMZl7IG/H
Tr9nwURURcTQvHgwaklS2c/akguxxOr1DIMvs76hL4d/zi84LVqUld8qf7hG48GXNV28GgU1XM1r
2JMAZf5i4nkJDLXJNEN4BRx2MNyuICdAU83nN3z3Rrz/YIh5keuRlFQS3GfO6MGzp3UrTbGCBu+c
tyhqnfqSttYr1zgPlcuGjY0vDdh6srWmpCsdulbA+6R2LfzSNHAAb4bklB6rJnMwt3B3BRmn299K
s9Oh4gu0wvdkdazE/8mTBW39Pxjnt7LKvDzRktdkccShxSn/J6omtOCrCmrRADnCouY2DVqHIdcw
tm2KLcUAlhptK4TRKJLCpGqyO8hmkULQWuyn6U0CKSdEDSZAV+6O2aa9kVOsVIv+7DoMEzOnLSot
ewNoxejBOWN6rj82YKuhOVjRpUeHAGXdBdO2ok3zHraaj2WNW5ApAjSdWqCHb5B8QXCtaNlvUw6G
vtqBTs8NeH8vxibOc1mC7jo/Rse9YjXa2XY0hnAIRUu+NrceRrMnTn7Sox9A+i1accQEOz34UKyB
bv+sUbp14sc0xiX4H40PRoxUnDq+BHxjHrEUboyTkZeA/3Z+l23Qrw+SAkSNdr6tixV4R55Sds4k
s1mmgEvYjft+ipJp8V9qlBZP4Wg1dtfQjGQvDZJSZNRob7bjLKxe26YFfzWWzgNvHmC0TGAZpRb/
rXaVKa7CxLelLAEt/rvrZhoiS4GXKWDaEDkuo8X/IOubEIyYUpwndY6e/SjvgDqnSi8w4v5soR6O
Kayn0lb3xvg9eTZBTiJWNZkuMMdR8+ZcHS36F5DfoZs0ZdekPae4DaOGm9AWN6cqn3Qaaj6G0lk6
YTJXNXoIPldDzT46ynDaSnJ/bsnL5FORpqcjN6bxp3yeyKmfyeBafKJsDPiLPwAAAP//</cx:binary>
              </cx:geoCache>
            </cx:geography>
          </cx:layoutPr>
          <cx:valueColors>
            <cx:minColor>
              <a:srgbClr val="CF5D46"/>
            </cx:minColor>
            <cx:midColor>
              <a:schemeClr val="bg1"/>
            </cx:midColor>
            <cx:maxColor>
              <a:srgbClr val="276AA5"/>
            </cx:maxColor>
          </cx:valueColors>
          <cx:valueColorPositions count="3">
            <cx:midPosition>
              <cx:number val="0"/>
            </cx:midPosition>
          </cx:valueColorPositions>
        </cx:series>
      </cx:plotAreaRegion>
    </cx:plotArea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microsoft.com/office/2014/relationships/chartEx" Target="../charts/chartEx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127000</xdr:rowOff>
    </xdr:from>
    <xdr:to>
      <xdr:col>16</xdr:col>
      <xdr:colOff>25400</xdr:colOff>
      <xdr:row>7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D8CFF39-4415-4A4F-A43E-8B08A7961CE7}"/>
            </a:ext>
          </a:extLst>
        </xdr:cNvPr>
        <xdr:cNvSpPr txBox="1"/>
      </xdr:nvSpPr>
      <xdr:spPr>
        <a:xfrm>
          <a:off x="3530600" y="698500"/>
          <a:ext cx="11582400" cy="635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3200" b="1"/>
            <a:t>What do </a:t>
          </a:r>
          <a:r>
            <a:rPr lang="en-US" sz="3200" b="1">
              <a:solidFill>
                <a:schemeClr val="accent5">
                  <a:lumMod val="75000"/>
                </a:schemeClr>
              </a:solidFill>
            </a:rPr>
            <a:t>wage</a:t>
          </a:r>
          <a:r>
            <a:rPr lang="en-US" sz="3200" b="1"/>
            <a:t> and </a:t>
          </a:r>
          <a:r>
            <a:rPr lang="en-US" sz="3200" b="1">
              <a:solidFill>
                <a:schemeClr val="accent4"/>
              </a:solidFill>
            </a:rPr>
            <a:t>employment</a:t>
          </a:r>
          <a:r>
            <a:rPr lang="en-US" sz="3200" b="1"/>
            <a:t> figures</a:t>
          </a:r>
          <a:r>
            <a:rPr lang="en-US" sz="3200" b="1" baseline="0"/>
            <a:t> look like by industry?</a:t>
          </a:r>
          <a:endParaRPr lang="en-US" sz="3200" b="1"/>
        </a:p>
      </xdr:txBody>
    </xdr:sp>
    <xdr:clientData/>
  </xdr:twoCellAnchor>
  <xdr:twoCellAnchor>
    <xdr:from>
      <xdr:col>1</xdr:col>
      <xdr:colOff>152400</xdr:colOff>
      <xdr:row>9</xdr:row>
      <xdr:rowOff>177800</xdr:rowOff>
    </xdr:from>
    <xdr:to>
      <xdr:col>4</xdr:col>
      <xdr:colOff>685800</xdr:colOff>
      <xdr:row>13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4BAA2671-FE70-9348-8341-B10D817302D1}"/>
            </a:ext>
          </a:extLst>
        </xdr:cNvPr>
        <xdr:cNvSpPr txBox="1"/>
      </xdr:nvSpPr>
      <xdr:spPr>
        <a:xfrm>
          <a:off x="508000" y="2247900"/>
          <a:ext cx="5130800" cy="584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 b="1"/>
            <a:t>Average Annual Wage</a:t>
          </a:r>
        </a:p>
      </xdr:txBody>
    </xdr:sp>
    <xdr:clientData/>
  </xdr:twoCellAnchor>
  <xdr:twoCellAnchor>
    <xdr:from>
      <xdr:col>5</xdr:col>
      <xdr:colOff>546100</xdr:colOff>
      <xdr:row>9</xdr:row>
      <xdr:rowOff>139700</xdr:rowOff>
    </xdr:from>
    <xdr:to>
      <xdr:col>10</xdr:col>
      <xdr:colOff>0</xdr:colOff>
      <xdr:row>12</xdr:row>
      <xdr:rowOff>152400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69C01BE-CAF0-7245-BCC6-987031FE0BBE}"/>
            </a:ext>
          </a:extLst>
        </xdr:cNvPr>
        <xdr:cNvSpPr txBox="1"/>
      </xdr:nvSpPr>
      <xdr:spPr>
        <a:xfrm>
          <a:off x="6324600" y="2209800"/>
          <a:ext cx="3581400" cy="584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 b="1"/>
            <a:t>Share</a:t>
          </a:r>
          <a:r>
            <a:rPr lang="en-US" sz="2400" b="1" baseline="0"/>
            <a:t> of Total Employees</a:t>
          </a:r>
          <a:endParaRPr lang="en-US" sz="2400" b="1"/>
        </a:p>
      </xdr:txBody>
    </xdr:sp>
    <xdr:clientData/>
  </xdr:twoCellAnchor>
  <xdr:twoCellAnchor>
    <xdr:from>
      <xdr:col>5</xdr:col>
      <xdr:colOff>0</xdr:colOff>
      <xdr:row>30</xdr:row>
      <xdr:rowOff>0</xdr:rowOff>
    </xdr:from>
    <xdr:to>
      <xdr:col>11</xdr:col>
      <xdr:colOff>0</xdr:colOff>
      <xdr:row>32</xdr:row>
      <xdr:rowOff>25400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3F8C334-DF01-9F44-B760-97599F9FE9AB}"/>
            </a:ext>
          </a:extLst>
        </xdr:cNvPr>
        <xdr:cNvSpPr txBox="1"/>
      </xdr:nvSpPr>
      <xdr:spPr>
        <a:xfrm>
          <a:off x="6007100" y="6121400"/>
          <a:ext cx="4953000" cy="4064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 b="1"/>
            <a:t>Wage</a:t>
          </a:r>
          <a:r>
            <a:rPr lang="en-US" sz="2400" b="1" baseline="0"/>
            <a:t> &amp; Employee Trends</a:t>
          </a:r>
          <a:endParaRPr lang="en-US" sz="2400" b="1"/>
        </a:p>
      </xdr:txBody>
    </xdr:sp>
    <xdr:clientData/>
  </xdr:twoCellAnchor>
  <xdr:twoCellAnchor editAs="absolute">
    <xdr:from>
      <xdr:col>1</xdr:col>
      <xdr:colOff>152400</xdr:colOff>
      <xdr:row>12</xdr:row>
      <xdr:rowOff>139700</xdr:rowOff>
    </xdr:from>
    <xdr:to>
      <xdr:col>4</xdr:col>
      <xdr:colOff>520700</xdr:colOff>
      <xdr:row>54</xdr:row>
      <xdr:rowOff>139700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671FE9F-8F9F-5E40-AEF9-E1316A436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4</xdr:col>
      <xdr:colOff>596900</xdr:colOff>
      <xdr:row>12</xdr:row>
      <xdr:rowOff>139700</xdr:rowOff>
    </xdr:from>
    <xdr:to>
      <xdr:col>9</xdr:col>
      <xdr:colOff>0</xdr:colOff>
      <xdr:row>29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7648A42-8C70-A64E-AD0F-8C8704CDDE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4</xdr:col>
      <xdr:colOff>774700</xdr:colOff>
      <xdr:row>42</xdr:row>
      <xdr:rowOff>0</xdr:rowOff>
    </xdr:from>
    <xdr:to>
      <xdr:col>10</xdr:col>
      <xdr:colOff>774699</xdr:colOff>
      <xdr:row>54</xdr:row>
      <xdr:rowOff>182034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9ABD072-8221-2B45-820A-83C8C786ED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5</xdr:col>
      <xdr:colOff>0</xdr:colOff>
      <xdr:row>32</xdr:row>
      <xdr:rowOff>0</xdr:rowOff>
    </xdr:from>
    <xdr:to>
      <xdr:col>11</xdr:col>
      <xdr:colOff>0</xdr:colOff>
      <xdr:row>42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FBAC438-51D8-EB43-96E3-D64DE51069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13</xdr:row>
      <xdr:rowOff>0</xdr:rowOff>
    </xdr:from>
    <xdr:to>
      <xdr:col>24</xdr:col>
      <xdr:colOff>0</xdr:colOff>
      <xdr:row>53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5" name="Chart 14">
              <a:extLst>
                <a:ext uri="{FF2B5EF4-FFF2-40B4-BE49-F238E27FC236}">
                  <a16:creationId xmlns:a16="http://schemas.microsoft.com/office/drawing/2014/main" id="{2CFB8478-2C1D-9C46-BBFD-D21D19F3D75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85600" y="2882900"/>
              <a:ext cx="9994900" cy="762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0</xdr:colOff>
      <xdr:row>14</xdr:row>
      <xdr:rowOff>0</xdr:rowOff>
    </xdr:from>
    <xdr:to>
      <xdr:col>11</xdr:col>
      <xdr:colOff>0</xdr:colOff>
      <xdr:row>25</xdr:row>
      <xdr:rowOff>0</xdr:rowOff>
    </xdr:to>
    <xdr:sp macro="" textlink="'Data Prep'!I19">
      <xdr:nvSpPr>
        <xdr:cNvPr id="16" name="TextBox 15">
          <a:extLst>
            <a:ext uri="{FF2B5EF4-FFF2-40B4-BE49-F238E27FC236}">
              <a16:creationId xmlns:a16="http://schemas.microsoft.com/office/drawing/2014/main" id="{F24A55DD-1149-A84F-A9DB-75AC6DC6C077}"/>
            </a:ext>
          </a:extLst>
        </xdr:cNvPr>
        <xdr:cNvSpPr txBox="1"/>
      </xdr:nvSpPr>
      <xdr:spPr>
        <a:xfrm>
          <a:off x="9309100" y="3073400"/>
          <a:ext cx="1651000" cy="2095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fld id="{C111BF67-B1B1-4B4C-9E8B-E92E50F2EF49}" type="TxLink">
            <a:rPr lang="en-US" sz="6600" b="1" i="0" u="none" strike="noStrike">
              <a:solidFill>
                <a:schemeClr val="accent4"/>
              </a:solidFill>
              <a:latin typeface="Calibri"/>
              <a:cs typeface="Calibri"/>
            </a:rPr>
            <a:pPr/>
            <a:t>6%</a:t>
          </a:fld>
          <a:endParaRPr lang="en-US" sz="6600" b="1">
            <a:solidFill>
              <a:schemeClr val="accent4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685800</xdr:colOff>
      <xdr:row>57</xdr:row>
      <xdr:rowOff>38100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3A5AB88-523D-276F-B554-B844722F5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2148800" cy="10896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685800</xdr:colOff>
      <xdr:row>57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C9D32B-030E-80D5-7716-2C4AFB4A7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2148800" cy="10896600"/>
        </a:xfrm>
        <a:prstGeom prst="rect">
          <a:avLst/>
        </a:prstGeom>
      </xdr:spPr>
    </xdr:pic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8">
  <rv s="0">
    <fb>4887871</fb>
    <v>0</v>
  </rv>
  <rv s="0">
    <fb>7171646</fb>
    <v>0</v>
  </rv>
  <rv s="0">
    <fb>3013825</fb>
    <v>0</v>
  </rv>
  <rv s="0">
    <fb>39557045</fb>
    <v>0</v>
  </rv>
  <rv s="0">
    <fb>5695564</fb>
    <v>0</v>
  </rv>
  <rv s="0">
    <fb>3572665</fb>
    <v>0</v>
  </rv>
  <rv s="0">
    <fb>967171</fb>
    <v>0</v>
  </rv>
  <rv s="0">
    <fb>21670000</fb>
    <v>0</v>
  </rv>
  <rv s="0">
    <fb>10519475</fb>
    <v>0</v>
  </rv>
  <rv s="0">
    <fb>1754208</fb>
    <v>0</v>
  </rv>
  <rv s="0">
    <fb>12741080</fb>
    <v>0</v>
  </rv>
  <rv s="0">
    <fb>6691878</fb>
    <v>0</v>
  </rv>
  <rv s="0">
    <fb>3156145</fb>
    <v>0</v>
  </rv>
  <rv s="0">
    <fb>2911505</fb>
    <v>0</v>
  </rv>
  <rv s="0">
    <fb>4468402</fb>
    <v>0</v>
  </rv>
  <rv s="0">
    <fb>4659978</fb>
    <v>0</v>
  </rv>
  <rv s="0">
    <fb>1338404</fb>
    <v>0</v>
  </rv>
  <rv s="0">
    <fb>6042718</fb>
    <v>0</v>
  </rv>
  <rv s="0">
    <fb>6902149</fb>
    <v>0</v>
  </rv>
  <rv s="0">
    <fb>9995915</fb>
    <v>0</v>
  </rv>
  <rv s="0">
    <fb>5611179</fb>
    <v>0</v>
  </rv>
  <rv s="0">
    <fb>2963914</fb>
    <v>0</v>
  </rv>
  <rv s="0">
    <fb>6126452</fb>
    <v>0</v>
  </rv>
  <rv s="0">
    <fb>1062305</fb>
    <v>0</v>
  </rv>
  <rv s="0">
    <fb>1929268</fb>
    <v>0</v>
  </rv>
  <rv s="0">
    <fb>3034392</fb>
    <v>0</v>
  </rv>
  <rv s="0">
    <fb>1356458</fb>
    <v>0</v>
  </rv>
  <rv s="0">
    <fb>8908520</fb>
    <v>0</v>
  </rv>
  <rv s="0">
    <fb>2095428</fb>
    <v>0</v>
  </rv>
  <rv s="0">
    <fb>19542209</fb>
    <v>0</v>
  </rv>
  <rv s="0">
    <fb>10383620</fb>
    <v>0</v>
  </rv>
  <rv s="0">
    <fb>760077</fb>
    <v>0</v>
  </rv>
  <rv s="0">
    <fb>11689442</fb>
    <v>0</v>
  </rv>
  <rv s="0">
    <fb>3943079</fb>
    <v>0</v>
  </rv>
  <rv s="0">
    <fb>4190713</fb>
    <v>0</v>
  </rv>
  <rv s="0">
    <fb>12807060</fb>
    <v>0</v>
  </rv>
  <rv s="0">
    <fb>1057315</fb>
    <v>0</v>
  </rv>
  <rv s="0">
    <fb>5084127</fb>
    <v>0</v>
  </rv>
  <rv s="0">
    <fb>882235</fb>
    <v>0</v>
  </rv>
  <rv s="0">
    <fb>6770010</fb>
    <v>0</v>
  </rv>
  <rv s="0">
    <fb>28701845</fb>
    <v>0</v>
  </rv>
  <rv s="0">
    <fb>3161105</fb>
    <v>0</v>
  </rv>
  <rv s="0">
    <fb>626299</fb>
    <v>0</v>
  </rv>
  <rv s="0">
    <fb>8517685</fb>
    <v>0</v>
  </rv>
  <rv s="0">
    <fb>7614893</fb>
    <v>0</v>
  </rv>
  <rv s="0">
    <fb>1805832</fb>
    <v>0</v>
  </rv>
  <rv s="0">
    <fb>5813568</fb>
    <v>0</v>
  </rv>
  <rv s="0">
    <fb>577737</fb>
    <v>0</v>
  </rv>
</rvData>
</file>

<file path=xl/richData/rdrichvaluestructure.xml><?xml version="1.0" encoding="utf-8"?>
<rvStructures xmlns="http://schemas.microsoft.com/office/spreadsheetml/2017/richdata" count="1">
  <s t="_formattednumber">
    <k n="_Format" t="spb"/>
  </s>
</rvStructures>
</file>

<file path=xl/richData/rdsupportingpropertybag.xml><?xml version="1.0" encoding="utf-8"?>
<supportingPropertyBags xmlns="http://schemas.microsoft.com/office/spreadsheetml/2017/richdata2">
  <spbData count="1">
    <spb s="0">
      <v>1</v>
    </spb>
  </spbData>
</supportingPropertyBags>
</file>

<file path=xl/richData/rdsupportingpropertybagstructure.xml><?xml version="1.0" encoding="utf-8"?>
<spbStructures xmlns="http://schemas.microsoft.com/office/spreadsheetml/2017/richdata2" count="1">
  <s>
    <k n="_Self" t="i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1">
    <x:dxf>
      <x:numFmt numFmtId="3" formatCode="#,##0"/>
    </x:dxf>
  </dxfs>
  <richProperties>
    <rPr n="NumberFormat" t="s"/>
  </richProperties>
  <richStyles>
    <rSty dxfid="0">
      <rpv i="0">#,##0</rpv>
    </rSty>
  </richStyles>
</richStyleSheet>
</file>

<file path=xl/theme/theme1.xml><?xml version="1.0" encoding="utf-8"?>
<a:theme xmlns:a="http://schemas.openxmlformats.org/drawingml/2006/main" name="Office Theme">
  <a:themeElements>
    <a:clrScheme name="Maven Career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269999"/>
      </a:accent1>
      <a:accent2>
        <a:srgbClr val="FF5050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52F2C-F2D3-4F44-815D-AF8D50250408}">
  <dimension ref="A1:I1919"/>
  <sheetViews>
    <sheetView zoomScaleNormal="125" workbookViewId="0">
      <selection activeCell="F150" sqref="F150"/>
    </sheetView>
  </sheetViews>
  <sheetFormatPr baseColWidth="10" defaultColWidth="8.83203125" defaultRowHeight="15" x14ac:dyDescent="0.2"/>
  <cols>
    <col min="1" max="1" width="9.1640625" customWidth="1"/>
    <col min="2" max="2" width="21.6640625" customWidth="1"/>
    <col min="3" max="3" width="18.6640625" customWidth="1"/>
    <col min="4" max="4" width="14.5" customWidth="1"/>
    <col min="5" max="5" width="12" bestFit="1" customWidth="1"/>
    <col min="6" max="6" width="17" bestFit="1" customWidth="1"/>
    <col min="7" max="8" width="9.1640625" customWidth="1"/>
    <col min="9" max="9" width="14.33203125" customWidth="1"/>
    <col min="10" max="18" width="9.1640625" customWidth="1"/>
  </cols>
  <sheetData>
    <row r="1" spans="1:9" x14ac:dyDescent="0.2">
      <c r="A1" s="3" t="s">
        <v>50</v>
      </c>
      <c r="B1" s="3" t="s">
        <v>49</v>
      </c>
      <c r="C1" s="3" t="s">
        <v>0</v>
      </c>
      <c r="D1" s="3" t="s">
        <v>61</v>
      </c>
      <c r="E1" s="3" t="s">
        <v>62</v>
      </c>
      <c r="F1" s="3" t="s">
        <v>63</v>
      </c>
    </row>
    <row r="2" spans="1:9" x14ac:dyDescent="0.2">
      <c r="A2">
        <v>2020</v>
      </c>
      <c r="B2" t="s">
        <v>55</v>
      </c>
      <c r="C2" t="s">
        <v>1</v>
      </c>
      <c r="D2" s="1">
        <v>1829</v>
      </c>
      <c r="E2" s="1">
        <v>18051</v>
      </c>
      <c r="F2" s="2">
        <v>58872</v>
      </c>
      <c r="I2" s="11"/>
    </row>
    <row r="3" spans="1:9" x14ac:dyDescent="0.2">
      <c r="A3">
        <v>2020</v>
      </c>
      <c r="B3" t="s">
        <v>55</v>
      </c>
      <c r="C3" t="s">
        <v>2</v>
      </c>
      <c r="D3" s="1">
        <v>1354</v>
      </c>
      <c r="E3" s="1">
        <v>35607</v>
      </c>
      <c r="F3" s="2">
        <v>55216</v>
      </c>
    </row>
    <row r="4" spans="1:9" x14ac:dyDescent="0.2">
      <c r="A4">
        <v>2020</v>
      </c>
      <c r="B4" t="s">
        <v>55</v>
      </c>
      <c r="C4" t="s">
        <v>3</v>
      </c>
      <c r="D4" s="1">
        <v>2565</v>
      </c>
      <c r="E4" s="1">
        <v>15961</v>
      </c>
      <c r="F4" s="2">
        <v>49909</v>
      </c>
      <c r="I4" s="12"/>
    </row>
    <row r="5" spans="1:9" x14ac:dyDescent="0.2">
      <c r="A5">
        <v>2020</v>
      </c>
      <c r="B5" t="s">
        <v>55</v>
      </c>
      <c r="C5" t="s">
        <v>4</v>
      </c>
      <c r="D5" s="1">
        <v>17651</v>
      </c>
      <c r="E5" s="1">
        <v>425665</v>
      </c>
      <c r="F5" s="2">
        <v>42534</v>
      </c>
    </row>
    <row r="6" spans="1:9" x14ac:dyDescent="0.2">
      <c r="A6">
        <v>2020</v>
      </c>
      <c r="B6" t="s">
        <v>55</v>
      </c>
      <c r="C6" t="s">
        <v>5</v>
      </c>
      <c r="D6" s="1">
        <v>3312</v>
      </c>
      <c r="E6" s="1">
        <v>41633</v>
      </c>
      <c r="F6" s="2">
        <v>91879</v>
      </c>
    </row>
    <row r="7" spans="1:9" x14ac:dyDescent="0.2">
      <c r="A7">
        <v>2020</v>
      </c>
      <c r="B7" t="s">
        <v>55</v>
      </c>
      <c r="C7" t="s">
        <v>6</v>
      </c>
      <c r="D7">
        <v>467</v>
      </c>
      <c r="E7" s="1">
        <v>5260</v>
      </c>
      <c r="F7" s="2">
        <v>43142</v>
      </c>
    </row>
    <row r="8" spans="1:9" x14ac:dyDescent="0.2">
      <c r="A8">
        <v>2020</v>
      </c>
      <c r="B8" t="s">
        <v>55</v>
      </c>
      <c r="C8" t="s">
        <v>7</v>
      </c>
      <c r="D8">
        <v>186</v>
      </c>
      <c r="E8" s="1">
        <v>1317</v>
      </c>
      <c r="F8" s="2">
        <v>43290</v>
      </c>
    </row>
    <row r="9" spans="1:9" x14ac:dyDescent="0.2">
      <c r="A9">
        <v>2020</v>
      </c>
      <c r="B9" t="s">
        <v>55</v>
      </c>
      <c r="C9" t="s">
        <v>8</v>
      </c>
      <c r="D9" s="1">
        <v>5394</v>
      </c>
      <c r="E9" s="1">
        <v>71107</v>
      </c>
      <c r="F9" s="2">
        <v>37717</v>
      </c>
    </row>
    <row r="10" spans="1:9" x14ac:dyDescent="0.2">
      <c r="A10">
        <v>2020</v>
      </c>
      <c r="B10" t="s">
        <v>55</v>
      </c>
      <c r="C10" t="s">
        <v>9</v>
      </c>
      <c r="D10" s="1">
        <v>2794</v>
      </c>
      <c r="E10" s="1">
        <v>29309</v>
      </c>
      <c r="F10" s="2">
        <v>45978</v>
      </c>
    </row>
    <row r="11" spans="1:9" x14ac:dyDescent="0.2">
      <c r="A11">
        <v>2020</v>
      </c>
      <c r="B11" t="s">
        <v>55</v>
      </c>
      <c r="C11" t="s">
        <v>10</v>
      </c>
      <c r="D11" s="1">
        <v>2531</v>
      </c>
      <c r="E11" s="1">
        <v>27020</v>
      </c>
      <c r="F11" s="2">
        <v>42820</v>
      </c>
    </row>
    <row r="12" spans="1:9" x14ac:dyDescent="0.2">
      <c r="A12">
        <v>2020</v>
      </c>
      <c r="B12" t="s">
        <v>55</v>
      </c>
      <c r="C12" t="s">
        <v>11</v>
      </c>
      <c r="D12" s="1">
        <v>2818</v>
      </c>
      <c r="E12" s="1">
        <v>24933</v>
      </c>
      <c r="F12" s="2">
        <v>52259</v>
      </c>
    </row>
    <row r="13" spans="1:9" x14ac:dyDescent="0.2">
      <c r="A13">
        <v>2020</v>
      </c>
      <c r="B13" t="s">
        <v>55</v>
      </c>
      <c r="C13" t="s">
        <v>12</v>
      </c>
      <c r="D13" s="1">
        <v>2302</v>
      </c>
      <c r="E13" s="1">
        <v>20872</v>
      </c>
      <c r="F13" s="2">
        <v>50732</v>
      </c>
    </row>
    <row r="14" spans="1:9" x14ac:dyDescent="0.2">
      <c r="A14">
        <v>2020</v>
      </c>
      <c r="B14" t="s">
        <v>55</v>
      </c>
      <c r="C14" t="s">
        <v>13</v>
      </c>
      <c r="D14" s="1">
        <v>2911</v>
      </c>
      <c r="E14" s="1">
        <v>22868</v>
      </c>
      <c r="F14" s="2">
        <v>45588</v>
      </c>
    </row>
    <row r="15" spans="1:9" x14ac:dyDescent="0.2">
      <c r="A15">
        <v>2020</v>
      </c>
      <c r="B15" t="s">
        <v>55</v>
      </c>
      <c r="C15" t="s">
        <v>14</v>
      </c>
      <c r="D15" s="1">
        <v>2613</v>
      </c>
      <c r="E15" s="1">
        <v>18607</v>
      </c>
      <c r="F15" s="2">
        <v>47721</v>
      </c>
    </row>
    <row r="16" spans="1:9" x14ac:dyDescent="0.2">
      <c r="A16">
        <v>2020</v>
      </c>
      <c r="B16" t="s">
        <v>55</v>
      </c>
      <c r="C16" t="s">
        <v>15</v>
      </c>
      <c r="D16" s="1">
        <v>1632</v>
      </c>
      <c r="E16" s="1">
        <v>16061</v>
      </c>
      <c r="F16" s="2">
        <v>54605</v>
      </c>
    </row>
    <row r="17" spans="1:6" x14ac:dyDescent="0.2">
      <c r="A17">
        <v>2020</v>
      </c>
      <c r="B17" t="s">
        <v>55</v>
      </c>
      <c r="C17" t="s">
        <v>16</v>
      </c>
      <c r="D17" s="1">
        <v>3143</v>
      </c>
      <c r="E17" s="1">
        <v>37751</v>
      </c>
      <c r="F17" s="2">
        <v>86727</v>
      </c>
    </row>
    <row r="18" spans="1:6" x14ac:dyDescent="0.2">
      <c r="A18">
        <v>2020</v>
      </c>
      <c r="B18" t="s">
        <v>55</v>
      </c>
      <c r="C18" t="s">
        <v>17</v>
      </c>
      <c r="D18" s="1">
        <v>1581</v>
      </c>
      <c r="E18" s="1">
        <v>7787</v>
      </c>
      <c r="F18" s="2">
        <v>41422</v>
      </c>
    </row>
    <row r="19" spans="1:6" x14ac:dyDescent="0.2">
      <c r="A19">
        <v>2020</v>
      </c>
      <c r="B19" t="s">
        <v>55</v>
      </c>
      <c r="C19" t="s">
        <v>18</v>
      </c>
      <c r="D19">
        <v>720</v>
      </c>
      <c r="E19" s="1">
        <v>7112</v>
      </c>
      <c r="F19" s="2">
        <v>46887</v>
      </c>
    </row>
    <row r="20" spans="1:6" x14ac:dyDescent="0.2">
      <c r="A20">
        <v>2020</v>
      </c>
      <c r="B20" t="s">
        <v>55</v>
      </c>
      <c r="C20" t="s">
        <v>19</v>
      </c>
      <c r="D20">
        <v>999</v>
      </c>
      <c r="E20" s="1">
        <v>11134</v>
      </c>
      <c r="F20" s="2">
        <v>64628</v>
      </c>
    </row>
    <row r="21" spans="1:6" x14ac:dyDescent="0.2">
      <c r="A21">
        <v>2020</v>
      </c>
      <c r="B21" t="s">
        <v>55</v>
      </c>
      <c r="C21" t="s">
        <v>20</v>
      </c>
      <c r="D21" s="1">
        <v>3574</v>
      </c>
      <c r="E21" s="1">
        <v>34897</v>
      </c>
      <c r="F21" s="2">
        <v>43309</v>
      </c>
    </row>
    <row r="22" spans="1:6" x14ac:dyDescent="0.2">
      <c r="A22">
        <v>2020</v>
      </c>
      <c r="B22" t="s">
        <v>55</v>
      </c>
      <c r="C22" t="s">
        <v>21</v>
      </c>
      <c r="D22" s="1">
        <v>3175</v>
      </c>
      <c r="E22" s="1">
        <v>28204</v>
      </c>
      <c r="F22" s="2">
        <v>51276</v>
      </c>
    </row>
    <row r="23" spans="1:6" x14ac:dyDescent="0.2">
      <c r="A23">
        <v>2020</v>
      </c>
      <c r="B23" t="s">
        <v>55</v>
      </c>
      <c r="C23" t="s">
        <v>22</v>
      </c>
      <c r="D23" s="1">
        <v>2070</v>
      </c>
      <c r="E23" s="1">
        <v>14561</v>
      </c>
      <c r="F23" s="2">
        <v>50525</v>
      </c>
    </row>
    <row r="24" spans="1:6" x14ac:dyDescent="0.2">
      <c r="A24">
        <v>2020</v>
      </c>
      <c r="B24" t="s">
        <v>55</v>
      </c>
      <c r="C24" t="s">
        <v>23</v>
      </c>
      <c r="D24" s="1">
        <v>2123</v>
      </c>
      <c r="E24" s="1">
        <v>16963</v>
      </c>
      <c r="F24" s="2">
        <v>46677</v>
      </c>
    </row>
    <row r="25" spans="1:6" x14ac:dyDescent="0.2">
      <c r="A25">
        <v>2020</v>
      </c>
      <c r="B25" t="s">
        <v>55</v>
      </c>
      <c r="C25" t="s">
        <v>24</v>
      </c>
      <c r="D25" s="1">
        <v>1847</v>
      </c>
      <c r="E25" s="1">
        <v>12449</v>
      </c>
      <c r="F25" s="2">
        <v>65945</v>
      </c>
    </row>
    <row r="26" spans="1:6" x14ac:dyDescent="0.2">
      <c r="A26">
        <v>2020</v>
      </c>
      <c r="B26" t="s">
        <v>55</v>
      </c>
      <c r="C26" t="s">
        <v>25</v>
      </c>
      <c r="D26" s="1">
        <v>2469</v>
      </c>
      <c r="E26" s="1">
        <v>16054</v>
      </c>
      <c r="F26" s="2">
        <v>44449</v>
      </c>
    </row>
    <row r="27" spans="1:6" x14ac:dyDescent="0.2">
      <c r="A27">
        <v>2020</v>
      </c>
      <c r="B27" t="s">
        <v>55</v>
      </c>
      <c r="C27" t="s">
        <v>26</v>
      </c>
      <c r="D27">
        <v>598</v>
      </c>
      <c r="E27" s="1">
        <v>19509</v>
      </c>
      <c r="F27" s="2">
        <v>88060</v>
      </c>
    </row>
    <row r="28" spans="1:6" x14ac:dyDescent="0.2">
      <c r="A28">
        <v>2020</v>
      </c>
      <c r="B28" t="s">
        <v>55</v>
      </c>
      <c r="C28" t="s">
        <v>27</v>
      </c>
      <c r="D28">
        <v>350</v>
      </c>
      <c r="E28" s="1">
        <v>2671</v>
      </c>
      <c r="F28" s="2">
        <v>48051</v>
      </c>
    </row>
    <row r="29" spans="1:6" x14ac:dyDescent="0.2">
      <c r="A29">
        <v>2020</v>
      </c>
      <c r="B29" t="s">
        <v>55</v>
      </c>
      <c r="C29" t="s">
        <v>28</v>
      </c>
      <c r="D29">
        <v>999</v>
      </c>
      <c r="E29" s="1">
        <v>11868</v>
      </c>
      <c r="F29" s="2">
        <v>44634</v>
      </c>
    </row>
    <row r="30" spans="1:6" x14ac:dyDescent="0.2">
      <c r="A30">
        <v>2020</v>
      </c>
      <c r="B30" t="s">
        <v>55</v>
      </c>
      <c r="C30" t="s">
        <v>29</v>
      </c>
      <c r="D30" s="1">
        <v>2064</v>
      </c>
      <c r="E30" s="1">
        <v>30471</v>
      </c>
      <c r="F30" s="2">
        <v>65885</v>
      </c>
    </row>
    <row r="31" spans="1:6" x14ac:dyDescent="0.2">
      <c r="A31">
        <v>2020</v>
      </c>
      <c r="B31" t="s">
        <v>55</v>
      </c>
      <c r="C31" t="s">
        <v>30</v>
      </c>
      <c r="D31" s="1">
        <v>3335</v>
      </c>
      <c r="E31" s="1">
        <v>31214</v>
      </c>
      <c r="F31" s="2">
        <v>44384</v>
      </c>
    </row>
    <row r="32" spans="1:6" x14ac:dyDescent="0.2">
      <c r="A32">
        <v>2020</v>
      </c>
      <c r="B32" t="s">
        <v>55</v>
      </c>
      <c r="C32" t="s">
        <v>31</v>
      </c>
      <c r="D32" s="1">
        <v>3428</v>
      </c>
      <c r="E32" s="1">
        <v>29560</v>
      </c>
      <c r="F32" s="2">
        <v>42720</v>
      </c>
    </row>
    <row r="33" spans="1:6" x14ac:dyDescent="0.2">
      <c r="A33">
        <v>2020</v>
      </c>
      <c r="B33" t="s">
        <v>55</v>
      </c>
      <c r="C33" t="s">
        <v>32</v>
      </c>
      <c r="D33" s="1">
        <v>1830</v>
      </c>
      <c r="E33" s="1">
        <v>19954</v>
      </c>
      <c r="F33" s="2">
        <v>92355</v>
      </c>
    </row>
    <row r="34" spans="1:6" x14ac:dyDescent="0.2">
      <c r="A34">
        <v>2020</v>
      </c>
      <c r="B34" t="s">
        <v>55</v>
      </c>
      <c r="C34" t="s">
        <v>33</v>
      </c>
      <c r="D34" s="1">
        <v>2541</v>
      </c>
      <c r="E34" s="1">
        <v>25841</v>
      </c>
      <c r="F34" s="2">
        <v>51404</v>
      </c>
    </row>
    <row r="35" spans="1:6" x14ac:dyDescent="0.2">
      <c r="A35">
        <v>2020</v>
      </c>
      <c r="B35" t="s">
        <v>55</v>
      </c>
      <c r="C35" t="s">
        <v>34</v>
      </c>
      <c r="D35" s="1">
        <v>4355</v>
      </c>
      <c r="E35" s="1">
        <v>40722</v>
      </c>
      <c r="F35" s="2">
        <v>90660</v>
      </c>
    </row>
    <row r="36" spans="1:6" x14ac:dyDescent="0.2">
      <c r="A36">
        <v>2020</v>
      </c>
      <c r="B36" t="s">
        <v>55</v>
      </c>
      <c r="C36" t="s">
        <v>35</v>
      </c>
      <c r="D36" s="1">
        <v>4739</v>
      </c>
      <c r="E36" s="1">
        <v>54360</v>
      </c>
      <c r="F36" s="2">
        <v>40689</v>
      </c>
    </row>
    <row r="37" spans="1:6" x14ac:dyDescent="0.2">
      <c r="A37">
        <v>2020</v>
      </c>
      <c r="B37" t="s">
        <v>55</v>
      </c>
      <c r="C37" t="s">
        <v>36</v>
      </c>
      <c r="D37" s="1">
        <v>3629</v>
      </c>
      <c r="E37" s="1">
        <v>47789</v>
      </c>
      <c r="F37" s="2">
        <v>61949</v>
      </c>
    </row>
    <row r="38" spans="1:6" x14ac:dyDescent="0.2">
      <c r="A38">
        <v>2020</v>
      </c>
      <c r="B38" t="s">
        <v>55</v>
      </c>
      <c r="C38" t="s">
        <v>37</v>
      </c>
      <c r="D38">
        <v>205</v>
      </c>
      <c r="E38" s="1">
        <v>1128</v>
      </c>
      <c r="F38" s="2">
        <v>42071</v>
      </c>
    </row>
    <row r="39" spans="1:6" x14ac:dyDescent="0.2">
      <c r="A39">
        <v>2020</v>
      </c>
      <c r="B39" t="s">
        <v>55</v>
      </c>
      <c r="C39" t="s">
        <v>38</v>
      </c>
      <c r="D39" s="1">
        <v>1375</v>
      </c>
      <c r="E39" s="1">
        <v>12442</v>
      </c>
      <c r="F39" s="2">
        <v>44990</v>
      </c>
    </row>
    <row r="40" spans="1:6" x14ac:dyDescent="0.2">
      <c r="A40">
        <v>2020</v>
      </c>
      <c r="B40" t="s">
        <v>55</v>
      </c>
      <c r="C40" t="s">
        <v>39</v>
      </c>
      <c r="D40" s="1">
        <v>1099</v>
      </c>
      <c r="E40" s="1">
        <v>7137</v>
      </c>
      <c r="F40" s="2">
        <v>45582</v>
      </c>
    </row>
    <row r="41" spans="1:6" x14ac:dyDescent="0.2">
      <c r="A41">
        <v>2020</v>
      </c>
      <c r="B41" t="s">
        <v>55</v>
      </c>
      <c r="C41" t="s">
        <v>40</v>
      </c>
      <c r="D41" s="1">
        <v>1130</v>
      </c>
      <c r="E41" s="1">
        <v>11134</v>
      </c>
      <c r="F41" s="2">
        <v>48930</v>
      </c>
    </row>
    <row r="42" spans="1:6" x14ac:dyDescent="0.2">
      <c r="A42">
        <v>2020</v>
      </c>
      <c r="B42" t="s">
        <v>55</v>
      </c>
      <c r="C42" t="s">
        <v>41</v>
      </c>
      <c r="D42" s="1">
        <v>19698</v>
      </c>
      <c r="E42" s="1">
        <v>249859</v>
      </c>
      <c r="F42" s="2">
        <v>117086</v>
      </c>
    </row>
    <row r="43" spans="1:6" x14ac:dyDescent="0.2">
      <c r="A43">
        <v>2020</v>
      </c>
      <c r="B43" t="s">
        <v>55</v>
      </c>
      <c r="C43" t="s">
        <v>42</v>
      </c>
      <c r="D43" s="1">
        <v>1066</v>
      </c>
      <c r="E43" s="1">
        <v>14648</v>
      </c>
      <c r="F43" s="2">
        <v>65747</v>
      </c>
    </row>
    <row r="44" spans="1:6" x14ac:dyDescent="0.2">
      <c r="A44">
        <v>2020</v>
      </c>
      <c r="B44" t="s">
        <v>55</v>
      </c>
      <c r="C44" t="s">
        <v>43</v>
      </c>
      <c r="D44">
        <v>571</v>
      </c>
      <c r="E44" s="1">
        <v>4095</v>
      </c>
      <c r="F44" s="2">
        <v>41096</v>
      </c>
    </row>
    <row r="45" spans="1:6" x14ac:dyDescent="0.2">
      <c r="A45">
        <v>2020</v>
      </c>
      <c r="B45" t="s">
        <v>55</v>
      </c>
      <c r="C45" t="s">
        <v>44</v>
      </c>
      <c r="D45" s="1">
        <v>2073</v>
      </c>
      <c r="E45" s="1">
        <v>17603</v>
      </c>
      <c r="F45" s="2">
        <v>48671</v>
      </c>
    </row>
    <row r="46" spans="1:6" x14ac:dyDescent="0.2">
      <c r="A46">
        <v>2020</v>
      </c>
      <c r="B46" t="s">
        <v>55</v>
      </c>
      <c r="C46" t="s">
        <v>45</v>
      </c>
      <c r="D46" s="1">
        <v>6971</v>
      </c>
      <c r="E46" s="1">
        <v>101358</v>
      </c>
      <c r="F46" s="2">
        <v>36964</v>
      </c>
    </row>
    <row r="47" spans="1:6" x14ac:dyDescent="0.2">
      <c r="A47">
        <v>2020</v>
      </c>
      <c r="B47" t="s">
        <v>55</v>
      </c>
      <c r="C47" t="s">
        <v>46</v>
      </c>
      <c r="D47" s="1">
        <v>1117</v>
      </c>
      <c r="E47" s="1">
        <v>18455</v>
      </c>
      <c r="F47" s="2">
        <v>78059</v>
      </c>
    </row>
    <row r="48" spans="1:6" x14ac:dyDescent="0.2">
      <c r="A48">
        <v>2020</v>
      </c>
      <c r="B48" t="s">
        <v>55</v>
      </c>
      <c r="C48" t="s">
        <v>47</v>
      </c>
      <c r="D48" s="1">
        <v>2872</v>
      </c>
      <c r="E48" s="1">
        <v>30781</v>
      </c>
      <c r="F48" s="2">
        <v>41928</v>
      </c>
    </row>
    <row r="49" spans="1:6" x14ac:dyDescent="0.2">
      <c r="A49">
        <v>2020</v>
      </c>
      <c r="B49" t="s">
        <v>55</v>
      </c>
      <c r="C49" t="s">
        <v>48</v>
      </c>
      <c r="D49" s="1">
        <v>1440</v>
      </c>
      <c r="E49" s="1">
        <v>19091</v>
      </c>
      <c r="F49" s="2">
        <v>83063</v>
      </c>
    </row>
    <row r="50" spans="1:6" x14ac:dyDescent="0.2">
      <c r="A50">
        <v>2020</v>
      </c>
      <c r="B50" t="s">
        <v>51</v>
      </c>
      <c r="C50" t="s">
        <v>1</v>
      </c>
      <c r="D50" s="1">
        <v>10335</v>
      </c>
      <c r="E50" s="1">
        <v>92772</v>
      </c>
      <c r="F50" s="2">
        <v>59279</v>
      </c>
    </row>
    <row r="51" spans="1:6" x14ac:dyDescent="0.2">
      <c r="A51">
        <v>2020</v>
      </c>
      <c r="B51" t="s">
        <v>51</v>
      </c>
      <c r="C51" t="s">
        <v>2</v>
      </c>
      <c r="D51" s="1">
        <v>14006</v>
      </c>
      <c r="E51" s="1">
        <v>173852</v>
      </c>
      <c r="F51" s="2">
        <v>63056</v>
      </c>
    </row>
    <row r="52" spans="1:6" x14ac:dyDescent="0.2">
      <c r="A52">
        <v>2020</v>
      </c>
      <c r="B52" t="s">
        <v>51</v>
      </c>
      <c r="C52" t="s">
        <v>3</v>
      </c>
      <c r="D52" s="1">
        <v>7277</v>
      </c>
      <c r="E52" s="1">
        <v>53142</v>
      </c>
      <c r="F52" s="2">
        <v>52247</v>
      </c>
    </row>
    <row r="53" spans="1:6" x14ac:dyDescent="0.2">
      <c r="A53">
        <v>2020</v>
      </c>
      <c r="B53" t="s">
        <v>51</v>
      </c>
      <c r="C53" t="s">
        <v>4</v>
      </c>
      <c r="D53" s="1">
        <v>86322</v>
      </c>
      <c r="E53" s="1">
        <v>855879</v>
      </c>
      <c r="F53" s="2">
        <v>76740</v>
      </c>
    </row>
    <row r="54" spans="1:6" x14ac:dyDescent="0.2">
      <c r="A54">
        <v>2020</v>
      </c>
      <c r="B54" t="s">
        <v>51</v>
      </c>
      <c r="C54" t="s">
        <v>5</v>
      </c>
      <c r="D54" s="1">
        <v>21025</v>
      </c>
      <c r="E54" s="1">
        <v>174730</v>
      </c>
      <c r="F54" s="2">
        <v>68209</v>
      </c>
    </row>
    <row r="55" spans="1:6" x14ac:dyDescent="0.2">
      <c r="A55">
        <v>2020</v>
      </c>
      <c r="B55" t="s">
        <v>51</v>
      </c>
      <c r="C55" t="s">
        <v>6</v>
      </c>
      <c r="D55" s="1">
        <v>9415</v>
      </c>
      <c r="E55" s="1">
        <v>56915</v>
      </c>
      <c r="F55" s="2">
        <v>75591</v>
      </c>
    </row>
    <row r="56" spans="1:6" x14ac:dyDescent="0.2">
      <c r="A56">
        <v>2020</v>
      </c>
      <c r="B56" t="s">
        <v>51</v>
      </c>
      <c r="C56" t="s">
        <v>7</v>
      </c>
      <c r="D56" s="1">
        <v>3106</v>
      </c>
      <c r="E56" s="1">
        <v>22403</v>
      </c>
      <c r="F56" s="2">
        <v>64977</v>
      </c>
    </row>
    <row r="57" spans="1:6" x14ac:dyDescent="0.2">
      <c r="A57">
        <v>2020</v>
      </c>
      <c r="B57" t="s">
        <v>51</v>
      </c>
      <c r="C57" t="s">
        <v>8</v>
      </c>
      <c r="D57" s="1">
        <v>76308</v>
      </c>
      <c r="E57" s="1">
        <v>561991</v>
      </c>
      <c r="F57" s="2">
        <v>55910</v>
      </c>
    </row>
    <row r="58" spans="1:6" x14ac:dyDescent="0.2">
      <c r="A58">
        <v>2020</v>
      </c>
      <c r="B58" t="s">
        <v>51</v>
      </c>
      <c r="C58" t="s">
        <v>9</v>
      </c>
      <c r="D58" s="1">
        <v>22906</v>
      </c>
      <c r="E58" s="1">
        <v>200710</v>
      </c>
      <c r="F58" s="2">
        <v>66214</v>
      </c>
    </row>
    <row r="59" spans="1:6" x14ac:dyDescent="0.2">
      <c r="A59">
        <v>2020</v>
      </c>
      <c r="B59" t="s">
        <v>51</v>
      </c>
      <c r="C59" t="s">
        <v>10</v>
      </c>
      <c r="D59" s="1">
        <v>9159</v>
      </c>
      <c r="E59" s="1">
        <v>53385</v>
      </c>
      <c r="F59" s="2">
        <v>48649</v>
      </c>
    </row>
    <row r="60" spans="1:6" x14ac:dyDescent="0.2">
      <c r="A60">
        <v>2020</v>
      </c>
      <c r="B60" t="s">
        <v>51</v>
      </c>
      <c r="C60" t="s">
        <v>11</v>
      </c>
      <c r="D60" s="1">
        <v>32538</v>
      </c>
      <c r="E60" s="1">
        <v>216664</v>
      </c>
      <c r="F60" s="2">
        <v>76581</v>
      </c>
    </row>
    <row r="61" spans="1:6" x14ac:dyDescent="0.2">
      <c r="A61">
        <v>2020</v>
      </c>
      <c r="B61" t="s">
        <v>51</v>
      </c>
      <c r="C61" t="s">
        <v>12</v>
      </c>
      <c r="D61" s="1">
        <v>15617</v>
      </c>
      <c r="E61" s="1">
        <v>144001</v>
      </c>
      <c r="F61" s="2">
        <v>62619</v>
      </c>
    </row>
    <row r="62" spans="1:6" x14ac:dyDescent="0.2">
      <c r="A62">
        <v>2020</v>
      </c>
      <c r="B62" t="s">
        <v>51</v>
      </c>
      <c r="C62" t="s">
        <v>13</v>
      </c>
      <c r="D62" s="1">
        <v>9434</v>
      </c>
      <c r="E62" s="1">
        <v>76561</v>
      </c>
      <c r="F62" s="2">
        <v>61831</v>
      </c>
    </row>
    <row r="63" spans="1:6" x14ac:dyDescent="0.2">
      <c r="A63">
        <v>2020</v>
      </c>
      <c r="B63" t="s">
        <v>51</v>
      </c>
      <c r="C63" t="s">
        <v>14</v>
      </c>
      <c r="D63" s="1">
        <v>7355</v>
      </c>
      <c r="E63" s="1">
        <v>63118</v>
      </c>
      <c r="F63" s="2">
        <v>59126</v>
      </c>
    </row>
    <row r="64" spans="1:6" x14ac:dyDescent="0.2">
      <c r="A64">
        <v>2020</v>
      </c>
      <c r="B64" t="s">
        <v>51</v>
      </c>
      <c r="C64" t="s">
        <v>15</v>
      </c>
      <c r="D64" s="1">
        <v>9832</v>
      </c>
      <c r="E64" s="1">
        <v>77924</v>
      </c>
      <c r="F64" s="2">
        <v>58484</v>
      </c>
    </row>
    <row r="65" spans="1:6" x14ac:dyDescent="0.2">
      <c r="A65">
        <v>2020</v>
      </c>
      <c r="B65" t="s">
        <v>51</v>
      </c>
      <c r="C65" t="s">
        <v>16</v>
      </c>
      <c r="D65" s="1">
        <v>11349</v>
      </c>
      <c r="E65" s="1">
        <v>121521</v>
      </c>
      <c r="F65" s="2">
        <v>65354</v>
      </c>
    </row>
    <row r="66" spans="1:6" x14ac:dyDescent="0.2">
      <c r="A66">
        <v>2020</v>
      </c>
      <c r="B66" t="s">
        <v>51</v>
      </c>
      <c r="C66" t="s">
        <v>17</v>
      </c>
      <c r="D66" s="1">
        <v>5732</v>
      </c>
      <c r="E66" s="1">
        <v>30344</v>
      </c>
      <c r="F66" s="2">
        <v>55607</v>
      </c>
    </row>
    <row r="67" spans="1:6" x14ac:dyDescent="0.2">
      <c r="A67">
        <v>2020</v>
      </c>
      <c r="B67" t="s">
        <v>51</v>
      </c>
      <c r="C67" t="s">
        <v>18</v>
      </c>
      <c r="D67" s="1">
        <v>16346</v>
      </c>
      <c r="E67" s="1">
        <v>160039</v>
      </c>
      <c r="F67" s="2">
        <v>70642</v>
      </c>
    </row>
    <row r="68" spans="1:6" x14ac:dyDescent="0.2">
      <c r="A68">
        <v>2020</v>
      </c>
      <c r="B68" t="s">
        <v>51</v>
      </c>
      <c r="C68" t="s">
        <v>19</v>
      </c>
      <c r="D68" s="1">
        <v>21102</v>
      </c>
      <c r="E68" s="1">
        <v>152366</v>
      </c>
      <c r="F68" s="2">
        <v>84958</v>
      </c>
    </row>
    <row r="69" spans="1:6" x14ac:dyDescent="0.2">
      <c r="A69">
        <v>2020</v>
      </c>
      <c r="B69" t="s">
        <v>51</v>
      </c>
      <c r="C69" t="s">
        <v>20</v>
      </c>
      <c r="D69" s="1">
        <v>21646</v>
      </c>
      <c r="E69" s="1">
        <v>164028</v>
      </c>
      <c r="F69" s="2">
        <v>67631</v>
      </c>
    </row>
    <row r="70" spans="1:6" x14ac:dyDescent="0.2">
      <c r="A70">
        <v>2020</v>
      </c>
      <c r="B70" t="s">
        <v>51</v>
      </c>
      <c r="C70" t="s">
        <v>21</v>
      </c>
      <c r="D70" s="1">
        <v>16952</v>
      </c>
      <c r="E70" s="1">
        <v>123866</v>
      </c>
      <c r="F70" s="2">
        <v>72942</v>
      </c>
    </row>
    <row r="71" spans="1:6" x14ac:dyDescent="0.2">
      <c r="A71">
        <v>2020</v>
      </c>
      <c r="B71" t="s">
        <v>51</v>
      </c>
      <c r="C71" t="s">
        <v>22</v>
      </c>
      <c r="D71" s="1">
        <v>5839</v>
      </c>
      <c r="E71" s="1">
        <v>43888</v>
      </c>
      <c r="F71" s="2">
        <v>53779</v>
      </c>
    </row>
    <row r="72" spans="1:6" x14ac:dyDescent="0.2">
      <c r="A72">
        <v>2020</v>
      </c>
      <c r="B72" t="s">
        <v>51</v>
      </c>
      <c r="C72" t="s">
        <v>23</v>
      </c>
      <c r="D72" s="1">
        <v>15735</v>
      </c>
      <c r="E72" s="1">
        <v>126375</v>
      </c>
      <c r="F72" s="2">
        <v>64664</v>
      </c>
    </row>
    <row r="73" spans="1:6" x14ac:dyDescent="0.2">
      <c r="A73">
        <v>2020</v>
      </c>
      <c r="B73" t="s">
        <v>51</v>
      </c>
      <c r="C73" t="s">
        <v>24</v>
      </c>
      <c r="D73" s="1">
        <v>6813</v>
      </c>
      <c r="E73" s="1">
        <v>30793</v>
      </c>
      <c r="F73" s="2">
        <v>55897</v>
      </c>
    </row>
    <row r="74" spans="1:6" x14ac:dyDescent="0.2">
      <c r="A74">
        <v>2020</v>
      </c>
      <c r="B74" t="s">
        <v>51</v>
      </c>
      <c r="C74" t="s">
        <v>25</v>
      </c>
      <c r="D74" s="1">
        <v>7000</v>
      </c>
      <c r="E74" s="1">
        <v>55249</v>
      </c>
      <c r="F74" s="2">
        <v>56548</v>
      </c>
    </row>
    <row r="75" spans="1:6" x14ac:dyDescent="0.2">
      <c r="A75">
        <v>2020</v>
      </c>
      <c r="B75" t="s">
        <v>51</v>
      </c>
      <c r="C75" t="s">
        <v>26</v>
      </c>
      <c r="D75" s="1">
        <v>5757</v>
      </c>
      <c r="E75" s="1">
        <v>93450</v>
      </c>
      <c r="F75" s="2">
        <v>67902</v>
      </c>
    </row>
    <row r="76" spans="1:6" x14ac:dyDescent="0.2">
      <c r="A76">
        <v>2020</v>
      </c>
      <c r="B76" t="s">
        <v>51</v>
      </c>
      <c r="C76" t="s">
        <v>27</v>
      </c>
      <c r="D76" s="1">
        <v>4901</v>
      </c>
      <c r="E76" s="1">
        <v>27866</v>
      </c>
      <c r="F76" s="2">
        <v>68870</v>
      </c>
    </row>
    <row r="77" spans="1:6" x14ac:dyDescent="0.2">
      <c r="A77">
        <v>2020</v>
      </c>
      <c r="B77" t="s">
        <v>51</v>
      </c>
      <c r="C77" t="s">
        <v>28</v>
      </c>
      <c r="D77" s="1">
        <v>22711</v>
      </c>
      <c r="E77" s="1">
        <v>151469</v>
      </c>
      <c r="F77" s="2">
        <v>77924</v>
      </c>
    </row>
    <row r="78" spans="1:6" x14ac:dyDescent="0.2">
      <c r="A78">
        <v>2020</v>
      </c>
      <c r="B78" t="s">
        <v>51</v>
      </c>
      <c r="C78" t="s">
        <v>29</v>
      </c>
      <c r="D78" s="1">
        <v>5485</v>
      </c>
      <c r="E78" s="1">
        <v>48577</v>
      </c>
      <c r="F78" s="2">
        <v>53439</v>
      </c>
    </row>
    <row r="79" spans="1:6" x14ac:dyDescent="0.2">
      <c r="A79">
        <v>2020</v>
      </c>
      <c r="B79" t="s">
        <v>51</v>
      </c>
      <c r="C79" t="s">
        <v>30</v>
      </c>
      <c r="D79" s="1">
        <v>50929</v>
      </c>
      <c r="E79" s="1">
        <v>361821</v>
      </c>
      <c r="F79" s="2">
        <v>78199</v>
      </c>
    </row>
    <row r="80" spans="1:6" x14ac:dyDescent="0.2">
      <c r="A80">
        <v>2020</v>
      </c>
      <c r="B80" t="s">
        <v>51</v>
      </c>
      <c r="C80" t="s">
        <v>31</v>
      </c>
      <c r="D80" s="1">
        <v>29231</v>
      </c>
      <c r="E80" s="1">
        <v>229369</v>
      </c>
      <c r="F80" s="2">
        <v>59177</v>
      </c>
    </row>
    <row r="81" spans="1:6" x14ac:dyDescent="0.2">
      <c r="A81">
        <v>2020</v>
      </c>
      <c r="B81" t="s">
        <v>51</v>
      </c>
      <c r="C81" t="s">
        <v>32</v>
      </c>
      <c r="D81" s="1">
        <v>3669</v>
      </c>
      <c r="E81" s="1">
        <v>25364</v>
      </c>
      <c r="F81" s="2">
        <v>66729</v>
      </c>
    </row>
    <row r="82" spans="1:6" x14ac:dyDescent="0.2">
      <c r="A82">
        <v>2020</v>
      </c>
      <c r="B82" t="s">
        <v>51</v>
      </c>
      <c r="C82" t="s">
        <v>33</v>
      </c>
      <c r="D82" s="1">
        <v>23650</v>
      </c>
      <c r="E82" s="1">
        <v>218531</v>
      </c>
      <c r="F82" s="2">
        <v>65104</v>
      </c>
    </row>
    <row r="83" spans="1:6" x14ac:dyDescent="0.2">
      <c r="A83">
        <v>2020</v>
      </c>
      <c r="B83" t="s">
        <v>51</v>
      </c>
      <c r="C83" t="s">
        <v>34</v>
      </c>
      <c r="D83" s="1">
        <v>9855</v>
      </c>
      <c r="E83" s="1">
        <v>78772</v>
      </c>
      <c r="F83" s="2">
        <v>55099</v>
      </c>
    </row>
    <row r="84" spans="1:6" x14ac:dyDescent="0.2">
      <c r="A84">
        <v>2020</v>
      </c>
      <c r="B84" t="s">
        <v>51</v>
      </c>
      <c r="C84" t="s">
        <v>35</v>
      </c>
      <c r="D84" s="1">
        <v>14899</v>
      </c>
      <c r="E84" s="1">
        <v>107568</v>
      </c>
      <c r="F84" s="2">
        <v>66876</v>
      </c>
    </row>
    <row r="85" spans="1:6" x14ac:dyDescent="0.2">
      <c r="A85">
        <v>2020</v>
      </c>
      <c r="B85" t="s">
        <v>51</v>
      </c>
      <c r="C85" t="s">
        <v>36</v>
      </c>
      <c r="D85" s="1">
        <v>29345</v>
      </c>
      <c r="E85" s="1">
        <v>241570</v>
      </c>
      <c r="F85" s="2">
        <v>70639</v>
      </c>
    </row>
    <row r="86" spans="1:6" x14ac:dyDescent="0.2">
      <c r="A86">
        <v>2020</v>
      </c>
      <c r="B86" t="s">
        <v>51</v>
      </c>
      <c r="C86" t="s">
        <v>37</v>
      </c>
      <c r="D86" s="1">
        <v>3878</v>
      </c>
      <c r="E86" s="1">
        <v>18924</v>
      </c>
      <c r="F86" s="2">
        <v>66955</v>
      </c>
    </row>
    <row r="87" spans="1:6" x14ac:dyDescent="0.2">
      <c r="A87">
        <v>2020</v>
      </c>
      <c r="B87" t="s">
        <v>51</v>
      </c>
      <c r="C87" t="s">
        <v>38</v>
      </c>
      <c r="D87" s="1">
        <v>13348</v>
      </c>
      <c r="E87" s="1">
        <v>103647</v>
      </c>
      <c r="F87" s="2">
        <v>57906</v>
      </c>
    </row>
    <row r="88" spans="1:6" x14ac:dyDescent="0.2">
      <c r="A88">
        <v>2020</v>
      </c>
      <c r="B88" t="s">
        <v>51</v>
      </c>
      <c r="C88" t="s">
        <v>39</v>
      </c>
      <c r="D88" s="1">
        <v>3954</v>
      </c>
      <c r="E88" s="1">
        <v>24410</v>
      </c>
      <c r="F88" s="2">
        <v>54005</v>
      </c>
    </row>
    <row r="89" spans="1:6" x14ac:dyDescent="0.2">
      <c r="A89">
        <v>2020</v>
      </c>
      <c r="B89" t="s">
        <v>51</v>
      </c>
      <c r="C89" t="s">
        <v>40</v>
      </c>
      <c r="D89" s="1">
        <v>12894</v>
      </c>
      <c r="E89" s="1">
        <v>130050</v>
      </c>
      <c r="F89" s="2">
        <v>62259</v>
      </c>
    </row>
    <row r="90" spans="1:6" x14ac:dyDescent="0.2">
      <c r="A90">
        <v>2020</v>
      </c>
      <c r="B90" t="s">
        <v>51</v>
      </c>
      <c r="C90" t="s">
        <v>41</v>
      </c>
      <c r="D90" s="1">
        <v>55014</v>
      </c>
      <c r="E90" s="1">
        <v>737125</v>
      </c>
      <c r="F90" s="2">
        <v>68929</v>
      </c>
    </row>
    <row r="91" spans="1:6" x14ac:dyDescent="0.2">
      <c r="A91">
        <v>2020</v>
      </c>
      <c r="B91" t="s">
        <v>51</v>
      </c>
      <c r="C91" t="s">
        <v>42</v>
      </c>
      <c r="D91" s="1">
        <v>12932</v>
      </c>
      <c r="E91" s="1">
        <v>115416</v>
      </c>
      <c r="F91" s="2">
        <v>57474</v>
      </c>
    </row>
    <row r="92" spans="1:6" x14ac:dyDescent="0.2">
      <c r="A92">
        <v>2020</v>
      </c>
      <c r="B92" t="s">
        <v>51</v>
      </c>
      <c r="C92" t="s">
        <v>43</v>
      </c>
      <c r="D92" s="1">
        <v>2839</v>
      </c>
      <c r="E92" s="1">
        <v>14269</v>
      </c>
      <c r="F92" s="2">
        <v>55130</v>
      </c>
    </row>
    <row r="93" spans="1:6" x14ac:dyDescent="0.2">
      <c r="A93">
        <v>2020</v>
      </c>
      <c r="B93" t="s">
        <v>51</v>
      </c>
      <c r="C93" t="s">
        <v>44</v>
      </c>
      <c r="D93" s="1">
        <v>21412</v>
      </c>
      <c r="E93" s="1">
        <v>201137</v>
      </c>
      <c r="F93" s="2">
        <v>63521</v>
      </c>
    </row>
    <row r="94" spans="1:6" x14ac:dyDescent="0.2">
      <c r="A94">
        <v>2020</v>
      </c>
      <c r="B94" t="s">
        <v>51</v>
      </c>
      <c r="C94" t="s">
        <v>45</v>
      </c>
      <c r="D94" s="1">
        <v>27072</v>
      </c>
      <c r="E94" s="1">
        <v>199964</v>
      </c>
      <c r="F94" s="2">
        <v>69827</v>
      </c>
    </row>
    <row r="95" spans="1:6" x14ac:dyDescent="0.2">
      <c r="A95">
        <v>2020</v>
      </c>
      <c r="B95" t="s">
        <v>51</v>
      </c>
      <c r="C95" t="s">
        <v>46</v>
      </c>
      <c r="D95" s="1">
        <v>4300</v>
      </c>
      <c r="E95" s="1">
        <v>29583</v>
      </c>
      <c r="F95" s="2">
        <v>60489</v>
      </c>
    </row>
    <row r="96" spans="1:6" x14ac:dyDescent="0.2">
      <c r="A96">
        <v>2020</v>
      </c>
      <c r="B96" t="s">
        <v>51</v>
      </c>
      <c r="C96" t="s">
        <v>47</v>
      </c>
      <c r="D96" s="1">
        <v>14760</v>
      </c>
      <c r="E96" s="1">
        <v>123846</v>
      </c>
      <c r="F96" s="2">
        <v>66423</v>
      </c>
    </row>
    <row r="97" spans="1:6" x14ac:dyDescent="0.2">
      <c r="A97">
        <v>2020</v>
      </c>
      <c r="B97" t="s">
        <v>51</v>
      </c>
      <c r="C97" t="s">
        <v>48</v>
      </c>
      <c r="D97" s="1">
        <v>3478</v>
      </c>
      <c r="E97" s="1">
        <v>21200</v>
      </c>
      <c r="F97" s="2">
        <v>56640</v>
      </c>
    </row>
    <row r="98" spans="1:6" x14ac:dyDescent="0.2">
      <c r="A98">
        <v>2020</v>
      </c>
      <c r="B98" t="s">
        <v>52</v>
      </c>
      <c r="C98" t="s">
        <v>1</v>
      </c>
      <c r="D98" s="1">
        <v>5773</v>
      </c>
      <c r="E98" s="1">
        <v>258328</v>
      </c>
      <c r="F98" s="2">
        <v>60387</v>
      </c>
    </row>
    <row r="99" spans="1:6" x14ac:dyDescent="0.2">
      <c r="A99">
        <v>2020</v>
      </c>
      <c r="B99" t="s">
        <v>52</v>
      </c>
      <c r="C99" t="s">
        <v>2</v>
      </c>
      <c r="D99" s="1">
        <v>5213</v>
      </c>
      <c r="E99" s="1">
        <v>177110</v>
      </c>
      <c r="F99" s="2">
        <v>82375</v>
      </c>
    </row>
    <row r="100" spans="1:6" x14ac:dyDescent="0.2">
      <c r="A100">
        <v>2020</v>
      </c>
      <c r="B100" t="s">
        <v>52</v>
      </c>
      <c r="C100" t="s">
        <v>3</v>
      </c>
      <c r="D100" s="1">
        <v>2961</v>
      </c>
      <c r="E100" s="1">
        <v>154922</v>
      </c>
      <c r="F100" s="2">
        <v>51570</v>
      </c>
    </row>
    <row r="101" spans="1:6" x14ac:dyDescent="0.2">
      <c r="A101">
        <v>2020</v>
      </c>
      <c r="B101" t="s">
        <v>52</v>
      </c>
      <c r="C101" t="s">
        <v>4</v>
      </c>
      <c r="D101" s="1">
        <v>44156</v>
      </c>
      <c r="E101" s="1">
        <v>1263780</v>
      </c>
      <c r="F101" s="2">
        <v>109888</v>
      </c>
    </row>
    <row r="102" spans="1:6" x14ac:dyDescent="0.2">
      <c r="A102">
        <v>2020</v>
      </c>
      <c r="B102" t="s">
        <v>52</v>
      </c>
      <c r="C102" t="s">
        <v>5</v>
      </c>
      <c r="D102" s="1">
        <v>5888</v>
      </c>
      <c r="E102" s="1">
        <v>146473</v>
      </c>
      <c r="F102" s="2">
        <v>77207</v>
      </c>
    </row>
    <row r="103" spans="1:6" x14ac:dyDescent="0.2">
      <c r="A103">
        <v>2020</v>
      </c>
      <c r="B103" t="s">
        <v>52</v>
      </c>
      <c r="C103" t="s">
        <v>6</v>
      </c>
      <c r="D103" s="1">
        <v>4386</v>
      </c>
      <c r="E103" s="1">
        <v>153812</v>
      </c>
      <c r="F103" s="2">
        <v>87706</v>
      </c>
    </row>
    <row r="104" spans="1:6" x14ac:dyDescent="0.2">
      <c r="A104">
        <v>2020</v>
      </c>
      <c r="B104" t="s">
        <v>52</v>
      </c>
      <c r="C104" t="s">
        <v>7</v>
      </c>
      <c r="D104">
        <v>678</v>
      </c>
      <c r="E104" s="1">
        <v>25520</v>
      </c>
      <c r="F104" s="2">
        <v>68049</v>
      </c>
    </row>
    <row r="105" spans="1:6" x14ac:dyDescent="0.2">
      <c r="A105">
        <v>2020</v>
      </c>
      <c r="B105" t="s">
        <v>52</v>
      </c>
      <c r="C105" t="s">
        <v>8</v>
      </c>
      <c r="D105" s="1">
        <v>21275</v>
      </c>
      <c r="E105" s="1">
        <v>376070</v>
      </c>
      <c r="F105" s="2">
        <v>66758</v>
      </c>
    </row>
    <row r="106" spans="1:6" x14ac:dyDescent="0.2">
      <c r="A106">
        <v>2020</v>
      </c>
      <c r="B106" t="s">
        <v>52</v>
      </c>
      <c r="C106" t="s">
        <v>9</v>
      </c>
      <c r="D106" s="1">
        <v>10646</v>
      </c>
      <c r="E106" s="1">
        <v>382938</v>
      </c>
      <c r="F106" s="2">
        <v>60184</v>
      </c>
    </row>
    <row r="107" spans="1:6" x14ac:dyDescent="0.2">
      <c r="A107">
        <v>2020</v>
      </c>
      <c r="B107" t="s">
        <v>52</v>
      </c>
      <c r="C107" t="s">
        <v>10</v>
      </c>
      <c r="D107" s="1">
        <v>2886</v>
      </c>
      <c r="E107" s="1">
        <v>67700</v>
      </c>
      <c r="F107" s="2">
        <v>65603</v>
      </c>
    </row>
    <row r="108" spans="1:6" x14ac:dyDescent="0.2">
      <c r="A108">
        <v>2020</v>
      </c>
      <c r="B108" t="s">
        <v>52</v>
      </c>
      <c r="C108" t="s">
        <v>11</v>
      </c>
      <c r="D108" s="1">
        <v>18033</v>
      </c>
      <c r="E108" s="1">
        <v>554712</v>
      </c>
      <c r="F108" s="2">
        <v>74855</v>
      </c>
    </row>
    <row r="109" spans="1:6" x14ac:dyDescent="0.2">
      <c r="A109">
        <v>2020</v>
      </c>
      <c r="B109" t="s">
        <v>52</v>
      </c>
      <c r="C109" t="s">
        <v>12</v>
      </c>
      <c r="D109" s="1">
        <v>9255</v>
      </c>
      <c r="E109" s="1">
        <v>504460</v>
      </c>
      <c r="F109" s="2">
        <v>65092</v>
      </c>
    </row>
    <row r="110" spans="1:6" x14ac:dyDescent="0.2">
      <c r="A110">
        <v>2020</v>
      </c>
      <c r="B110" t="s">
        <v>52</v>
      </c>
      <c r="C110" t="s">
        <v>13</v>
      </c>
      <c r="D110" s="1">
        <v>4099</v>
      </c>
      <c r="E110" s="1">
        <v>216615</v>
      </c>
      <c r="F110" s="2">
        <v>63103</v>
      </c>
    </row>
    <row r="111" spans="1:6" x14ac:dyDescent="0.2">
      <c r="A111">
        <v>2020</v>
      </c>
      <c r="B111" t="s">
        <v>52</v>
      </c>
      <c r="C111" t="s">
        <v>14</v>
      </c>
      <c r="D111" s="1">
        <v>3109</v>
      </c>
      <c r="E111" s="1">
        <v>158784</v>
      </c>
      <c r="F111" s="2">
        <v>62958</v>
      </c>
    </row>
    <row r="112" spans="1:6" x14ac:dyDescent="0.2">
      <c r="A112">
        <v>2020</v>
      </c>
      <c r="B112" t="s">
        <v>52</v>
      </c>
      <c r="C112" t="s">
        <v>15</v>
      </c>
      <c r="D112" s="1">
        <v>4978</v>
      </c>
      <c r="E112" s="1">
        <v>235564</v>
      </c>
      <c r="F112" s="2">
        <v>62902</v>
      </c>
    </row>
    <row r="113" spans="1:6" x14ac:dyDescent="0.2">
      <c r="A113">
        <v>2020</v>
      </c>
      <c r="B113" t="s">
        <v>52</v>
      </c>
      <c r="C113" t="s">
        <v>16</v>
      </c>
      <c r="D113" s="1">
        <v>4501</v>
      </c>
      <c r="E113" s="1">
        <v>131430</v>
      </c>
      <c r="F113" s="2">
        <v>78183</v>
      </c>
    </row>
    <row r="114" spans="1:6" x14ac:dyDescent="0.2">
      <c r="A114">
        <v>2020</v>
      </c>
      <c r="B114" t="s">
        <v>52</v>
      </c>
      <c r="C114" t="s">
        <v>17</v>
      </c>
      <c r="D114" s="1">
        <v>1863</v>
      </c>
      <c r="E114" s="1">
        <v>50166</v>
      </c>
      <c r="F114" s="2">
        <v>61682</v>
      </c>
    </row>
    <row r="115" spans="1:6" x14ac:dyDescent="0.2">
      <c r="A115">
        <v>2020</v>
      </c>
      <c r="B115" t="s">
        <v>52</v>
      </c>
      <c r="C115" t="s">
        <v>18</v>
      </c>
      <c r="D115" s="1">
        <v>4168</v>
      </c>
      <c r="E115" s="1">
        <v>108500</v>
      </c>
      <c r="F115" s="2">
        <v>85426</v>
      </c>
    </row>
    <row r="116" spans="1:6" x14ac:dyDescent="0.2">
      <c r="A116">
        <v>2020</v>
      </c>
      <c r="B116" t="s">
        <v>52</v>
      </c>
      <c r="C116" t="s">
        <v>19</v>
      </c>
      <c r="D116" s="1">
        <v>6616</v>
      </c>
      <c r="E116" s="1">
        <v>229741</v>
      </c>
      <c r="F116" s="2">
        <v>96190</v>
      </c>
    </row>
    <row r="117" spans="1:6" x14ac:dyDescent="0.2">
      <c r="A117">
        <v>2020</v>
      </c>
      <c r="B117" t="s">
        <v>52</v>
      </c>
      <c r="C117" t="s">
        <v>20</v>
      </c>
      <c r="D117" s="1">
        <v>17437</v>
      </c>
      <c r="E117" s="1">
        <v>554767</v>
      </c>
      <c r="F117" s="2">
        <v>70769</v>
      </c>
    </row>
    <row r="118" spans="1:6" x14ac:dyDescent="0.2">
      <c r="A118">
        <v>2020</v>
      </c>
      <c r="B118" t="s">
        <v>52</v>
      </c>
      <c r="C118" t="s">
        <v>21</v>
      </c>
      <c r="D118" s="1">
        <v>8284</v>
      </c>
      <c r="E118" s="1">
        <v>309006</v>
      </c>
      <c r="F118" s="2">
        <v>70870</v>
      </c>
    </row>
    <row r="119" spans="1:6" x14ac:dyDescent="0.2">
      <c r="A119">
        <v>2020</v>
      </c>
      <c r="B119" t="s">
        <v>52</v>
      </c>
      <c r="C119" t="s">
        <v>22</v>
      </c>
      <c r="D119" s="1">
        <v>2375</v>
      </c>
      <c r="E119" s="1">
        <v>139480</v>
      </c>
      <c r="F119" s="2">
        <v>51918</v>
      </c>
    </row>
    <row r="120" spans="1:6" x14ac:dyDescent="0.2">
      <c r="A120">
        <v>2020</v>
      </c>
      <c r="B120" t="s">
        <v>52</v>
      </c>
      <c r="C120" t="s">
        <v>23</v>
      </c>
      <c r="D120" s="1">
        <v>6859</v>
      </c>
      <c r="E120" s="1">
        <v>266452</v>
      </c>
      <c r="F120" s="2">
        <v>61836</v>
      </c>
    </row>
    <row r="121" spans="1:6" x14ac:dyDescent="0.2">
      <c r="A121">
        <v>2020</v>
      </c>
      <c r="B121" t="s">
        <v>52</v>
      </c>
      <c r="C121" t="s">
        <v>24</v>
      </c>
      <c r="D121" s="1">
        <v>1672</v>
      </c>
      <c r="E121" s="1">
        <v>20421</v>
      </c>
      <c r="F121" s="2">
        <v>54178</v>
      </c>
    </row>
    <row r="122" spans="1:6" x14ac:dyDescent="0.2">
      <c r="A122">
        <v>2020</v>
      </c>
      <c r="B122" t="s">
        <v>52</v>
      </c>
      <c r="C122" t="s">
        <v>25</v>
      </c>
      <c r="D122" s="1">
        <v>1949</v>
      </c>
      <c r="E122" s="1">
        <v>97530</v>
      </c>
      <c r="F122" s="2">
        <v>56492</v>
      </c>
    </row>
    <row r="123" spans="1:6" x14ac:dyDescent="0.2">
      <c r="A123">
        <v>2020</v>
      </c>
      <c r="B123" t="s">
        <v>52</v>
      </c>
      <c r="C123" t="s">
        <v>26</v>
      </c>
      <c r="D123" s="1">
        <v>2054</v>
      </c>
      <c r="E123" s="1">
        <v>55673</v>
      </c>
      <c r="F123" s="2">
        <v>66821</v>
      </c>
    </row>
    <row r="124" spans="1:6" x14ac:dyDescent="0.2">
      <c r="A124">
        <v>2020</v>
      </c>
      <c r="B124" t="s">
        <v>52</v>
      </c>
      <c r="C124" t="s">
        <v>27</v>
      </c>
      <c r="D124" s="1">
        <v>2001</v>
      </c>
      <c r="E124" s="1">
        <v>67282</v>
      </c>
      <c r="F124" s="2">
        <v>77769</v>
      </c>
    </row>
    <row r="125" spans="1:6" x14ac:dyDescent="0.2">
      <c r="A125">
        <v>2020</v>
      </c>
      <c r="B125" t="s">
        <v>52</v>
      </c>
      <c r="C125" t="s">
        <v>28</v>
      </c>
      <c r="D125" s="1">
        <v>8964</v>
      </c>
      <c r="E125" s="1">
        <v>235850</v>
      </c>
      <c r="F125" s="2">
        <v>86277</v>
      </c>
    </row>
    <row r="126" spans="1:6" x14ac:dyDescent="0.2">
      <c r="A126">
        <v>2020</v>
      </c>
      <c r="B126" t="s">
        <v>52</v>
      </c>
      <c r="C126" t="s">
        <v>29</v>
      </c>
      <c r="D126" s="1">
        <v>1776</v>
      </c>
      <c r="E126" s="1">
        <v>27201</v>
      </c>
      <c r="F126" s="2">
        <v>58794</v>
      </c>
    </row>
    <row r="127" spans="1:6" x14ac:dyDescent="0.2">
      <c r="A127">
        <v>2020</v>
      </c>
      <c r="B127" t="s">
        <v>52</v>
      </c>
      <c r="C127" t="s">
        <v>30</v>
      </c>
      <c r="D127" s="1">
        <v>16292</v>
      </c>
      <c r="E127" s="1">
        <v>399337</v>
      </c>
      <c r="F127" s="2">
        <v>73103</v>
      </c>
    </row>
    <row r="128" spans="1:6" x14ac:dyDescent="0.2">
      <c r="A128">
        <v>2020</v>
      </c>
      <c r="B128" t="s">
        <v>52</v>
      </c>
      <c r="C128" t="s">
        <v>31</v>
      </c>
      <c r="D128" s="1">
        <v>10303</v>
      </c>
      <c r="E128" s="1">
        <v>452637</v>
      </c>
      <c r="F128" s="2">
        <v>63281</v>
      </c>
    </row>
    <row r="129" spans="1:6" x14ac:dyDescent="0.2">
      <c r="A129">
        <v>2020</v>
      </c>
      <c r="B129" t="s">
        <v>52</v>
      </c>
      <c r="C129" t="s">
        <v>32</v>
      </c>
      <c r="D129">
        <v>799</v>
      </c>
      <c r="E129" s="1">
        <v>25259</v>
      </c>
      <c r="F129" s="2">
        <v>57695</v>
      </c>
    </row>
    <row r="130" spans="1:6" x14ac:dyDescent="0.2">
      <c r="A130">
        <v>2020</v>
      </c>
      <c r="B130" t="s">
        <v>52</v>
      </c>
      <c r="C130" t="s">
        <v>33</v>
      </c>
      <c r="D130" s="1">
        <v>15453</v>
      </c>
      <c r="E130" s="1">
        <v>653028</v>
      </c>
      <c r="F130" s="2">
        <v>64995</v>
      </c>
    </row>
    <row r="131" spans="1:6" x14ac:dyDescent="0.2">
      <c r="A131">
        <v>2020</v>
      </c>
      <c r="B131" t="s">
        <v>52</v>
      </c>
      <c r="C131" t="s">
        <v>34</v>
      </c>
      <c r="D131" s="1">
        <v>4178</v>
      </c>
      <c r="E131" s="1">
        <v>131206</v>
      </c>
      <c r="F131" s="2">
        <v>60915</v>
      </c>
    </row>
    <row r="132" spans="1:6" x14ac:dyDescent="0.2">
      <c r="A132">
        <v>2020</v>
      </c>
      <c r="B132" t="s">
        <v>52</v>
      </c>
      <c r="C132" t="s">
        <v>35</v>
      </c>
      <c r="D132" s="1">
        <v>6354</v>
      </c>
      <c r="E132" s="1">
        <v>184947</v>
      </c>
      <c r="F132" s="2">
        <v>74927</v>
      </c>
    </row>
    <row r="133" spans="1:6" x14ac:dyDescent="0.2">
      <c r="A133">
        <v>2020</v>
      </c>
      <c r="B133" t="s">
        <v>52</v>
      </c>
      <c r="C133" t="s">
        <v>36</v>
      </c>
      <c r="D133" s="1">
        <v>14363</v>
      </c>
      <c r="E133" s="1">
        <v>537402</v>
      </c>
      <c r="F133" s="2">
        <v>66931</v>
      </c>
    </row>
    <row r="134" spans="1:6" x14ac:dyDescent="0.2">
      <c r="A134">
        <v>2020</v>
      </c>
      <c r="B134" t="s">
        <v>52</v>
      </c>
      <c r="C134" t="s">
        <v>37</v>
      </c>
      <c r="D134" s="1">
        <v>1516</v>
      </c>
      <c r="E134" s="1">
        <v>37411</v>
      </c>
      <c r="F134" s="2">
        <v>63645</v>
      </c>
    </row>
    <row r="135" spans="1:6" x14ac:dyDescent="0.2">
      <c r="A135">
        <v>2020</v>
      </c>
      <c r="B135" t="s">
        <v>52</v>
      </c>
      <c r="C135" t="s">
        <v>38</v>
      </c>
      <c r="D135" s="1">
        <v>6655</v>
      </c>
      <c r="E135" s="1">
        <v>244395</v>
      </c>
      <c r="F135" s="2">
        <v>61779</v>
      </c>
    </row>
    <row r="136" spans="1:6" x14ac:dyDescent="0.2">
      <c r="A136">
        <v>2020</v>
      </c>
      <c r="B136" t="s">
        <v>52</v>
      </c>
      <c r="C136" t="s">
        <v>39</v>
      </c>
      <c r="D136" s="1">
        <v>1072</v>
      </c>
      <c r="E136" s="1">
        <v>43135</v>
      </c>
      <c r="F136" s="2">
        <v>53285</v>
      </c>
    </row>
    <row r="137" spans="1:6" x14ac:dyDescent="0.2">
      <c r="A137">
        <v>2020</v>
      </c>
      <c r="B137" t="s">
        <v>52</v>
      </c>
      <c r="C137" t="s">
        <v>40</v>
      </c>
      <c r="D137" s="1">
        <v>7620</v>
      </c>
      <c r="E137" s="1">
        <v>334972</v>
      </c>
      <c r="F137" s="2">
        <v>63122</v>
      </c>
    </row>
    <row r="138" spans="1:6" x14ac:dyDescent="0.2">
      <c r="A138">
        <v>2020</v>
      </c>
      <c r="B138" t="s">
        <v>52</v>
      </c>
      <c r="C138" t="s">
        <v>41</v>
      </c>
      <c r="D138" s="1">
        <v>26257</v>
      </c>
      <c r="E138" s="1">
        <v>867807</v>
      </c>
      <c r="F138" s="2">
        <v>81206</v>
      </c>
    </row>
    <row r="139" spans="1:6" x14ac:dyDescent="0.2">
      <c r="A139">
        <v>2020</v>
      </c>
      <c r="B139" t="s">
        <v>52</v>
      </c>
      <c r="C139" t="s">
        <v>42</v>
      </c>
      <c r="D139" s="1">
        <v>4616</v>
      </c>
      <c r="E139" s="1">
        <v>135571</v>
      </c>
      <c r="F139" s="2">
        <v>61796</v>
      </c>
    </row>
    <row r="140" spans="1:6" x14ac:dyDescent="0.2">
      <c r="A140">
        <v>2020</v>
      </c>
      <c r="B140" t="s">
        <v>52</v>
      </c>
      <c r="C140" t="s">
        <v>43</v>
      </c>
      <c r="D140" s="1">
        <v>1107</v>
      </c>
      <c r="E140" s="1">
        <v>28176</v>
      </c>
      <c r="F140" s="2">
        <v>62352</v>
      </c>
    </row>
    <row r="141" spans="1:6" x14ac:dyDescent="0.2">
      <c r="A141">
        <v>2020</v>
      </c>
      <c r="B141" t="s">
        <v>52</v>
      </c>
      <c r="C141" t="s">
        <v>44</v>
      </c>
      <c r="D141" s="1">
        <v>7023</v>
      </c>
      <c r="E141" s="1">
        <v>232300</v>
      </c>
      <c r="F141" s="2">
        <v>63958</v>
      </c>
    </row>
    <row r="142" spans="1:6" x14ac:dyDescent="0.2">
      <c r="A142">
        <v>2020</v>
      </c>
      <c r="B142" t="s">
        <v>52</v>
      </c>
      <c r="C142" t="s">
        <v>45</v>
      </c>
      <c r="D142" s="1">
        <v>7882</v>
      </c>
      <c r="E142" s="1">
        <v>268553</v>
      </c>
      <c r="F142" s="2">
        <v>82000</v>
      </c>
    </row>
    <row r="143" spans="1:6" x14ac:dyDescent="0.2">
      <c r="A143">
        <v>2020</v>
      </c>
      <c r="B143" t="s">
        <v>52</v>
      </c>
      <c r="C143" t="s">
        <v>46</v>
      </c>
      <c r="D143" s="1">
        <v>1261</v>
      </c>
      <c r="E143" s="1">
        <v>44429</v>
      </c>
      <c r="F143" s="2">
        <v>62359</v>
      </c>
    </row>
    <row r="144" spans="1:6" x14ac:dyDescent="0.2">
      <c r="A144">
        <v>2020</v>
      </c>
      <c r="B144" t="s">
        <v>52</v>
      </c>
      <c r="C144" t="s">
        <v>47</v>
      </c>
      <c r="D144" s="1">
        <v>9214</v>
      </c>
      <c r="E144" s="1">
        <v>458262</v>
      </c>
      <c r="F144" s="2">
        <v>61039</v>
      </c>
    </row>
    <row r="145" spans="1:6" x14ac:dyDescent="0.2">
      <c r="A145">
        <v>2020</v>
      </c>
      <c r="B145" t="s">
        <v>52</v>
      </c>
      <c r="C145" t="s">
        <v>48</v>
      </c>
      <c r="D145">
        <v>620</v>
      </c>
      <c r="E145" s="1">
        <v>9580</v>
      </c>
      <c r="F145" s="2">
        <v>70308</v>
      </c>
    </row>
    <row r="146" spans="1:6" x14ac:dyDescent="0.2">
      <c r="A146">
        <v>2020</v>
      </c>
      <c r="B146" t="s">
        <v>54</v>
      </c>
      <c r="C146" t="s">
        <v>1</v>
      </c>
      <c r="D146" s="1">
        <v>32424</v>
      </c>
      <c r="E146" s="1">
        <v>372620</v>
      </c>
      <c r="F146" s="2">
        <v>45853</v>
      </c>
    </row>
    <row r="147" spans="1:6" x14ac:dyDescent="0.2">
      <c r="A147">
        <v>2020</v>
      </c>
      <c r="B147" t="s">
        <v>54</v>
      </c>
      <c r="C147" t="s">
        <v>2</v>
      </c>
      <c r="D147" s="1">
        <v>33859</v>
      </c>
      <c r="E147" s="1">
        <v>546143</v>
      </c>
      <c r="F147" s="2">
        <v>51498</v>
      </c>
    </row>
    <row r="148" spans="1:6" x14ac:dyDescent="0.2">
      <c r="A148">
        <v>2020</v>
      </c>
      <c r="B148" t="s">
        <v>54</v>
      </c>
      <c r="C148" t="s">
        <v>3</v>
      </c>
      <c r="D148" s="1">
        <v>21836</v>
      </c>
      <c r="E148" s="1">
        <v>244074</v>
      </c>
      <c r="F148" s="2">
        <v>45673</v>
      </c>
    </row>
    <row r="149" spans="1:6" x14ac:dyDescent="0.2">
      <c r="A149">
        <v>2020</v>
      </c>
      <c r="B149" t="s">
        <v>54</v>
      </c>
      <c r="C149" t="s">
        <v>4</v>
      </c>
      <c r="D149" s="1">
        <v>200632</v>
      </c>
      <c r="E149" s="1">
        <v>2888684</v>
      </c>
      <c r="F149" s="2">
        <v>58800</v>
      </c>
    </row>
    <row r="150" spans="1:6" x14ac:dyDescent="0.2">
      <c r="A150">
        <v>2020</v>
      </c>
      <c r="B150" t="s">
        <v>54</v>
      </c>
      <c r="C150" t="s">
        <v>5</v>
      </c>
      <c r="D150" s="1">
        <v>36421</v>
      </c>
      <c r="E150" s="1">
        <v>465887</v>
      </c>
      <c r="F150" s="2">
        <v>55719</v>
      </c>
    </row>
    <row r="151" spans="1:6" x14ac:dyDescent="0.2">
      <c r="A151">
        <v>2020</v>
      </c>
      <c r="B151" t="s">
        <v>54</v>
      </c>
      <c r="C151" t="s">
        <v>6</v>
      </c>
      <c r="D151" s="1">
        <v>24725</v>
      </c>
      <c r="E151" s="1">
        <v>276491</v>
      </c>
      <c r="F151" s="2">
        <v>55859</v>
      </c>
    </row>
    <row r="152" spans="1:6" x14ac:dyDescent="0.2">
      <c r="A152">
        <v>2020</v>
      </c>
      <c r="B152" t="s">
        <v>54</v>
      </c>
      <c r="C152" t="s">
        <v>7</v>
      </c>
      <c r="D152" s="1">
        <v>7050</v>
      </c>
      <c r="E152" s="1">
        <v>76267</v>
      </c>
      <c r="F152" s="2">
        <v>45667</v>
      </c>
    </row>
    <row r="153" spans="1:6" x14ac:dyDescent="0.2">
      <c r="A153">
        <v>2020</v>
      </c>
      <c r="B153" t="s">
        <v>54</v>
      </c>
      <c r="C153" t="s">
        <v>8</v>
      </c>
      <c r="D153" s="1">
        <v>142700</v>
      </c>
      <c r="E153" s="1">
        <v>1739110</v>
      </c>
      <c r="F153" s="2">
        <v>49391</v>
      </c>
    </row>
    <row r="154" spans="1:6" x14ac:dyDescent="0.2">
      <c r="A154">
        <v>2020</v>
      </c>
      <c r="B154" t="s">
        <v>54</v>
      </c>
      <c r="C154" t="s">
        <v>9</v>
      </c>
      <c r="D154" s="1">
        <v>64380</v>
      </c>
      <c r="E154" s="1">
        <v>913981</v>
      </c>
      <c r="F154" s="2">
        <v>52104</v>
      </c>
    </row>
    <row r="155" spans="1:6" x14ac:dyDescent="0.2">
      <c r="A155">
        <v>2020</v>
      </c>
      <c r="B155" t="s">
        <v>54</v>
      </c>
      <c r="C155" t="s">
        <v>10</v>
      </c>
      <c r="D155" s="1">
        <v>12742</v>
      </c>
      <c r="E155" s="1">
        <v>143264</v>
      </c>
      <c r="F155" s="2">
        <v>44610</v>
      </c>
    </row>
    <row r="156" spans="1:6" x14ac:dyDescent="0.2">
      <c r="A156">
        <v>2020</v>
      </c>
      <c r="B156" t="s">
        <v>54</v>
      </c>
      <c r="C156" t="s">
        <v>11</v>
      </c>
      <c r="D156" s="1">
        <v>78196</v>
      </c>
      <c r="E156" s="1">
        <v>1140749</v>
      </c>
      <c r="F156" s="2">
        <v>55780</v>
      </c>
    </row>
    <row r="157" spans="1:6" x14ac:dyDescent="0.2">
      <c r="A157">
        <v>2020</v>
      </c>
      <c r="B157" t="s">
        <v>54</v>
      </c>
      <c r="C157" t="s">
        <v>12</v>
      </c>
      <c r="D157" s="1">
        <v>40846</v>
      </c>
      <c r="E157" s="1">
        <v>583686</v>
      </c>
      <c r="F157" s="2">
        <v>45931</v>
      </c>
    </row>
    <row r="158" spans="1:6" x14ac:dyDescent="0.2">
      <c r="A158">
        <v>2020</v>
      </c>
      <c r="B158" t="s">
        <v>54</v>
      </c>
      <c r="C158" t="s">
        <v>13</v>
      </c>
      <c r="D158" s="1">
        <v>23479</v>
      </c>
      <c r="E158" s="1">
        <v>298376</v>
      </c>
      <c r="F158" s="2">
        <v>44146</v>
      </c>
    </row>
    <row r="159" spans="1:6" x14ac:dyDescent="0.2">
      <c r="A159">
        <v>2020</v>
      </c>
      <c r="B159" t="s">
        <v>54</v>
      </c>
      <c r="C159" t="s">
        <v>14</v>
      </c>
      <c r="D159" s="1">
        <v>19497</v>
      </c>
      <c r="E159" s="1">
        <v>255575</v>
      </c>
      <c r="F159" s="2">
        <v>46012</v>
      </c>
    </row>
    <row r="160" spans="1:6" x14ac:dyDescent="0.2">
      <c r="A160">
        <v>2020</v>
      </c>
      <c r="B160" t="s">
        <v>54</v>
      </c>
      <c r="C160" t="s">
        <v>15</v>
      </c>
      <c r="D160" s="1">
        <v>28266</v>
      </c>
      <c r="E160" s="1">
        <v>393361</v>
      </c>
      <c r="F160" s="2">
        <v>46839</v>
      </c>
    </row>
    <row r="161" spans="1:6" x14ac:dyDescent="0.2">
      <c r="A161">
        <v>2020</v>
      </c>
      <c r="B161" t="s">
        <v>54</v>
      </c>
      <c r="C161" t="s">
        <v>16</v>
      </c>
      <c r="D161" s="1">
        <v>31210</v>
      </c>
      <c r="E161" s="1">
        <v>358336</v>
      </c>
      <c r="F161" s="2">
        <v>46029</v>
      </c>
    </row>
    <row r="162" spans="1:6" x14ac:dyDescent="0.2">
      <c r="A162">
        <v>2020</v>
      </c>
      <c r="B162" t="s">
        <v>54</v>
      </c>
      <c r="C162" t="s">
        <v>17</v>
      </c>
      <c r="D162" s="1">
        <v>10546</v>
      </c>
      <c r="E162" s="1">
        <v>111483</v>
      </c>
      <c r="F162" s="2">
        <v>43084</v>
      </c>
    </row>
    <row r="163" spans="1:6" x14ac:dyDescent="0.2">
      <c r="A163">
        <v>2020</v>
      </c>
      <c r="B163" t="s">
        <v>54</v>
      </c>
      <c r="C163" t="s">
        <v>18</v>
      </c>
      <c r="D163" s="1">
        <v>31685</v>
      </c>
      <c r="E163" s="1">
        <v>441680</v>
      </c>
      <c r="F163" s="2">
        <v>50800</v>
      </c>
    </row>
    <row r="164" spans="1:6" x14ac:dyDescent="0.2">
      <c r="A164">
        <v>2020</v>
      </c>
      <c r="B164" t="s">
        <v>54</v>
      </c>
      <c r="C164" t="s">
        <v>19</v>
      </c>
      <c r="D164" s="1">
        <v>40751</v>
      </c>
      <c r="E164" s="1">
        <v>526726</v>
      </c>
      <c r="F164" s="2">
        <v>61082</v>
      </c>
    </row>
    <row r="165" spans="1:6" x14ac:dyDescent="0.2">
      <c r="A165">
        <v>2020</v>
      </c>
      <c r="B165" t="s">
        <v>54</v>
      </c>
      <c r="C165" t="s">
        <v>20</v>
      </c>
      <c r="D165" s="1">
        <v>55149</v>
      </c>
      <c r="E165" s="1">
        <v>745824</v>
      </c>
      <c r="F165" s="2">
        <v>51869</v>
      </c>
    </row>
    <row r="166" spans="1:6" x14ac:dyDescent="0.2">
      <c r="A166">
        <v>2020</v>
      </c>
      <c r="B166" t="s">
        <v>54</v>
      </c>
      <c r="C166" t="s">
        <v>21</v>
      </c>
      <c r="D166" s="1">
        <v>37255</v>
      </c>
      <c r="E166" s="1">
        <v>499190</v>
      </c>
      <c r="F166" s="2">
        <v>53843</v>
      </c>
    </row>
    <row r="167" spans="1:6" x14ac:dyDescent="0.2">
      <c r="A167">
        <v>2020</v>
      </c>
      <c r="B167" t="s">
        <v>54</v>
      </c>
      <c r="C167" t="s">
        <v>22</v>
      </c>
      <c r="D167" s="1">
        <v>19589</v>
      </c>
      <c r="E167" s="1">
        <v>226629</v>
      </c>
      <c r="F167" s="2">
        <v>40176</v>
      </c>
    </row>
    <row r="168" spans="1:6" x14ac:dyDescent="0.2">
      <c r="A168">
        <v>2020</v>
      </c>
      <c r="B168" t="s">
        <v>54</v>
      </c>
      <c r="C168" t="s">
        <v>23</v>
      </c>
      <c r="D168" s="1">
        <v>39646</v>
      </c>
      <c r="E168" s="1">
        <v>519916</v>
      </c>
      <c r="F168" s="2">
        <v>46520</v>
      </c>
    </row>
    <row r="169" spans="1:6" x14ac:dyDescent="0.2">
      <c r="A169">
        <v>2020</v>
      </c>
      <c r="B169" t="s">
        <v>54</v>
      </c>
      <c r="C169" t="s">
        <v>24</v>
      </c>
      <c r="D169" s="1">
        <v>9323</v>
      </c>
      <c r="E169" s="1">
        <v>89315</v>
      </c>
      <c r="F169" s="2">
        <v>43996</v>
      </c>
    </row>
    <row r="170" spans="1:6" x14ac:dyDescent="0.2">
      <c r="A170">
        <v>2020</v>
      </c>
      <c r="B170" t="s">
        <v>54</v>
      </c>
      <c r="C170" t="s">
        <v>25</v>
      </c>
      <c r="D170" s="1">
        <v>14748</v>
      </c>
      <c r="E170" s="1">
        <v>182745</v>
      </c>
      <c r="F170" s="2">
        <v>44095</v>
      </c>
    </row>
    <row r="171" spans="1:6" x14ac:dyDescent="0.2">
      <c r="A171">
        <v>2020</v>
      </c>
      <c r="B171" t="s">
        <v>54</v>
      </c>
      <c r="C171" t="s">
        <v>26</v>
      </c>
      <c r="D171" s="1">
        <v>15481</v>
      </c>
      <c r="E171" s="1">
        <v>252623</v>
      </c>
      <c r="F171" s="2">
        <v>48334</v>
      </c>
    </row>
    <row r="172" spans="1:6" x14ac:dyDescent="0.2">
      <c r="A172">
        <v>2020</v>
      </c>
      <c r="B172" t="s">
        <v>54</v>
      </c>
      <c r="C172" t="s">
        <v>27</v>
      </c>
      <c r="D172" s="1">
        <v>12460</v>
      </c>
      <c r="E172" s="1">
        <v>133196</v>
      </c>
      <c r="F172" s="2">
        <v>54425</v>
      </c>
    </row>
    <row r="173" spans="1:6" x14ac:dyDescent="0.2">
      <c r="A173">
        <v>2020</v>
      </c>
      <c r="B173" t="s">
        <v>54</v>
      </c>
      <c r="C173" t="s">
        <v>28</v>
      </c>
      <c r="D173" s="1">
        <v>54606</v>
      </c>
      <c r="E173" s="1">
        <v>820259</v>
      </c>
      <c r="F173" s="2">
        <v>58675</v>
      </c>
    </row>
    <row r="174" spans="1:6" x14ac:dyDescent="0.2">
      <c r="A174">
        <v>2020</v>
      </c>
      <c r="B174" t="s">
        <v>54</v>
      </c>
      <c r="C174" t="s">
        <v>29</v>
      </c>
      <c r="D174" s="1">
        <v>10949</v>
      </c>
      <c r="E174" s="1">
        <v>130261</v>
      </c>
      <c r="F174" s="2">
        <v>41086</v>
      </c>
    </row>
    <row r="175" spans="1:6" x14ac:dyDescent="0.2">
      <c r="A175">
        <v>2020</v>
      </c>
      <c r="B175" t="s">
        <v>54</v>
      </c>
      <c r="C175" t="s">
        <v>30</v>
      </c>
      <c r="D175" s="1">
        <v>118946</v>
      </c>
      <c r="E175" s="1">
        <v>1366746</v>
      </c>
      <c r="F175" s="2">
        <v>57939</v>
      </c>
    </row>
    <row r="176" spans="1:6" x14ac:dyDescent="0.2">
      <c r="A176">
        <v>2020</v>
      </c>
      <c r="B176" t="s">
        <v>54</v>
      </c>
      <c r="C176" t="s">
        <v>31</v>
      </c>
      <c r="D176" s="1">
        <v>63455</v>
      </c>
      <c r="E176" s="1">
        <v>844765</v>
      </c>
      <c r="F176" s="2">
        <v>47171</v>
      </c>
    </row>
    <row r="177" spans="1:6" x14ac:dyDescent="0.2">
      <c r="A177">
        <v>2020</v>
      </c>
      <c r="B177" t="s">
        <v>54</v>
      </c>
      <c r="C177" t="s">
        <v>32</v>
      </c>
      <c r="D177" s="1">
        <v>7745</v>
      </c>
      <c r="E177" s="1">
        <v>86570</v>
      </c>
      <c r="F177" s="2">
        <v>52657</v>
      </c>
    </row>
    <row r="178" spans="1:6" x14ac:dyDescent="0.2">
      <c r="A178">
        <v>2020</v>
      </c>
      <c r="B178" t="s">
        <v>54</v>
      </c>
      <c r="C178" t="s">
        <v>33</v>
      </c>
      <c r="D178" s="1">
        <v>68987</v>
      </c>
      <c r="E178" s="1">
        <v>998325</v>
      </c>
      <c r="F178" s="2">
        <v>48088</v>
      </c>
    </row>
    <row r="179" spans="1:6" x14ac:dyDescent="0.2">
      <c r="A179">
        <v>2020</v>
      </c>
      <c r="B179" t="s">
        <v>54</v>
      </c>
      <c r="C179" t="s">
        <v>34</v>
      </c>
      <c r="D179" s="1">
        <v>23912</v>
      </c>
      <c r="E179" s="1">
        <v>301828</v>
      </c>
      <c r="F179" s="2">
        <v>43388</v>
      </c>
    </row>
    <row r="180" spans="1:6" x14ac:dyDescent="0.2">
      <c r="A180">
        <v>2020</v>
      </c>
      <c r="B180" t="s">
        <v>54</v>
      </c>
      <c r="C180" t="s">
        <v>35</v>
      </c>
      <c r="D180" s="1">
        <v>26241</v>
      </c>
      <c r="E180" s="1">
        <v>346783</v>
      </c>
      <c r="F180" s="2">
        <v>49251</v>
      </c>
    </row>
    <row r="181" spans="1:6" x14ac:dyDescent="0.2">
      <c r="A181">
        <v>2020</v>
      </c>
      <c r="B181" t="s">
        <v>54</v>
      </c>
      <c r="C181" t="s">
        <v>36</v>
      </c>
      <c r="D181" s="1">
        <v>73985</v>
      </c>
      <c r="E181" s="1">
        <v>1054388</v>
      </c>
      <c r="F181" s="2">
        <v>49535</v>
      </c>
    </row>
    <row r="182" spans="1:6" x14ac:dyDescent="0.2">
      <c r="A182">
        <v>2020</v>
      </c>
      <c r="B182" t="s">
        <v>54</v>
      </c>
      <c r="C182" t="s">
        <v>37</v>
      </c>
      <c r="D182" s="1">
        <v>7816</v>
      </c>
      <c r="E182" s="1">
        <v>70764</v>
      </c>
      <c r="F182" s="2">
        <v>49493</v>
      </c>
    </row>
    <row r="183" spans="1:6" x14ac:dyDescent="0.2">
      <c r="A183">
        <v>2020</v>
      </c>
      <c r="B183" t="s">
        <v>54</v>
      </c>
      <c r="C183" t="s">
        <v>38</v>
      </c>
      <c r="D183" s="1">
        <v>31674</v>
      </c>
      <c r="E183" s="1">
        <v>400537</v>
      </c>
      <c r="F183" s="2">
        <v>43717</v>
      </c>
    </row>
    <row r="184" spans="1:6" x14ac:dyDescent="0.2">
      <c r="A184">
        <v>2020</v>
      </c>
      <c r="B184" t="s">
        <v>54</v>
      </c>
      <c r="C184" t="s">
        <v>39</v>
      </c>
      <c r="D184" s="1">
        <v>8068</v>
      </c>
      <c r="E184" s="1">
        <v>83179</v>
      </c>
      <c r="F184" s="2">
        <v>44162</v>
      </c>
    </row>
    <row r="185" spans="1:6" x14ac:dyDescent="0.2">
      <c r="A185">
        <v>2020</v>
      </c>
      <c r="B185" t="s">
        <v>54</v>
      </c>
      <c r="C185" t="s">
        <v>40</v>
      </c>
      <c r="D185" s="1">
        <v>40806</v>
      </c>
      <c r="E185" s="1">
        <v>627005</v>
      </c>
      <c r="F185" s="2">
        <v>50111</v>
      </c>
    </row>
    <row r="186" spans="1:6" x14ac:dyDescent="0.2">
      <c r="A186">
        <v>2020</v>
      </c>
      <c r="B186" t="s">
        <v>54</v>
      </c>
      <c r="C186" t="s">
        <v>41</v>
      </c>
      <c r="D186" s="1">
        <v>152438</v>
      </c>
      <c r="E186" s="1">
        <v>2453267</v>
      </c>
      <c r="F186" s="2">
        <v>56485</v>
      </c>
    </row>
    <row r="187" spans="1:6" x14ac:dyDescent="0.2">
      <c r="A187">
        <v>2020</v>
      </c>
      <c r="B187" t="s">
        <v>54</v>
      </c>
      <c r="C187" t="s">
        <v>42</v>
      </c>
      <c r="D187" s="1">
        <v>20535</v>
      </c>
      <c r="E187" s="1">
        <v>288623</v>
      </c>
      <c r="F187" s="2">
        <v>49353</v>
      </c>
    </row>
    <row r="188" spans="1:6" x14ac:dyDescent="0.2">
      <c r="A188">
        <v>2020</v>
      </c>
      <c r="B188" t="s">
        <v>54</v>
      </c>
      <c r="C188" t="s">
        <v>43</v>
      </c>
      <c r="D188" s="1">
        <v>5003</v>
      </c>
      <c r="E188" s="1">
        <v>49851</v>
      </c>
      <c r="F188" s="2">
        <v>45701</v>
      </c>
    </row>
    <row r="189" spans="1:6" x14ac:dyDescent="0.2">
      <c r="A189">
        <v>2020</v>
      </c>
      <c r="B189" t="s">
        <v>54</v>
      </c>
      <c r="C189" t="s">
        <v>44</v>
      </c>
      <c r="D189" s="1">
        <v>42564</v>
      </c>
      <c r="E189" s="1">
        <v>627729</v>
      </c>
      <c r="F189" s="2">
        <v>48371</v>
      </c>
    </row>
    <row r="190" spans="1:6" x14ac:dyDescent="0.2">
      <c r="A190">
        <v>2020</v>
      </c>
      <c r="B190" t="s">
        <v>54</v>
      </c>
      <c r="C190" t="s">
        <v>45</v>
      </c>
      <c r="D190" s="1">
        <v>38688</v>
      </c>
      <c r="E190" s="1">
        <v>615415</v>
      </c>
      <c r="F190" s="2">
        <v>74160</v>
      </c>
    </row>
    <row r="191" spans="1:6" x14ac:dyDescent="0.2">
      <c r="A191">
        <v>2020</v>
      </c>
      <c r="B191" t="s">
        <v>54</v>
      </c>
      <c r="C191" t="s">
        <v>46</v>
      </c>
      <c r="D191" s="1">
        <v>10611</v>
      </c>
      <c r="E191" s="1">
        <v>118677</v>
      </c>
      <c r="F191" s="2">
        <v>42085</v>
      </c>
    </row>
    <row r="192" spans="1:6" x14ac:dyDescent="0.2">
      <c r="A192">
        <v>2020</v>
      </c>
      <c r="B192" t="s">
        <v>54</v>
      </c>
      <c r="C192" t="s">
        <v>47</v>
      </c>
      <c r="D192" s="1">
        <v>35812</v>
      </c>
      <c r="E192" s="1">
        <v>517930</v>
      </c>
      <c r="F192" s="2">
        <v>45165</v>
      </c>
    </row>
    <row r="193" spans="1:6" x14ac:dyDescent="0.2">
      <c r="A193">
        <v>2020</v>
      </c>
      <c r="B193" t="s">
        <v>54</v>
      </c>
      <c r="C193" t="s">
        <v>48</v>
      </c>
      <c r="D193" s="1">
        <v>4840</v>
      </c>
      <c r="E193" s="1">
        <v>48509</v>
      </c>
      <c r="F193" s="2">
        <v>44879</v>
      </c>
    </row>
    <row r="194" spans="1:6" x14ac:dyDescent="0.2">
      <c r="A194">
        <v>2020</v>
      </c>
      <c r="B194" t="s">
        <v>53</v>
      </c>
      <c r="C194" t="s">
        <v>1</v>
      </c>
      <c r="D194" s="1">
        <v>2566</v>
      </c>
      <c r="E194" s="1">
        <v>19310</v>
      </c>
      <c r="F194" s="2">
        <v>69393</v>
      </c>
    </row>
    <row r="195" spans="1:6" x14ac:dyDescent="0.2">
      <c r="A195">
        <v>2020</v>
      </c>
      <c r="B195" t="s">
        <v>53</v>
      </c>
      <c r="C195" t="s">
        <v>2</v>
      </c>
      <c r="D195" s="1">
        <v>4017</v>
      </c>
      <c r="E195" s="1">
        <v>45513</v>
      </c>
      <c r="F195" s="2">
        <v>90871</v>
      </c>
    </row>
    <row r="196" spans="1:6" x14ac:dyDescent="0.2">
      <c r="A196">
        <v>2020</v>
      </c>
      <c r="B196" t="s">
        <v>53</v>
      </c>
      <c r="C196" t="s">
        <v>3</v>
      </c>
      <c r="D196" s="1">
        <v>1536</v>
      </c>
      <c r="E196" s="1">
        <v>11509</v>
      </c>
      <c r="F196" s="2">
        <v>69820</v>
      </c>
    </row>
    <row r="197" spans="1:6" x14ac:dyDescent="0.2">
      <c r="A197">
        <v>2020</v>
      </c>
      <c r="B197" t="s">
        <v>53</v>
      </c>
      <c r="C197" t="s">
        <v>4</v>
      </c>
      <c r="D197" s="1">
        <v>29491</v>
      </c>
      <c r="E197" s="1">
        <v>527549</v>
      </c>
      <c r="F197" s="2">
        <v>217892</v>
      </c>
    </row>
    <row r="198" spans="1:6" x14ac:dyDescent="0.2">
      <c r="A198">
        <v>2020</v>
      </c>
      <c r="B198" t="s">
        <v>53</v>
      </c>
      <c r="C198" t="s">
        <v>5</v>
      </c>
      <c r="D198" s="1">
        <v>4548</v>
      </c>
      <c r="E198" s="1">
        <v>74867</v>
      </c>
      <c r="F198" s="2">
        <v>123495</v>
      </c>
    </row>
    <row r="199" spans="1:6" x14ac:dyDescent="0.2">
      <c r="A199">
        <v>2020</v>
      </c>
      <c r="B199" t="s">
        <v>53</v>
      </c>
      <c r="C199" t="s">
        <v>6</v>
      </c>
      <c r="D199" s="1">
        <v>2880</v>
      </c>
      <c r="E199" s="1">
        <v>29237</v>
      </c>
      <c r="F199" s="2">
        <v>138917</v>
      </c>
    </row>
    <row r="200" spans="1:6" x14ac:dyDescent="0.2">
      <c r="A200">
        <v>2020</v>
      </c>
      <c r="B200" t="s">
        <v>53</v>
      </c>
      <c r="C200" t="s">
        <v>7</v>
      </c>
      <c r="D200">
        <v>549</v>
      </c>
      <c r="E200" s="1">
        <v>3622</v>
      </c>
      <c r="F200" s="2">
        <v>78966</v>
      </c>
    </row>
    <row r="201" spans="1:6" x14ac:dyDescent="0.2">
      <c r="A201">
        <v>2020</v>
      </c>
      <c r="B201" t="s">
        <v>53</v>
      </c>
      <c r="C201" t="s">
        <v>8</v>
      </c>
      <c r="D201" s="1">
        <v>12659</v>
      </c>
      <c r="E201" s="1">
        <v>130298</v>
      </c>
      <c r="F201" s="2">
        <v>93350</v>
      </c>
    </row>
    <row r="202" spans="1:6" x14ac:dyDescent="0.2">
      <c r="A202">
        <v>2020</v>
      </c>
      <c r="B202" t="s">
        <v>53</v>
      </c>
      <c r="C202" t="s">
        <v>9</v>
      </c>
      <c r="D202" s="1">
        <v>6010</v>
      </c>
      <c r="E202" s="1">
        <v>109190</v>
      </c>
      <c r="F202" s="2">
        <v>108735</v>
      </c>
    </row>
    <row r="203" spans="1:6" x14ac:dyDescent="0.2">
      <c r="A203">
        <v>2020</v>
      </c>
      <c r="B203" t="s">
        <v>53</v>
      </c>
      <c r="C203" t="s">
        <v>10</v>
      </c>
      <c r="D203" s="1">
        <v>1385</v>
      </c>
      <c r="E203" s="1">
        <v>7346</v>
      </c>
      <c r="F203" s="2">
        <v>64408</v>
      </c>
    </row>
    <row r="204" spans="1:6" x14ac:dyDescent="0.2">
      <c r="A204">
        <v>2020</v>
      </c>
      <c r="B204" t="s">
        <v>53</v>
      </c>
      <c r="C204" t="s">
        <v>11</v>
      </c>
      <c r="D204" s="1">
        <v>7162</v>
      </c>
      <c r="E204" s="1">
        <v>87520</v>
      </c>
      <c r="F204" s="2">
        <v>110059</v>
      </c>
    </row>
    <row r="205" spans="1:6" x14ac:dyDescent="0.2">
      <c r="A205">
        <v>2020</v>
      </c>
      <c r="B205" t="s">
        <v>53</v>
      </c>
      <c r="C205" t="s">
        <v>12</v>
      </c>
      <c r="D205" s="1">
        <v>2521</v>
      </c>
      <c r="E205" s="1">
        <v>26075</v>
      </c>
      <c r="F205" s="2">
        <v>67191</v>
      </c>
    </row>
    <row r="206" spans="1:6" x14ac:dyDescent="0.2">
      <c r="A206">
        <v>2020</v>
      </c>
      <c r="B206" t="s">
        <v>53</v>
      </c>
      <c r="C206" t="s">
        <v>13</v>
      </c>
      <c r="D206" s="1">
        <v>1811</v>
      </c>
      <c r="E206" s="1">
        <v>19135</v>
      </c>
      <c r="F206" s="2">
        <v>66858</v>
      </c>
    </row>
    <row r="207" spans="1:6" x14ac:dyDescent="0.2">
      <c r="A207">
        <v>2020</v>
      </c>
      <c r="B207" t="s">
        <v>53</v>
      </c>
      <c r="C207" t="s">
        <v>14</v>
      </c>
      <c r="D207" s="1">
        <v>1561</v>
      </c>
      <c r="E207" s="1">
        <v>16734</v>
      </c>
      <c r="F207" s="2">
        <v>73749</v>
      </c>
    </row>
    <row r="208" spans="1:6" x14ac:dyDescent="0.2">
      <c r="A208">
        <v>2020</v>
      </c>
      <c r="B208" t="s">
        <v>53</v>
      </c>
      <c r="C208" t="s">
        <v>15</v>
      </c>
      <c r="D208" s="1">
        <v>2111</v>
      </c>
      <c r="E208" s="1">
        <v>20268</v>
      </c>
      <c r="F208" s="2">
        <v>63462</v>
      </c>
    </row>
    <row r="209" spans="1:6" x14ac:dyDescent="0.2">
      <c r="A209">
        <v>2020</v>
      </c>
      <c r="B209" t="s">
        <v>53</v>
      </c>
      <c r="C209" t="s">
        <v>16</v>
      </c>
      <c r="D209" s="1">
        <v>1935</v>
      </c>
      <c r="E209" s="1">
        <v>18712</v>
      </c>
      <c r="F209" s="2">
        <v>65700</v>
      </c>
    </row>
    <row r="210" spans="1:6" x14ac:dyDescent="0.2">
      <c r="A210">
        <v>2020</v>
      </c>
      <c r="B210" t="s">
        <v>53</v>
      </c>
      <c r="C210" t="s">
        <v>17</v>
      </c>
      <c r="D210">
        <v>916</v>
      </c>
      <c r="E210" s="1">
        <v>6415</v>
      </c>
      <c r="F210" s="2">
        <v>64265</v>
      </c>
    </row>
    <row r="211" spans="1:6" x14ac:dyDescent="0.2">
      <c r="A211">
        <v>2020</v>
      </c>
      <c r="B211" t="s">
        <v>53</v>
      </c>
      <c r="C211" t="s">
        <v>18</v>
      </c>
      <c r="D211" s="1">
        <v>2855</v>
      </c>
      <c r="E211" s="1">
        <v>33029</v>
      </c>
      <c r="F211" s="2">
        <v>110569</v>
      </c>
    </row>
    <row r="212" spans="1:6" x14ac:dyDescent="0.2">
      <c r="A212">
        <v>2020</v>
      </c>
      <c r="B212" t="s">
        <v>53</v>
      </c>
      <c r="C212" t="s">
        <v>19</v>
      </c>
      <c r="D212" s="1">
        <v>6073</v>
      </c>
      <c r="E212" s="1">
        <v>89231</v>
      </c>
      <c r="F212" s="2">
        <v>146746</v>
      </c>
    </row>
    <row r="213" spans="1:6" x14ac:dyDescent="0.2">
      <c r="A213">
        <v>2020</v>
      </c>
      <c r="B213" t="s">
        <v>53</v>
      </c>
      <c r="C213" t="s">
        <v>20</v>
      </c>
      <c r="D213" s="1">
        <v>7671</v>
      </c>
      <c r="E213" s="1">
        <v>50511</v>
      </c>
      <c r="F213" s="2">
        <v>88745</v>
      </c>
    </row>
    <row r="214" spans="1:6" x14ac:dyDescent="0.2">
      <c r="A214">
        <v>2020</v>
      </c>
      <c r="B214" t="s">
        <v>53</v>
      </c>
      <c r="C214" t="s">
        <v>21</v>
      </c>
      <c r="D214" s="1">
        <v>4304</v>
      </c>
      <c r="E214" s="1">
        <v>43145</v>
      </c>
      <c r="F214" s="2">
        <v>92292</v>
      </c>
    </row>
    <row r="215" spans="1:6" x14ac:dyDescent="0.2">
      <c r="A215">
        <v>2020</v>
      </c>
      <c r="B215" t="s">
        <v>53</v>
      </c>
      <c r="C215" t="s">
        <v>22</v>
      </c>
      <c r="D215">
        <v>964</v>
      </c>
      <c r="E215" s="1">
        <v>9629</v>
      </c>
      <c r="F215" s="2">
        <v>54301</v>
      </c>
    </row>
    <row r="216" spans="1:6" x14ac:dyDescent="0.2">
      <c r="A216">
        <v>2020</v>
      </c>
      <c r="B216" t="s">
        <v>53</v>
      </c>
      <c r="C216" t="s">
        <v>23</v>
      </c>
      <c r="D216" s="1">
        <v>3562</v>
      </c>
      <c r="E216" s="1">
        <v>43675</v>
      </c>
      <c r="F216" s="2">
        <v>89327</v>
      </c>
    </row>
    <row r="217" spans="1:6" x14ac:dyDescent="0.2">
      <c r="A217">
        <v>2020</v>
      </c>
      <c r="B217" t="s">
        <v>53</v>
      </c>
      <c r="C217" t="s">
        <v>24</v>
      </c>
      <c r="D217">
        <v>856</v>
      </c>
      <c r="E217" s="1">
        <v>5797</v>
      </c>
      <c r="F217" s="2">
        <v>65673</v>
      </c>
    </row>
    <row r="218" spans="1:6" x14ac:dyDescent="0.2">
      <c r="A218">
        <v>2020</v>
      </c>
      <c r="B218" t="s">
        <v>53</v>
      </c>
      <c r="C218" t="s">
        <v>25</v>
      </c>
      <c r="D218" s="1">
        <v>1071</v>
      </c>
      <c r="E218" s="1">
        <v>16165</v>
      </c>
      <c r="F218" s="2">
        <v>76361</v>
      </c>
    </row>
    <row r="219" spans="1:6" x14ac:dyDescent="0.2">
      <c r="A219">
        <v>2020</v>
      </c>
      <c r="B219" t="s">
        <v>53</v>
      </c>
      <c r="C219" t="s">
        <v>26</v>
      </c>
      <c r="D219" s="1">
        <v>1609</v>
      </c>
      <c r="E219" s="1">
        <v>13306</v>
      </c>
      <c r="F219" s="2">
        <v>88353</v>
      </c>
    </row>
    <row r="220" spans="1:6" x14ac:dyDescent="0.2">
      <c r="A220">
        <v>2020</v>
      </c>
      <c r="B220" t="s">
        <v>53</v>
      </c>
      <c r="C220" t="s">
        <v>27</v>
      </c>
      <c r="D220" s="1">
        <v>1168</v>
      </c>
      <c r="E220" s="1">
        <v>11735</v>
      </c>
      <c r="F220" s="2">
        <v>107194</v>
      </c>
    </row>
    <row r="221" spans="1:6" x14ac:dyDescent="0.2">
      <c r="A221">
        <v>2020</v>
      </c>
      <c r="B221" t="s">
        <v>53</v>
      </c>
      <c r="C221" t="s">
        <v>28</v>
      </c>
      <c r="D221" s="1">
        <v>3965</v>
      </c>
      <c r="E221" s="1">
        <v>67885</v>
      </c>
      <c r="F221" s="2">
        <v>130541</v>
      </c>
    </row>
    <row r="222" spans="1:6" x14ac:dyDescent="0.2">
      <c r="A222">
        <v>2020</v>
      </c>
      <c r="B222" t="s">
        <v>53</v>
      </c>
      <c r="C222" t="s">
        <v>29</v>
      </c>
      <c r="D222" s="1">
        <v>1108</v>
      </c>
      <c r="E222" s="1">
        <v>9076</v>
      </c>
      <c r="F222" s="2">
        <v>62393</v>
      </c>
    </row>
    <row r="223" spans="1:6" x14ac:dyDescent="0.2">
      <c r="A223">
        <v>2020</v>
      </c>
      <c r="B223" t="s">
        <v>53</v>
      </c>
      <c r="C223" t="s">
        <v>30</v>
      </c>
      <c r="D223" s="1">
        <v>14380</v>
      </c>
      <c r="E223" s="1">
        <v>267749</v>
      </c>
      <c r="F223" s="2">
        <v>154357</v>
      </c>
    </row>
    <row r="224" spans="1:6" x14ac:dyDescent="0.2">
      <c r="A224">
        <v>2020</v>
      </c>
      <c r="B224" t="s">
        <v>53</v>
      </c>
      <c r="C224" t="s">
        <v>31</v>
      </c>
      <c r="D224" s="1">
        <v>6302</v>
      </c>
      <c r="E224" s="1">
        <v>73440</v>
      </c>
      <c r="F224" s="2">
        <v>96207</v>
      </c>
    </row>
    <row r="225" spans="1:6" x14ac:dyDescent="0.2">
      <c r="A225">
        <v>2020</v>
      </c>
      <c r="B225" t="s">
        <v>53</v>
      </c>
      <c r="C225" t="s">
        <v>32</v>
      </c>
      <c r="D225">
        <v>417</v>
      </c>
      <c r="E225" s="1">
        <v>5780</v>
      </c>
      <c r="F225" s="2">
        <v>79624</v>
      </c>
    </row>
    <row r="226" spans="1:6" x14ac:dyDescent="0.2">
      <c r="A226">
        <v>2020</v>
      </c>
      <c r="B226" t="s">
        <v>53</v>
      </c>
      <c r="C226" t="s">
        <v>33</v>
      </c>
      <c r="D226" s="1">
        <v>5303</v>
      </c>
      <c r="E226" s="1">
        <v>63865</v>
      </c>
      <c r="F226" s="2">
        <v>80052</v>
      </c>
    </row>
    <row r="227" spans="1:6" x14ac:dyDescent="0.2">
      <c r="A227">
        <v>2020</v>
      </c>
      <c r="B227" t="s">
        <v>53</v>
      </c>
      <c r="C227" t="s">
        <v>34</v>
      </c>
      <c r="D227" s="1">
        <v>1572</v>
      </c>
      <c r="E227" s="1">
        <v>18256</v>
      </c>
      <c r="F227" s="2">
        <v>63710</v>
      </c>
    </row>
    <row r="228" spans="1:6" x14ac:dyDescent="0.2">
      <c r="A228">
        <v>2020</v>
      </c>
      <c r="B228" t="s">
        <v>53</v>
      </c>
      <c r="C228" t="s">
        <v>35</v>
      </c>
      <c r="D228" s="1">
        <v>4605</v>
      </c>
      <c r="E228" s="1">
        <v>33218</v>
      </c>
      <c r="F228" s="2">
        <v>101737</v>
      </c>
    </row>
    <row r="229" spans="1:6" x14ac:dyDescent="0.2">
      <c r="A229">
        <v>2020</v>
      </c>
      <c r="B229" t="s">
        <v>53</v>
      </c>
      <c r="C229" t="s">
        <v>36</v>
      </c>
      <c r="D229" s="1">
        <v>5891</v>
      </c>
      <c r="E229" s="1">
        <v>82872</v>
      </c>
      <c r="F229" s="2">
        <v>107388</v>
      </c>
    </row>
    <row r="230" spans="1:6" x14ac:dyDescent="0.2">
      <c r="A230">
        <v>2020</v>
      </c>
      <c r="B230" t="s">
        <v>53</v>
      </c>
      <c r="C230" t="s">
        <v>37</v>
      </c>
      <c r="D230">
        <v>762</v>
      </c>
      <c r="E230" s="1">
        <v>5243</v>
      </c>
      <c r="F230" s="2">
        <v>87286</v>
      </c>
    </row>
    <row r="231" spans="1:6" x14ac:dyDescent="0.2">
      <c r="A231">
        <v>2020</v>
      </c>
      <c r="B231" t="s">
        <v>53</v>
      </c>
      <c r="C231" t="s">
        <v>38</v>
      </c>
      <c r="D231" s="1">
        <v>3216</v>
      </c>
      <c r="E231" s="1">
        <v>24744</v>
      </c>
      <c r="F231" s="2">
        <v>73562</v>
      </c>
    </row>
    <row r="232" spans="1:6" x14ac:dyDescent="0.2">
      <c r="A232">
        <v>2020</v>
      </c>
      <c r="B232" t="s">
        <v>53</v>
      </c>
      <c r="C232" t="s">
        <v>39</v>
      </c>
      <c r="D232">
        <v>606</v>
      </c>
      <c r="E232" s="1">
        <v>5074</v>
      </c>
      <c r="F232" s="2">
        <v>58069</v>
      </c>
    </row>
    <row r="233" spans="1:6" x14ac:dyDescent="0.2">
      <c r="A233">
        <v>2020</v>
      </c>
      <c r="B233" t="s">
        <v>53</v>
      </c>
      <c r="C233" t="s">
        <v>40</v>
      </c>
      <c r="D233" s="1">
        <v>4525</v>
      </c>
      <c r="E233" s="1">
        <v>42929</v>
      </c>
      <c r="F233" s="2">
        <v>81293</v>
      </c>
    </row>
    <row r="234" spans="1:6" x14ac:dyDescent="0.2">
      <c r="A234">
        <v>2020</v>
      </c>
      <c r="B234" t="s">
        <v>53</v>
      </c>
      <c r="C234" t="s">
        <v>41</v>
      </c>
      <c r="D234" s="1">
        <v>11822</v>
      </c>
      <c r="E234" s="1">
        <v>198521</v>
      </c>
      <c r="F234" s="2">
        <v>102835</v>
      </c>
    </row>
    <row r="235" spans="1:6" x14ac:dyDescent="0.2">
      <c r="A235">
        <v>2020</v>
      </c>
      <c r="B235" t="s">
        <v>53</v>
      </c>
      <c r="C235" t="s">
        <v>42</v>
      </c>
      <c r="D235" s="1">
        <v>3177</v>
      </c>
      <c r="E235" s="1">
        <v>37222</v>
      </c>
      <c r="F235" s="2">
        <v>96974</v>
      </c>
    </row>
    <row r="236" spans="1:6" x14ac:dyDescent="0.2">
      <c r="A236">
        <v>2020</v>
      </c>
      <c r="B236" t="s">
        <v>53</v>
      </c>
      <c r="C236" t="s">
        <v>43</v>
      </c>
      <c r="D236">
        <v>584</v>
      </c>
      <c r="E236" s="1">
        <v>3961</v>
      </c>
      <c r="F236" s="2">
        <v>68605</v>
      </c>
    </row>
    <row r="237" spans="1:6" x14ac:dyDescent="0.2">
      <c r="A237">
        <v>2020</v>
      </c>
      <c r="B237" t="s">
        <v>53</v>
      </c>
      <c r="C237" t="s">
        <v>44</v>
      </c>
      <c r="D237" s="1">
        <v>4875</v>
      </c>
      <c r="E237" s="1">
        <v>64840</v>
      </c>
      <c r="F237" s="2">
        <v>117848</v>
      </c>
    </row>
    <row r="238" spans="1:6" x14ac:dyDescent="0.2">
      <c r="A238">
        <v>2020</v>
      </c>
      <c r="B238" t="s">
        <v>53</v>
      </c>
      <c r="C238" t="s">
        <v>45</v>
      </c>
      <c r="D238" s="1">
        <v>5419</v>
      </c>
      <c r="E238" s="1">
        <v>148556</v>
      </c>
      <c r="F238" s="2">
        <v>242273</v>
      </c>
    </row>
    <row r="239" spans="1:6" x14ac:dyDescent="0.2">
      <c r="A239">
        <v>2020</v>
      </c>
      <c r="B239" t="s">
        <v>53</v>
      </c>
      <c r="C239" t="s">
        <v>46</v>
      </c>
      <c r="D239">
        <v>825</v>
      </c>
      <c r="E239" s="1">
        <v>7215</v>
      </c>
      <c r="F239" s="2">
        <v>58063</v>
      </c>
    </row>
    <row r="240" spans="1:6" x14ac:dyDescent="0.2">
      <c r="A240">
        <v>2020</v>
      </c>
      <c r="B240" t="s">
        <v>53</v>
      </c>
      <c r="C240" t="s">
        <v>47</v>
      </c>
      <c r="D240" s="1">
        <v>2400</v>
      </c>
      <c r="E240" s="1">
        <v>44846</v>
      </c>
      <c r="F240" s="2">
        <v>88336</v>
      </c>
    </row>
    <row r="241" spans="1:6" x14ac:dyDescent="0.2">
      <c r="A241">
        <v>2020</v>
      </c>
      <c r="B241" t="s">
        <v>53</v>
      </c>
      <c r="C241" t="s">
        <v>48</v>
      </c>
      <c r="D241">
        <v>428</v>
      </c>
      <c r="E241" s="1">
        <v>3000</v>
      </c>
      <c r="F241" s="2">
        <v>54299</v>
      </c>
    </row>
    <row r="242" spans="1:6" x14ac:dyDescent="0.2">
      <c r="A242">
        <v>2020</v>
      </c>
      <c r="B242" t="s">
        <v>56</v>
      </c>
      <c r="C242" t="s">
        <v>1</v>
      </c>
      <c r="D242" s="1">
        <v>13880</v>
      </c>
      <c r="E242" s="1">
        <v>94715</v>
      </c>
      <c r="F242" s="2">
        <v>75982</v>
      </c>
    </row>
    <row r="243" spans="1:6" x14ac:dyDescent="0.2">
      <c r="A243">
        <v>2020</v>
      </c>
      <c r="B243" t="s">
        <v>56</v>
      </c>
      <c r="C243" t="s">
        <v>2</v>
      </c>
      <c r="D243" s="1">
        <v>20707</v>
      </c>
      <c r="E243" s="1">
        <v>225922</v>
      </c>
      <c r="F243" s="2">
        <v>82956</v>
      </c>
    </row>
    <row r="244" spans="1:6" x14ac:dyDescent="0.2">
      <c r="A244">
        <v>2020</v>
      </c>
      <c r="B244" t="s">
        <v>56</v>
      </c>
      <c r="C244" t="s">
        <v>3</v>
      </c>
      <c r="D244" s="1">
        <v>8906</v>
      </c>
      <c r="E244" s="1">
        <v>51950</v>
      </c>
      <c r="F244" s="2">
        <v>65321</v>
      </c>
    </row>
    <row r="245" spans="1:6" x14ac:dyDescent="0.2">
      <c r="A245">
        <v>2020</v>
      </c>
      <c r="B245" t="s">
        <v>56</v>
      </c>
      <c r="C245" t="s">
        <v>4</v>
      </c>
      <c r="D245" s="1">
        <v>112775</v>
      </c>
      <c r="E245" s="1">
        <v>817007</v>
      </c>
      <c r="F245" s="2">
        <v>124107</v>
      </c>
    </row>
    <row r="246" spans="1:6" x14ac:dyDescent="0.2">
      <c r="A246">
        <v>2020</v>
      </c>
      <c r="B246" t="s">
        <v>56</v>
      </c>
      <c r="C246" t="s">
        <v>5</v>
      </c>
      <c r="D246" s="1">
        <v>25139</v>
      </c>
      <c r="E246" s="1">
        <v>165271</v>
      </c>
      <c r="F246" s="2">
        <v>97276</v>
      </c>
    </row>
    <row r="247" spans="1:6" x14ac:dyDescent="0.2">
      <c r="A247">
        <v>2020</v>
      </c>
      <c r="B247" t="s">
        <v>56</v>
      </c>
      <c r="C247" t="s">
        <v>6</v>
      </c>
      <c r="D247" s="1">
        <v>11223</v>
      </c>
      <c r="E247" s="1">
        <v>118168</v>
      </c>
      <c r="F247" s="2">
        <v>165086</v>
      </c>
    </row>
    <row r="248" spans="1:6" x14ac:dyDescent="0.2">
      <c r="A248">
        <v>2020</v>
      </c>
      <c r="B248" t="s">
        <v>56</v>
      </c>
      <c r="C248" t="s">
        <v>7</v>
      </c>
      <c r="D248" s="1">
        <v>3005</v>
      </c>
      <c r="E248" s="1">
        <v>47390</v>
      </c>
      <c r="F248" s="2">
        <v>103154</v>
      </c>
    </row>
    <row r="249" spans="1:6" x14ac:dyDescent="0.2">
      <c r="A249">
        <v>2020</v>
      </c>
      <c r="B249" t="s">
        <v>56</v>
      </c>
      <c r="C249" t="s">
        <v>8</v>
      </c>
      <c r="D249" s="1">
        <v>80956</v>
      </c>
      <c r="E249" s="1">
        <v>586706</v>
      </c>
      <c r="F249" s="2">
        <v>84307</v>
      </c>
    </row>
    <row r="250" spans="1:6" x14ac:dyDescent="0.2">
      <c r="A250">
        <v>2020</v>
      </c>
      <c r="B250" t="s">
        <v>56</v>
      </c>
      <c r="C250" t="s">
        <v>9</v>
      </c>
      <c r="D250" s="1">
        <v>28810</v>
      </c>
      <c r="E250" s="1">
        <v>242175</v>
      </c>
      <c r="F250" s="2">
        <v>93145</v>
      </c>
    </row>
    <row r="251" spans="1:6" x14ac:dyDescent="0.2">
      <c r="A251">
        <v>2020</v>
      </c>
      <c r="B251" t="s">
        <v>56</v>
      </c>
      <c r="C251" t="s">
        <v>10</v>
      </c>
      <c r="D251" s="1">
        <v>6508</v>
      </c>
      <c r="E251" s="1">
        <v>34249</v>
      </c>
      <c r="F251" s="2">
        <v>68833</v>
      </c>
    </row>
    <row r="252" spans="1:6" x14ac:dyDescent="0.2">
      <c r="A252">
        <v>2020</v>
      </c>
      <c r="B252" t="s">
        <v>56</v>
      </c>
      <c r="C252" t="s">
        <v>11</v>
      </c>
      <c r="D252" s="1">
        <v>33063</v>
      </c>
      <c r="E252" s="1">
        <v>376539</v>
      </c>
      <c r="F252" s="2">
        <v>121634</v>
      </c>
    </row>
    <row r="253" spans="1:6" x14ac:dyDescent="0.2">
      <c r="A253">
        <v>2020</v>
      </c>
      <c r="B253" t="s">
        <v>56</v>
      </c>
      <c r="C253" t="s">
        <v>12</v>
      </c>
      <c r="D253" s="1">
        <v>17574</v>
      </c>
      <c r="E253" s="1">
        <v>133449</v>
      </c>
      <c r="F253" s="2">
        <v>72283</v>
      </c>
    </row>
    <row r="254" spans="1:6" x14ac:dyDescent="0.2">
      <c r="A254">
        <v>2020</v>
      </c>
      <c r="B254" t="s">
        <v>56</v>
      </c>
      <c r="C254" t="s">
        <v>13</v>
      </c>
      <c r="D254" s="1">
        <v>10731</v>
      </c>
      <c r="E254" s="1">
        <v>109283</v>
      </c>
      <c r="F254" s="2">
        <v>81131</v>
      </c>
    </row>
    <row r="255" spans="1:6" x14ac:dyDescent="0.2">
      <c r="A255">
        <v>2020</v>
      </c>
      <c r="B255" t="s">
        <v>56</v>
      </c>
      <c r="C255" t="s">
        <v>14</v>
      </c>
      <c r="D255" s="1">
        <v>8752</v>
      </c>
      <c r="E255" s="1">
        <v>73310</v>
      </c>
      <c r="F255" s="2">
        <v>75889</v>
      </c>
    </row>
    <row r="256" spans="1:6" x14ac:dyDescent="0.2">
      <c r="A256">
        <v>2020</v>
      </c>
      <c r="B256" t="s">
        <v>56</v>
      </c>
      <c r="C256" t="s">
        <v>15</v>
      </c>
      <c r="D256" s="1">
        <v>11729</v>
      </c>
      <c r="E256" s="1">
        <v>92079</v>
      </c>
      <c r="F256" s="2">
        <v>75177</v>
      </c>
    </row>
    <row r="257" spans="1:6" x14ac:dyDescent="0.2">
      <c r="A257">
        <v>2020</v>
      </c>
      <c r="B257" t="s">
        <v>56</v>
      </c>
      <c r="C257" t="s">
        <v>16</v>
      </c>
      <c r="D257" s="1">
        <v>14229</v>
      </c>
      <c r="E257" s="1">
        <v>81149</v>
      </c>
      <c r="F257" s="2">
        <v>69409</v>
      </c>
    </row>
    <row r="258" spans="1:6" x14ac:dyDescent="0.2">
      <c r="A258">
        <v>2020</v>
      </c>
      <c r="B258" t="s">
        <v>56</v>
      </c>
      <c r="C258" t="s">
        <v>17</v>
      </c>
      <c r="D258" s="1">
        <v>3926</v>
      </c>
      <c r="E258" s="1">
        <v>30107</v>
      </c>
      <c r="F258" s="2">
        <v>75870</v>
      </c>
    </row>
    <row r="259" spans="1:6" x14ac:dyDescent="0.2">
      <c r="A259">
        <v>2020</v>
      </c>
      <c r="B259" t="s">
        <v>56</v>
      </c>
      <c r="C259" t="s">
        <v>18</v>
      </c>
      <c r="D259" s="1">
        <v>15692</v>
      </c>
      <c r="E259" s="1">
        <v>129771</v>
      </c>
      <c r="F259" s="2">
        <v>110159</v>
      </c>
    </row>
    <row r="260" spans="1:6" x14ac:dyDescent="0.2">
      <c r="A260">
        <v>2020</v>
      </c>
      <c r="B260" t="s">
        <v>56</v>
      </c>
      <c r="C260" t="s">
        <v>19</v>
      </c>
      <c r="D260" s="1">
        <v>18137</v>
      </c>
      <c r="E260" s="1">
        <v>212062</v>
      </c>
      <c r="F260" s="2">
        <v>159120</v>
      </c>
    </row>
    <row r="261" spans="1:6" x14ac:dyDescent="0.2">
      <c r="A261">
        <v>2020</v>
      </c>
      <c r="B261" t="s">
        <v>56</v>
      </c>
      <c r="C261" t="s">
        <v>20</v>
      </c>
      <c r="D261" s="1">
        <v>20626</v>
      </c>
      <c r="E261" s="1">
        <v>207448</v>
      </c>
      <c r="F261" s="2">
        <v>81720</v>
      </c>
    </row>
    <row r="262" spans="1:6" x14ac:dyDescent="0.2">
      <c r="A262">
        <v>2020</v>
      </c>
      <c r="B262" t="s">
        <v>56</v>
      </c>
      <c r="C262" t="s">
        <v>21</v>
      </c>
      <c r="D262" s="1">
        <v>16134</v>
      </c>
      <c r="E262" s="1">
        <v>179728</v>
      </c>
      <c r="F262" s="2">
        <v>104989</v>
      </c>
    </row>
    <row r="263" spans="1:6" x14ac:dyDescent="0.2">
      <c r="A263">
        <v>2020</v>
      </c>
      <c r="B263" t="s">
        <v>56</v>
      </c>
      <c r="C263" t="s">
        <v>22</v>
      </c>
      <c r="D263" s="1">
        <v>7984</v>
      </c>
      <c r="E263" s="1">
        <v>41912</v>
      </c>
      <c r="F263" s="2">
        <v>59263</v>
      </c>
    </row>
    <row r="264" spans="1:6" x14ac:dyDescent="0.2">
      <c r="A264">
        <v>2020</v>
      </c>
      <c r="B264" t="s">
        <v>56</v>
      </c>
      <c r="C264" t="s">
        <v>23</v>
      </c>
      <c r="D264" s="1">
        <v>18815</v>
      </c>
      <c r="E264" s="1">
        <v>165564</v>
      </c>
      <c r="F264" s="2">
        <v>82664</v>
      </c>
    </row>
    <row r="265" spans="1:6" x14ac:dyDescent="0.2">
      <c r="A265">
        <v>2020</v>
      </c>
      <c r="B265" t="s">
        <v>56</v>
      </c>
      <c r="C265" t="s">
        <v>24</v>
      </c>
      <c r="D265" s="1">
        <v>4557</v>
      </c>
      <c r="E265" s="1">
        <v>21986</v>
      </c>
      <c r="F265" s="2">
        <v>67330</v>
      </c>
    </row>
    <row r="266" spans="1:6" x14ac:dyDescent="0.2">
      <c r="A266">
        <v>2020</v>
      </c>
      <c r="B266" t="s">
        <v>56</v>
      </c>
      <c r="C266" t="s">
        <v>25</v>
      </c>
      <c r="D266" s="1">
        <v>7000</v>
      </c>
      <c r="E266" s="1">
        <v>66588</v>
      </c>
      <c r="F266" s="2">
        <v>74942</v>
      </c>
    </row>
    <row r="267" spans="1:6" x14ac:dyDescent="0.2">
      <c r="A267">
        <v>2020</v>
      </c>
      <c r="B267" t="s">
        <v>56</v>
      </c>
      <c r="C267" t="s">
        <v>26</v>
      </c>
      <c r="D267" s="1">
        <v>9293</v>
      </c>
      <c r="E267" s="1">
        <v>62325</v>
      </c>
      <c r="F267" s="2">
        <v>79236</v>
      </c>
    </row>
    <row r="268" spans="1:6" x14ac:dyDescent="0.2">
      <c r="A268">
        <v>2020</v>
      </c>
      <c r="B268" t="s">
        <v>56</v>
      </c>
      <c r="C268" t="s">
        <v>27</v>
      </c>
      <c r="D268" s="1">
        <v>3946</v>
      </c>
      <c r="E268" s="1">
        <v>33027</v>
      </c>
      <c r="F268" s="2">
        <v>109751</v>
      </c>
    </row>
    <row r="269" spans="1:6" x14ac:dyDescent="0.2">
      <c r="A269">
        <v>2020</v>
      </c>
      <c r="B269" t="s">
        <v>56</v>
      </c>
      <c r="C269" t="s">
        <v>28</v>
      </c>
      <c r="D269" s="1">
        <v>20469</v>
      </c>
      <c r="E269" s="1">
        <v>235676</v>
      </c>
      <c r="F269" s="2">
        <v>127870</v>
      </c>
    </row>
    <row r="270" spans="1:6" x14ac:dyDescent="0.2">
      <c r="A270">
        <v>2020</v>
      </c>
      <c r="B270" t="s">
        <v>56</v>
      </c>
      <c r="C270" t="s">
        <v>29</v>
      </c>
      <c r="D270" s="1">
        <v>5600</v>
      </c>
      <c r="E270" s="1">
        <v>32608</v>
      </c>
      <c r="F270" s="2">
        <v>62343</v>
      </c>
    </row>
    <row r="271" spans="1:6" x14ac:dyDescent="0.2">
      <c r="A271">
        <v>2020</v>
      </c>
      <c r="B271" t="s">
        <v>56</v>
      </c>
      <c r="C271" t="s">
        <v>30</v>
      </c>
      <c r="D271" s="1">
        <v>63948</v>
      </c>
      <c r="E271" s="1">
        <v>700031</v>
      </c>
      <c r="F271" s="2">
        <v>207014</v>
      </c>
    </row>
    <row r="272" spans="1:6" x14ac:dyDescent="0.2">
      <c r="A272">
        <v>2020</v>
      </c>
      <c r="B272" t="s">
        <v>56</v>
      </c>
      <c r="C272" t="s">
        <v>31</v>
      </c>
      <c r="D272" s="1">
        <v>30275</v>
      </c>
      <c r="E272" s="1">
        <v>251672</v>
      </c>
      <c r="F272" s="2">
        <v>97234</v>
      </c>
    </row>
    <row r="273" spans="1:6" x14ac:dyDescent="0.2">
      <c r="A273">
        <v>2020</v>
      </c>
      <c r="B273" t="s">
        <v>56</v>
      </c>
      <c r="C273" t="s">
        <v>32</v>
      </c>
      <c r="D273" s="1">
        <v>3042</v>
      </c>
      <c r="E273" s="1">
        <v>22496</v>
      </c>
      <c r="F273" s="2">
        <v>69243</v>
      </c>
    </row>
    <row r="274" spans="1:6" x14ac:dyDescent="0.2">
      <c r="A274">
        <v>2020</v>
      </c>
      <c r="B274" t="s">
        <v>56</v>
      </c>
      <c r="C274" t="s">
        <v>33</v>
      </c>
      <c r="D274" s="1">
        <v>29307</v>
      </c>
      <c r="E274" s="1">
        <v>287990</v>
      </c>
      <c r="F274" s="2">
        <v>82336</v>
      </c>
    </row>
    <row r="275" spans="1:6" x14ac:dyDescent="0.2">
      <c r="A275">
        <v>2020</v>
      </c>
      <c r="B275" t="s">
        <v>56</v>
      </c>
      <c r="C275" t="s">
        <v>34</v>
      </c>
      <c r="D275" s="1">
        <v>11701</v>
      </c>
      <c r="E275" s="1">
        <v>74614</v>
      </c>
      <c r="F275" s="2">
        <v>64030</v>
      </c>
    </row>
    <row r="276" spans="1:6" x14ac:dyDescent="0.2">
      <c r="A276">
        <v>2020</v>
      </c>
      <c r="B276" t="s">
        <v>56</v>
      </c>
      <c r="C276" t="s">
        <v>35</v>
      </c>
      <c r="D276" s="1">
        <v>13352</v>
      </c>
      <c r="E276" s="1">
        <v>83937</v>
      </c>
      <c r="F276" s="2">
        <v>80727</v>
      </c>
    </row>
    <row r="277" spans="1:6" x14ac:dyDescent="0.2">
      <c r="A277">
        <v>2020</v>
      </c>
      <c r="B277" t="s">
        <v>56</v>
      </c>
      <c r="C277" t="s">
        <v>36</v>
      </c>
      <c r="D277" s="1">
        <v>29714</v>
      </c>
      <c r="E277" s="1">
        <v>325571</v>
      </c>
      <c r="F277" s="2">
        <v>97231</v>
      </c>
    </row>
    <row r="278" spans="1:6" x14ac:dyDescent="0.2">
      <c r="A278">
        <v>2020</v>
      </c>
      <c r="B278" t="s">
        <v>56</v>
      </c>
      <c r="C278" t="s">
        <v>37</v>
      </c>
      <c r="D278" s="1">
        <v>3038</v>
      </c>
      <c r="E278" s="1">
        <v>31304</v>
      </c>
      <c r="F278" s="2">
        <v>100316</v>
      </c>
    </row>
    <row r="279" spans="1:6" x14ac:dyDescent="0.2">
      <c r="A279">
        <v>2020</v>
      </c>
      <c r="B279" t="s">
        <v>56</v>
      </c>
      <c r="C279" t="s">
        <v>38</v>
      </c>
      <c r="D279" s="1">
        <v>15078</v>
      </c>
      <c r="E279" s="1">
        <v>101637</v>
      </c>
      <c r="F279" s="2">
        <v>71361</v>
      </c>
    </row>
    <row r="280" spans="1:6" x14ac:dyDescent="0.2">
      <c r="A280">
        <v>2020</v>
      </c>
      <c r="B280" t="s">
        <v>56</v>
      </c>
      <c r="C280" t="s">
        <v>39</v>
      </c>
      <c r="D280" s="1">
        <v>3397</v>
      </c>
      <c r="E280" s="1">
        <v>27809</v>
      </c>
      <c r="F280" s="2">
        <v>69345</v>
      </c>
    </row>
    <row r="281" spans="1:6" x14ac:dyDescent="0.2">
      <c r="A281">
        <v>2020</v>
      </c>
      <c r="B281" t="s">
        <v>56</v>
      </c>
      <c r="C281" t="s">
        <v>40</v>
      </c>
      <c r="D281" s="1">
        <v>16893</v>
      </c>
      <c r="E281" s="1">
        <v>155926</v>
      </c>
      <c r="F281" s="2">
        <v>85116</v>
      </c>
    </row>
    <row r="282" spans="1:6" x14ac:dyDescent="0.2">
      <c r="A282">
        <v>2020</v>
      </c>
      <c r="B282" t="s">
        <v>56</v>
      </c>
      <c r="C282" t="s">
        <v>41</v>
      </c>
      <c r="D282" s="1">
        <v>78940</v>
      </c>
      <c r="E282" s="1">
        <v>778554</v>
      </c>
      <c r="F282" s="2">
        <v>92477</v>
      </c>
    </row>
    <row r="283" spans="1:6" x14ac:dyDescent="0.2">
      <c r="A283">
        <v>2020</v>
      </c>
      <c r="B283" t="s">
        <v>56</v>
      </c>
      <c r="C283" t="s">
        <v>42</v>
      </c>
      <c r="D283" s="1">
        <v>12580</v>
      </c>
      <c r="E283" s="1">
        <v>93379</v>
      </c>
      <c r="F283" s="2">
        <v>79806</v>
      </c>
    </row>
    <row r="284" spans="1:6" x14ac:dyDescent="0.2">
      <c r="A284">
        <v>2020</v>
      </c>
      <c r="B284" t="s">
        <v>56</v>
      </c>
      <c r="C284" t="s">
        <v>43</v>
      </c>
      <c r="D284" s="1">
        <v>1719</v>
      </c>
      <c r="E284" s="1">
        <v>11578</v>
      </c>
      <c r="F284" s="2">
        <v>80135</v>
      </c>
    </row>
    <row r="285" spans="1:6" x14ac:dyDescent="0.2">
      <c r="A285">
        <v>2020</v>
      </c>
      <c r="B285" t="s">
        <v>56</v>
      </c>
      <c r="C285" t="s">
        <v>44</v>
      </c>
      <c r="D285" s="1">
        <v>22750</v>
      </c>
      <c r="E285" s="1">
        <v>195671</v>
      </c>
      <c r="F285" s="2">
        <v>97246</v>
      </c>
    </row>
    <row r="286" spans="1:6" x14ac:dyDescent="0.2">
      <c r="A286">
        <v>2020</v>
      </c>
      <c r="B286" t="s">
        <v>56</v>
      </c>
      <c r="C286" t="s">
        <v>45</v>
      </c>
      <c r="D286" s="1">
        <v>18828</v>
      </c>
      <c r="E286" s="1">
        <v>147772</v>
      </c>
      <c r="F286" s="2">
        <v>95674</v>
      </c>
    </row>
    <row r="287" spans="1:6" x14ac:dyDescent="0.2">
      <c r="A287">
        <v>2020</v>
      </c>
      <c r="B287" t="s">
        <v>56</v>
      </c>
      <c r="C287" t="s">
        <v>46</v>
      </c>
      <c r="D287" s="1">
        <v>4042</v>
      </c>
      <c r="E287" s="1">
        <v>24190</v>
      </c>
      <c r="F287" s="2">
        <v>56764</v>
      </c>
    </row>
    <row r="288" spans="1:6" x14ac:dyDescent="0.2">
      <c r="A288">
        <v>2020</v>
      </c>
      <c r="B288" t="s">
        <v>56</v>
      </c>
      <c r="C288" t="s">
        <v>47</v>
      </c>
      <c r="D288" s="1">
        <v>14688</v>
      </c>
      <c r="E288" s="1">
        <v>148829</v>
      </c>
      <c r="F288" s="2">
        <v>80470</v>
      </c>
    </row>
    <row r="289" spans="1:6" x14ac:dyDescent="0.2">
      <c r="A289">
        <v>2020</v>
      </c>
      <c r="B289" t="s">
        <v>56</v>
      </c>
      <c r="C289" t="s">
        <v>48</v>
      </c>
      <c r="D289" s="1">
        <v>2353</v>
      </c>
      <c r="E289" s="1">
        <v>10919</v>
      </c>
      <c r="F289" s="2">
        <v>64480</v>
      </c>
    </row>
    <row r="290" spans="1:6" x14ac:dyDescent="0.2">
      <c r="A290">
        <v>2020</v>
      </c>
      <c r="B290" t="s">
        <v>57</v>
      </c>
      <c r="C290" t="s">
        <v>1</v>
      </c>
      <c r="D290" s="1">
        <v>22875</v>
      </c>
      <c r="E290" s="1">
        <v>242419</v>
      </c>
      <c r="F290" s="2">
        <v>62111</v>
      </c>
    </row>
    <row r="291" spans="1:6" x14ac:dyDescent="0.2">
      <c r="A291">
        <v>2020</v>
      </c>
      <c r="B291" t="s">
        <v>57</v>
      </c>
      <c r="C291" t="s">
        <v>2</v>
      </c>
      <c r="D291" s="1">
        <v>40867</v>
      </c>
      <c r="E291" s="1">
        <v>431379</v>
      </c>
      <c r="F291" s="2">
        <v>63180</v>
      </c>
    </row>
    <row r="292" spans="1:6" x14ac:dyDescent="0.2">
      <c r="A292">
        <v>2020</v>
      </c>
      <c r="B292" t="s">
        <v>57</v>
      </c>
      <c r="C292" t="s">
        <v>3</v>
      </c>
      <c r="D292" s="1">
        <v>15490</v>
      </c>
      <c r="E292" s="1">
        <v>139300</v>
      </c>
      <c r="F292" s="2">
        <v>68067</v>
      </c>
    </row>
    <row r="293" spans="1:6" x14ac:dyDescent="0.2">
      <c r="A293">
        <v>2020</v>
      </c>
      <c r="B293" t="s">
        <v>57</v>
      </c>
      <c r="C293" t="s">
        <v>4</v>
      </c>
      <c r="D293" s="1">
        <v>221985</v>
      </c>
      <c r="E293" s="1">
        <v>2600604</v>
      </c>
      <c r="F293" s="2">
        <v>106486</v>
      </c>
    </row>
    <row r="294" spans="1:6" x14ac:dyDescent="0.2">
      <c r="A294">
        <v>2020</v>
      </c>
      <c r="B294" t="s">
        <v>57</v>
      </c>
      <c r="C294" t="s">
        <v>5</v>
      </c>
      <c r="D294" s="1">
        <v>58286</v>
      </c>
      <c r="E294" s="1">
        <v>430367</v>
      </c>
      <c r="F294" s="2">
        <v>90744</v>
      </c>
    </row>
    <row r="295" spans="1:6" x14ac:dyDescent="0.2">
      <c r="A295">
        <v>2020</v>
      </c>
      <c r="B295" t="s">
        <v>57</v>
      </c>
      <c r="C295" t="s">
        <v>6</v>
      </c>
      <c r="D295" s="1">
        <v>24131</v>
      </c>
      <c r="E295" s="1">
        <v>206629</v>
      </c>
      <c r="F295" s="2">
        <v>95714</v>
      </c>
    </row>
    <row r="296" spans="1:6" x14ac:dyDescent="0.2">
      <c r="A296">
        <v>2020</v>
      </c>
      <c r="B296" t="s">
        <v>57</v>
      </c>
      <c r="C296" t="s">
        <v>7</v>
      </c>
      <c r="D296" s="1">
        <v>9766</v>
      </c>
      <c r="E296" s="1">
        <v>61669</v>
      </c>
      <c r="F296" s="2">
        <v>85651</v>
      </c>
    </row>
    <row r="297" spans="1:6" x14ac:dyDescent="0.2">
      <c r="A297">
        <v>2020</v>
      </c>
      <c r="B297" t="s">
        <v>57</v>
      </c>
      <c r="C297" t="s">
        <v>8</v>
      </c>
      <c r="D297" s="1">
        <v>179893</v>
      </c>
      <c r="E297" s="1">
        <v>1358317</v>
      </c>
      <c r="F297" s="2">
        <v>68223</v>
      </c>
    </row>
    <row r="298" spans="1:6" x14ac:dyDescent="0.2">
      <c r="A298">
        <v>2020</v>
      </c>
      <c r="B298" t="s">
        <v>57</v>
      </c>
      <c r="C298" t="s">
        <v>9</v>
      </c>
      <c r="D298" s="1">
        <v>60683</v>
      </c>
      <c r="E298" s="1">
        <v>692452</v>
      </c>
      <c r="F298" s="2">
        <v>76331</v>
      </c>
    </row>
    <row r="299" spans="1:6" x14ac:dyDescent="0.2">
      <c r="A299">
        <v>2020</v>
      </c>
      <c r="B299" t="s">
        <v>57</v>
      </c>
      <c r="C299" t="s">
        <v>10</v>
      </c>
      <c r="D299" s="1">
        <v>12911</v>
      </c>
      <c r="E299" s="1">
        <v>97097</v>
      </c>
      <c r="F299" s="2">
        <v>59743</v>
      </c>
    </row>
    <row r="300" spans="1:6" x14ac:dyDescent="0.2">
      <c r="A300">
        <v>2020</v>
      </c>
      <c r="B300" t="s">
        <v>57</v>
      </c>
      <c r="C300" t="s">
        <v>11</v>
      </c>
      <c r="D300" s="1">
        <v>75904</v>
      </c>
      <c r="E300" s="1">
        <v>892150</v>
      </c>
      <c r="F300" s="2">
        <v>83889</v>
      </c>
    </row>
    <row r="301" spans="1:6" x14ac:dyDescent="0.2">
      <c r="A301">
        <v>2020</v>
      </c>
      <c r="B301" t="s">
        <v>57</v>
      </c>
      <c r="C301" t="s">
        <v>12</v>
      </c>
      <c r="D301" s="1">
        <v>32143</v>
      </c>
      <c r="E301" s="1">
        <v>326745</v>
      </c>
      <c r="F301" s="2">
        <v>58578</v>
      </c>
    </row>
    <row r="302" spans="1:6" x14ac:dyDescent="0.2">
      <c r="A302">
        <v>2020</v>
      </c>
      <c r="B302" t="s">
        <v>57</v>
      </c>
      <c r="C302" t="s">
        <v>13</v>
      </c>
      <c r="D302" s="1">
        <v>16706</v>
      </c>
      <c r="E302" s="1">
        <v>134822</v>
      </c>
      <c r="F302" s="2">
        <v>61793</v>
      </c>
    </row>
    <row r="303" spans="1:6" x14ac:dyDescent="0.2">
      <c r="A303">
        <v>2020</v>
      </c>
      <c r="B303" t="s">
        <v>57</v>
      </c>
      <c r="C303" t="s">
        <v>14</v>
      </c>
      <c r="D303" s="1">
        <v>16823</v>
      </c>
      <c r="E303" s="1">
        <v>168813</v>
      </c>
      <c r="F303" s="2">
        <v>69538</v>
      </c>
    </row>
    <row r="304" spans="1:6" x14ac:dyDescent="0.2">
      <c r="A304">
        <v>2020</v>
      </c>
      <c r="B304" t="s">
        <v>57</v>
      </c>
      <c r="C304" t="s">
        <v>15</v>
      </c>
      <c r="D304" s="1">
        <v>22329</v>
      </c>
      <c r="E304" s="1">
        <v>207575</v>
      </c>
      <c r="F304" s="2">
        <v>55987</v>
      </c>
    </row>
    <row r="305" spans="1:6" x14ac:dyDescent="0.2">
      <c r="A305">
        <v>2020</v>
      </c>
      <c r="B305" t="s">
        <v>57</v>
      </c>
      <c r="C305" t="s">
        <v>16</v>
      </c>
      <c r="D305" s="1">
        <v>26262</v>
      </c>
      <c r="E305" s="1">
        <v>204729</v>
      </c>
      <c r="F305" s="2">
        <v>60136</v>
      </c>
    </row>
    <row r="306" spans="1:6" x14ac:dyDescent="0.2">
      <c r="A306">
        <v>2020</v>
      </c>
      <c r="B306" t="s">
        <v>57</v>
      </c>
      <c r="C306" t="s">
        <v>17</v>
      </c>
      <c r="D306" s="1">
        <v>11267</v>
      </c>
      <c r="E306" s="1">
        <v>68952</v>
      </c>
      <c r="F306" s="2">
        <v>66178</v>
      </c>
    </row>
    <row r="307" spans="1:6" x14ac:dyDescent="0.2">
      <c r="A307">
        <v>2020</v>
      </c>
      <c r="B307" t="s">
        <v>57</v>
      </c>
      <c r="C307" t="s">
        <v>18</v>
      </c>
      <c r="D307" s="1">
        <v>44172</v>
      </c>
      <c r="E307" s="1">
        <v>441860</v>
      </c>
      <c r="F307" s="2">
        <v>88391</v>
      </c>
    </row>
    <row r="308" spans="1:6" x14ac:dyDescent="0.2">
      <c r="A308">
        <v>2020</v>
      </c>
      <c r="B308" t="s">
        <v>57</v>
      </c>
      <c r="C308" t="s">
        <v>19</v>
      </c>
      <c r="D308" s="1">
        <v>48428</v>
      </c>
      <c r="E308" s="1">
        <v>583792</v>
      </c>
      <c r="F308" s="2">
        <v>124638</v>
      </c>
    </row>
    <row r="309" spans="1:6" x14ac:dyDescent="0.2">
      <c r="A309">
        <v>2020</v>
      </c>
      <c r="B309" t="s">
        <v>57</v>
      </c>
      <c r="C309" t="s">
        <v>20</v>
      </c>
      <c r="D309" s="1">
        <v>46269</v>
      </c>
      <c r="E309" s="1">
        <v>599657</v>
      </c>
      <c r="F309" s="2">
        <v>76432</v>
      </c>
    </row>
    <row r="310" spans="1:6" x14ac:dyDescent="0.2">
      <c r="A310">
        <v>2020</v>
      </c>
      <c r="B310" t="s">
        <v>57</v>
      </c>
      <c r="C310" t="s">
        <v>21</v>
      </c>
      <c r="D310" s="1">
        <v>33603</v>
      </c>
      <c r="E310" s="1">
        <v>361183</v>
      </c>
      <c r="F310" s="2">
        <v>91033</v>
      </c>
    </row>
    <row r="311" spans="1:6" x14ac:dyDescent="0.2">
      <c r="A311">
        <v>2020</v>
      </c>
      <c r="B311" t="s">
        <v>57</v>
      </c>
      <c r="C311" t="s">
        <v>22</v>
      </c>
      <c r="D311" s="1">
        <v>12692</v>
      </c>
      <c r="E311" s="1">
        <v>107758</v>
      </c>
      <c r="F311" s="2">
        <v>45573</v>
      </c>
    </row>
    <row r="312" spans="1:6" x14ac:dyDescent="0.2">
      <c r="A312">
        <v>2020</v>
      </c>
      <c r="B312" t="s">
        <v>57</v>
      </c>
      <c r="C312" t="s">
        <v>23</v>
      </c>
      <c r="D312" s="1">
        <v>36089</v>
      </c>
      <c r="E312" s="1">
        <v>365657</v>
      </c>
      <c r="F312" s="2">
        <v>72666</v>
      </c>
    </row>
    <row r="313" spans="1:6" x14ac:dyDescent="0.2">
      <c r="A313">
        <v>2020</v>
      </c>
      <c r="B313" t="s">
        <v>57</v>
      </c>
      <c r="C313" t="s">
        <v>24</v>
      </c>
      <c r="D313" s="1">
        <v>10331</v>
      </c>
      <c r="E313" s="1">
        <v>43549</v>
      </c>
      <c r="F313" s="2">
        <v>59785</v>
      </c>
    </row>
    <row r="314" spans="1:6" x14ac:dyDescent="0.2">
      <c r="A314">
        <v>2020</v>
      </c>
      <c r="B314" t="s">
        <v>57</v>
      </c>
      <c r="C314" t="s">
        <v>25</v>
      </c>
      <c r="D314" s="1">
        <v>11809</v>
      </c>
      <c r="E314" s="1">
        <v>117288</v>
      </c>
      <c r="F314" s="2">
        <v>65292</v>
      </c>
    </row>
    <row r="315" spans="1:6" x14ac:dyDescent="0.2">
      <c r="A315">
        <v>2020</v>
      </c>
      <c r="B315" t="s">
        <v>57</v>
      </c>
      <c r="C315" t="s">
        <v>26</v>
      </c>
      <c r="D315" s="1">
        <v>20046</v>
      </c>
      <c r="E315" s="1">
        <v>179092</v>
      </c>
      <c r="F315" s="2">
        <v>67081</v>
      </c>
    </row>
    <row r="316" spans="1:6" x14ac:dyDescent="0.2">
      <c r="A316">
        <v>2020</v>
      </c>
      <c r="B316" t="s">
        <v>57</v>
      </c>
      <c r="C316" t="s">
        <v>27</v>
      </c>
      <c r="D316" s="1">
        <v>13616</v>
      </c>
      <c r="E316" s="1">
        <v>81639</v>
      </c>
      <c r="F316" s="2">
        <v>88167</v>
      </c>
    </row>
    <row r="317" spans="1:6" x14ac:dyDescent="0.2">
      <c r="A317">
        <v>2020</v>
      </c>
      <c r="B317" t="s">
        <v>57</v>
      </c>
      <c r="C317" t="s">
        <v>28</v>
      </c>
      <c r="D317" s="1">
        <v>53304</v>
      </c>
      <c r="E317" s="1">
        <v>643507</v>
      </c>
      <c r="F317" s="2">
        <v>102666</v>
      </c>
    </row>
    <row r="318" spans="1:6" x14ac:dyDescent="0.2">
      <c r="A318">
        <v>2020</v>
      </c>
      <c r="B318" t="s">
        <v>57</v>
      </c>
      <c r="C318" t="s">
        <v>29</v>
      </c>
      <c r="D318" s="1">
        <v>11550</v>
      </c>
      <c r="E318" s="1">
        <v>107707</v>
      </c>
      <c r="F318" s="2">
        <v>69938</v>
      </c>
    </row>
    <row r="319" spans="1:6" x14ac:dyDescent="0.2">
      <c r="A319">
        <v>2020</v>
      </c>
      <c r="B319" t="s">
        <v>57</v>
      </c>
      <c r="C319" t="s">
        <v>30</v>
      </c>
      <c r="D319" s="1">
        <v>117347</v>
      </c>
      <c r="E319" s="1">
        <v>1242471</v>
      </c>
      <c r="F319" s="2">
        <v>109413</v>
      </c>
    </row>
    <row r="320" spans="1:6" x14ac:dyDescent="0.2">
      <c r="A320">
        <v>2020</v>
      </c>
      <c r="B320" t="s">
        <v>57</v>
      </c>
      <c r="C320" t="s">
        <v>31</v>
      </c>
      <c r="D320" s="1">
        <v>64843</v>
      </c>
      <c r="E320" s="1">
        <v>637719</v>
      </c>
      <c r="F320" s="2">
        <v>72078</v>
      </c>
    </row>
    <row r="321" spans="1:6" x14ac:dyDescent="0.2">
      <c r="A321">
        <v>2020</v>
      </c>
      <c r="B321" t="s">
        <v>57</v>
      </c>
      <c r="C321" t="s">
        <v>32</v>
      </c>
      <c r="D321" s="1">
        <v>5337</v>
      </c>
      <c r="E321" s="1">
        <v>31642</v>
      </c>
      <c r="F321" s="2">
        <v>65877</v>
      </c>
    </row>
    <row r="322" spans="1:6" x14ac:dyDescent="0.2">
      <c r="A322">
        <v>2020</v>
      </c>
      <c r="B322" t="s">
        <v>57</v>
      </c>
      <c r="C322" t="s">
        <v>33</v>
      </c>
      <c r="D322" s="1">
        <v>55987</v>
      </c>
      <c r="E322" s="1">
        <v>697244</v>
      </c>
      <c r="F322" s="2">
        <v>71920</v>
      </c>
    </row>
    <row r="323" spans="1:6" x14ac:dyDescent="0.2">
      <c r="A323">
        <v>2020</v>
      </c>
      <c r="B323" t="s">
        <v>57</v>
      </c>
      <c r="C323" t="s">
        <v>34</v>
      </c>
      <c r="D323" s="1">
        <v>21652</v>
      </c>
      <c r="E323" s="1">
        <v>185307</v>
      </c>
      <c r="F323" s="2">
        <v>58539</v>
      </c>
    </row>
    <row r="324" spans="1:6" x14ac:dyDescent="0.2">
      <c r="A324">
        <v>2020</v>
      </c>
      <c r="B324" t="s">
        <v>57</v>
      </c>
      <c r="C324" t="s">
        <v>35</v>
      </c>
      <c r="D324" s="1">
        <v>27033</v>
      </c>
      <c r="E324" s="1">
        <v>242218</v>
      </c>
      <c r="F324" s="2">
        <v>81224</v>
      </c>
    </row>
    <row r="325" spans="1:6" x14ac:dyDescent="0.2">
      <c r="A325">
        <v>2020</v>
      </c>
      <c r="B325" t="s">
        <v>57</v>
      </c>
      <c r="C325" t="s">
        <v>36</v>
      </c>
      <c r="D325" s="1">
        <v>66210</v>
      </c>
      <c r="E325" s="1">
        <v>766122</v>
      </c>
      <c r="F325" s="2">
        <v>86971</v>
      </c>
    </row>
    <row r="326" spans="1:6" x14ac:dyDescent="0.2">
      <c r="A326">
        <v>2020</v>
      </c>
      <c r="B326" t="s">
        <v>57</v>
      </c>
      <c r="C326" t="s">
        <v>37</v>
      </c>
      <c r="D326" s="1">
        <v>9567</v>
      </c>
      <c r="E326" s="1">
        <v>65232</v>
      </c>
      <c r="F326" s="2">
        <v>75829</v>
      </c>
    </row>
    <row r="327" spans="1:6" x14ac:dyDescent="0.2">
      <c r="A327">
        <v>2020</v>
      </c>
      <c r="B327" t="s">
        <v>57</v>
      </c>
      <c r="C327" t="s">
        <v>38</v>
      </c>
      <c r="D327" s="1">
        <v>30793</v>
      </c>
      <c r="E327" s="1">
        <v>281874</v>
      </c>
      <c r="F327" s="2">
        <v>56907</v>
      </c>
    </row>
    <row r="328" spans="1:6" x14ac:dyDescent="0.2">
      <c r="A328">
        <v>2020</v>
      </c>
      <c r="B328" t="s">
        <v>57</v>
      </c>
      <c r="C328" t="s">
        <v>39</v>
      </c>
      <c r="D328" s="1">
        <v>5876</v>
      </c>
      <c r="E328" s="1">
        <v>32771</v>
      </c>
      <c r="F328" s="2">
        <v>63709</v>
      </c>
    </row>
    <row r="329" spans="1:6" x14ac:dyDescent="0.2">
      <c r="A329">
        <v>2020</v>
      </c>
      <c r="B329" t="s">
        <v>57</v>
      </c>
      <c r="C329" t="s">
        <v>40</v>
      </c>
      <c r="D329" s="1">
        <v>32595</v>
      </c>
      <c r="E329" s="1">
        <v>414644</v>
      </c>
      <c r="F329" s="2">
        <v>66460</v>
      </c>
    </row>
    <row r="330" spans="1:6" x14ac:dyDescent="0.2">
      <c r="A330">
        <v>2020</v>
      </c>
      <c r="B330" t="s">
        <v>57</v>
      </c>
      <c r="C330" t="s">
        <v>41</v>
      </c>
      <c r="D330" s="1">
        <v>146639</v>
      </c>
      <c r="E330" s="1">
        <v>1758991</v>
      </c>
      <c r="F330" s="2">
        <v>81123</v>
      </c>
    </row>
    <row r="331" spans="1:6" x14ac:dyDescent="0.2">
      <c r="A331">
        <v>2020</v>
      </c>
      <c r="B331" t="s">
        <v>57</v>
      </c>
      <c r="C331" t="s">
        <v>42</v>
      </c>
      <c r="D331" s="1">
        <v>25941</v>
      </c>
      <c r="E331" s="1">
        <v>223284</v>
      </c>
      <c r="F331" s="2">
        <v>68355</v>
      </c>
    </row>
    <row r="332" spans="1:6" x14ac:dyDescent="0.2">
      <c r="A332">
        <v>2020</v>
      </c>
      <c r="B332" t="s">
        <v>57</v>
      </c>
      <c r="C332" t="s">
        <v>43</v>
      </c>
      <c r="D332" s="1">
        <v>6346</v>
      </c>
      <c r="E332" s="1">
        <v>28512</v>
      </c>
      <c r="F332" s="2">
        <v>74442</v>
      </c>
    </row>
    <row r="333" spans="1:6" x14ac:dyDescent="0.2">
      <c r="A333">
        <v>2020</v>
      </c>
      <c r="B333" t="s">
        <v>57</v>
      </c>
      <c r="C333" t="s">
        <v>44</v>
      </c>
      <c r="D333" s="1">
        <v>60099</v>
      </c>
      <c r="E333" s="1">
        <v>752090</v>
      </c>
      <c r="F333" s="2">
        <v>96046</v>
      </c>
    </row>
    <row r="334" spans="1:6" x14ac:dyDescent="0.2">
      <c r="A334">
        <v>2020</v>
      </c>
      <c r="B334" t="s">
        <v>57</v>
      </c>
      <c r="C334" t="s">
        <v>45</v>
      </c>
      <c r="D334" s="1">
        <v>43094</v>
      </c>
      <c r="E334" s="1">
        <v>415190</v>
      </c>
      <c r="F334" s="2">
        <v>92279</v>
      </c>
    </row>
    <row r="335" spans="1:6" x14ac:dyDescent="0.2">
      <c r="A335">
        <v>2020</v>
      </c>
      <c r="B335" t="s">
        <v>57</v>
      </c>
      <c r="C335" t="s">
        <v>46</v>
      </c>
      <c r="D335" s="1">
        <v>8599</v>
      </c>
      <c r="E335" s="1">
        <v>65715</v>
      </c>
      <c r="F335" s="2">
        <v>53557</v>
      </c>
    </row>
    <row r="336" spans="1:6" x14ac:dyDescent="0.2">
      <c r="A336">
        <v>2020</v>
      </c>
      <c r="B336" t="s">
        <v>57</v>
      </c>
      <c r="C336" t="s">
        <v>47</v>
      </c>
      <c r="D336" s="1">
        <v>27048</v>
      </c>
      <c r="E336" s="1">
        <v>309780</v>
      </c>
      <c r="F336" s="2">
        <v>67254</v>
      </c>
    </row>
    <row r="337" spans="1:6" x14ac:dyDescent="0.2">
      <c r="A337">
        <v>2020</v>
      </c>
      <c r="B337" t="s">
        <v>57</v>
      </c>
      <c r="C337" t="s">
        <v>48</v>
      </c>
      <c r="D337" s="1">
        <v>4986</v>
      </c>
      <c r="E337" s="1">
        <v>18382</v>
      </c>
      <c r="F337" s="2">
        <v>60233</v>
      </c>
    </row>
    <row r="338" spans="1:6" x14ac:dyDescent="0.2">
      <c r="A338">
        <v>2020</v>
      </c>
      <c r="B338" t="s">
        <v>58</v>
      </c>
      <c r="C338" t="s">
        <v>1</v>
      </c>
      <c r="D338" s="1">
        <v>15859</v>
      </c>
      <c r="E338" s="1">
        <v>228486</v>
      </c>
      <c r="F338" s="2">
        <v>51193</v>
      </c>
    </row>
    <row r="339" spans="1:6" x14ac:dyDescent="0.2">
      <c r="A339">
        <v>2020</v>
      </c>
      <c r="B339" t="s">
        <v>58</v>
      </c>
      <c r="C339" t="s">
        <v>2</v>
      </c>
      <c r="D339" s="1">
        <v>20727</v>
      </c>
      <c r="E339" s="1">
        <v>455356</v>
      </c>
      <c r="F339" s="2">
        <v>56159</v>
      </c>
    </row>
    <row r="340" spans="1:6" x14ac:dyDescent="0.2">
      <c r="A340">
        <v>2020</v>
      </c>
      <c r="B340" t="s">
        <v>58</v>
      </c>
      <c r="C340" t="s">
        <v>3</v>
      </c>
      <c r="D340" s="1">
        <v>15656</v>
      </c>
      <c r="E340" s="1">
        <v>181169</v>
      </c>
      <c r="F340" s="2">
        <v>47435</v>
      </c>
    </row>
    <row r="341" spans="1:6" x14ac:dyDescent="0.2">
      <c r="A341">
        <v>2020</v>
      </c>
      <c r="B341" t="s">
        <v>58</v>
      </c>
      <c r="C341" t="s">
        <v>4</v>
      </c>
      <c r="D341" s="1">
        <v>656765</v>
      </c>
      <c r="E341" s="1">
        <v>2651781</v>
      </c>
      <c r="F341" s="2">
        <v>57668</v>
      </c>
    </row>
    <row r="342" spans="1:6" x14ac:dyDescent="0.2">
      <c r="A342">
        <v>2020</v>
      </c>
      <c r="B342" t="s">
        <v>58</v>
      </c>
      <c r="C342" t="s">
        <v>5</v>
      </c>
      <c r="D342" s="1">
        <v>23475</v>
      </c>
      <c r="E342" s="1">
        <v>332209</v>
      </c>
      <c r="F342" s="2">
        <v>55198</v>
      </c>
    </row>
    <row r="343" spans="1:6" x14ac:dyDescent="0.2">
      <c r="A343">
        <v>2020</v>
      </c>
      <c r="B343" t="s">
        <v>58</v>
      </c>
      <c r="C343" t="s">
        <v>6</v>
      </c>
      <c r="D343" s="1">
        <v>19964</v>
      </c>
      <c r="E343" s="1">
        <v>319881</v>
      </c>
      <c r="F343" s="2">
        <v>61215</v>
      </c>
    </row>
    <row r="344" spans="1:6" x14ac:dyDescent="0.2">
      <c r="A344">
        <v>2020</v>
      </c>
      <c r="B344" t="s">
        <v>58</v>
      </c>
      <c r="C344" t="s">
        <v>7</v>
      </c>
      <c r="D344" s="1">
        <v>5522</v>
      </c>
      <c r="E344" s="1">
        <v>74184</v>
      </c>
      <c r="F344" s="2">
        <v>57470</v>
      </c>
    </row>
    <row r="345" spans="1:6" x14ac:dyDescent="0.2">
      <c r="A345">
        <v>2020</v>
      </c>
      <c r="B345" t="s">
        <v>58</v>
      </c>
      <c r="C345" t="s">
        <v>8</v>
      </c>
      <c r="D345" s="1">
        <v>85058</v>
      </c>
      <c r="E345" s="1">
        <v>1293582</v>
      </c>
      <c r="F345" s="2">
        <v>55114</v>
      </c>
    </row>
    <row r="346" spans="1:6" x14ac:dyDescent="0.2">
      <c r="A346">
        <v>2020</v>
      </c>
      <c r="B346" t="s">
        <v>58</v>
      </c>
      <c r="C346" t="s">
        <v>9</v>
      </c>
      <c r="D346" s="1">
        <v>31842</v>
      </c>
      <c r="E346" s="1">
        <v>561390</v>
      </c>
      <c r="F346" s="2">
        <v>57141</v>
      </c>
    </row>
    <row r="347" spans="1:6" x14ac:dyDescent="0.2">
      <c r="A347">
        <v>2020</v>
      </c>
      <c r="B347" t="s">
        <v>58</v>
      </c>
      <c r="C347" t="s">
        <v>10</v>
      </c>
      <c r="D347" s="1">
        <v>9128</v>
      </c>
      <c r="E347" s="1">
        <v>106752</v>
      </c>
      <c r="F347" s="2">
        <v>45479</v>
      </c>
    </row>
    <row r="348" spans="1:6" x14ac:dyDescent="0.2">
      <c r="A348">
        <v>2020</v>
      </c>
      <c r="B348" t="s">
        <v>58</v>
      </c>
      <c r="C348" t="s">
        <v>11</v>
      </c>
      <c r="D348" s="1">
        <v>39684</v>
      </c>
      <c r="E348" s="1">
        <v>882088</v>
      </c>
      <c r="F348" s="2">
        <v>55678</v>
      </c>
    </row>
    <row r="349" spans="1:6" x14ac:dyDescent="0.2">
      <c r="A349">
        <v>2020</v>
      </c>
      <c r="B349" t="s">
        <v>58</v>
      </c>
      <c r="C349" t="s">
        <v>12</v>
      </c>
      <c r="D349" s="1">
        <v>16899</v>
      </c>
      <c r="E349" s="1">
        <v>451743</v>
      </c>
      <c r="F349" s="2">
        <v>52802</v>
      </c>
    </row>
    <row r="350" spans="1:6" x14ac:dyDescent="0.2">
      <c r="A350">
        <v>2020</v>
      </c>
      <c r="B350" t="s">
        <v>58</v>
      </c>
      <c r="C350" t="s">
        <v>13</v>
      </c>
      <c r="D350" s="1">
        <v>13294</v>
      </c>
      <c r="E350" s="1">
        <v>209301</v>
      </c>
      <c r="F350" s="2">
        <v>47222</v>
      </c>
    </row>
    <row r="351" spans="1:6" x14ac:dyDescent="0.2">
      <c r="A351">
        <v>2020</v>
      </c>
      <c r="B351" t="s">
        <v>58</v>
      </c>
      <c r="C351" t="s">
        <v>14</v>
      </c>
      <c r="D351" s="1">
        <v>10330</v>
      </c>
      <c r="E351" s="1">
        <v>194569</v>
      </c>
      <c r="F351" s="2">
        <v>48486</v>
      </c>
    </row>
    <row r="352" spans="1:6" x14ac:dyDescent="0.2">
      <c r="A352">
        <v>2020</v>
      </c>
      <c r="B352" t="s">
        <v>58</v>
      </c>
      <c r="C352" t="s">
        <v>15</v>
      </c>
      <c r="D352" s="1">
        <v>20809</v>
      </c>
      <c r="E352" s="1">
        <v>263195</v>
      </c>
      <c r="F352" s="2">
        <v>52098</v>
      </c>
    </row>
    <row r="353" spans="1:6" x14ac:dyDescent="0.2">
      <c r="A353">
        <v>2020</v>
      </c>
      <c r="B353" t="s">
        <v>58</v>
      </c>
      <c r="C353" t="s">
        <v>16</v>
      </c>
      <c r="D353" s="1">
        <v>16834</v>
      </c>
      <c r="E353" s="1">
        <v>296324</v>
      </c>
      <c r="F353" s="2">
        <v>48222</v>
      </c>
    </row>
    <row r="354" spans="1:6" x14ac:dyDescent="0.2">
      <c r="A354">
        <v>2020</v>
      </c>
      <c r="B354" t="s">
        <v>58</v>
      </c>
      <c r="C354" t="s">
        <v>17</v>
      </c>
      <c r="D354" s="1">
        <v>5591</v>
      </c>
      <c r="E354" s="1">
        <v>115511</v>
      </c>
      <c r="F354" s="2">
        <v>53739</v>
      </c>
    </row>
    <row r="355" spans="1:6" x14ac:dyDescent="0.2">
      <c r="A355">
        <v>2020</v>
      </c>
      <c r="B355" t="s">
        <v>58</v>
      </c>
      <c r="C355" t="s">
        <v>18</v>
      </c>
      <c r="D355" s="1">
        <v>21505</v>
      </c>
      <c r="E355" s="1">
        <v>420463</v>
      </c>
      <c r="F355" s="2">
        <v>59854</v>
      </c>
    </row>
    <row r="356" spans="1:6" x14ac:dyDescent="0.2">
      <c r="A356">
        <v>2020</v>
      </c>
      <c r="B356" t="s">
        <v>58</v>
      </c>
      <c r="C356" t="s">
        <v>19</v>
      </c>
      <c r="D356" s="1">
        <v>71270</v>
      </c>
      <c r="E356" s="1">
        <v>742606</v>
      </c>
      <c r="F356" s="2">
        <v>64556</v>
      </c>
    </row>
    <row r="357" spans="1:6" x14ac:dyDescent="0.2">
      <c r="A357">
        <v>2020</v>
      </c>
      <c r="B357" t="s">
        <v>58</v>
      </c>
      <c r="C357" t="s">
        <v>20</v>
      </c>
      <c r="D357" s="1">
        <v>32965</v>
      </c>
      <c r="E357" s="1">
        <v>622119</v>
      </c>
      <c r="F357" s="2">
        <v>54163</v>
      </c>
    </row>
    <row r="358" spans="1:6" x14ac:dyDescent="0.2">
      <c r="A358">
        <v>2020</v>
      </c>
      <c r="B358" t="s">
        <v>58</v>
      </c>
      <c r="C358" t="s">
        <v>21</v>
      </c>
      <c r="D358" s="1">
        <v>22985</v>
      </c>
      <c r="E358" s="1">
        <v>513228</v>
      </c>
      <c r="F358" s="2">
        <v>55127</v>
      </c>
    </row>
    <row r="359" spans="1:6" x14ac:dyDescent="0.2">
      <c r="A359">
        <v>2020</v>
      </c>
      <c r="B359" t="s">
        <v>58</v>
      </c>
      <c r="C359" t="s">
        <v>22</v>
      </c>
      <c r="D359" s="1">
        <v>7693</v>
      </c>
      <c r="E359" s="1">
        <v>138876</v>
      </c>
      <c r="F359" s="2">
        <v>45670</v>
      </c>
    </row>
    <row r="360" spans="1:6" x14ac:dyDescent="0.2">
      <c r="A360">
        <v>2020</v>
      </c>
      <c r="B360" t="s">
        <v>58</v>
      </c>
      <c r="C360" t="s">
        <v>23</v>
      </c>
      <c r="D360" s="1">
        <v>56134</v>
      </c>
      <c r="E360" s="1">
        <v>448355</v>
      </c>
      <c r="F360" s="2">
        <v>50460</v>
      </c>
    </row>
    <row r="361" spans="1:6" x14ac:dyDescent="0.2">
      <c r="A361">
        <v>2020</v>
      </c>
      <c r="B361" t="s">
        <v>58</v>
      </c>
      <c r="C361" t="s">
        <v>24</v>
      </c>
      <c r="D361" s="1">
        <v>5112</v>
      </c>
      <c r="E361" s="1">
        <v>73374</v>
      </c>
      <c r="F361" s="2">
        <v>52612</v>
      </c>
    </row>
    <row r="362" spans="1:6" x14ac:dyDescent="0.2">
      <c r="A362">
        <v>2020</v>
      </c>
      <c r="B362" t="s">
        <v>58</v>
      </c>
      <c r="C362" t="s">
        <v>25</v>
      </c>
      <c r="D362" s="1">
        <v>10522</v>
      </c>
      <c r="E362" s="1">
        <v>135205</v>
      </c>
      <c r="F362" s="2">
        <v>51740</v>
      </c>
    </row>
    <row r="363" spans="1:6" x14ac:dyDescent="0.2">
      <c r="A363">
        <v>2020</v>
      </c>
      <c r="B363" t="s">
        <v>58</v>
      </c>
      <c r="C363" t="s">
        <v>26</v>
      </c>
      <c r="D363" s="1">
        <v>9126</v>
      </c>
      <c r="E363" s="1">
        <v>139696</v>
      </c>
      <c r="F363" s="2">
        <v>58047</v>
      </c>
    </row>
    <row r="364" spans="1:6" x14ac:dyDescent="0.2">
      <c r="A364">
        <v>2020</v>
      </c>
      <c r="B364" t="s">
        <v>58</v>
      </c>
      <c r="C364" t="s">
        <v>27</v>
      </c>
      <c r="D364" s="1">
        <v>4900</v>
      </c>
      <c r="E364" s="1">
        <v>108757</v>
      </c>
      <c r="F364" s="2">
        <v>63675</v>
      </c>
    </row>
    <row r="365" spans="1:6" x14ac:dyDescent="0.2">
      <c r="A365">
        <v>2020</v>
      </c>
      <c r="B365" t="s">
        <v>58</v>
      </c>
      <c r="C365" t="s">
        <v>28</v>
      </c>
      <c r="D365" s="1">
        <v>43568</v>
      </c>
      <c r="E365" s="1">
        <v>622420</v>
      </c>
      <c r="F365" s="2">
        <v>60044</v>
      </c>
    </row>
    <row r="366" spans="1:6" x14ac:dyDescent="0.2">
      <c r="A366">
        <v>2020</v>
      </c>
      <c r="B366" t="s">
        <v>58</v>
      </c>
      <c r="C366" t="s">
        <v>29</v>
      </c>
      <c r="D366" s="1">
        <v>11448</v>
      </c>
      <c r="E366" s="1">
        <v>126459</v>
      </c>
      <c r="F366" s="2">
        <v>45191</v>
      </c>
    </row>
    <row r="367" spans="1:6" x14ac:dyDescent="0.2">
      <c r="A367">
        <v>2020</v>
      </c>
      <c r="B367" t="s">
        <v>58</v>
      </c>
      <c r="C367" t="s">
        <v>30</v>
      </c>
      <c r="D367" s="1">
        <v>67893</v>
      </c>
      <c r="E367" s="1">
        <v>1872526</v>
      </c>
      <c r="F367" s="2">
        <v>58936</v>
      </c>
    </row>
    <row r="368" spans="1:6" x14ac:dyDescent="0.2">
      <c r="A368">
        <v>2020</v>
      </c>
      <c r="B368" t="s">
        <v>58</v>
      </c>
      <c r="C368" t="s">
        <v>31</v>
      </c>
      <c r="D368" s="1">
        <v>29514</v>
      </c>
      <c r="E368" s="1">
        <v>584896</v>
      </c>
      <c r="F368" s="2">
        <v>53252</v>
      </c>
    </row>
    <row r="369" spans="1:6" x14ac:dyDescent="0.2">
      <c r="A369">
        <v>2020</v>
      </c>
      <c r="B369" t="s">
        <v>58</v>
      </c>
      <c r="C369" t="s">
        <v>32</v>
      </c>
      <c r="D369" s="1">
        <v>2737</v>
      </c>
      <c r="E369" s="1">
        <v>64418</v>
      </c>
      <c r="F369" s="2">
        <v>55234</v>
      </c>
    </row>
    <row r="370" spans="1:6" x14ac:dyDescent="0.2">
      <c r="A370">
        <v>2020</v>
      </c>
      <c r="B370" t="s">
        <v>58</v>
      </c>
      <c r="C370" t="s">
        <v>33</v>
      </c>
      <c r="D370" s="1">
        <v>35930</v>
      </c>
      <c r="E370" s="1">
        <v>868191</v>
      </c>
      <c r="F370" s="2">
        <v>51366</v>
      </c>
    </row>
    <row r="371" spans="1:6" x14ac:dyDescent="0.2">
      <c r="A371">
        <v>2020</v>
      </c>
      <c r="B371" t="s">
        <v>58</v>
      </c>
      <c r="C371" t="s">
        <v>34</v>
      </c>
      <c r="D371" s="1">
        <v>13656</v>
      </c>
      <c r="E371" s="1">
        <v>209679</v>
      </c>
      <c r="F371" s="2">
        <v>49095</v>
      </c>
    </row>
    <row r="372" spans="1:6" x14ac:dyDescent="0.2">
      <c r="A372">
        <v>2020</v>
      </c>
      <c r="B372" t="s">
        <v>58</v>
      </c>
      <c r="C372" t="s">
        <v>35</v>
      </c>
      <c r="D372" s="1">
        <v>28106</v>
      </c>
      <c r="E372" s="1">
        <v>292631</v>
      </c>
      <c r="F372" s="2">
        <v>54216</v>
      </c>
    </row>
    <row r="373" spans="1:6" x14ac:dyDescent="0.2">
      <c r="A373">
        <v>2020</v>
      </c>
      <c r="B373" t="s">
        <v>58</v>
      </c>
      <c r="C373" t="s">
        <v>36</v>
      </c>
      <c r="D373" s="1">
        <v>57935</v>
      </c>
      <c r="E373" s="1">
        <v>1179840</v>
      </c>
      <c r="F373" s="2">
        <v>57087</v>
      </c>
    </row>
    <row r="374" spans="1:6" x14ac:dyDescent="0.2">
      <c r="A374">
        <v>2020</v>
      </c>
      <c r="B374" t="s">
        <v>58</v>
      </c>
      <c r="C374" t="s">
        <v>37</v>
      </c>
      <c r="D374" s="1">
        <v>4907</v>
      </c>
      <c r="E374" s="1">
        <v>95079</v>
      </c>
      <c r="F374" s="2">
        <v>54510</v>
      </c>
    </row>
    <row r="375" spans="1:6" x14ac:dyDescent="0.2">
      <c r="A375">
        <v>2020</v>
      </c>
      <c r="B375" t="s">
        <v>58</v>
      </c>
      <c r="C375" t="s">
        <v>38</v>
      </c>
      <c r="D375" s="1">
        <v>15612</v>
      </c>
      <c r="E375" s="1">
        <v>231072</v>
      </c>
      <c r="F375" s="2">
        <v>50055</v>
      </c>
    </row>
    <row r="376" spans="1:6" x14ac:dyDescent="0.2">
      <c r="A376">
        <v>2020</v>
      </c>
      <c r="B376" t="s">
        <v>58</v>
      </c>
      <c r="C376" t="s">
        <v>39</v>
      </c>
      <c r="D376" s="1">
        <v>2934</v>
      </c>
      <c r="E376" s="1">
        <v>68990</v>
      </c>
      <c r="F376" s="2">
        <v>57054</v>
      </c>
    </row>
    <row r="377" spans="1:6" x14ac:dyDescent="0.2">
      <c r="A377">
        <v>2020</v>
      </c>
      <c r="B377" t="s">
        <v>58</v>
      </c>
      <c r="C377" t="s">
        <v>40</v>
      </c>
      <c r="D377" s="1">
        <v>21213</v>
      </c>
      <c r="E377" s="1">
        <v>421097</v>
      </c>
      <c r="F377" s="2">
        <v>56401</v>
      </c>
    </row>
    <row r="378" spans="1:6" x14ac:dyDescent="0.2">
      <c r="A378">
        <v>2020</v>
      </c>
      <c r="B378" t="s">
        <v>58</v>
      </c>
      <c r="C378" t="s">
        <v>41</v>
      </c>
      <c r="D378" s="1">
        <v>98681</v>
      </c>
      <c r="E378" s="1">
        <v>1646144</v>
      </c>
      <c r="F378" s="2">
        <v>51856</v>
      </c>
    </row>
    <row r="379" spans="1:6" x14ac:dyDescent="0.2">
      <c r="A379">
        <v>2020</v>
      </c>
      <c r="B379" t="s">
        <v>58</v>
      </c>
      <c r="C379" t="s">
        <v>42</v>
      </c>
      <c r="D379" s="1">
        <v>13463</v>
      </c>
      <c r="E379" s="1">
        <v>193157</v>
      </c>
      <c r="F379" s="2">
        <v>48260</v>
      </c>
    </row>
    <row r="380" spans="1:6" x14ac:dyDescent="0.2">
      <c r="A380">
        <v>2020</v>
      </c>
      <c r="B380" t="s">
        <v>58</v>
      </c>
      <c r="C380" t="s">
        <v>43</v>
      </c>
      <c r="D380" s="1">
        <v>2516</v>
      </c>
      <c r="E380" s="1">
        <v>58443</v>
      </c>
      <c r="F380" s="2">
        <v>52779</v>
      </c>
    </row>
    <row r="381" spans="1:6" x14ac:dyDescent="0.2">
      <c r="A381">
        <v>2020</v>
      </c>
      <c r="B381" t="s">
        <v>58</v>
      </c>
      <c r="C381" t="s">
        <v>44</v>
      </c>
      <c r="D381" s="1">
        <v>49705</v>
      </c>
      <c r="E381" s="1">
        <v>492598</v>
      </c>
      <c r="F381" s="2">
        <v>54119</v>
      </c>
    </row>
    <row r="382" spans="1:6" x14ac:dyDescent="0.2">
      <c r="A382">
        <v>2020</v>
      </c>
      <c r="B382" t="s">
        <v>58</v>
      </c>
      <c r="C382" t="s">
        <v>45</v>
      </c>
      <c r="D382" s="1">
        <v>74944</v>
      </c>
      <c r="E382" s="1">
        <v>468495</v>
      </c>
      <c r="F382" s="2">
        <v>55544</v>
      </c>
    </row>
    <row r="383" spans="1:6" x14ac:dyDescent="0.2">
      <c r="A383">
        <v>2020</v>
      </c>
      <c r="B383" t="s">
        <v>58</v>
      </c>
      <c r="C383" t="s">
        <v>46</v>
      </c>
      <c r="D383" s="1">
        <v>8500</v>
      </c>
      <c r="E383" s="1">
        <v>124604</v>
      </c>
      <c r="F383" s="2">
        <v>50597</v>
      </c>
    </row>
    <row r="384" spans="1:6" x14ac:dyDescent="0.2">
      <c r="A384">
        <v>2020</v>
      </c>
      <c r="B384" t="s">
        <v>58</v>
      </c>
      <c r="C384" t="s">
        <v>47</v>
      </c>
      <c r="D384" s="1">
        <v>31125</v>
      </c>
      <c r="E384" s="1">
        <v>427152</v>
      </c>
      <c r="F384" s="2">
        <v>52993</v>
      </c>
    </row>
    <row r="385" spans="1:6" x14ac:dyDescent="0.2">
      <c r="A385">
        <v>2020</v>
      </c>
      <c r="B385" t="s">
        <v>58</v>
      </c>
      <c r="C385" t="s">
        <v>48</v>
      </c>
      <c r="D385" s="1">
        <v>3485</v>
      </c>
      <c r="E385" s="1">
        <v>26942</v>
      </c>
      <c r="F385" s="2">
        <v>46334</v>
      </c>
    </row>
    <row r="386" spans="1:6" x14ac:dyDescent="0.2">
      <c r="A386">
        <v>2020</v>
      </c>
      <c r="B386" t="s">
        <v>59</v>
      </c>
      <c r="C386" t="s">
        <v>1</v>
      </c>
      <c r="D386" s="1">
        <v>11221</v>
      </c>
      <c r="E386" s="1">
        <v>178057</v>
      </c>
      <c r="F386" s="2">
        <v>18554</v>
      </c>
    </row>
    <row r="387" spans="1:6" x14ac:dyDescent="0.2">
      <c r="A387">
        <v>2020</v>
      </c>
      <c r="B387" t="s">
        <v>59</v>
      </c>
      <c r="C387" t="s">
        <v>2</v>
      </c>
      <c r="D387" s="1">
        <v>14444</v>
      </c>
      <c r="E387" s="1">
        <v>274985</v>
      </c>
      <c r="F387" s="2">
        <v>26810</v>
      </c>
    </row>
    <row r="388" spans="1:6" x14ac:dyDescent="0.2">
      <c r="A388">
        <v>2020</v>
      </c>
      <c r="B388" t="s">
        <v>59</v>
      </c>
      <c r="C388" t="s">
        <v>3</v>
      </c>
      <c r="D388" s="1">
        <v>7458</v>
      </c>
      <c r="E388" s="1">
        <v>106295</v>
      </c>
      <c r="F388" s="2">
        <v>18414</v>
      </c>
    </row>
    <row r="389" spans="1:6" x14ac:dyDescent="0.2">
      <c r="A389">
        <v>2020</v>
      </c>
      <c r="B389" t="s">
        <v>59</v>
      </c>
      <c r="C389" t="s">
        <v>4</v>
      </c>
      <c r="D389" s="1">
        <v>117833</v>
      </c>
      <c r="E389" s="1">
        <v>1482600</v>
      </c>
      <c r="F389" s="2">
        <v>36090</v>
      </c>
    </row>
    <row r="390" spans="1:6" x14ac:dyDescent="0.2">
      <c r="A390">
        <v>2020</v>
      </c>
      <c r="B390" t="s">
        <v>59</v>
      </c>
      <c r="C390" t="s">
        <v>5</v>
      </c>
      <c r="D390" s="1">
        <v>17650</v>
      </c>
      <c r="E390" s="1">
        <v>271680</v>
      </c>
      <c r="F390" s="2">
        <v>28424</v>
      </c>
    </row>
    <row r="391" spans="1:6" x14ac:dyDescent="0.2">
      <c r="A391">
        <v>2020</v>
      </c>
      <c r="B391" t="s">
        <v>59</v>
      </c>
      <c r="C391" t="s">
        <v>6</v>
      </c>
      <c r="D391" s="1">
        <v>10916</v>
      </c>
      <c r="E391" s="1">
        <v>117365</v>
      </c>
      <c r="F391" s="2">
        <v>26295</v>
      </c>
    </row>
    <row r="392" spans="1:6" x14ac:dyDescent="0.2">
      <c r="A392">
        <v>2020</v>
      </c>
      <c r="B392" t="s">
        <v>59</v>
      </c>
      <c r="C392" t="s">
        <v>7</v>
      </c>
      <c r="D392" s="1">
        <v>2698</v>
      </c>
      <c r="E392" s="1">
        <v>41103</v>
      </c>
      <c r="F392" s="2">
        <v>22228</v>
      </c>
    </row>
    <row r="393" spans="1:6" x14ac:dyDescent="0.2">
      <c r="A393">
        <v>2020</v>
      </c>
      <c r="B393" t="s">
        <v>59</v>
      </c>
      <c r="C393" t="s">
        <v>8</v>
      </c>
      <c r="D393" s="1">
        <v>59645</v>
      </c>
      <c r="E393" s="1">
        <v>1007574</v>
      </c>
      <c r="F393" s="2">
        <v>27709</v>
      </c>
    </row>
    <row r="394" spans="1:6" x14ac:dyDescent="0.2">
      <c r="A394">
        <v>2020</v>
      </c>
      <c r="B394" t="s">
        <v>59</v>
      </c>
      <c r="C394" t="s">
        <v>9</v>
      </c>
      <c r="D394" s="1">
        <v>26741</v>
      </c>
      <c r="E394" s="1">
        <v>414059</v>
      </c>
      <c r="F394" s="2">
        <v>22009</v>
      </c>
    </row>
    <row r="395" spans="1:6" x14ac:dyDescent="0.2">
      <c r="A395">
        <v>2020</v>
      </c>
      <c r="B395" t="s">
        <v>59</v>
      </c>
      <c r="C395" t="s">
        <v>10</v>
      </c>
      <c r="D395" s="1">
        <v>5242</v>
      </c>
      <c r="E395" s="1">
        <v>74574</v>
      </c>
      <c r="F395" s="2">
        <v>18637</v>
      </c>
    </row>
    <row r="396" spans="1:6" x14ac:dyDescent="0.2">
      <c r="A396">
        <v>2020</v>
      </c>
      <c r="B396" t="s">
        <v>59</v>
      </c>
      <c r="C396" t="s">
        <v>11</v>
      </c>
      <c r="D396" s="1">
        <v>32842</v>
      </c>
      <c r="E396" s="1">
        <v>462216</v>
      </c>
      <c r="F396" s="2">
        <v>25054</v>
      </c>
    </row>
    <row r="397" spans="1:6" x14ac:dyDescent="0.2">
      <c r="A397">
        <v>2020</v>
      </c>
      <c r="B397" t="s">
        <v>59</v>
      </c>
      <c r="C397" t="s">
        <v>12</v>
      </c>
      <c r="D397" s="1">
        <v>16068</v>
      </c>
      <c r="E397" s="1">
        <v>263892</v>
      </c>
      <c r="F397" s="2">
        <v>20493</v>
      </c>
    </row>
    <row r="398" spans="1:6" x14ac:dyDescent="0.2">
      <c r="A398">
        <v>2020</v>
      </c>
      <c r="B398" t="s">
        <v>59</v>
      </c>
      <c r="C398" t="s">
        <v>13</v>
      </c>
      <c r="D398" s="1">
        <v>8734</v>
      </c>
      <c r="E398" s="1">
        <v>118383</v>
      </c>
      <c r="F398" s="2">
        <v>18002</v>
      </c>
    </row>
    <row r="399" spans="1:6" x14ac:dyDescent="0.2">
      <c r="A399">
        <v>2020</v>
      </c>
      <c r="B399" t="s">
        <v>59</v>
      </c>
      <c r="C399" t="s">
        <v>14</v>
      </c>
      <c r="D399" s="1">
        <v>6792</v>
      </c>
      <c r="E399" s="1">
        <v>110526</v>
      </c>
      <c r="F399" s="2">
        <v>18088</v>
      </c>
    </row>
    <row r="400" spans="1:6" x14ac:dyDescent="0.2">
      <c r="A400">
        <v>2020</v>
      </c>
      <c r="B400" t="s">
        <v>59</v>
      </c>
      <c r="C400" t="s">
        <v>15</v>
      </c>
      <c r="D400" s="1">
        <v>10331</v>
      </c>
      <c r="E400" s="1">
        <v>165335</v>
      </c>
      <c r="F400" s="2">
        <v>19522</v>
      </c>
    </row>
    <row r="401" spans="1:6" x14ac:dyDescent="0.2">
      <c r="A401">
        <v>2020</v>
      </c>
      <c r="B401" t="s">
        <v>59</v>
      </c>
      <c r="C401" t="s">
        <v>16</v>
      </c>
      <c r="D401" s="1">
        <v>13351</v>
      </c>
      <c r="E401" s="1">
        <v>188383</v>
      </c>
      <c r="F401" s="2">
        <v>22216</v>
      </c>
    </row>
    <row r="402" spans="1:6" x14ac:dyDescent="0.2">
      <c r="A402">
        <v>2020</v>
      </c>
      <c r="B402" t="s">
        <v>59</v>
      </c>
      <c r="C402" t="s">
        <v>17</v>
      </c>
      <c r="D402" s="1">
        <v>5172</v>
      </c>
      <c r="E402" s="1">
        <v>51781</v>
      </c>
      <c r="F402" s="2">
        <v>25112</v>
      </c>
    </row>
    <row r="403" spans="1:6" x14ac:dyDescent="0.2">
      <c r="A403">
        <v>2020</v>
      </c>
      <c r="B403" t="s">
        <v>59</v>
      </c>
      <c r="C403" t="s">
        <v>18</v>
      </c>
      <c r="D403" s="1">
        <v>14823</v>
      </c>
      <c r="E403" s="1">
        <v>210848</v>
      </c>
      <c r="F403" s="2">
        <v>26383</v>
      </c>
    </row>
    <row r="404" spans="1:6" x14ac:dyDescent="0.2">
      <c r="A404">
        <v>2020</v>
      </c>
      <c r="B404" t="s">
        <v>59</v>
      </c>
      <c r="C404" t="s">
        <v>19</v>
      </c>
      <c r="D404" s="1">
        <v>20158</v>
      </c>
      <c r="E404" s="1">
        <v>262049</v>
      </c>
      <c r="F404" s="2">
        <v>30457</v>
      </c>
    </row>
    <row r="405" spans="1:6" x14ac:dyDescent="0.2">
      <c r="A405">
        <v>2020</v>
      </c>
      <c r="B405" t="s">
        <v>59</v>
      </c>
      <c r="C405" t="s">
        <v>20</v>
      </c>
      <c r="D405" s="1">
        <v>23032</v>
      </c>
      <c r="E405" s="1">
        <v>323435</v>
      </c>
      <c r="F405" s="2">
        <v>22254</v>
      </c>
    </row>
    <row r="406" spans="1:6" x14ac:dyDescent="0.2">
      <c r="A406">
        <v>2020</v>
      </c>
      <c r="B406" t="s">
        <v>59</v>
      </c>
      <c r="C406" t="s">
        <v>21</v>
      </c>
      <c r="D406" s="1">
        <v>15355</v>
      </c>
      <c r="E406" s="1">
        <v>204519</v>
      </c>
      <c r="F406" s="2">
        <v>24167</v>
      </c>
    </row>
    <row r="407" spans="1:6" x14ac:dyDescent="0.2">
      <c r="A407">
        <v>2020</v>
      </c>
      <c r="B407" t="s">
        <v>59</v>
      </c>
      <c r="C407" t="s">
        <v>22</v>
      </c>
      <c r="D407" s="1">
        <v>6644</v>
      </c>
      <c r="E407" s="1">
        <v>118107</v>
      </c>
      <c r="F407" s="2">
        <v>18380</v>
      </c>
    </row>
    <row r="408" spans="1:6" x14ac:dyDescent="0.2">
      <c r="A408">
        <v>2020</v>
      </c>
      <c r="B408" t="s">
        <v>59</v>
      </c>
      <c r="C408" t="s">
        <v>23</v>
      </c>
      <c r="D408" s="1">
        <v>15398</v>
      </c>
      <c r="E408" s="1">
        <v>253244</v>
      </c>
      <c r="F408" s="2">
        <v>22154</v>
      </c>
    </row>
    <row r="409" spans="1:6" x14ac:dyDescent="0.2">
      <c r="A409">
        <v>2020</v>
      </c>
      <c r="B409" t="s">
        <v>59</v>
      </c>
      <c r="C409" t="s">
        <v>24</v>
      </c>
      <c r="D409" s="1">
        <v>5182</v>
      </c>
      <c r="E409" s="1">
        <v>58811</v>
      </c>
      <c r="F409" s="2">
        <v>21078</v>
      </c>
    </row>
    <row r="410" spans="1:6" x14ac:dyDescent="0.2">
      <c r="A410">
        <v>2020</v>
      </c>
      <c r="B410" t="s">
        <v>59</v>
      </c>
      <c r="C410" t="s">
        <v>25</v>
      </c>
      <c r="D410" s="1">
        <v>5552</v>
      </c>
      <c r="E410" s="1">
        <v>79529</v>
      </c>
      <c r="F410" s="2">
        <v>18131</v>
      </c>
    </row>
    <row r="411" spans="1:6" x14ac:dyDescent="0.2">
      <c r="A411">
        <v>2020</v>
      </c>
      <c r="B411" t="s">
        <v>59</v>
      </c>
      <c r="C411" t="s">
        <v>26</v>
      </c>
      <c r="D411" s="1">
        <v>8698</v>
      </c>
      <c r="E411" s="1">
        <v>255447</v>
      </c>
      <c r="F411" s="2">
        <v>34061</v>
      </c>
    </row>
    <row r="412" spans="1:6" x14ac:dyDescent="0.2">
      <c r="A412">
        <v>2020</v>
      </c>
      <c r="B412" t="s">
        <v>59</v>
      </c>
      <c r="C412" t="s">
        <v>27</v>
      </c>
      <c r="D412" s="1">
        <v>4677</v>
      </c>
      <c r="E412" s="1">
        <v>57132</v>
      </c>
      <c r="F412" s="2">
        <v>24729</v>
      </c>
    </row>
    <row r="413" spans="1:6" x14ac:dyDescent="0.2">
      <c r="A413">
        <v>2020</v>
      </c>
      <c r="B413" t="s">
        <v>59</v>
      </c>
      <c r="C413" t="s">
        <v>28</v>
      </c>
      <c r="D413" s="1">
        <v>24584</v>
      </c>
      <c r="E413" s="1">
        <v>281546</v>
      </c>
      <c r="F413" s="2">
        <v>28639</v>
      </c>
    </row>
    <row r="414" spans="1:6" x14ac:dyDescent="0.2">
      <c r="A414">
        <v>2020</v>
      </c>
      <c r="B414" t="s">
        <v>59</v>
      </c>
      <c r="C414" t="s">
        <v>29</v>
      </c>
      <c r="D414" s="1">
        <v>5276</v>
      </c>
      <c r="E414" s="1">
        <v>78539</v>
      </c>
      <c r="F414" s="2">
        <v>19988</v>
      </c>
    </row>
    <row r="415" spans="1:6" x14ac:dyDescent="0.2">
      <c r="A415">
        <v>2020</v>
      </c>
      <c r="B415" t="s">
        <v>59</v>
      </c>
      <c r="C415" t="s">
        <v>30</v>
      </c>
      <c r="D415" s="1">
        <v>64959</v>
      </c>
      <c r="E415" s="1">
        <v>632760</v>
      </c>
      <c r="F415" s="2">
        <v>36986</v>
      </c>
    </row>
    <row r="416" spans="1:6" x14ac:dyDescent="0.2">
      <c r="A416">
        <v>2020</v>
      </c>
      <c r="B416" t="s">
        <v>59</v>
      </c>
      <c r="C416" t="s">
        <v>31</v>
      </c>
      <c r="D416" s="1">
        <v>27015</v>
      </c>
      <c r="E416" s="1">
        <v>420420</v>
      </c>
      <c r="F416" s="2">
        <v>21462</v>
      </c>
    </row>
    <row r="417" spans="1:6" x14ac:dyDescent="0.2">
      <c r="A417">
        <v>2020</v>
      </c>
      <c r="B417" t="s">
        <v>59</v>
      </c>
      <c r="C417" t="s">
        <v>32</v>
      </c>
      <c r="D417" s="1">
        <v>2621</v>
      </c>
      <c r="E417" s="1">
        <v>34228</v>
      </c>
      <c r="F417" s="2">
        <v>19193</v>
      </c>
    </row>
    <row r="418" spans="1:6" x14ac:dyDescent="0.2">
      <c r="A418">
        <v>2020</v>
      </c>
      <c r="B418" t="s">
        <v>59</v>
      </c>
      <c r="C418" t="s">
        <v>33</v>
      </c>
      <c r="D418" s="1">
        <v>29197</v>
      </c>
      <c r="E418" s="1">
        <v>466069</v>
      </c>
      <c r="F418" s="2">
        <v>21027</v>
      </c>
    </row>
    <row r="419" spans="1:6" x14ac:dyDescent="0.2">
      <c r="A419">
        <v>2020</v>
      </c>
      <c r="B419" t="s">
        <v>59</v>
      </c>
      <c r="C419" t="s">
        <v>34</v>
      </c>
      <c r="D419" s="1">
        <v>9364</v>
      </c>
      <c r="E419" s="1">
        <v>156230</v>
      </c>
      <c r="F419" s="2">
        <v>19310</v>
      </c>
    </row>
    <row r="420" spans="1:6" x14ac:dyDescent="0.2">
      <c r="A420">
        <v>2020</v>
      </c>
      <c r="B420" t="s">
        <v>59</v>
      </c>
      <c r="C420" t="s">
        <v>35</v>
      </c>
      <c r="D420" s="1">
        <v>13993</v>
      </c>
      <c r="E420" s="1">
        <v>161570</v>
      </c>
      <c r="F420" s="2">
        <v>24338</v>
      </c>
    </row>
    <row r="421" spans="1:6" x14ac:dyDescent="0.2">
      <c r="A421">
        <v>2020</v>
      </c>
      <c r="B421" t="s">
        <v>59</v>
      </c>
      <c r="C421" t="s">
        <v>36</v>
      </c>
      <c r="D421" s="1">
        <v>33532</v>
      </c>
      <c r="E421" s="1">
        <v>424092</v>
      </c>
      <c r="F421" s="2">
        <v>22945</v>
      </c>
    </row>
    <row r="422" spans="1:6" x14ac:dyDescent="0.2">
      <c r="A422">
        <v>2020</v>
      </c>
      <c r="B422" t="s">
        <v>59</v>
      </c>
      <c r="C422" t="s">
        <v>37</v>
      </c>
      <c r="D422" s="1">
        <v>3890</v>
      </c>
      <c r="E422" s="1">
        <v>44621</v>
      </c>
      <c r="F422" s="2">
        <v>24733</v>
      </c>
    </row>
    <row r="423" spans="1:6" x14ac:dyDescent="0.2">
      <c r="A423">
        <v>2020</v>
      </c>
      <c r="B423" t="s">
        <v>59</v>
      </c>
      <c r="C423" t="s">
        <v>38</v>
      </c>
      <c r="D423" s="1">
        <v>13676</v>
      </c>
      <c r="E423" s="1">
        <v>226959</v>
      </c>
      <c r="F423" s="2">
        <v>19677</v>
      </c>
    </row>
    <row r="424" spans="1:6" x14ac:dyDescent="0.2">
      <c r="A424">
        <v>2020</v>
      </c>
      <c r="B424" t="s">
        <v>59</v>
      </c>
      <c r="C424" t="s">
        <v>39</v>
      </c>
      <c r="D424" s="1">
        <v>3184</v>
      </c>
      <c r="E424" s="1">
        <v>41000</v>
      </c>
      <c r="F424" s="2">
        <v>18829</v>
      </c>
    </row>
    <row r="425" spans="1:6" x14ac:dyDescent="0.2">
      <c r="A425">
        <v>2020</v>
      </c>
      <c r="B425" t="s">
        <v>59</v>
      </c>
      <c r="C425" t="s">
        <v>40</v>
      </c>
      <c r="D425" s="1">
        <v>17443</v>
      </c>
      <c r="E425" s="1">
        <v>293033</v>
      </c>
      <c r="F425" s="2">
        <v>23771</v>
      </c>
    </row>
    <row r="426" spans="1:6" x14ac:dyDescent="0.2">
      <c r="A426">
        <v>2020</v>
      </c>
      <c r="B426" t="s">
        <v>59</v>
      </c>
      <c r="C426" t="s">
        <v>41</v>
      </c>
      <c r="D426" s="1">
        <v>66777</v>
      </c>
      <c r="E426" s="1">
        <v>1178456</v>
      </c>
      <c r="F426" s="2">
        <v>23001</v>
      </c>
    </row>
    <row r="427" spans="1:6" x14ac:dyDescent="0.2">
      <c r="A427">
        <v>2020</v>
      </c>
      <c r="B427" t="s">
        <v>59</v>
      </c>
      <c r="C427" t="s">
        <v>42</v>
      </c>
      <c r="D427" s="1">
        <v>7766</v>
      </c>
      <c r="E427" s="1">
        <v>133375</v>
      </c>
      <c r="F427" s="2">
        <v>21580</v>
      </c>
    </row>
    <row r="428" spans="1:6" x14ac:dyDescent="0.2">
      <c r="A428">
        <v>2020</v>
      </c>
      <c r="B428" t="s">
        <v>59</v>
      </c>
      <c r="C428" t="s">
        <v>43</v>
      </c>
      <c r="D428" s="1">
        <v>2220</v>
      </c>
      <c r="E428" s="1">
        <v>25985</v>
      </c>
      <c r="F428" s="2">
        <v>26068</v>
      </c>
    </row>
    <row r="429" spans="1:6" x14ac:dyDescent="0.2">
      <c r="A429">
        <v>2020</v>
      </c>
      <c r="B429" t="s">
        <v>59</v>
      </c>
      <c r="C429" t="s">
        <v>44</v>
      </c>
      <c r="D429" s="1">
        <v>20954</v>
      </c>
      <c r="E429" s="1">
        <v>322216</v>
      </c>
      <c r="F429" s="2">
        <v>22634</v>
      </c>
    </row>
    <row r="430" spans="1:6" x14ac:dyDescent="0.2">
      <c r="A430">
        <v>2020</v>
      </c>
      <c r="B430" t="s">
        <v>59</v>
      </c>
      <c r="C430" t="s">
        <v>45</v>
      </c>
      <c r="D430" s="1">
        <v>20710</v>
      </c>
      <c r="E430" s="1">
        <v>255412</v>
      </c>
      <c r="F430" s="2">
        <v>26657</v>
      </c>
    </row>
    <row r="431" spans="1:6" x14ac:dyDescent="0.2">
      <c r="A431">
        <v>2020</v>
      </c>
      <c r="B431" t="s">
        <v>59</v>
      </c>
      <c r="C431" t="s">
        <v>46</v>
      </c>
      <c r="D431" s="1">
        <v>4602</v>
      </c>
      <c r="E431" s="1">
        <v>61253</v>
      </c>
      <c r="F431" s="2">
        <v>18945</v>
      </c>
    </row>
    <row r="432" spans="1:6" x14ac:dyDescent="0.2">
      <c r="A432">
        <v>2020</v>
      </c>
      <c r="B432" t="s">
        <v>59</v>
      </c>
      <c r="C432" t="s">
        <v>47</v>
      </c>
      <c r="D432" s="1">
        <v>16783</v>
      </c>
      <c r="E432" s="1">
        <v>227495</v>
      </c>
      <c r="F432" s="2">
        <v>19473</v>
      </c>
    </row>
    <row r="433" spans="1:6" x14ac:dyDescent="0.2">
      <c r="A433">
        <v>2020</v>
      </c>
      <c r="B433" t="s">
        <v>59</v>
      </c>
      <c r="C433" t="s">
        <v>48</v>
      </c>
      <c r="D433" s="1">
        <v>2418</v>
      </c>
      <c r="E433" s="1">
        <v>32312</v>
      </c>
      <c r="F433" s="2">
        <v>23041</v>
      </c>
    </row>
    <row r="434" spans="1:6" x14ac:dyDescent="0.2">
      <c r="A434">
        <v>2020</v>
      </c>
      <c r="B434" t="s">
        <v>60</v>
      </c>
      <c r="C434" t="s">
        <v>1</v>
      </c>
      <c r="D434" s="1">
        <v>9048</v>
      </c>
      <c r="E434" s="1">
        <v>42367</v>
      </c>
      <c r="F434" s="2">
        <v>41437</v>
      </c>
    </row>
    <row r="435" spans="1:6" x14ac:dyDescent="0.2">
      <c r="A435">
        <v>2020</v>
      </c>
      <c r="B435" t="s">
        <v>60</v>
      </c>
      <c r="C435" t="s">
        <v>2</v>
      </c>
      <c r="D435" s="1">
        <v>10878</v>
      </c>
      <c r="E435" s="1">
        <v>69183</v>
      </c>
      <c r="F435" s="2">
        <v>42482</v>
      </c>
    </row>
    <row r="436" spans="1:6" x14ac:dyDescent="0.2">
      <c r="A436">
        <v>2020</v>
      </c>
      <c r="B436" t="s">
        <v>60</v>
      </c>
      <c r="C436" t="s">
        <v>3</v>
      </c>
      <c r="D436" s="1">
        <v>5464</v>
      </c>
      <c r="E436" s="1">
        <v>23724</v>
      </c>
      <c r="F436" s="2">
        <v>38111</v>
      </c>
    </row>
    <row r="437" spans="1:6" x14ac:dyDescent="0.2">
      <c r="A437">
        <v>2020</v>
      </c>
      <c r="B437" t="s">
        <v>60</v>
      </c>
      <c r="C437" t="s">
        <v>4</v>
      </c>
      <c r="D437" s="1">
        <v>97116</v>
      </c>
      <c r="E437" s="1">
        <v>452175</v>
      </c>
      <c r="F437" s="2">
        <v>47080</v>
      </c>
    </row>
    <row r="438" spans="1:6" x14ac:dyDescent="0.2">
      <c r="A438">
        <v>2020</v>
      </c>
      <c r="B438" t="s">
        <v>60</v>
      </c>
      <c r="C438" t="s">
        <v>5</v>
      </c>
      <c r="D438" s="1">
        <v>16860</v>
      </c>
      <c r="E438" s="1">
        <v>76766</v>
      </c>
      <c r="F438" s="2">
        <v>45642</v>
      </c>
    </row>
    <row r="439" spans="1:6" x14ac:dyDescent="0.2">
      <c r="A439">
        <v>2020</v>
      </c>
      <c r="B439" t="s">
        <v>60</v>
      </c>
      <c r="C439" t="s">
        <v>6</v>
      </c>
      <c r="D439" s="1">
        <v>12480</v>
      </c>
      <c r="E439" s="1">
        <v>48120</v>
      </c>
      <c r="F439" s="2">
        <v>42136</v>
      </c>
    </row>
    <row r="440" spans="1:6" x14ac:dyDescent="0.2">
      <c r="A440">
        <v>2020</v>
      </c>
      <c r="B440" t="s">
        <v>60</v>
      </c>
      <c r="C440" t="s">
        <v>7</v>
      </c>
      <c r="D440" s="1">
        <v>2088</v>
      </c>
      <c r="E440" s="1">
        <v>10706</v>
      </c>
      <c r="F440" s="2">
        <v>38135</v>
      </c>
    </row>
    <row r="441" spans="1:6" x14ac:dyDescent="0.2">
      <c r="A441">
        <v>2020</v>
      </c>
      <c r="B441" t="s">
        <v>60</v>
      </c>
      <c r="C441" t="s">
        <v>8</v>
      </c>
      <c r="D441" s="1">
        <v>54871</v>
      </c>
      <c r="E441" s="1">
        <v>254577</v>
      </c>
      <c r="F441" s="2">
        <v>41154</v>
      </c>
    </row>
    <row r="442" spans="1:6" x14ac:dyDescent="0.2">
      <c r="A442">
        <v>2020</v>
      </c>
      <c r="B442" t="s">
        <v>60</v>
      </c>
      <c r="C442" t="s">
        <v>9</v>
      </c>
      <c r="D442" s="1">
        <v>19294</v>
      </c>
      <c r="E442" s="1">
        <v>101509</v>
      </c>
      <c r="F442" s="2">
        <v>41319</v>
      </c>
    </row>
    <row r="443" spans="1:6" x14ac:dyDescent="0.2">
      <c r="A443">
        <v>2020</v>
      </c>
      <c r="B443" t="s">
        <v>60</v>
      </c>
      <c r="C443" t="s">
        <v>10</v>
      </c>
      <c r="D443" s="1">
        <v>4119</v>
      </c>
      <c r="E443" s="1">
        <v>18237</v>
      </c>
      <c r="F443" s="2">
        <v>35029</v>
      </c>
    </row>
    <row r="444" spans="1:6" x14ac:dyDescent="0.2">
      <c r="A444">
        <v>2020</v>
      </c>
      <c r="B444" t="s">
        <v>60</v>
      </c>
      <c r="C444" t="s">
        <v>11</v>
      </c>
      <c r="D444" s="1">
        <v>35477</v>
      </c>
      <c r="E444" s="1">
        <v>184359</v>
      </c>
      <c r="F444" s="2">
        <v>48230</v>
      </c>
    </row>
    <row r="445" spans="1:6" x14ac:dyDescent="0.2">
      <c r="A445">
        <v>2020</v>
      </c>
      <c r="B445" t="s">
        <v>60</v>
      </c>
      <c r="C445" t="s">
        <v>12</v>
      </c>
      <c r="D445" s="1">
        <v>13233</v>
      </c>
      <c r="E445" s="1">
        <v>80627</v>
      </c>
      <c r="F445" s="2">
        <v>36636</v>
      </c>
    </row>
    <row r="446" spans="1:6" x14ac:dyDescent="0.2">
      <c r="A446">
        <v>2020</v>
      </c>
      <c r="B446" t="s">
        <v>60</v>
      </c>
      <c r="C446" t="s">
        <v>13</v>
      </c>
      <c r="D446" s="1">
        <v>7585</v>
      </c>
      <c r="E446" s="1">
        <v>37229</v>
      </c>
      <c r="F446" s="2">
        <v>40163</v>
      </c>
    </row>
    <row r="447" spans="1:6" x14ac:dyDescent="0.2">
      <c r="A447">
        <v>2020</v>
      </c>
      <c r="B447" t="s">
        <v>60</v>
      </c>
      <c r="C447" t="s">
        <v>14</v>
      </c>
      <c r="D447" s="1">
        <v>5873</v>
      </c>
      <c r="E447" s="1">
        <v>31183</v>
      </c>
      <c r="F447" s="2">
        <v>38965</v>
      </c>
    </row>
    <row r="448" spans="1:6" x14ac:dyDescent="0.2">
      <c r="A448">
        <v>2020</v>
      </c>
      <c r="B448" t="s">
        <v>60</v>
      </c>
      <c r="C448" t="s">
        <v>15</v>
      </c>
      <c r="D448" s="1">
        <v>9084</v>
      </c>
      <c r="E448" s="1">
        <v>40228</v>
      </c>
      <c r="F448" s="2">
        <v>38895</v>
      </c>
    </row>
    <row r="449" spans="1:6" x14ac:dyDescent="0.2">
      <c r="A449">
        <v>2020</v>
      </c>
      <c r="B449" t="s">
        <v>60</v>
      </c>
      <c r="C449" t="s">
        <v>16</v>
      </c>
      <c r="D449" s="1">
        <v>9437</v>
      </c>
      <c r="E449" s="1">
        <v>41500</v>
      </c>
      <c r="F449" s="2">
        <v>41226</v>
      </c>
    </row>
    <row r="450" spans="1:6" x14ac:dyDescent="0.2">
      <c r="A450">
        <v>2020</v>
      </c>
      <c r="B450" t="s">
        <v>60</v>
      </c>
      <c r="C450" t="s">
        <v>17</v>
      </c>
      <c r="D450" s="1">
        <v>3830</v>
      </c>
      <c r="E450" s="1">
        <v>16120</v>
      </c>
      <c r="F450" s="2">
        <v>39497</v>
      </c>
    </row>
    <row r="451" spans="1:6" x14ac:dyDescent="0.2">
      <c r="A451">
        <v>2020</v>
      </c>
      <c r="B451" t="s">
        <v>60</v>
      </c>
      <c r="C451" t="s">
        <v>18</v>
      </c>
      <c r="D451" s="1">
        <v>19028</v>
      </c>
      <c r="E451" s="1">
        <v>78236</v>
      </c>
      <c r="F451" s="2">
        <v>48238</v>
      </c>
    </row>
    <row r="452" spans="1:6" x14ac:dyDescent="0.2">
      <c r="A452">
        <v>2020</v>
      </c>
      <c r="B452" t="s">
        <v>60</v>
      </c>
      <c r="C452" t="s">
        <v>19</v>
      </c>
      <c r="D452" s="1">
        <v>21927</v>
      </c>
      <c r="E452" s="1">
        <v>98276</v>
      </c>
      <c r="F452" s="2">
        <v>46345</v>
      </c>
    </row>
    <row r="453" spans="1:6" x14ac:dyDescent="0.2">
      <c r="A453">
        <v>2020</v>
      </c>
      <c r="B453" t="s">
        <v>60</v>
      </c>
      <c r="C453" t="s">
        <v>20</v>
      </c>
      <c r="D453" s="1">
        <v>25486</v>
      </c>
      <c r="E453" s="1">
        <v>114074</v>
      </c>
      <c r="F453" s="2">
        <v>39650</v>
      </c>
    </row>
    <row r="454" spans="1:6" x14ac:dyDescent="0.2">
      <c r="A454">
        <v>2020</v>
      </c>
      <c r="B454" t="s">
        <v>60</v>
      </c>
      <c r="C454" t="s">
        <v>21</v>
      </c>
      <c r="D454" s="1">
        <v>17118</v>
      </c>
      <c r="E454" s="1">
        <v>77083</v>
      </c>
      <c r="F454" s="2">
        <v>39485</v>
      </c>
    </row>
    <row r="455" spans="1:6" x14ac:dyDescent="0.2">
      <c r="A455">
        <v>2020</v>
      </c>
      <c r="B455" t="s">
        <v>60</v>
      </c>
      <c r="C455" t="s">
        <v>22</v>
      </c>
      <c r="D455" s="1">
        <v>4625</v>
      </c>
      <c r="E455" s="1">
        <v>19993</v>
      </c>
      <c r="F455" s="2">
        <v>38520</v>
      </c>
    </row>
    <row r="456" spans="1:6" x14ac:dyDescent="0.2">
      <c r="A456">
        <v>2020</v>
      </c>
      <c r="B456" t="s">
        <v>60</v>
      </c>
      <c r="C456" t="s">
        <v>23</v>
      </c>
      <c r="D456" s="1">
        <v>13399</v>
      </c>
      <c r="E456" s="1">
        <v>68557</v>
      </c>
      <c r="F456" s="2">
        <v>38496</v>
      </c>
    </row>
    <row r="457" spans="1:6" x14ac:dyDescent="0.2">
      <c r="A457">
        <v>2020</v>
      </c>
      <c r="B457" t="s">
        <v>60</v>
      </c>
      <c r="C457" t="s">
        <v>24</v>
      </c>
      <c r="D457" s="1">
        <v>4199</v>
      </c>
      <c r="E457" s="1">
        <v>17236</v>
      </c>
      <c r="F457" s="2">
        <v>34349</v>
      </c>
    </row>
    <row r="458" spans="1:6" x14ac:dyDescent="0.2">
      <c r="A458">
        <v>2020</v>
      </c>
      <c r="B458" t="s">
        <v>60</v>
      </c>
      <c r="C458" t="s">
        <v>25</v>
      </c>
      <c r="D458" s="1">
        <v>4602</v>
      </c>
      <c r="E458" s="1">
        <v>24061</v>
      </c>
      <c r="F458" s="2">
        <v>36266</v>
      </c>
    </row>
    <row r="459" spans="1:6" x14ac:dyDescent="0.2">
      <c r="A459">
        <v>2020</v>
      </c>
      <c r="B459" t="s">
        <v>60</v>
      </c>
      <c r="C459" t="s">
        <v>26</v>
      </c>
      <c r="D459" s="1">
        <v>5067</v>
      </c>
      <c r="E459" s="1">
        <v>30593</v>
      </c>
      <c r="F459" s="2">
        <v>41698</v>
      </c>
    </row>
    <row r="460" spans="1:6" x14ac:dyDescent="0.2">
      <c r="A460">
        <v>2020</v>
      </c>
      <c r="B460" t="s">
        <v>60</v>
      </c>
      <c r="C460" t="s">
        <v>27</v>
      </c>
      <c r="D460" s="1">
        <v>4109</v>
      </c>
      <c r="E460" s="1">
        <v>18869</v>
      </c>
      <c r="F460" s="2">
        <v>43107</v>
      </c>
    </row>
    <row r="461" spans="1:6" x14ac:dyDescent="0.2">
      <c r="A461">
        <v>2020</v>
      </c>
      <c r="B461" t="s">
        <v>60</v>
      </c>
      <c r="C461" t="s">
        <v>28</v>
      </c>
      <c r="D461" s="1">
        <v>24307</v>
      </c>
      <c r="E461" s="1">
        <v>114130</v>
      </c>
      <c r="F461" s="2">
        <v>41197</v>
      </c>
    </row>
    <row r="462" spans="1:6" x14ac:dyDescent="0.2">
      <c r="A462">
        <v>2020</v>
      </c>
      <c r="B462" t="s">
        <v>60</v>
      </c>
      <c r="C462" t="s">
        <v>29</v>
      </c>
      <c r="D462" s="1">
        <v>4261</v>
      </c>
      <c r="E462" s="1">
        <v>18424</v>
      </c>
      <c r="F462" s="2">
        <v>38699</v>
      </c>
    </row>
    <row r="463" spans="1:6" x14ac:dyDescent="0.2">
      <c r="A463">
        <v>2020</v>
      </c>
      <c r="B463" t="s">
        <v>60</v>
      </c>
      <c r="C463" t="s">
        <v>30</v>
      </c>
      <c r="D463" s="1">
        <v>70935</v>
      </c>
      <c r="E463" s="1">
        <v>307026</v>
      </c>
      <c r="F463" s="2">
        <v>49001</v>
      </c>
    </row>
    <row r="464" spans="1:6" x14ac:dyDescent="0.2">
      <c r="A464">
        <v>2020</v>
      </c>
      <c r="B464" t="s">
        <v>60</v>
      </c>
      <c r="C464" t="s">
        <v>31</v>
      </c>
      <c r="D464" s="1">
        <v>26011</v>
      </c>
      <c r="E464" s="1">
        <v>107703</v>
      </c>
      <c r="F464" s="2">
        <v>39794</v>
      </c>
    </row>
    <row r="465" spans="1:6" x14ac:dyDescent="0.2">
      <c r="A465">
        <v>2020</v>
      </c>
      <c r="B465" t="s">
        <v>60</v>
      </c>
      <c r="C465" t="s">
        <v>32</v>
      </c>
      <c r="D465" s="1">
        <v>2141</v>
      </c>
      <c r="E465" s="1">
        <v>10645</v>
      </c>
      <c r="F465" s="2">
        <v>40484</v>
      </c>
    </row>
    <row r="466" spans="1:6" x14ac:dyDescent="0.2">
      <c r="A466">
        <v>2020</v>
      </c>
      <c r="B466" t="s">
        <v>60</v>
      </c>
      <c r="C466" t="s">
        <v>33</v>
      </c>
      <c r="D466" s="1">
        <v>23929</v>
      </c>
      <c r="E466" s="1">
        <v>138448</v>
      </c>
      <c r="F466" s="2">
        <v>38332</v>
      </c>
    </row>
    <row r="467" spans="1:6" x14ac:dyDescent="0.2">
      <c r="A467">
        <v>2020</v>
      </c>
      <c r="B467" t="s">
        <v>60</v>
      </c>
      <c r="C467" t="s">
        <v>34</v>
      </c>
      <c r="D467" s="1">
        <v>6600</v>
      </c>
      <c r="E467" s="1">
        <v>34047</v>
      </c>
      <c r="F467" s="2">
        <v>37686</v>
      </c>
    </row>
    <row r="468" spans="1:6" x14ac:dyDescent="0.2">
      <c r="A468">
        <v>2020</v>
      </c>
      <c r="B468" t="s">
        <v>60</v>
      </c>
      <c r="C468" t="s">
        <v>35</v>
      </c>
      <c r="D468" s="1">
        <v>14853</v>
      </c>
      <c r="E468" s="1">
        <v>60924</v>
      </c>
      <c r="F468" s="2">
        <v>41296</v>
      </c>
    </row>
    <row r="469" spans="1:6" x14ac:dyDescent="0.2">
      <c r="A469">
        <v>2020</v>
      </c>
      <c r="B469" t="s">
        <v>60</v>
      </c>
      <c r="C469" t="s">
        <v>36</v>
      </c>
      <c r="D469" s="1">
        <v>33590</v>
      </c>
      <c r="E469" s="1">
        <v>169772</v>
      </c>
      <c r="F469" s="2">
        <v>39396</v>
      </c>
    </row>
    <row r="470" spans="1:6" x14ac:dyDescent="0.2">
      <c r="A470">
        <v>2020</v>
      </c>
      <c r="B470" t="s">
        <v>60</v>
      </c>
      <c r="C470" t="s">
        <v>37</v>
      </c>
      <c r="D470" s="1">
        <v>3576</v>
      </c>
      <c r="E470" s="1">
        <v>15156</v>
      </c>
      <c r="F470" s="2">
        <v>38763</v>
      </c>
    </row>
    <row r="471" spans="1:6" x14ac:dyDescent="0.2">
      <c r="A471">
        <v>2020</v>
      </c>
      <c r="B471" t="s">
        <v>60</v>
      </c>
      <c r="C471" t="s">
        <v>38</v>
      </c>
      <c r="D471" s="1">
        <v>10267</v>
      </c>
      <c r="E471" s="1">
        <v>49710</v>
      </c>
      <c r="F471" s="2">
        <v>38110</v>
      </c>
    </row>
    <row r="472" spans="1:6" x14ac:dyDescent="0.2">
      <c r="A472">
        <v>2020</v>
      </c>
      <c r="B472" t="s">
        <v>60</v>
      </c>
      <c r="C472" t="s">
        <v>39</v>
      </c>
      <c r="D472" s="1">
        <v>2313</v>
      </c>
      <c r="E472" s="1">
        <v>11077</v>
      </c>
      <c r="F472" s="2">
        <v>38165</v>
      </c>
    </row>
    <row r="473" spans="1:6" x14ac:dyDescent="0.2">
      <c r="A473">
        <v>2020</v>
      </c>
      <c r="B473" t="s">
        <v>60</v>
      </c>
      <c r="C473" t="s">
        <v>40</v>
      </c>
      <c r="D473" s="1">
        <v>12651</v>
      </c>
      <c r="E473" s="1">
        <v>70977</v>
      </c>
      <c r="F473" s="2">
        <v>40323</v>
      </c>
    </row>
    <row r="474" spans="1:6" x14ac:dyDescent="0.2">
      <c r="A474">
        <v>2020</v>
      </c>
      <c r="B474" t="s">
        <v>60</v>
      </c>
      <c r="C474" t="s">
        <v>41</v>
      </c>
      <c r="D474" s="1">
        <v>57936</v>
      </c>
      <c r="E474" s="1">
        <v>310244</v>
      </c>
      <c r="F474" s="2">
        <v>44055</v>
      </c>
    </row>
    <row r="475" spans="1:6" x14ac:dyDescent="0.2">
      <c r="A475">
        <v>2020</v>
      </c>
      <c r="B475" t="s">
        <v>60</v>
      </c>
      <c r="C475" t="s">
        <v>42</v>
      </c>
      <c r="D475" s="1">
        <v>6849</v>
      </c>
      <c r="E475" s="1">
        <v>35002</v>
      </c>
      <c r="F475" s="2">
        <v>39528</v>
      </c>
    </row>
    <row r="476" spans="1:6" x14ac:dyDescent="0.2">
      <c r="A476">
        <v>2020</v>
      </c>
      <c r="B476" t="s">
        <v>60</v>
      </c>
      <c r="C476" t="s">
        <v>43</v>
      </c>
      <c r="D476" s="1">
        <v>1995</v>
      </c>
      <c r="E476" s="1">
        <v>7681</v>
      </c>
      <c r="F476" s="2">
        <v>41304</v>
      </c>
    </row>
    <row r="477" spans="1:6" x14ac:dyDescent="0.2">
      <c r="A477">
        <v>2020</v>
      </c>
      <c r="B477" t="s">
        <v>60</v>
      </c>
      <c r="C477" t="s">
        <v>44</v>
      </c>
      <c r="D477" s="1">
        <v>29516</v>
      </c>
      <c r="E477" s="1">
        <v>121622</v>
      </c>
      <c r="F477" s="2">
        <v>50744</v>
      </c>
    </row>
    <row r="478" spans="1:6" x14ac:dyDescent="0.2">
      <c r="A478">
        <v>2020</v>
      </c>
      <c r="B478" t="s">
        <v>60</v>
      </c>
      <c r="C478" t="s">
        <v>45</v>
      </c>
      <c r="D478" s="1">
        <v>20259</v>
      </c>
      <c r="E478" s="1">
        <v>89105</v>
      </c>
      <c r="F478" s="2">
        <v>46691</v>
      </c>
    </row>
    <row r="479" spans="1:6" x14ac:dyDescent="0.2">
      <c r="A479">
        <v>2020</v>
      </c>
      <c r="B479" t="s">
        <v>60</v>
      </c>
      <c r="C479" t="s">
        <v>46</v>
      </c>
      <c r="D479" s="1">
        <v>3442</v>
      </c>
      <c r="E479" s="1">
        <v>15621</v>
      </c>
      <c r="F479" s="2">
        <v>35759</v>
      </c>
    </row>
    <row r="480" spans="1:6" x14ac:dyDescent="0.2">
      <c r="A480">
        <v>2020</v>
      </c>
      <c r="B480" t="s">
        <v>60</v>
      </c>
      <c r="C480" t="s">
        <v>47</v>
      </c>
      <c r="D480" s="1">
        <v>13143</v>
      </c>
      <c r="E480" s="1">
        <v>74028</v>
      </c>
      <c r="F480" s="2">
        <v>36058</v>
      </c>
    </row>
    <row r="481" spans="1:6" x14ac:dyDescent="0.2">
      <c r="A481">
        <v>2020</v>
      </c>
      <c r="B481" t="s">
        <v>60</v>
      </c>
      <c r="C481" t="s">
        <v>48</v>
      </c>
      <c r="D481" s="1">
        <v>1669</v>
      </c>
      <c r="E481" s="1">
        <v>6769</v>
      </c>
      <c r="F481" s="2">
        <v>40253</v>
      </c>
    </row>
    <row r="482" spans="1:6" x14ac:dyDescent="0.2">
      <c r="A482">
        <v>2019</v>
      </c>
      <c r="B482" t="s">
        <v>55</v>
      </c>
      <c r="C482" t="s">
        <v>1</v>
      </c>
      <c r="D482" s="1">
        <v>1846</v>
      </c>
      <c r="E482" s="1">
        <v>18939</v>
      </c>
      <c r="F482" s="2">
        <v>56529</v>
      </c>
    </row>
    <row r="483" spans="1:6" x14ac:dyDescent="0.2">
      <c r="A483">
        <v>2019</v>
      </c>
      <c r="B483" t="s">
        <v>55</v>
      </c>
      <c r="C483" t="s">
        <v>2</v>
      </c>
      <c r="D483" s="1">
        <v>1358</v>
      </c>
      <c r="E483" s="1">
        <v>37970</v>
      </c>
      <c r="F483" s="2">
        <v>52262</v>
      </c>
    </row>
    <row r="484" spans="1:6" x14ac:dyDescent="0.2">
      <c r="A484">
        <v>2019</v>
      </c>
      <c r="B484" t="s">
        <v>55</v>
      </c>
      <c r="C484" t="s">
        <v>3</v>
      </c>
      <c r="D484" s="1">
        <v>2577</v>
      </c>
      <c r="E484" s="1">
        <v>16390</v>
      </c>
      <c r="F484" s="2">
        <v>48299</v>
      </c>
    </row>
    <row r="485" spans="1:6" x14ac:dyDescent="0.2">
      <c r="A485">
        <v>2019</v>
      </c>
      <c r="B485" t="s">
        <v>55</v>
      </c>
      <c r="C485" t="s">
        <v>4</v>
      </c>
      <c r="D485" s="1">
        <v>17663</v>
      </c>
      <c r="E485" s="1">
        <v>443581</v>
      </c>
      <c r="F485" s="2">
        <v>40246</v>
      </c>
    </row>
    <row r="486" spans="1:6" x14ac:dyDescent="0.2">
      <c r="A486">
        <v>2019</v>
      </c>
      <c r="B486" t="s">
        <v>55</v>
      </c>
      <c r="C486" t="s">
        <v>5</v>
      </c>
      <c r="D486" s="1">
        <v>3279</v>
      </c>
      <c r="E486" s="1">
        <v>48392</v>
      </c>
      <c r="F486" s="2">
        <v>90328</v>
      </c>
    </row>
    <row r="487" spans="1:6" x14ac:dyDescent="0.2">
      <c r="A487">
        <v>2019</v>
      </c>
      <c r="B487" t="s">
        <v>55</v>
      </c>
      <c r="C487" t="s">
        <v>6</v>
      </c>
      <c r="D487">
        <v>437</v>
      </c>
      <c r="E487" s="1">
        <v>5258</v>
      </c>
      <c r="F487" s="2">
        <v>41449</v>
      </c>
    </row>
    <row r="488" spans="1:6" x14ac:dyDescent="0.2">
      <c r="A488">
        <v>2019</v>
      </c>
      <c r="B488" t="s">
        <v>55</v>
      </c>
      <c r="C488" t="s">
        <v>7</v>
      </c>
      <c r="D488">
        <v>180</v>
      </c>
      <c r="E488" s="1">
        <v>1471</v>
      </c>
      <c r="F488" s="2">
        <v>42123</v>
      </c>
    </row>
    <row r="489" spans="1:6" x14ac:dyDescent="0.2">
      <c r="A489">
        <v>2019</v>
      </c>
      <c r="B489" t="s">
        <v>55</v>
      </c>
      <c r="C489" t="s">
        <v>8</v>
      </c>
      <c r="D489" s="1">
        <v>5304</v>
      </c>
      <c r="E489" s="1">
        <v>71329</v>
      </c>
      <c r="F489" s="2">
        <v>35645</v>
      </c>
    </row>
    <row r="490" spans="1:6" x14ac:dyDescent="0.2">
      <c r="A490">
        <v>2019</v>
      </c>
      <c r="B490" t="s">
        <v>55</v>
      </c>
      <c r="C490" t="s">
        <v>9</v>
      </c>
      <c r="D490" s="1">
        <v>2662</v>
      </c>
      <c r="E490" s="1">
        <v>29910</v>
      </c>
      <c r="F490" s="2">
        <v>43258</v>
      </c>
    </row>
    <row r="491" spans="1:6" x14ac:dyDescent="0.2">
      <c r="A491">
        <v>2019</v>
      </c>
      <c r="B491" t="s">
        <v>55</v>
      </c>
      <c r="C491" t="s">
        <v>10</v>
      </c>
      <c r="D491" s="1">
        <v>2401</v>
      </c>
      <c r="E491" s="1">
        <v>26555</v>
      </c>
      <c r="F491" s="2">
        <v>41105</v>
      </c>
    </row>
    <row r="492" spans="1:6" x14ac:dyDescent="0.2">
      <c r="A492">
        <v>2019</v>
      </c>
      <c r="B492" t="s">
        <v>55</v>
      </c>
      <c r="C492" t="s">
        <v>11</v>
      </c>
      <c r="D492" s="1">
        <v>2825</v>
      </c>
      <c r="E492" s="1">
        <v>26828</v>
      </c>
      <c r="F492" s="2">
        <v>52197</v>
      </c>
    </row>
    <row r="493" spans="1:6" x14ac:dyDescent="0.2">
      <c r="A493">
        <v>2019</v>
      </c>
      <c r="B493" t="s">
        <v>55</v>
      </c>
      <c r="C493" t="s">
        <v>12</v>
      </c>
      <c r="D493" s="1">
        <v>2255</v>
      </c>
      <c r="E493" s="1">
        <v>21475</v>
      </c>
      <c r="F493" s="2">
        <v>50243</v>
      </c>
    </row>
    <row r="494" spans="1:6" x14ac:dyDescent="0.2">
      <c r="A494">
        <v>2019</v>
      </c>
      <c r="B494" t="s">
        <v>55</v>
      </c>
      <c r="C494" t="s">
        <v>13</v>
      </c>
      <c r="D494" s="1">
        <v>2916</v>
      </c>
      <c r="E494" s="1">
        <v>23431</v>
      </c>
      <c r="F494" s="2">
        <v>44087</v>
      </c>
    </row>
    <row r="495" spans="1:6" x14ac:dyDescent="0.2">
      <c r="A495">
        <v>2019</v>
      </c>
      <c r="B495" t="s">
        <v>55</v>
      </c>
      <c r="C495" t="s">
        <v>14</v>
      </c>
      <c r="D495" s="1">
        <v>2612</v>
      </c>
      <c r="E495" s="1">
        <v>19353</v>
      </c>
      <c r="F495" s="2">
        <v>47802</v>
      </c>
    </row>
    <row r="496" spans="1:6" x14ac:dyDescent="0.2">
      <c r="A496">
        <v>2019</v>
      </c>
      <c r="B496" t="s">
        <v>55</v>
      </c>
      <c r="C496" t="s">
        <v>15</v>
      </c>
      <c r="D496" s="1">
        <v>1561</v>
      </c>
      <c r="E496" s="1">
        <v>18911</v>
      </c>
      <c r="F496" s="2">
        <v>56448</v>
      </c>
    </row>
    <row r="497" spans="1:6" x14ac:dyDescent="0.2">
      <c r="A497">
        <v>2019</v>
      </c>
      <c r="B497" t="s">
        <v>55</v>
      </c>
      <c r="C497" t="s">
        <v>16</v>
      </c>
      <c r="D497" s="1">
        <v>3133</v>
      </c>
      <c r="E497" s="1">
        <v>44052</v>
      </c>
      <c r="F497" s="2">
        <v>87820</v>
      </c>
    </row>
    <row r="498" spans="1:6" x14ac:dyDescent="0.2">
      <c r="A498">
        <v>2019</v>
      </c>
      <c r="B498" t="s">
        <v>55</v>
      </c>
      <c r="C498" t="s">
        <v>17</v>
      </c>
      <c r="D498" s="1">
        <v>1447</v>
      </c>
      <c r="E498" s="1">
        <v>7281</v>
      </c>
      <c r="F498" s="2">
        <v>41157</v>
      </c>
    </row>
    <row r="499" spans="1:6" x14ac:dyDescent="0.2">
      <c r="A499">
        <v>2019</v>
      </c>
      <c r="B499" t="s">
        <v>55</v>
      </c>
      <c r="C499" t="s">
        <v>18</v>
      </c>
      <c r="D499">
        <v>723</v>
      </c>
      <c r="E499" s="1">
        <v>7194</v>
      </c>
      <c r="F499" s="2">
        <v>44642</v>
      </c>
    </row>
    <row r="500" spans="1:6" x14ac:dyDescent="0.2">
      <c r="A500">
        <v>2019</v>
      </c>
      <c r="B500" t="s">
        <v>55</v>
      </c>
      <c r="C500" t="s">
        <v>19</v>
      </c>
      <c r="D500" s="1">
        <v>1007</v>
      </c>
      <c r="E500" s="1">
        <v>10500</v>
      </c>
      <c r="F500" s="2">
        <v>63846</v>
      </c>
    </row>
    <row r="501" spans="1:6" x14ac:dyDescent="0.2">
      <c r="A501">
        <v>2019</v>
      </c>
      <c r="B501" t="s">
        <v>55</v>
      </c>
      <c r="C501" t="s">
        <v>20</v>
      </c>
      <c r="D501" s="1">
        <v>3480</v>
      </c>
      <c r="E501" s="1">
        <v>35622</v>
      </c>
      <c r="F501" s="2">
        <v>41799</v>
      </c>
    </row>
    <row r="502" spans="1:6" x14ac:dyDescent="0.2">
      <c r="A502">
        <v>2019</v>
      </c>
      <c r="B502" t="s">
        <v>55</v>
      </c>
      <c r="C502" t="s">
        <v>21</v>
      </c>
      <c r="D502" s="1">
        <v>3094</v>
      </c>
      <c r="E502" s="1">
        <v>28134</v>
      </c>
      <c r="F502" s="2">
        <v>51107</v>
      </c>
    </row>
    <row r="503" spans="1:6" x14ac:dyDescent="0.2">
      <c r="A503">
        <v>2019</v>
      </c>
      <c r="B503" t="s">
        <v>55</v>
      </c>
      <c r="C503" t="s">
        <v>22</v>
      </c>
      <c r="D503" s="1">
        <v>2110</v>
      </c>
      <c r="E503" s="1">
        <v>15777</v>
      </c>
      <c r="F503" s="2">
        <v>49263</v>
      </c>
    </row>
    <row r="504" spans="1:6" x14ac:dyDescent="0.2">
      <c r="A504">
        <v>2019</v>
      </c>
      <c r="B504" t="s">
        <v>55</v>
      </c>
      <c r="C504" t="s">
        <v>23</v>
      </c>
      <c r="D504" s="1">
        <v>2031</v>
      </c>
      <c r="E504" s="1">
        <v>16899</v>
      </c>
      <c r="F504" s="2">
        <v>44815</v>
      </c>
    </row>
    <row r="505" spans="1:6" x14ac:dyDescent="0.2">
      <c r="A505">
        <v>2019</v>
      </c>
      <c r="B505" t="s">
        <v>55</v>
      </c>
      <c r="C505" t="s">
        <v>24</v>
      </c>
      <c r="D505" s="1">
        <v>1789</v>
      </c>
      <c r="E505" s="1">
        <v>12792</v>
      </c>
      <c r="F505" s="2">
        <v>67162</v>
      </c>
    </row>
    <row r="506" spans="1:6" x14ac:dyDescent="0.2">
      <c r="A506">
        <v>2019</v>
      </c>
      <c r="B506" t="s">
        <v>55</v>
      </c>
      <c r="C506" t="s">
        <v>25</v>
      </c>
      <c r="D506" s="1">
        <v>2414</v>
      </c>
      <c r="E506" s="1">
        <v>15761</v>
      </c>
      <c r="F506" s="2">
        <v>42685</v>
      </c>
    </row>
    <row r="507" spans="1:6" x14ac:dyDescent="0.2">
      <c r="A507">
        <v>2019</v>
      </c>
      <c r="B507" t="s">
        <v>55</v>
      </c>
      <c r="C507" t="s">
        <v>26</v>
      </c>
      <c r="D507">
        <v>618</v>
      </c>
      <c r="E507" s="1">
        <v>19841</v>
      </c>
      <c r="F507" s="2">
        <v>86362</v>
      </c>
    </row>
    <row r="508" spans="1:6" x14ac:dyDescent="0.2">
      <c r="A508">
        <v>2019</v>
      </c>
      <c r="B508" t="s">
        <v>55</v>
      </c>
      <c r="C508" t="s">
        <v>27</v>
      </c>
      <c r="D508">
        <v>350</v>
      </c>
      <c r="E508" s="1">
        <v>2627</v>
      </c>
      <c r="F508" s="2">
        <v>44073</v>
      </c>
    </row>
    <row r="509" spans="1:6" x14ac:dyDescent="0.2">
      <c r="A509">
        <v>2019</v>
      </c>
      <c r="B509" t="s">
        <v>55</v>
      </c>
      <c r="C509" t="s">
        <v>28</v>
      </c>
      <c r="D509">
        <v>998</v>
      </c>
      <c r="E509" s="1">
        <v>12407</v>
      </c>
      <c r="F509" s="2">
        <v>41732</v>
      </c>
    </row>
    <row r="510" spans="1:6" x14ac:dyDescent="0.2">
      <c r="A510">
        <v>2019</v>
      </c>
      <c r="B510" t="s">
        <v>55</v>
      </c>
      <c r="C510" t="s">
        <v>29</v>
      </c>
      <c r="D510" s="1">
        <v>2100</v>
      </c>
      <c r="E510" s="1">
        <v>36949</v>
      </c>
      <c r="F510" s="2">
        <v>68427</v>
      </c>
    </row>
    <row r="511" spans="1:6" x14ac:dyDescent="0.2">
      <c r="A511">
        <v>2019</v>
      </c>
      <c r="B511" t="s">
        <v>55</v>
      </c>
      <c r="C511" t="s">
        <v>30</v>
      </c>
      <c r="D511" s="1">
        <v>3053</v>
      </c>
      <c r="E511" s="1">
        <v>31787</v>
      </c>
      <c r="F511" s="2">
        <v>42992</v>
      </c>
    </row>
    <row r="512" spans="1:6" x14ac:dyDescent="0.2">
      <c r="A512">
        <v>2019</v>
      </c>
      <c r="B512" t="s">
        <v>55</v>
      </c>
      <c r="C512" t="s">
        <v>31</v>
      </c>
      <c r="D512" s="1">
        <v>3378</v>
      </c>
      <c r="E512" s="1">
        <v>29828</v>
      </c>
      <c r="F512" s="2">
        <v>40862</v>
      </c>
    </row>
    <row r="513" spans="1:6" x14ac:dyDescent="0.2">
      <c r="A513">
        <v>2019</v>
      </c>
      <c r="B513" t="s">
        <v>55</v>
      </c>
      <c r="C513" t="s">
        <v>32</v>
      </c>
      <c r="D513" s="1">
        <v>1784</v>
      </c>
      <c r="E513" s="1">
        <v>25973</v>
      </c>
      <c r="F513" s="2">
        <v>97355</v>
      </c>
    </row>
    <row r="514" spans="1:6" x14ac:dyDescent="0.2">
      <c r="A514">
        <v>2019</v>
      </c>
      <c r="B514" t="s">
        <v>55</v>
      </c>
      <c r="C514" t="s">
        <v>33</v>
      </c>
      <c r="D514" s="1">
        <v>2531</v>
      </c>
      <c r="E514" s="1">
        <v>28532</v>
      </c>
      <c r="F514" s="2">
        <v>51860</v>
      </c>
    </row>
    <row r="515" spans="1:6" x14ac:dyDescent="0.2">
      <c r="A515">
        <v>2019</v>
      </c>
      <c r="B515" t="s">
        <v>55</v>
      </c>
      <c r="C515" t="s">
        <v>34</v>
      </c>
      <c r="D515" s="1">
        <v>4402</v>
      </c>
      <c r="E515" s="1">
        <v>56786</v>
      </c>
      <c r="F515" s="2">
        <v>91249</v>
      </c>
    </row>
    <row r="516" spans="1:6" x14ac:dyDescent="0.2">
      <c r="A516">
        <v>2019</v>
      </c>
      <c r="B516" t="s">
        <v>55</v>
      </c>
      <c r="C516" t="s">
        <v>35</v>
      </c>
      <c r="D516" s="1">
        <v>4633</v>
      </c>
      <c r="E516" s="1">
        <v>54550</v>
      </c>
      <c r="F516" s="2">
        <v>37586</v>
      </c>
    </row>
    <row r="517" spans="1:6" x14ac:dyDescent="0.2">
      <c r="A517">
        <v>2019</v>
      </c>
      <c r="B517" t="s">
        <v>55</v>
      </c>
      <c r="C517" t="s">
        <v>36</v>
      </c>
      <c r="D517" s="1">
        <v>3616</v>
      </c>
      <c r="E517" s="1">
        <v>52904</v>
      </c>
      <c r="F517" s="2">
        <v>65014</v>
      </c>
    </row>
    <row r="518" spans="1:6" x14ac:dyDescent="0.2">
      <c r="A518">
        <v>2019</v>
      </c>
      <c r="B518" t="s">
        <v>55</v>
      </c>
      <c r="C518" t="s">
        <v>37</v>
      </c>
      <c r="D518">
        <v>198</v>
      </c>
      <c r="E518" s="1">
        <v>1121</v>
      </c>
      <c r="F518" s="2">
        <v>39917</v>
      </c>
    </row>
    <row r="519" spans="1:6" x14ac:dyDescent="0.2">
      <c r="A519">
        <v>2019</v>
      </c>
      <c r="B519" t="s">
        <v>55</v>
      </c>
      <c r="C519" t="s">
        <v>38</v>
      </c>
      <c r="D519" s="1">
        <v>1345</v>
      </c>
      <c r="E519" s="1">
        <v>12552</v>
      </c>
      <c r="F519" s="2">
        <v>43952</v>
      </c>
    </row>
    <row r="520" spans="1:6" x14ac:dyDescent="0.2">
      <c r="A520">
        <v>2019</v>
      </c>
      <c r="B520" t="s">
        <v>55</v>
      </c>
      <c r="C520" t="s">
        <v>39</v>
      </c>
      <c r="D520" s="1">
        <v>1063</v>
      </c>
      <c r="E520" s="1">
        <v>6986</v>
      </c>
      <c r="F520" s="2">
        <v>43642</v>
      </c>
    </row>
    <row r="521" spans="1:6" x14ac:dyDescent="0.2">
      <c r="A521">
        <v>2019</v>
      </c>
      <c r="B521" t="s">
        <v>55</v>
      </c>
      <c r="C521" t="s">
        <v>40</v>
      </c>
      <c r="D521" s="1">
        <v>1107</v>
      </c>
      <c r="E521" s="1">
        <v>11568</v>
      </c>
      <c r="F521" s="2">
        <v>46865</v>
      </c>
    </row>
    <row r="522" spans="1:6" x14ac:dyDescent="0.2">
      <c r="A522">
        <v>2019</v>
      </c>
      <c r="B522" t="s">
        <v>55</v>
      </c>
      <c r="C522" t="s">
        <v>41</v>
      </c>
      <c r="D522" s="1">
        <v>19971</v>
      </c>
      <c r="E522" s="1">
        <v>307800</v>
      </c>
      <c r="F522" s="2">
        <v>114918</v>
      </c>
    </row>
    <row r="523" spans="1:6" x14ac:dyDescent="0.2">
      <c r="A523">
        <v>2019</v>
      </c>
      <c r="B523" t="s">
        <v>55</v>
      </c>
      <c r="C523" t="s">
        <v>42</v>
      </c>
      <c r="D523" s="1">
        <v>1032</v>
      </c>
      <c r="E523" s="1">
        <v>15160</v>
      </c>
      <c r="F523" s="2">
        <v>63604</v>
      </c>
    </row>
    <row r="524" spans="1:6" x14ac:dyDescent="0.2">
      <c r="A524">
        <v>2019</v>
      </c>
      <c r="B524" t="s">
        <v>55</v>
      </c>
      <c r="C524" t="s">
        <v>43</v>
      </c>
      <c r="D524">
        <v>564</v>
      </c>
      <c r="E524" s="1">
        <v>4130</v>
      </c>
      <c r="F524" s="2">
        <v>39607</v>
      </c>
    </row>
    <row r="525" spans="1:6" x14ac:dyDescent="0.2">
      <c r="A525">
        <v>2019</v>
      </c>
      <c r="B525" t="s">
        <v>55</v>
      </c>
      <c r="C525" t="s">
        <v>44</v>
      </c>
      <c r="D525" s="1">
        <v>2095</v>
      </c>
      <c r="E525" s="1">
        <v>18691</v>
      </c>
      <c r="F525" s="2">
        <v>48704</v>
      </c>
    </row>
    <row r="526" spans="1:6" x14ac:dyDescent="0.2">
      <c r="A526">
        <v>2019</v>
      </c>
      <c r="B526" t="s">
        <v>55</v>
      </c>
      <c r="C526" t="s">
        <v>45</v>
      </c>
      <c r="D526" s="1">
        <v>7117</v>
      </c>
      <c r="E526" s="1">
        <v>105362</v>
      </c>
      <c r="F526" s="2">
        <v>34547</v>
      </c>
    </row>
    <row r="527" spans="1:6" x14ac:dyDescent="0.2">
      <c r="A527">
        <v>2019</v>
      </c>
      <c r="B527" t="s">
        <v>55</v>
      </c>
      <c r="C527" t="s">
        <v>46</v>
      </c>
      <c r="D527" s="1">
        <v>1166</v>
      </c>
      <c r="E527" s="1">
        <v>23333</v>
      </c>
      <c r="F527" s="2">
        <v>80470</v>
      </c>
    </row>
    <row r="528" spans="1:6" x14ac:dyDescent="0.2">
      <c r="A528">
        <v>2019</v>
      </c>
      <c r="B528" t="s">
        <v>55</v>
      </c>
      <c r="C528" t="s">
        <v>47</v>
      </c>
      <c r="D528" s="1">
        <v>2876</v>
      </c>
      <c r="E528" s="1">
        <v>31424</v>
      </c>
      <c r="F528" s="2">
        <v>40225</v>
      </c>
    </row>
    <row r="529" spans="1:6" x14ac:dyDescent="0.2">
      <c r="A529">
        <v>2019</v>
      </c>
      <c r="B529" t="s">
        <v>55</v>
      </c>
      <c r="C529" t="s">
        <v>48</v>
      </c>
      <c r="D529" s="1">
        <v>1463</v>
      </c>
      <c r="E529" s="1">
        <v>23524</v>
      </c>
      <c r="F529" s="2">
        <v>86467</v>
      </c>
    </row>
    <row r="530" spans="1:6" x14ac:dyDescent="0.2">
      <c r="A530">
        <v>2019</v>
      </c>
      <c r="B530" t="s">
        <v>51</v>
      </c>
      <c r="C530" t="s">
        <v>1</v>
      </c>
      <c r="D530" s="1">
        <v>10069</v>
      </c>
      <c r="E530" s="1">
        <v>93619</v>
      </c>
      <c r="F530" s="2">
        <v>56141</v>
      </c>
    </row>
    <row r="531" spans="1:6" x14ac:dyDescent="0.2">
      <c r="A531">
        <v>2019</v>
      </c>
      <c r="B531" t="s">
        <v>51</v>
      </c>
      <c r="C531" t="s">
        <v>2</v>
      </c>
      <c r="D531" s="1">
        <v>13677</v>
      </c>
      <c r="E531" s="1">
        <v>171309</v>
      </c>
      <c r="F531" s="2">
        <v>58621</v>
      </c>
    </row>
    <row r="532" spans="1:6" x14ac:dyDescent="0.2">
      <c r="A532">
        <v>2019</v>
      </c>
      <c r="B532" t="s">
        <v>51</v>
      </c>
      <c r="C532" t="s">
        <v>3</v>
      </c>
      <c r="D532" s="1">
        <v>7093</v>
      </c>
      <c r="E532" s="1">
        <v>52538</v>
      </c>
      <c r="F532" s="2">
        <v>49541</v>
      </c>
    </row>
    <row r="533" spans="1:6" x14ac:dyDescent="0.2">
      <c r="A533">
        <v>2019</v>
      </c>
      <c r="B533" t="s">
        <v>51</v>
      </c>
      <c r="C533" t="s">
        <v>4</v>
      </c>
      <c r="D533" s="1">
        <v>84247</v>
      </c>
      <c r="E533" s="1">
        <v>885668</v>
      </c>
      <c r="F533" s="2">
        <v>73343</v>
      </c>
    </row>
    <row r="534" spans="1:6" x14ac:dyDescent="0.2">
      <c r="A534">
        <v>2019</v>
      </c>
      <c r="B534" t="s">
        <v>51</v>
      </c>
      <c r="C534" t="s">
        <v>5</v>
      </c>
      <c r="D534" s="1">
        <v>20430</v>
      </c>
      <c r="E534" s="1">
        <v>178880</v>
      </c>
      <c r="F534" s="2">
        <v>64603</v>
      </c>
    </row>
    <row r="535" spans="1:6" x14ac:dyDescent="0.2">
      <c r="A535">
        <v>2019</v>
      </c>
      <c r="B535" t="s">
        <v>51</v>
      </c>
      <c r="C535" t="s">
        <v>6</v>
      </c>
      <c r="D535" s="1">
        <v>9496</v>
      </c>
      <c r="E535" s="1">
        <v>59731</v>
      </c>
      <c r="F535" s="2">
        <v>72413</v>
      </c>
    </row>
    <row r="536" spans="1:6" x14ac:dyDescent="0.2">
      <c r="A536">
        <v>2019</v>
      </c>
      <c r="B536" t="s">
        <v>51</v>
      </c>
      <c r="C536" t="s">
        <v>7</v>
      </c>
      <c r="D536" s="1">
        <v>3007</v>
      </c>
      <c r="E536" s="1">
        <v>22909</v>
      </c>
      <c r="F536" s="2">
        <v>62481</v>
      </c>
    </row>
    <row r="537" spans="1:6" x14ac:dyDescent="0.2">
      <c r="A537">
        <v>2019</v>
      </c>
      <c r="B537" t="s">
        <v>51</v>
      </c>
      <c r="C537" t="s">
        <v>8</v>
      </c>
      <c r="D537" s="1">
        <v>74711</v>
      </c>
      <c r="E537" s="1">
        <v>563526</v>
      </c>
      <c r="F537" s="2">
        <v>52893</v>
      </c>
    </row>
    <row r="538" spans="1:6" x14ac:dyDescent="0.2">
      <c r="A538">
        <v>2019</v>
      </c>
      <c r="B538" t="s">
        <v>51</v>
      </c>
      <c r="C538" t="s">
        <v>9</v>
      </c>
      <c r="D538" s="1">
        <v>21408</v>
      </c>
      <c r="E538" s="1">
        <v>203951</v>
      </c>
      <c r="F538" s="2">
        <v>63683</v>
      </c>
    </row>
    <row r="539" spans="1:6" x14ac:dyDescent="0.2">
      <c r="A539">
        <v>2019</v>
      </c>
      <c r="B539" t="s">
        <v>51</v>
      </c>
      <c r="C539" t="s">
        <v>10</v>
      </c>
      <c r="D539" s="1">
        <v>8175</v>
      </c>
      <c r="E539" s="1">
        <v>50684</v>
      </c>
      <c r="F539" s="2">
        <v>46258</v>
      </c>
    </row>
    <row r="540" spans="1:6" x14ac:dyDescent="0.2">
      <c r="A540">
        <v>2019</v>
      </c>
      <c r="B540" t="s">
        <v>51</v>
      </c>
      <c r="C540" t="s">
        <v>11</v>
      </c>
      <c r="D540" s="1">
        <v>32686</v>
      </c>
      <c r="E540" s="1">
        <v>227968</v>
      </c>
      <c r="F540" s="2">
        <v>73799</v>
      </c>
    </row>
    <row r="541" spans="1:6" x14ac:dyDescent="0.2">
      <c r="A541">
        <v>2019</v>
      </c>
      <c r="B541" t="s">
        <v>51</v>
      </c>
      <c r="C541" t="s">
        <v>12</v>
      </c>
      <c r="D541" s="1">
        <v>15232</v>
      </c>
      <c r="E541" s="1">
        <v>145851</v>
      </c>
      <c r="F541" s="2">
        <v>60057</v>
      </c>
    </row>
    <row r="542" spans="1:6" x14ac:dyDescent="0.2">
      <c r="A542">
        <v>2019</v>
      </c>
      <c r="B542" t="s">
        <v>51</v>
      </c>
      <c r="C542" t="s">
        <v>13</v>
      </c>
      <c r="D542" s="1">
        <v>9462</v>
      </c>
      <c r="E542" s="1">
        <v>78134</v>
      </c>
      <c r="F542" s="2">
        <v>58962</v>
      </c>
    </row>
    <row r="543" spans="1:6" x14ac:dyDescent="0.2">
      <c r="A543">
        <v>2019</v>
      </c>
      <c r="B543" t="s">
        <v>51</v>
      </c>
      <c r="C543" t="s">
        <v>14</v>
      </c>
      <c r="D543" s="1">
        <v>7399</v>
      </c>
      <c r="E543" s="1">
        <v>63735</v>
      </c>
      <c r="F543" s="2">
        <v>57030</v>
      </c>
    </row>
    <row r="544" spans="1:6" x14ac:dyDescent="0.2">
      <c r="A544">
        <v>2019</v>
      </c>
      <c r="B544" t="s">
        <v>51</v>
      </c>
      <c r="C544" t="s">
        <v>15</v>
      </c>
      <c r="D544" s="1">
        <v>9517</v>
      </c>
      <c r="E544" s="1">
        <v>80463</v>
      </c>
      <c r="F544" s="2">
        <v>55601</v>
      </c>
    </row>
    <row r="545" spans="1:6" x14ac:dyDescent="0.2">
      <c r="A545">
        <v>2019</v>
      </c>
      <c r="B545" t="s">
        <v>51</v>
      </c>
      <c r="C545" t="s">
        <v>16</v>
      </c>
      <c r="D545" s="1">
        <v>10991</v>
      </c>
      <c r="E545" s="1">
        <v>142033</v>
      </c>
      <c r="F545" s="2">
        <v>64940</v>
      </c>
    </row>
    <row r="546" spans="1:6" x14ac:dyDescent="0.2">
      <c r="A546">
        <v>2019</v>
      </c>
      <c r="B546" t="s">
        <v>51</v>
      </c>
      <c r="C546" t="s">
        <v>17</v>
      </c>
      <c r="D546" s="1">
        <v>5605</v>
      </c>
      <c r="E546" s="1">
        <v>29987</v>
      </c>
      <c r="F546" s="2">
        <v>51654</v>
      </c>
    </row>
    <row r="547" spans="1:6" x14ac:dyDescent="0.2">
      <c r="A547">
        <v>2019</v>
      </c>
      <c r="B547" t="s">
        <v>51</v>
      </c>
      <c r="C547" t="s">
        <v>18</v>
      </c>
      <c r="D547" s="1">
        <v>16694</v>
      </c>
      <c r="E547" s="1">
        <v>166132</v>
      </c>
      <c r="F547" s="2">
        <v>67799</v>
      </c>
    </row>
    <row r="548" spans="1:6" x14ac:dyDescent="0.2">
      <c r="A548">
        <v>2019</v>
      </c>
      <c r="B548" t="s">
        <v>51</v>
      </c>
      <c r="C548" t="s">
        <v>19</v>
      </c>
      <c r="D548" s="1">
        <v>21309</v>
      </c>
      <c r="E548" s="1">
        <v>163062</v>
      </c>
      <c r="F548" s="2">
        <v>81436</v>
      </c>
    </row>
    <row r="549" spans="1:6" x14ac:dyDescent="0.2">
      <c r="A549">
        <v>2019</v>
      </c>
      <c r="B549" t="s">
        <v>51</v>
      </c>
      <c r="C549" t="s">
        <v>20</v>
      </c>
      <c r="D549" s="1">
        <v>21106</v>
      </c>
      <c r="E549" s="1">
        <v>173015</v>
      </c>
      <c r="F549" s="2">
        <v>63588</v>
      </c>
    </row>
    <row r="550" spans="1:6" x14ac:dyDescent="0.2">
      <c r="A550">
        <v>2019</v>
      </c>
      <c r="B550" t="s">
        <v>51</v>
      </c>
      <c r="C550" t="s">
        <v>21</v>
      </c>
      <c r="D550" s="1">
        <v>16700</v>
      </c>
      <c r="E550" s="1">
        <v>127092</v>
      </c>
      <c r="F550" s="2">
        <v>69734</v>
      </c>
    </row>
    <row r="551" spans="1:6" x14ac:dyDescent="0.2">
      <c r="A551">
        <v>2019</v>
      </c>
      <c r="B551" t="s">
        <v>51</v>
      </c>
      <c r="C551" t="s">
        <v>22</v>
      </c>
      <c r="D551" s="1">
        <v>5771</v>
      </c>
      <c r="E551" s="1">
        <v>44543</v>
      </c>
      <c r="F551" s="2">
        <v>50925</v>
      </c>
    </row>
    <row r="552" spans="1:6" x14ac:dyDescent="0.2">
      <c r="A552">
        <v>2019</v>
      </c>
      <c r="B552" t="s">
        <v>51</v>
      </c>
      <c r="C552" t="s">
        <v>23</v>
      </c>
      <c r="D552" s="1">
        <v>15133</v>
      </c>
      <c r="E552" s="1">
        <v>126641</v>
      </c>
      <c r="F552" s="2">
        <v>61762</v>
      </c>
    </row>
    <row r="553" spans="1:6" x14ac:dyDescent="0.2">
      <c r="A553">
        <v>2019</v>
      </c>
      <c r="B553" t="s">
        <v>51</v>
      </c>
      <c r="C553" t="s">
        <v>24</v>
      </c>
      <c r="D553" s="1">
        <v>6432</v>
      </c>
      <c r="E553" s="1">
        <v>29914</v>
      </c>
      <c r="F553" s="2">
        <v>53962</v>
      </c>
    </row>
    <row r="554" spans="1:6" x14ac:dyDescent="0.2">
      <c r="A554">
        <v>2019</v>
      </c>
      <c r="B554" t="s">
        <v>51</v>
      </c>
      <c r="C554" t="s">
        <v>25</v>
      </c>
      <c r="D554" s="1">
        <v>7038</v>
      </c>
      <c r="E554" s="1">
        <v>53732</v>
      </c>
      <c r="F554" s="2">
        <v>53794</v>
      </c>
    </row>
    <row r="555" spans="1:6" x14ac:dyDescent="0.2">
      <c r="A555">
        <v>2019</v>
      </c>
      <c r="B555" t="s">
        <v>51</v>
      </c>
      <c r="C555" t="s">
        <v>26</v>
      </c>
      <c r="D555" s="1">
        <v>5852</v>
      </c>
      <c r="E555" s="1">
        <v>95939</v>
      </c>
      <c r="F555" s="2">
        <v>64365</v>
      </c>
    </row>
    <row r="556" spans="1:6" x14ac:dyDescent="0.2">
      <c r="A556">
        <v>2019</v>
      </c>
      <c r="B556" t="s">
        <v>51</v>
      </c>
      <c r="C556" t="s">
        <v>27</v>
      </c>
      <c r="D556" s="1">
        <v>4692</v>
      </c>
      <c r="E556" s="1">
        <v>27825</v>
      </c>
      <c r="F556" s="2">
        <v>64868</v>
      </c>
    </row>
    <row r="557" spans="1:6" x14ac:dyDescent="0.2">
      <c r="A557">
        <v>2019</v>
      </c>
      <c r="B557" t="s">
        <v>51</v>
      </c>
      <c r="C557" t="s">
        <v>28</v>
      </c>
      <c r="D557" s="1">
        <v>22556</v>
      </c>
      <c r="E557" s="1">
        <v>159462</v>
      </c>
      <c r="F557" s="2">
        <v>74644</v>
      </c>
    </row>
    <row r="558" spans="1:6" x14ac:dyDescent="0.2">
      <c r="A558">
        <v>2019</v>
      </c>
      <c r="B558" t="s">
        <v>51</v>
      </c>
      <c r="C558" t="s">
        <v>29</v>
      </c>
      <c r="D558" s="1">
        <v>5571</v>
      </c>
      <c r="E558" s="1">
        <v>50153</v>
      </c>
      <c r="F558" s="2">
        <v>52091</v>
      </c>
    </row>
    <row r="559" spans="1:6" x14ac:dyDescent="0.2">
      <c r="A559">
        <v>2019</v>
      </c>
      <c r="B559" t="s">
        <v>51</v>
      </c>
      <c r="C559" t="s">
        <v>30</v>
      </c>
      <c r="D559" s="1">
        <v>50432</v>
      </c>
      <c r="E559" s="1">
        <v>405650</v>
      </c>
      <c r="F559" s="2">
        <v>75570</v>
      </c>
    </row>
    <row r="560" spans="1:6" x14ac:dyDescent="0.2">
      <c r="A560">
        <v>2019</v>
      </c>
      <c r="B560" t="s">
        <v>51</v>
      </c>
      <c r="C560" t="s">
        <v>31</v>
      </c>
      <c r="D560" s="1">
        <v>27974</v>
      </c>
      <c r="E560" s="1">
        <v>231739</v>
      </c>
      <c r="F560" s="2">
        <v>56974</v>
      </c>
    </row>
    <row r="561" spans="1:6" x14ac:dyDescent="0.2">
      <c r="A561">
        <v>2019</v>
      </c>
      <c r="B561" t="s">
        <v>51</v>
      </c>
      <c r="C561" t="s">
        <v>32</v>
      </c>
      <c r="D561" s="1">
        <v>3692</v>
      </c>
      <c r="E561" s="1">
        <v>27961</v>
      </c>
      <c r="F561" s="2">
        <v>68153</v>
      </c>
    </row>
    <row r="562" spans="1:6" x14ac:dyDescent="0.2">
      <c r="A562">
        <v>2019</v>
      </c>
      <c r="B562" t="s">
        <v>51</v>
      </c>
      <c r="C562" t="s">
        <v>33</v>
      </c>
      <c r="D562" s="1">
        <v>23405</v>
      </c>
      <c r="E562" s="1">
        <v>226563</v>
      </c>
      <c r="F562" s="2">
        <v>62383</v>
      </c>
    </row>
    <row r="563" spans="1:6" x14ac:dyDescent="0.2">
      <c r="A563">
        <v>2019</v>
      </c>
      <c r="B563" t="s">
        <v>51</v>
      </c>
      <c r="C563" t="s">
        <v>34</v>
      </c>
      <c r="D563" s="1">
        <v>9801</v>
      </c>
      <c r="E563" s="1">
        <v>82834</v>
      </c>
      <c r="F563" s="2">
        <v>54435</v>
      </c>
    </row>
    <row r="564" spans="1:6" x14ac:dyDescent="0.2">
      <c r="A564">
        <v>2019</v>
      </c>
      <c r="B564" t="s">
        <v>51</v>
      </c>
      <c r="C564" t="s">
        <v>35</v>
      </c>
      <c r="D564" s="1">
        <v>14626</v>
      </c>
      <c r="E564" s="1">
        <v>108871</v>
      </c>
      <c r="F564" s="2">
        <v>63148</v>
      </c>
    </row>
    <row r="565" spans="1:6" x14ac:dyDescent="0.2">
      <c r="A565">
        <v>2019</v>
      </c>
      <c r="B565" t="s">
        <v>51</v>
      </c>
      <c r="C565" t="s">
        <v>36</v>
      </c>
      <c r="D565" s="1">
        <v>29139</v>
      </c>
      <c r="E565" s="1">
        <v>260895</v>
      </c>
      <c r="F565" s="2">
        <v>68612</v>
      </c>
    </row>
    <row r="566" spans="1:6" x14ac:dyDescent="0.2">
      <c r="A566">
        <v>2019</v>
      </c>
      <c r="B566" t="s">
        <v>51</v>
      </c>
      <c r="C566" t="s">
        <v>37</v>
      </c>
      <c r="D566" s="1">
        <v>3833</v>
      </c>
      <c r="E566" s="1">
        <v>19980</v>
      </c>
      <c r="F566" s="2">
        <v>63414</v>
      </c>
    </row>
    <row r="567" spans="1:6" x14ac:dyDescent="0.2">
      <c r="A567">
        <v>2019</v>
      </c>
      <c r="B567" t="s">
        <v>51</v>
      </c>
      <c r="C567" t="s">
        <v>38</v>
      </c>
      <c r="D567" s="1">
        <v>12956</v>
      </c>
      <c r="E567" s="1">
        <v>107028</v>
      </c>
      <c r="F567" s="2">
        <v>55230</v>
      </c>
    </row>
    <row r="568" spans="1:6" x14ac:dyDescent="0.2">
      <c r="A568">
        <v>2019</v>
      </c>
      <c r="B568" t="s">
        <v>51</v>
      </c>
      <c r="C568" t="s">
        <v>39</v>
      </c>
      <c r="D568" s="1">
        <v>3897</v>
      </c>
      <c r="E568" s="1">
        <v>23609</v>
      </c>
      <c r="F568" s="2">
        <v>50997</v>
      </c>
    </row>
    <row r="569" spans="1:6" x14ac:dyDescent="0.2">
      <c r="A569">
        <v>2019</v>
      </c>
      <c r="B569" t="s">
        <v>51</v>
      </c>
      <c r="C569" t="s">
        <v>40</v>
      </c>
      <c r="D569" s="1">
        <v>12487</v>
      </c>
      <c r="E569" s="1">
        <v>130126</v>
      </c>
      <c r="F569" s="2">
        <v>58777</v>
      </c>
    </row>
    <row r="570" spans="1:6" x14ac:dyDescent="0.2">
      <c r="A570">
        <v>2019</v>
      </c>
      <c r="B570" t="s">
        <v>51</v>
      </c>
      <c r="C570" t="s">
        <v>41</v>
      </c>
      <c r="D570" s="1">
        <v>53248</v>
      </c>
      <c r="E570" s="1">
        <v>774190</v>
      </c>
      <c r="F570" s="2">
        <v>67564</v>
      </c>
    </row>
    <row r="571" spans="1:6" x14ac:dyDescent="0.2">
      <c r="A571">
        <v>2019</v>
      </c>
      <c r="B571" t="s">
        <v>51</v>
      </c>
      <c r="C571" t="s">
        <v>42</v>
      </c>
      <c r="D571" s="1">
        <v>12212</v>
      </c>
      <c r="E571" s="1">
        <v>109486</v>
      </c>
      <c r="F571" s="2">
        <v>53428</v>
      </c>
    </row>
    <row r="572" spans="1:6" x14ac:dyDescent="0.2">
      <c r="A572">
        <v>2019</v>
      </c>
      <c r="B572" t="s">
        <v>51</v>
      </c>
      <c r="C572" t="s">
        <v>43</v>
      </c>
      <c r="D572" s="1">
        <v>2846</v>
      </c>
      <c r="E572" s="1">
        <v>15283</v>
      </c>
      <c r="F572" s="2">
        <v>52585</v>
      </c>
    </row>
    <row r="573" spans="1:6" x14ac:dyDescent="0.2">
      <c r="A573">
        <v>2019</v>
      </c>
      <c r="B573" t="s">
        <v>51</v>
      </c>
      <c r="C573" t="s">
        <v>44</v>
      </c>
      <c r="D573" s="1">
        <v>21468</v>
      </c>
      <c r="E573" s="1">
        <v>202134</v>
      </c>
      <c r="F573" s="2">
        <v>60504</v>
      </c>
    </row>
    <row r="574" spans="1:6" x14ac:dyDescent="0.2">
      <c r="A574">
        <v>2019</v>
      </c>
      <c r="B574" t="s">
        <v>51</v>
      </c>
      <c r="C574" t="s">
        <v>45</v>
      </c>
      <c r="D574" s="1">
        <v>26472</v>
      </c>
      <c r="E574" s="1">
        <v>205717</v>
      </c>
      <c r="F574" s="2">
        <v>67833</v>
      </c>
    </row>
    <row r="575" spans="1:6" x14ac:dyDescent="0.2">
      <c r="A575">
        <v>2019</v>
      </c>
      <c r="B575" t="s">
        <v>51</v>
      </c>
      <c r="C575" t="s">
        <v>46</v>
      </c>
      <c r="D575" s="1">
        <v>4338</v>
      </c>
      <c r="E575" s="1">
        <v>35459</v>
      </c>
      <c r="F575" s="2">
        <v>64460</v>
      </c>
    </row>
    <row r="576" spans="1:6" x14ac:dyDescent="0.2">
      <c r="A576">
        <v>2019</v>
      </c>
      <c r="B576" t="s">
        <v>51</v>
      </c>
      <c r="C576" t="s">
        <v>47</v>
      </c>
      <c r="D576" s="1">
        <v>14823</v>
      </c>
      <c r="E576" s="1">
        <v>124384</v>
      </c>
      <c r="F576" s="2">
        <v>63874</v>
      </c>
    </row>
    <row r="577" spans="1:6" x14ac:dyDescent="0.2">
      <c r="A577">
        <v>2019</v>
      </c>
      <c r="B577" t="s">
        <v>51</v>
      </c>
      <c r="C577" t="s">
        <v>48</v>
      </c>
      <c r="D577" s="1">
        <v>3427</v>
      </c>
      <c r="E577" s="1">
        <v>22875</v>
      </c>
      <c r="F577" s="2">
        <v>57417</v>
      </c>
    </row>
    <row r="578" spans="1:6" x14ac:dyDescent="0.2">
      <c r="A578">
        <v>2019</v>
      </c>
      <c r="B578" t="s">
        <v>52</v>
      </c>
      <c r="C578" t="s">
        <v>1</v>
      </c>
      <c r="D578" s="1">
        <v>5677</v>
      </c>
      <c r="E578" s="1">
        <v>268948</v>
      </c>
      <c r="F578" s="2">
        <v>58532</v>
      </c>
    </row>
    <row r="579" spans="1:6" x14ac:dyDescent="0.2">
      <c r="A579">
        <v>2019</v>
      </c>
      <c r="B579" t="s">
        <v>52</v>
      </c>
      <c r="C579" t="s">
        <v>2</v>
      </c>
      <c r="D579" s="1">
        <v>5157</v>
      </c>
      <c r="E579" s="1">
        <v>177610</v>
      </c>
      <c r="F579" s="2">
        <v>78966</v>
      </c>
    </row>
    <row r="580" spans="1:6" x14ac:dyDescent="0.2">
      <c r="A580">
        <v>2019</v>
      </c>
      <c r="B580" t="s">
        <v>52</v>
      </c>
      <c r="C580" t="s">
        <v>3</v>
      </c>
      <c r="D580" s="1">
        <v>2930</v>
      </c>
      <c r="E580" s="1">
        <v>162214</v>
      </c>
      <c r="F580" s="2">
        <v>49202</v>
      </c>
    </row>
    <row r="581" spans="1:6" x14ac:dyDescent="0.2">
      <c r="A581">
        <v>2019</v>
      </c>
      <c r="B581" t="s">
        <v>52</v>
      </c>
      <c r="C581" t="s">
        <v>4</v>
      </c>
      <c r="D581" s="1">
        <v>44539</v>
      </c>
      <c r="E581" s="1">
        <v>1322455</v>
      </c>
      <c r="F581" s="2">
        <v>98222</v>
      </c>
    </row>
    <row r="582" spans="1:6" x14ac:dyDescent="0.2">
      <c r="A582">
        <v>2019</v>
      </c>
      <c r="B582" t="s">
        <v>52</v>
      </c>
      <c r="C582" t="s">
        <v>5</v>
      </c>
      <c r="D582" s="1">
        <v>5849</v>
      </c>
      <c r="E582" s="1">
        <v>150109</v>
      </c>
      <c r="F582" s="2">
        <v>73935</v>
      </c>
    </row>
    <row r="583" spans="1:6" x14ac:dyDescent="0.2">
      <c r="A583">
        <v>2019</v>
      </c>
      <c r="B583" t="s">
        <v>52</v>
      </c>
      <c r="C583" t="s">
        <v>6</v>
      </c>
      <c r="D583" s="1">
        <v>4405</v>
      </c>
      <c r="E583" s="1">
        <v>161899</v>
      </c>
      <c r="F583" s="2">
        <v>85024</v>
      </c>
    </row>
    <row r="584" spans="1:6" x14ac:dyDescent="0.2">
      <c r="A584">
        <v>2019</v>
      </c>
      <c r="B584" t="s">
        <v>52</v>
      </c>
      <c r="C584" t="s">
        <v>7</v>
      </c>
      <c r="D584">
        <v>663</v>
      </c>
      <c r="E584" s="1">
        <v>27298</v>
      </c>
      <c r="F584" s="2">
        <v>66194</v>
      </c>
    </row>
    <row r="585" spans="1:6" x14ac:dyDescent="0.2">
      <c r="A585">
        <v>2019</v>
      </c>
      <c r="B585" t="s">
        <v>52</v>
      </c>
      <c r="C585" t="s">
        <v>8</v>
      </c>
      <c r="D585" s="1">
        <v>20799</v>
      </c>
      <c r="E585" s="1">
        <v>383956</v>
      </c>
      <c r="F585" s="2">
        <v>63877</v>
      </c>
    </row>
    <row r="586" spans="1:6" x14ac:dyDescent="0.2">
      <c r="A586">
        <v>2019</v>
      </c>
      <c r="B586" t="s">
        <v>52</v>
      </c>
      <c r="C586" t="s">
        <v>9</v>
      </c>
      <c r="D586" s="1">
        <v>10066</v>
      </c>
      <c r="E586" s="1">
        <v>404085</v>
      </c>
      <c r="F586" s="2">
        <v>58246</v>
      </c>
    </row>
    <row r="587" spans="1:6" x14ac:dyDescent="0.2">
      <c r="A587">
        <v>2019</v>
      </c>
      <c r="B587" t="s">
        <v>52</v>
      </c>
      <c r="C587" t="s">
        <v>10</v>
      </c>
      <c r="D587" s="1">
        <v>2680</v>
      </c>
      <c r="E587" s="1">
        <v>68404</v>
      </c>
      <c r="F587" s="2">
        <v>62480</v>
      </c>
    </row>
    <row r="588" spans="1:6" x14ac:dyDescent="0.2">
      <c r="A588">
        <v>2019</v>
      </c>
      <c r="B588" t="s">
        <v>52</v>
      </c>
      <c r="C588" t="s">
        <v>11</v>
      </c>
      <c r="D588" s="1">
        <v>18066</v>
      </c>
      <c r="E588" s="1">
        <v>585894</v>
      </c>
      <c r="F588" s="2">
        <v>72819</v>
      </c>
    </row>
    <row r="589" spans="1:6" x14ac:dyDescent="0.2">
      <c r="A589">
        <v>2019</v>
      </c>
      <c r="B589" t="s">
        <v>52</v>
      </c>
      <c r="C589" t="s">
        <v>12</v>
      </c>
      <c r="D589" s="1">
        <v>9083</v>
      </c>
      <c r="E589" s="1">
        <v>541099</v>
      </c>
      <c r="F589" s="2">
        <v>63320</v>
      </c>
    </row>
    <row r="590" spans="1:6" x14ac:dyDescent="0.2">
      <c r="A590">
        <v>2019</v>
      </c>
      <c r="B590" t="s">
        <v>52</v>
      </c>
      <c r="C590" t="s">
        <v>13</v>
      </c>
      <c r="D590" s="1">
        <v>4132</v>
      </c>
      <c r="E590" s="1">
        <v>226152</v>
      </c>
      <c r="F590" s="2">
        <v>60185</v>
      </c>
    </row>
    <row r="591" spans="1:6" x14ac:dyDescent="0.2">
      <c r="A591">
        <v>2019</v>
      </c>
      <c r="B591" t="s">
        <v>52</v>
      </c>
      <c r="C591" t="s">
        <v>14</v>
      </c>
      <c r="D591" s="1">
        <v>3105</v>
      </c>
      <c r="E591" s="1">
        <v>167196</v>
      </c>
      <c r="F591" s="2">
        <v>59652</v>
      </c>
    </row>
    <row r="592" spans="1:6" x14ac:dyDescent="0.2">
      <c r="A592">
        <v>2019</v>
      </c>
      <c r="B592" t="s">
        <v>52</v>
      </c>
      <c r="C592" t="s">
        <v>15</v>
      </c>
      <c r="D592" s="1">
        <v>4583</v>
      </c>
      <c r="E592" s="1">
        <v>252626</v>
      </c>
      <c r="F592" s="2">
        <v>61167</v>
      </c>
    </row>
    <row r="593" spans="1:6" x14ac:dyDescent="0.2">
      <c r="A593">
        <v>2019</v>
      </c>
      <c r="B593" t="s">
        <v>52</v>
      </c>
      <c r="C593" t="s">
        <v>16</v>
      </c>
      <c r="D593" s="1">
        <v>4453</v>
      </c>
      <c r="E593" s="1">
        <v>137729</v>
      </c>
      <c r="F593" s="2">
        <v>77600</v>
      </c>
    </row>
    <row r="594" spans="1:6" x14ac:dyDescent="0.2">
      <c r="A594">
        <v>2019</v>
      </c>
      <c r="B594" t="s">
        <v>52</v>
      </c>
      <c r="C594" t="s">
        <v>17</v>
      </c>
      <c r="D594" s="1">
        <v>1870</v>
      </c>
      <c r="E594" s="1">
        <v>53047</v>
      </c>
      <c r="F594" s="2">
        <v>57227</v>
      </c>
    </row>
    <row r="595" spans="1:6" x14ac:dyDescent="0.2">
      <c r="A595">
        <v>2019</v>
      </c>
      <c r="B595" t="s">
        <v>52</v>
      </c>
      <c r="C595" t="s">
        <v>18</v>
      </c>
      <c r="D595" s="1">
        <v>4145</v>
      </c>
      <c r="E595" s="1">
        <v>112273</v>
      </c>
      <c r="F595" s="2">
        <v>79016</v>
      </c>
    </row>
    <row r="596" spans="1:6" x14ac:dyDescent="0.2">
      <c r="A596">
        <v>2019</v>
      </c>
      <c r="B596" t="s">
        <v>52</v>
      </c>
      <c r="C596" t="s">
        <v>19</v>
      </c>
      <c r="D596" s="1">
        <v>6682</v>
      </c>
      <c r="E596" s="1">
        <v>244258</v>
      </c>
      <c r="F596" s="2">
        <v>89698</v>
      </c>
    </row>
    <row r="597" spans="1:6" x14ac:dyDescent="0.2">
      <c r="A597">
        <v>2019</v>
      </c>
      <c r="B597" t="s">
        <v>52</v>
      </c>
      <c r="C597" t="s">
        <v>20</v>
      </c>
      <c r="D597" s="1">
        <v>16948</v>
      </c>
      <c r="E597" s="1">
        <v>625676</v>
      </c>
      <c r="F597" s="2">
        <v>68465</v>
      </c>
    </row>
    <row r="598" spans="1:6" x14ac:dyDescent="0.2">
      <c r="A598">
        <v>2019</v>
      </c>
      <c r="B598" t="s">
        <v>52</v>
      </c>
      <c r="C598" t="s">
        <v>21</v>
      </c>
      <c r="D598" s="1">
        <v>8265</v>
      </c>
      <c r="E598" s="1">
        <v>324018</v>
      </c>
      <c r="F598" s="2">
        <v>68082</v>
      </c>
    </row>
    <row r="599" spans="1:6" x14ac:dyDescent="0.2">
      <c r="A599">
        <v>2019</v>
      </c>
      <c r="B599" t="s">
        <v>52</v>
      </c>
      <c r="C599" t="s">
        <v>22</v>
      </c>
      <c r="D599" s="1">
        <v>2396</v>
      </c>
      <c r="E599" s="1">
        <v>146775</v>
      </c>
      <c r="F599" s="2">
        <v>50065</v>
      </c>
    </row>
    <row r="600" spans="1:6" x14ac:dyDescent="0.2">
      <c r="A600">
        <v>2019</v>
      </c>
      <c r="B600" t="s">
        <v>52</v>
      </c>
      <c r="C600" t="s">
        <v>23</v>
      </c>
      <c r="D600" s="1">
        <v>6681</v>
      </c>
      <c r="E600" s="1">
        <v>277104</v>
      </c>
      <c r="F600" s="2">
        <v>59758</v>
      </c>
    </row>
    <row r="601" spans="1:6" x14ac:dyDescent="0.2">
      <c r="A601">
        <v>2019</v>
      </c>
      <c r="B601" t="s">
        <v>52</v>
      </c>
      <c r="C601" t="s">
        <v>24</v>
      </c>
      <c r="D601" s="1">
        <v>1625</v>
      </c>
      <c r="E601" s="1">
        <v>20972</v>
      </c>
      <c r="F601" s="2">
        <v>51666</v>
      </c>
    </row>
    <row r="602" spans="1:6" x14ac:dyDescent="0.2">
      <c r="A602">
        <v>2019</v>
      </c>
      <c r="B602" t="s">
        <v>52</v>
      </c>
      <c r="C602" t="s">
        <v>25</v>
      </c>
      <c r="D602" s="1">
        <v>1974</v>
      </c>
      <c r="E602" s="1">
        <v>99914</v>
      </c>
      <c r="F602" s="2">
        <v>52716</v>
      </c>
    </row>
    <row r="603" spans="1:6" x14ac:dyDescent="0.2">
      <c r="A603">
        <v>2019</v>
      </c>
      <c r="B603" t="s">
        <v>52</v>
      </c>
      <c r="C603" t="s">
        <v>26</v>
      </c>
      <c r="D603" s="1">
        <v>2069</v>
      </c>
      <c r="E603" s="1">
        <v>59279</v>
      </c>
      <c r="F603" s="2">
        <v>59498</v>
      </c>
    </row>
    <row r="604" spans="1:6" x14ac:dyDescent="0.2">
      <c r="A604">
        <v>2019</v>
      </c>
      <c r="B604" t="s">
        <v>52</v>
      </c>
      <c r="C604" t="s">
        <v>27</v>
      </c>
      <c r="D604" s="1">
        <v>2012</v>
      </c>
      <c r="E604" s="1">
        <v>71459</v>
      </c>
      <c r="F604" s="2">
        <v>73007</v>
      </c>
    </row>
    <row r="605" spans="1:6" x14ac:dyDescent="0.2">
      <c r="A605">
        <v>2019</v>
      </c>
      <c r="B605" t="s">
        <v>52</v>
      </c>
      <c r="C605" t="s">
        <v>28</v>
      </c>
      <c r="D605" s="1">
        <v>8994</v>
      </c>
      <c r="E605" s="1">
        <v>249464</v>
      </c>
      <c r="F605" s="2">
        <v>81649</v>
      </c>
    </row>
    <row r="606" spans="1:6" x14ac:dyDescent="0.2">
      <c r="A606">
        <v>2019</v>
      </c>
      <c r="B606" t="s">
        <v>52</v>
      </c>
      <c r="C606" t="s">
        <v>29</v>
      </c>
      <c r="D606" s="1">
        <v>1810</v>
      </c>
      <c r="E606" s="1">
        <v>28514</v>
      </c>
      <c r="F606" s="2">
        <v>55737</v>
      </c>
    </row>
    <row r="607" spans="1:6" x14ac:dyDescent="0.2">
      <c r="A607">
        <v>2019</v>
      </c>
      <c r="B607" t="s">
        <v>52</v>
      </c>
      <c r="C607" t="s">
        <v>30</v>
      </c>
      <c r="D607" s="1">
        <v>16457</v>
      </c>
      <c r="E607" s="1">
        <v>437040</v>
      </c>
      <c r="F607" s="2">
        <v>69154</v>
      </c>
    </row>
    <row r="608" spans="1:6" x14ac:dyDescent="0.2">
      <c r="A608">
        <v>2019</v>
      </c>
      <c r="B608" t="s">
        <v>52</v>
      </c>
      <c r="C608" t="s">
        <v>31</v>
      </c>
      <c r="D608" s="1">
        <v>10247</v>
      </c>
      <c r="E608" s="1">
        <v>477086</v>
      </c>
      <c r="F608" s="2">
        <v>61095</v>
      </c>
    </row>
    <row r="609" spans="1:6" x14ac:dyDescent="0.2">
      <c r="A609">
        <v>2019</v>
      </c>
      <c r="B609" t="s">
        <v>52</v>
      </c>
      <c r="C609" t="s">
        <v>32</v>
      </c>
      <c r="D609">
        <v>808</v>
      </c>
      <c r="E609" s="1">
        <v>26471</v>
      </c>
      <c r="F609" s="2">
        <v>55179</v>
      </c>
    </row>
    <row r="610" spans="1:6" x14ac:dyDescent="0.2">
      <c r="A610">
        <v>2019</v>
      </c>
      <c r="B610" t="s">
        <v>52</v>
      </c>
      <c r="C610" t="s">
        <v>33</v>
      </c>
      <c r="D610" s="1">
        <v>15486</v>
      </c>
      <c r="E610" s="1">
        <v>700786</v>
      </c>
      <c r="F610" s="2">
        <v>62878</v>
      </c>
    </row>
    <row r="611" spans="1:6" x14ac:dyDescent="0.2">
      <c r="A611">
        <v>2019</v>
      </c>
      <c r="B611" t="s">
        <v>52</v>
      </c>
      <c r="C611" t="s">
        <v>34</v>
      </c>
      <c r="D611" s="1">
        <v>4213</v>
      </c>
      <c r="E611" s="1">
        <v>140812</v>
      </c>
      <c r="F611" s="2">
        <v>59951</v>
      </c>
    </row>
    <row r="612" spans="1:6" x14ac:dyDescent="0.2">
      <c r="A612">
        <v>2019</v>
      </c>
      <c r="B612" t="s">
        <v>52</v>
      </c>
      <c r="C612" t="s">
        <v>35</v>
      </c>
      <c r="D612" s="1">
        <v>6396</v>
      </c>
      <c r="E612" s="1">
        <v>197626</v>
      </c>
      <c r="F612" s="2">
        <v>71436</v>
      </c>
    </row>
    <row r="613" spans="1:6" x14ac:dyDescent="0.2">
      <c r="A613">
        <v>2019</v>
      </c>
      <c r="B613" t="s">
        <v>52</v>
      </c>
      <c r="C613" t="s">
        <v>36</v>
      </c>
      <c r="D613" s="1">
        <v>14432</v>
      </c>
      <c r="E613" s="1">
        <v>574751</v>
      </c>
      <c r="F613" s="2">
        <v>64231</v>
      </c>
    </row>
    <row r="614" spans="1:6" x14ac:dyDescent="0.2">
      <c r="A614">
        <v>2019</v>
      </c>
      <c r="B614" t="s">
        <v>52</v>
      </c>
      <c r="C614" t="s">
        <v>37</v>
      </c>
      <c r="D614" s="1">
        <v>1636</v>
      </c>
      <c r="E614" s="1">
        <v>39736</v>
      </c>
      <c r="F614" s="2">
        <v>60286</v>
      </c>
    </row>
    <row r="615" spans="1:6" x14ac:dyDescent="0.2">
      <c r="A615">
        <v>2019</v>
      </c>
      <c r="B615" t="s">
        <v>52</v>
      </c>
      <c r="C615" t="s">
        <v>38</v>
      </c>
      <c r="D615" s="1">
        <v>6414</v>
      </c>
      <c r="E615" s="1">
        <v>258252</v>
      </c>
      <c r="F615" s="2">
        <v>60850</v>
      </c>
    </row>
    <row r="616" spans="1:6" x14ac:dyDescent="0.2">
      <c r="A616">
        <v>2019</v>
      </c>
      <c r="B616" t="s">
        <v>52</v>
      </c>
      <c r="C616" t="s">
        <v>39</v>
      </c>
      <c r="D616" s="1">
        <v>1067</v>
      </c>
      <c r="E616" s="1">
        <v>44972</v>
      </c>
      <c r="F616" s="2">
        <v>50219</v>
      </c>
    </row>
    <row r="617" spans="1:6" x14ac:dyDescent="0.2">
      <c r="A617">
        <v>2019</v>
      </c>
      <c r="B617" t="s">
        <v>52</v>
      </c>
      <c r="C617" t="s">
        <v>40</v>
      </c>
      <c r="D617" s="1">
        <v>7272</v>
      </c>
      <c r="E617" s="1">
        <v>354961</v>
      </c>
      <c r="F617" s="2">
        <v>60305</v>
      </c>
    </row>
    <row r="618" spans="1:6" x14ac:dyDescent="0.2">
      <c r="A618">
        <v>2019</v>
      </c>
      <c r="B618" t="s">
        <v>52</v>
      </c>
      <c r="C618" t="s">
        <v>41</v>
      </c>
      <c r="D618" s="1">
        <v>25577</v>
      </c>
      <c r="E618" s="1">
        <v>905953</v>
      </c>
      <c r="F618" s="2">
        <v>79766</v>
      </c>
    </row>
    <row r="619" spans="1:6" x14ac:dyDescent="0.2">
      <c r="A619">
        <v>2019</v>
      </c>
      <c r="B619" t="s">
        <v>52</v>
      </c>
      <c r="C619" t="s">
        <v>42</v>
      </c>
      <c r="D619" s="1">
        <v>4547</v>
      </c>
      <c r="E619" s="1">
        <v>136085</v>
      </c>
      <c r="F619" s="2">
        <v>59426</v>
      </c>
    </row>
    <row r="620" spans="1:6" x14ac:dyDescent="0.2">
      <c r="A620">
        <v>2019</v>
      </c>
      <c r="B620" t="s">
        <v>52</v>
      </c>
      <c r="C620" t="s">
        <v>43</v>
      </c>
      <c r="D620" s="1">
        <v>1108</v>
      </c>
      <c r="E620" s="1">
        <v>30091</v>
      </c>
      <c r="F620" s="2">
        <v>60807</v>
      </c>
    </row>
    <row r="621" spans="1:6" x14ac:dyDescent="0.2">
      <c r="A621">
        <v>2019</v>
      </c>
      <c r="B621" t="s">
        <v>52</v>
      </c>
      <c r="C621" t="s">
        <v>44</v>
      </c>
      <c r="D621" s="1">
        <v>6864</v>
      </c>
      <c r="E621" s="1">
        <v>242160</v>
      </c>
      <c r="F621" s="2">
        <v>61341</v>
      </c>
    </row>
    <row r="622" spans="1:6" x14ac:dyDescent="0.2">
      <c r="A622">
        <v>2019</v>
      </c>
      <c r="B622" t="s">
        <v>52</v>
      </c>
      <c r="C622" t="s">
        <v>45</v>
      </c>
      <c r="D622" s="1">
        <v>7824</v>
      </c>
      <c r="E622" s="1">
        <v>290326</v>
      </c>
      <c r="F622" s="2">
        <v>81228</v>
      </c>
    </row>
    <row r="623" spans="1:6" x14ac:dyDescent="0.2">
      <c r="A623">
        <v>2019</v>
      </c>
      <c r="B623" t="s">
        <v>52</v>
      </c>
      <c r="C623" t="s">
        <v>46</v>
      </c>
      <c r="D623" s="1">
        <v>1251</v>
      </c>
      <c r="E623" s="1">
        <v>46979</v>
      </c>
      <c r="F623" s="2">
        <v>61074</v>
      </c>
    </row>
    <row r="624" spans="1:6" x14ac:dyDescent="0.2">
      <c r="A624">
        <v>2019</v>
      </c>
      <c r="B624" t="s">
        <v>52</v>
      </c>
      <c r="C624" t="s">
        <v>47</v>
      </c>
      <c r="D624" s="1">
        <v>9333</v>
      </c>
      <c r="E624" s="1">
        <v>483196</v>
      </c>
      <c r="F624" s="2">
        <v>59083</v>
      </c>
    </row>
    <row r="625" spans="1:6" x14ac:dyDescent="0.2">
      <c r="A625">
        <v>2019</v>
      </c>
      <c r="B625" t="s">
        <v>52</v>
      </c>
      <c r="C625" t="s">
        <v>48</v>
      </c>
      <c r="D625">
        <v>615</v>
      </c>
      <c r="E625" s="1">
        <v>10043</v>
      </c>
      <c r="F625" s="2">
        <v>68738</v>
      </c>
    </row>
    <row r="626" spans="1:6" x14ac:dyDescent="0.2">
      <c r="A626">
        <v>2019</v>
      </c>
      <c r="B626" t="s">
        <v>54</v>
      </c>
      <c r="C626" t="s">
        <v>1</v>
      </c>
      <c r="D626" s="1">
        <v>32423</v>
      </c>
      <c r="E626" s="1">
        <v>380193</v>
      </c>
      <c r="F626" s="2">
        <v>43426</v>
      </c>
    </row>
    <row r="627" spans="1:6" x14ac:dyDescent="0.2">
      <c r="A627">
        <v>2019</v>
      </c>
      <c r="B627" t="s">
        <v>54</v>
      </c>
      <c r="C627" t="s">
        <v>2</v>
      </c>
      <c r="D627" s="1">
        <v>33190</v>
      </c>
      <c r="E627" s="1">
        <v>541793</v>
      </c>
      <c r="F627" s="2">
        <v>48023</v>
      </c>
    </row>
    <row r="628" spans="1:6" x14ac:dyDescent="0.2">
      <c r="A628">
        <v>2019</v>
      </c>
      <c r="B628" t="s">
        <v>54</v>
      </c>
      <c r="C628" t="s">
        <v>3</v>
      </c>
      <c r="D628" s="1">
        <v>21821</v>
      </c>
      <c r="E628" s="1">
        <v>248631</v>
      </c>
      <c r="F628" s="2">
        <v>42897</v>
      </c>
    </row>
    <row r="629" spans="1:6" x14ac:dyDescent="0.2">
      <c r="A629">
        <v>2019</v>
      </c>
      <c r="B629" t="s">
        <v>54</v>
      </c>
      <c r="C629" t="s">
        <v>4</v>
      </c>
      <c r="D629" s="1">
        <v>198955</v>
      </c>
      <c r="E629" s="1">
        <v>3042089</v>
      </c>
      <c r="F629" s="2">
        <v>54908</v>
      </c>
    </row>
    <row r="630" spans="1:6" x14ac:dyDescent="0.2">
      <c r="A630">
        <v>2019</v>
      </c>
      <c r="B630" t="s">
        <v>54</v>
      </c>
      <c r="C630" t="s">
        <v>5</v>
      </c>
      <c r="D630" s="1">
        <v>36041</v>
      </c>
      <c r="E630" s="1">
        <v>474011</v>
      </c>
      <c r="F630" s="2">
        <v>52675</v>
      </c>
    </row>
    <row r="631" spans="1:6" x14ac:dyDescent="0.2">
      <c r="A631">
        <v>2019</v>
      </c>
      <c r="B631" t="s">
        <v>54</v>
      </c>
      <c r="C631" t="s">
        <v>6</v>
      </c>
      <c r="D631" s="1">
        <v>24868</v>
      </c>
      <c r="E631" s="1">
        <v>291966</v>
      </c>
      <c r="F631" s="2">
        <v>52540</v>
      </c>
    </row>
    <row r="632" spans="1:6" x14ac:dyDescent="0.2">
      <c r="A632">
        <v>2019</v>
      </c>
      <c r="B632" t="s">
        <v>54</v>
      </c>
      <c r="C632" t="s">
        <v>7</v>
      </c>
      <c r="D632" s="1">
        <v>7005</v>
      </c>
      <c r="E632" s="1">
        <v>79487</v>
      </c>
      <c r="F632" s="2">
        <v>42440</v>
      </c>
    </row>
    <row r="633" spans="1:6" x14ac:dyDescent="0.2">
      <c r="A633">
        <v>2019</v>
      </c>
      <c r="B633" t="s">
        <v>54</v>
      </c>
      <c r="C633" t="s">
        <v>8</v>
      </c>
      <c r="D633" s="1">
        <v>140278</v>
      </c>
      <c r="E633" s="1">
        <v>1799930</v>
      </c>
      <c r="F633" s="2">
        <v>46232</v>
      </c>
    </row>
    <row r="634" spans="1:6" x14ac:dyDescent="0.2">
      <c r="A634">
        <v>2019</v>
      </c>
      <c r="B634" t="s">
        <v>54</v>
      </c>
      <c r="C634" t="s">
        <v>9</v>
      </c>
      <c r="D634" s="1">
        <v>61774</v>
      </c>
      <c r="E634" s="1">
        <v>938063</v>
      </c>
      <c r="F634" s="2">
        <v>49817</v>
      </c>
    </row>
    <row r="635" spans="1:6" x14ac:dyDescent="0.2">
      <c r="A635">
        <v>2019</v>
      </c>
      <c r="B635" t="s">
        <v>54</v>
      </c>
      <c r="C635" t="s">
        <v>10</v>
      </c>
      <c r="D635" s="1">
        <v>11892</v>
      </c>
      <c r="E635" s="1">
        <v>142186</v>
      </c>
      <c r="F635" s="2">
        <v>41533</v>
      </c>
    </row>
    <row r="636" spans="1:6" x14ac:dyDescent="0.2">
      <c r="A636">
        <v>2019</v>
      </c>
      <c r="B636" t="s">
        <v>54</v>
      </c>
      <c r="C636" t="s">
        <v>11</v>
      </c>
      <c r="D636" s="1">
        <v>78822</v>
      </c>
      <c r="E636" s="1">
        <v>1187941</v>
      </c>
      <c r="F636" s="2">
        <v>53573</v>
      </c>
    </row>
    <row r="637" spans="1:6" x14ac:dyDescent="0.2">
      <c r="A637">
        <v>2019</v>
      </c>
      <c r="B637" t="s">
        <v>54</v>
      </c>
      <c r="C637" t="s">
        <v>12</v>
      </c>
      <c r="D637" s="1">
        <v>40283</v>
      </c>
      <c r="E637" s="1">
        <v>594348</v>
      </c>
      <c r="F637" s="2">
        <v>43345</v>
      </c>
    </row>
    <row r="638" spans="1:6" x14ac:dyDescent="0.2">
      <c r="A638">
        <v>2019</v>
      </c>
      <c r="B638" t="s">
        <v>54</v>
      </c>
      <c r="C638" t="s">
        <v>13</v>
      </c>
      <c r="D638" s="1">
        <v>23557</v>
      </c>
      <c r="E638" s="1">
        <v>307822</v>
      </c>
      <c r="F638" s="2">
        <v>41407</v>
      </c>
    </row>
    <row r="639" spans="1:6" x14ac:dyDescent="0.2">
      <c r="A639">
        <v>2019</v>
      </c>
      <c r="B639" t="s">
        <v>54</v>
      </c>
      <c r="C639" t="s">
        <v>14</v>
      </c>
      <c r="D639" s="1">
        <v>19844</v>
      </c>
      <c r="E639" s="1">
        <v>262383</v>
      </c>
      <c r="F639" s="2">
        <v>43539</v>
      </c>
    </row>
    <row r="640" spans="1:6" x14ac:dyDescent="0.2">
      <c r="A640">
        <v>2019</v>
      </c>
      <c r="B640" t="s">
        <v>54</v>
      </c>
      <c r="C640" t="s">
        <v>15</v>
      </c>
      <c r="D640" s="1">
        <v>27892</v>
      </c>
      <c r="E640" s="1">
        <v>401804</v>
      </c>
      <c r="F640" s="2">
        <v>44163</v>
      </c>
    </row>
    <row r="641" spans="1:6" x14ac:dyDescent="0.2">
      <c r="A641">
        <v>2019</v>
      </c>
      <c r="B641" t="s">
        <v>54</v>
      </c>
      <c r="C641" t="s">
        <v>16</v>
      </c>
      <c r="D641" s="1">
        <v>30876</v>
      </c>
      <c r="E641" s="1">
        <v>376026</v>
      </c>
      <c r="F641" s="2">
        <v>43579</v>
      </c>
    </row>
    <row r="642" spans="1:6" x14ac:dyDescent="0.2">
      <c r="A642">
        <v>2019</v>
      </c>
      <c r="B642" t="s">
        <v>54</v>
      </c>
      <c r="C642" t="s">
        <v>17</v>
      </c>
      <c r="D642" s="1">
        <v>10676</v>
      </c>
      <c r="E642" s="1">
        <v>117746</v>
      </c>
      <c r="F642" s="2">
        <v>39115</v>
      </c>
    </row>
    <row r="643" spans="1:6" x14ac:dyDescent="0.2">
      <c r="A643">
        <v>2019</v>
      </c>
      <c r="B643" t="s">
        <v>54</v>
      </c>
      <c r="C643" t="s">
        <v>18</v>
      </c>
      <c r="D643" s="1">
        <v>32640</v>
      </c>
      <c r="E643" s="1">
        <v>463647</v>
      </c>
      <c r="F643" s="2">
        <v>47503</v>
      </c>
    </row>
    <row r="644" spans="1:6" x14ac:dyDescent="0.2">
      <c r="A644">
        <v>2019</v>
      </c>
      <c r="B644" t="s">
        <v>54</v>
      </c>
      <c r="C644" t="s">
        <v>19</v>
      </c>
      <c r="D644" s="1">
        <v>41620</v>
      </c>
      <c r="E644" s="1">
        <v>577282</v>
      </c>
      <c r="F644" s="2">
        <v>55423</v>
      </c>
    </row>
    <row r="645" spans="1:6" x14ac:dyDescent="0.2">
      <c r="A645">
        <v>2019</v>
      </c>
      <c r="B645" t="s">
        <v>54</v>
      </c>
      <c r="C645" t="s">
        <v>20</v>
      </c>
      <c r="D645" s="1">
        <v>55150</v>
      </c>
      <c r="E645" s="1">
        <v>791177</v>
      </c>
      <c r="F645" s="2">
        <v>48357</v>
      </c>
    </row>
    <row r="646" spans="1:6" x14ac:dyDescent="0.2">
      <c r="A646">
        <v>2019</v>
      </c>
      <c r="B646" t="s">
        <v>54</v>
      </c>
      <c r="C646" t="s">
        <v>21</v>
      </c>
      <c r="D646" s="1">
        <v>37323</v>
      </c>
      <c r="E646" s="1">
        <v>525857</v>
      </c>
      <c r="F646" s="2">
        <v>50523</v>
      </c>
    </row>
    <row r="647" spans="1:6" x14ac:dyDescent="0.2">
      <c r="A647">
        <v>2019</v>
      </c>
      <c r="B647" t="s">
        <v>54</v>
      </c>
      <c r="C647" t="s">
        <v>22</v>
      </c>
      <c r="D647" s="1">
        <v>19568</v>
      </c>
      <c r="E647" s="1">
        <v>229039</v>
      </c>
      <c r="F647" s="2">
        <v>37621</v>
      </c>
    </row>
    <row r="648" spans="1:6" x14ac:dyDescent="0.2">
      <c r="A648">
        <v>2019</v>
      </c>
      <c r="B648" t="s">
        <v>54</v>
      </c>
      <c r="C648" t="s">
        <v>23</v>
      </c>
      <c r="D648" s="1">
        <v>39400</v>
      </c>
      <c r="E648" s="1">
        <v>536753</v>
      </c>
      <c r="F648" s="2">
        <v>43646</v>
      </c>
    </row>
    <row r="649" spans="1:6" x14ac:dyDescent="0.2">
      <c r="A649">
        <v>2019</v>
      </c>
      <c r="B649" t="s">
        <v>54</v>
      </c>
      <c r="C649" t="s">
        <v>24</v>
      </c>
      <c r="D649" s="1">
        <v>9112</v>
      </c>
      <c r="E649" s="1">
        <v>90946</v>
      </c>
      <c r="F649" s="2">
        <v>40937</v>
      </c>
    </row>
    <row r="650" spans="1:6" x14ac:dyDescent="0.2">
      <c r="A650">
        <v>2019</v>
      </c>
      <c r="B650" t="s">
        <v>54</v>
      </c>
      <c r="C650" t="s">
        <v>25</v>
      </c>
      <c r="D650" s="1">
        <v>14969</v>
      </c>
      <c r="E650" s="1">
        <v>188094</v>
      </c>
      <c r="F650" s="2">
        <v>41557</v>
      </c>
    </row>
    <row r="651" spans="1:6" x14ac:dyDescent="0.2">
      <c r="A651">
        <v>2019</v>
      </c>
      <c r="B651" t="s">
        <v>54</v>
      </c>
      <c r="C651" t="s">
        <v>26</v>
      </c>
      <c r="D651" s="1">
        <v>15866</v>
      </c>
      <c r="E651" s="1">
        <v>261018</v>
      </c>
      <c r="F651" s="2">
        <v>45452</v>
      </c>
    </row>
    <row r="652" spans="1:6" x14ac:dyDescent="0.2">
      <c r="A652">
        <v>2019</v>
      </c>
      <c r="B652" t="s">
        <v>54</v>
      </c>
      <c r="C652" t="s">
        <v>27</v>
      </c>
      <c r="D652" s="1">
        <v>12448</v>
      </c>
      <c r="E652" s="1">
        <v>139278</v>
      </c>
      <c r="F652" s="2">
        <v>49409</v>
      </c>
    </row>
    <row r="653" spans="1:6" x14ac:dyDescent="0.2">
      <c r="A653">
        <v>2019</v>
      </c>
      <c r="B653" t="s">
        <v>54</v>
      </c>
      <c r="C653" t="s">
        <v>28</v>
      </c>
      <c r="D653" s="1">
        <v>54227</v>
      </c>
      <c r="E653" s="1">
        <v>876452</v>
      </c>
      <c r="F653" s="2">
        <v>55204</v>
      </c>
    </row>
    <row r="654" spans="1:6" x14ac:dyDescent="0.2">
      <c r="A654">
        <v>2019</v>
      </c>
      <c r="B654" t="s">
        <v>54</v>
      </c>
      <c r="C654" t="s">
        <v>29</v>
      </c>
      <c r="D654" s="1">
        <v>10974</v>
      </c>
      <c r="E654" s="1">
        <v>135131</v>
      </c>
      <c r="F654" s="2">
        <v>39275</v>
      </c>
    </row>
    <row r="655" spans="1:6" x14ac:dyDescent="0.2">
      <c r="A655">
        <v>2019</v>
      </c>
      <c r="B655" t="s">
        <v>54</v>
      </c>
      <c r="C655" t="s">
        <v>30</v>
      </c>
      <c r="D655" s="1">
        <v>120950</v>
      </c>
      <c r="E655" s="1">
        <v>1543991</v>
      </c>
      <c r="F655" s="2">
        <v>53710</v>
      </c>
    </row>
    <row r="656" spans="1:6" x14ac:dyDescent="0.2">
      <c r="A656">
        <v>2019</v>
      </c>
      <c r="B656" t="s">
        <v>54</v>
      </c>
      <c r="C656" t="s">
        <v>31</v>
      </c>
      <c r="D656" s="1">
        <v>62397</v>
      </c>
      <c r="E656" s="1">
        <v>846177</v>
      </c>
      <c r="F656" s="2">
        <v>44579</v>
      </c>
    </row>
    <row r="657" spans="1:6" x14ac:dyDescent="0.2">
      <c r="A657">
        <v>2019</v>
      </c>
      <c r="B657" t="s">
        <v>54</v>
      </c>
      <c r="C657" t="s">
        <v>32</v>
      </c>
      <c r="D657" s="1">
        <v>7738</v>
      </c>
      <c r="E657" s="1">
        <v>91333</v>
      </c>
      <c r="F657" s="2">
        <v>51925</v>
      </c>
    </row>
    <row r="658" spans="1:6" x14ac:dyDescent="0.2">
      <c r="A658">
        <v>2019</v>
      </c>
      <c r="B658" t="s">
        <v>54</v>
      </c>
      <c r="C658" t="s">
        <v>33</v>
      </c>
      <c r="D658" s="1">
        <v>68958</v>
      </c>
      <c r="E658" s="1">
        <v>1021890</v>
      </c>
      <c r="F658" s="2">
        <v>45569</v>
      </c>
    </row>
    <row r="659" spans="1:6" x14ac:dyDescent="0.2">
      <c r="A659">
        <v>2019</v>
      </c>
      <c r="B659" t="s">
        <v>54</v>
      </c>
      <c r="C659" t="s">
        <v>34</v>
      </c>
      <c r="D659" s="1">
        <v>23883</v>
      </c>
      <c r="E659" s="1">
        <v>300268</v>
      </c>
      <c r="F659" s="2">
        <v>43049</v>
      </c>
    </row>
    <row r="660" spans="1:6" x14ac:dyDescent="0.2">
      <c r="A660">
        <v>2019</v>
      </c>
      <c r="B660" t="s">
        <v>54</v>
      </c>
      <c r="C660" t="s">
        <v>35</v>
      </c>
      <c r="D660" s="1">
        <v>26460</v>
      </c>
      <c r="E660" s="1">
        <v>354168</v>
      </c>
      <c r="F660" s="2">
        <v>45879</v>
      </c>
    </row>
    <row r="661" spans="1:6" x14ac:dyDescent="0.2">
      <c r="A661">
        <v>2019</v>
      </c>
      <c r="B661" t="s">
        <v>54</v>
      </c>
      <c r="C661" t="s">
        <v>36</v>
      </c>
      <c r="D661" s="1">
        <v>74684</v>
      </c>
      <c r="E661" s="1">
        <v>1117033</v>
      </c>
      <c r="F661" s="2">
        <v>46296</v>
      </c>
    </row>
    <row r="662" spans="1:6" x14ac:dyDescent="0.2">
      <c r="A662">
        <v>2019</v>
      </c>
      <c r="B662" t="s">
        <v>54</v>
      </c>
      <c r="C662" t="s">
        <v>37</v>
      </c>
      <c r="D662" s="1">
        <v>7648</v>
      </c>
      <c r="E662" s="1">
        <v>76672</v>
      </c>
      <c r="F662" s="2">
        <v>45232</v>
      </c>
    </row>
    <row r="663" spans="1:6" x14ac:dyDescent="0.2">
      <c r="A663">
        <v>2019</v>
      </c>
      <c r="B663" t="s">
        <v>54</v>
      </c>
      <c r="C663" t="s">
        <v>38</v>
      </c>
      <c r="D663" s="1">
        <v>31073</v>
      </c>
      <c r="E663" s="1">
        <v>406455</v>
      </c>
      <c r="F663" s="2">
        <v>41048</v>
      </c>
    </row>
    <row r="664" spans="1:6" x14ac:dyDescent="0.2">
      <c r="A664">
        <v>2019</v>
      </c>
      <c r="B664" t="s">
        <v>54</v>
      </c>
      <c r="C664" t="s">
        <v>39</v>
      </c>
      <c r="D664" s="1">
        <v>8027</v>
      </c>
      <c r="E664" s="1">
        <v>85125</v>
      </c>
      <c r="F664" s="2">
        <v>40980</v>
      </c>
    </row>
    <row r="665" spans="1:6" x14ac:dyDescent="0.2">
      <c r="A665">
        <v>2019</v>
      </c>
      <c r="B665" t="s">
        <v>54</v>
      </c>
      <c r="C665" t="s">
        <v>40</v>
      </c>
      <c r="D665" s="1">
        <v>40380</v>
      </c>
      <c r="E665" s="1">
        <v>633819</v>
      </c>
      <c r="F665" s="2">
        <v>46991</v>
      </c>
    </row>
    <row r="666" spans="1:6" x14ac:dyDescent="0.2">
      <c r="A666">
        <v>2019</v>
      </c>
      <c r="B666" t="s">
        <v>54</v>
      </c>
      <c r="C666" t="s">
        <v>41</v>
      </c>
      <c r="D666" s="1">
        <v>150310</v>
      </c>
      <c r="E666" s="1">
        <v>2496193</v>
      </c>
      <c r="F666" s="2">
        <v>54323</v>
      </c>
    </row>
    <row r="667" spans="1:6" x14ac:dyDescent="0.2">
      <c r="A667">
        <v>2019</v>
      </c>
      <c r="B667" t="s">
        <v>54</v>
      </c>
      <c r="C667" t="s">
        <v>42</v>
      </c>
      <c r="D667" s="1">
        <v>20066</v>
      </c>
      <c r="E667" s="1">
        <v>289140</v>
      </c>
      <c r="F667" s="2">
        <v>45785</v>
      </c>
    </row>
    <row r="668" spans="1:6" x14ac:dyDescent="0.2">
      <c r="A668">
        <v>2019</v>
      </c>
      <c r="B668" t="s">
        <v>54</v>
      </c>
      <c r="C668" t="s">
        <v>43</v>
      </c>
      <c r="D668" s="1">
        <v>5040</v>
      </c>
      <c r="E668" s="1">
        <v>53817</v>
      </c>
      <c r="F668" s="2">
        <v>41456</v>
      </c>
    </row>
    <row r="669" spans="1:6" x14ac:dyDescent="0.2">
      <c r="A669">
        <v>2019</v>
      </c>
      <c r="B669" t="s">
        <v>54</v>
      </c>
      <c r="C669" t="s">
        <v>44</v>
      </c>
      <c r="D669" s="1">
        <v>42839</v>
      </c>
      <c r="E669" s="1">
        <v>650148</v>
      </c>
      <c r="F669" s="2">
        <v>45486</v>
      </c>
    </row>
    <row r="670" spans="1:6" x14ac:dyDescent="0.2">
      <c r="A670">
        <v>2019</v>
      </c>
      <c r="B670" t="s">
        <v>54</v>
      </c>
      <c r="C670" t="s">
        <v>45</v>
      </c>
      <c r="D670" s="1">
        <v>38692</v>
      </c>
      <c r="E670" s="1">
        <v>628543</v>
      </c>
      <c r="F670" s="2">
        <v>67312</v>
      </c>
    </row>
    <row r="671" spans="1:6" x14ac:dyDescent="0.2">
      <c r="A671">
        <v>2019</v>
      </c>
      <c r="B671" t="s">
        <v>54</v>
      </c>
      <c r="C671" t="s">
        <v>46</v>
      </c>
      <c r="D671" s="1">
        <v>10709</v>
      </c>
      <c r="E671" s="1">
        <v>125470</v>
      </c>
      <c r="F671" s="2">
        <v>40148</v>
      </c>
    </row>
    <row r="672" spans="1:6" x14ac:dyDescent="0.2">
      <c r="A672">
        <v>2019</v>
      </c>
      <c r="B672" t="s">
        <v>54</v>
      </c>
      <c r="C672" t="s">
        <v>47</v>
      </c>
      <c r="D672" s="1">
        <v>36253</v>
      </c>
      <c r="E672" s="1">
        <v>533175</v>
      </c>
      <c r="F672" s="2">
        <v>42647</v>
      </c>
    </row>
    <row r="673" spans="1:6" x14ac:dyDescent="0.2">
      <c r="A673">
        <v>2019</v>
      </c>
      <c r="B673" t="s">
        <v>54</v>
      </c>
      <c r="C673" t="s">
        <v>48</v>
      </c>
      <c r="D673" s="1">
        <v>4819</v>
      </c>
      <c r="E673" s="1">
        <v>49901</v>
      </c>
      <c r="F673" s="2">
        <v>44408</v>
      </c>
    </row>
    <row r="674" spans="1:6" x14ac:dyDescent="0.2">
      <c r="A674">
        <v>2019</v>
      </c>
      <c r="B674" t="s">
        <v>53</v>
      </c>
      <c r="C674" t="s">
        <v>1</v>
      </c>
      <c r="D674" s="1">
        <v>2309</v>
      </c>
      <c r="E674" s="1">
        <v>21296</v>
      </c>
      <c r="F674" s="2">
        <v>62845</v>
      </c>
    </row>
    <row r="675" spans="1:6" x14ac:dyDescent="0.2">
      <c r="A675">
        <v>2019</v>
      </c>
      <c r="B675" t="s">
        <v>53</v>
      </c>
      <c r="C675" t="s">
        <v>2</v>
      </c>
      <c r="D675" s="1">
        <v>3691</v>
      </c>
      <c r="E675" s="1">
        <v>49188</v>
      </c>
      <c r="F675" s="2">
        <v>77822</v>
      </c>
    </row>
    <row r="676" spans="1:6" x14ac:dyDescent="0.2">
      <c r="A676">
        <v>2019</v>
      </c>
      <c r="B676" t="s">
        <v>53</v>
      </c>
      <c r="C676" t="s">
        <v>3</v>
      </c>
      <c r="D676" s="1">
        <v>1303</v>
      </c>
      <c r="E676" s="1">
        <v>10974</v>
      </c>
      <c r="F676" s="2">
        <v>57981</v>
      </c>
    </row>
    <row r="677" spans="1:6" x14ac:dyDescent="0.2">
      <c r="A677">
        <v>2019</v>
      </c>
      <c r="B677" t="s">
        <v>53</v>
      </c>
      <c r="C677" t="s">
        <v>4</v>
      </c>
      <c r="D677" s="1">
        <v>28529</v>
      </c>
      <c r="E677" s="1">
        <v>550084</v>
      </c>
      <c r="F677" s="2">
        <v>191278</v>
      </c>
    </row>
    <row r="678" spans="1:6" x14ac:dyDescent="0.2">
      <c r="A678">
        <v>2019</v>
      </c>
      <c r="B678" t="s">
        <v>53</v>
      </c>
      <c r="C678" t="s">
        <v>5</v>
      </c>
      <c r="D678" s="1">
        <v>4330</v>
      </c>
      <c r="E678" s="1">
        <v>76292</v>
      </c>
      <c r="F678" s="2">
        <v>109380</v>
      </c>
    </row>
    <row r="679" spans="1:6" x14ac:dyDescent="0.2">
      <c r="A679">
        <v>2019</v>
      </c>
      <c r="B679" t="s">
        <v>53</v>
      </c>
      <c r="C679" t="s">
        <v>6</v>
      </c>
      <c r="D679" s="1">
        <v>2551</v>
      </c>
      <c r="E679" s="1">
        <v>31469</v>
      </c>
      <c r="F679" s="2">
        <v>120406</v>
      </c>
    </row>
    <row r="680" spans="1:6" x14ac:dyDescent="0.2">
      <c r="A680">
        <v>2019</v>
      </c>
      <c r="B680" t="s">
        <v>53</v>
      </c>
      <c r="C680" t="s">
        <v>7</v>
      </c>
      <c r="D680">
        <v>497</v>
      </c>
      <c r="E680" s="1">
        <v>3905</v>
      </c>
      <c r="F680" s="2">
        <v>70031</v>
      </c>
    </row>
    <row r="681" spans="1:6" x14ac:dyDescent="0.2">
      <c r="A681">
        <v>2019</v>
      </c>
      <c r="B681" t="s">
        <v>53</v>
      </c>
      <c r="C681" t="s">
        <v>8</v>
      </c>
      <c r="D681" s="1">
        <v>11744</v>
      </c>
      <c r="E681" s="1">
        <v>138845</v>
      </c>
      <c r="F681" s="2">
        <v>86153</v>
      </c>
    </row>
    <row r="682" spans="1:6" x14ac:dyDescent="0.2">
      <c r="A682">
        <v>2019</v>
      </c>
      <c r="B682" t="s">
        <v>53</v>
      </c>
      <c r="C682" t="s">
        <v>9</v>
      </c>
      <c r="D682" s="1">
        <v>5380</v>
      </c>
      <c r="E682" s="1">
        <v>116215</v>
      </c>
      <c r="F682" s="2">
        <v>100462</v>
      </c>
    </row>
    <row r="683" spans="1:6" x14ac:dyDescent="0.2">
      <c r="A683">
        <v>2019</v>
      </c>
      <c r="B683" t="s">
        <v>53</v>
      </c>
      <c r="C683" t="s">
        <v>10</v>
      </c>
      <c r="D683" s="1">
        <v>1231</v>
      </c>
      <c r="E683" s="1">
        <v>8802</v>
      </c>
      <c r="F683" s="2">
        <v>56211</v>
      </c>
    </row>
    <row r="684" spans="1:6" x14ac:dyDescent="0.2">
      <c r="A684">
        <v>2019</v>
      </c>
      <c r="B684" t="s">
        <v>53</v>
      </c>
      <c r="C684" t="s">
        <v>11</v>
      </c>
      <c r="D684" s="1">
        <v>6998</v>
      </c>
      <c r="E684" s="1">
        <v>94879</v>
      </c>
      <c r="F684" s="2">
        <v>96732</v>
      </c>
    </row>
    <row r="685" spans="1:6" x14ac:dyDescent="0.2">
      <c r="A685">
        <v>2019</v>
      </c>
      <c r="B685" t="s">
        <v>53</v>
      </c>
      <c r="C685" t="s">
        <v>12</v>
      </c>
      <c r="D685" s="1">
        <v>2278</v>
      </c>
      <c r="E685" s="1">
        <v>28628</v>
      </c>
      <c r="F685" s="2">
        <v>62444</v>
      </c>
    </row>
    <row r="686" spans="1:6" x14ac:dyDescent="0.2">
      <c r="A686">
        <v>2019</v>
      </c>
      <c r="B686" t="s">
        <v>53</v>
      </c>
      <c r="C686" t="s">
        <v>13</v>
      </c>
      <c r="D686" s="1">
        <v>1778</v>
      </c>
      <c r="E686" s="1">
        <v>21356</v>
      </c>
      <c r="F686" s="2">
        <v>60664</v>
      </c>
    </row>
    <row r="687" spans="1:6" x14ac:dyDescent="0.2">
      <c r="A687">
        <v>2019</v>
      </c>
      <c r="B687" t="s">
        <v>53</v>
      </c>
      <c r="C687" t="s">
        <v>14</v>
      </c>
      <c r="D687" s="1">
        <v>1386</v>
      </c>
      <c r="E687" s="1">
        <v>18137</v>
      </c>
      <c r="F687" s="2">
        <v>66434</v>
      </c>
    </row>
    <row r="688" spans="1:6" x14ac:dyDescent="0.2">
      <c r="A688">
        <v>2019</v>
      </c>
      <c r="B688" t="s">
        <v>53</v>
      </c>
      <c r="C688" t="s">
        <v>15</v>
      </c>
      <c r="D688" s="1">
        <v>1924</v>
      </c>
      <c r="E688" s="1">
        <v>21670</v>
      </c>
      <c r="F688" s="2">
        <v>58590</v>
      </c>
    </row>
    <row r="689" spans="1:6" x14ac:dyDescent="0.2">
      <c r="A689">
        <v>2019</v>
      </c>
      <c r="B689" t="s">
        <v>53</v>
      </c>
      <c r="C689" t="s">
        <v>16</v>
      </c>
      <c r="D689" s="1">
        <v>1801</v>
      </c>
      <c r="E689" s="1">
        <v>22427</v>
      </c>
      <c r="F689" s="2">
        <v>60638</v>
      </c>
    </row>
    <row r="690" spans="1:6" x14ac:dyDescent="0.2">
      <c r="A690">
        <v>2019</v>
      </c>
      <c r="B690" t="s">
        <v>53</v>
      </c>
      <c r="C690" t="s">
        <v>17</v>
      </c>
      <c r="D690">
        <v>869</v>
      </c>
      <c r="E690" s="1">
        <v>7158</v>
      </c>
      <c r="F690" s="2">
        <v>57442</v>
      </c>
    </row>
    <row r="691" spans="1:6" x14ac:dyDescent="0.2">
      <c r="A691">
        <v>2019</v>
      </c>
      <c r="B691" t="s">
        <v>53</v>
      </c>
      <c r="C691" t="s">
        <v>18</v>
      </c>
      <c r="D691" s="1">
        <v>2846</v>
      </c>
      <c r="E691" s="1">
        <v>35678</v>
      </c>
      <c r="F691" s="2">
        <v>98834</v>
      </c>
    </row>
    <row r="692" spans="1:6" x14ac:dyDescent="0.2">
      <c r="A692">
        <v>2019</v>
      </c>
      <c r="B692" t="s">
        <v>53</v>
      </c>
      <c r="C692" t="s">
        <v>19</v>
      </c>
      <c r="D692" s="1">
        <v>5717</v>
      </c>
      <c r="E692" s="1">
        <v>93033</v>
      </c>
      <c r="F692" s="2">
        <v>128022</v>
      </c>
    </row>
    <row r="693" spans="1:6" x14ac:dyDescent="0.2">
      <c r="A693">
        <v>2019</v>
      </c>
      <c r="B693" t="s">
        <v>53</v>
      </c>
      <c r="C693" t="s">
        <v>20</v>
      </c>
      <c r="D693" s="1">
        <v>7146</v>
      </c>
      <c r="E693" s="1">
        <v>55298</v>
      </c>
      <c r="F693" s="2">
        <v>77504</v>
      </c>
    </row>
    <row r="694" spans="1:6" x14ac:dyDescent="0.2">
      <c r="A694">
        <v>2019</v>
      </c>
      <c r="B694" t="s">
        <v>53</v>
      </c>
      <c r="C694" t="s">
        <v>21</v>
      </c>
      <c r="D694" s="1">
        <v>4133</v>
      </c>
      <c r="E694" s="1">
        <v>46906</v>
      </c>
      <c r="F694" s="2">
        <v>83846</v>
      </c>
    </row>
    <row r="695" spans="1:6" x14ac:dyDescent="0.2">
      <c r="A695">
        <v>2019</v>
      </c>
      <c r="B695" t="s">
        <v>53</v>
      </c>
      <c r="C695" t="s">
        <v>22</v>
      </c>
      <c r="D695">
        <v>944</v>
      </c>
      <c r="E695" s="1">
        <v>10695</v>
      </c>
      <c r="F695" s="2">
        <v>49438</v>
      </c>
    </row>
    <row r="696" spans="1:6" x14ac:dyDescent="0.2">
      <c r="A696">
        <v>2019</v>
      </c>
      <c r="B696" t="s">
        <v>53</v>
      </c>
      <c r="C696" t="s">
        <v>23</v>
      </c>
      <c r="D696" s="1">
        <v>3310</v>
      </c>
      <c r="E696" s="1">
        <v>46729</v>
      </c>
      <c r="F696" s="2">
        <v>85960</v>
      </c>
    </row>
    <row r="697" spans="1:6" x14ac:dyDescent="0.2">
      <c r="A697">
        <v>2019</v>
      </c>
      <c r="B697" t="s">
        <v>53</v>
      </c>
      <c r="C697" t="s">
        <v>24</v>
      </c>
      <c r="D697">
        <v>799</v>
      </c>
      <c r="E697" s="1">
        <v>6210</v>
      </c>
      <c r="F697" s="2">
        <v>56592</v>
      </c>
    </row>
    <row r="698" spans="1:6" x14ac:dyDescent="0.2">
      <c r="A698">
        <v>2019</v>
      </c>
      <c r="B698" t="s">
        <v>53</v>
      </c>
      <c r="C698" t="s">
        <v>25</v>
      </c>
      <c r="D698" s="1">
        <v>1015</v>
      </c>
      <c r="E698" s="1">
        <v>17258</v>
      </c>
      <c r="F698" s="2">
        <v>66732</v>
      </c>
    </row>
    <row r="699" spans="1:6" x14ac:dyDescent="0.2">
      <c r="A699">
        <v>2019</v>
      </c>
      <c r="B699" t="s">
        <v>53</v>
      </c>
      <c r="C699" t="s">
        <v>26</v>
      </c>
      <c r="D699" s="1">
        <v>1664</v>
      </c>
      <c r="E699" s="1">
        <v>15847</v>
      </c>
      <c r="F699" s="2">
        <v>73213</v>
      </c>
    </row>
    <row r="700" spans="1:6" x14ac:dyDescent="0.2">
      <c r="A700">
        <v>2019</v>
      </c>
      <c r="B700" t="s">
        <v>53</v>
      </c>
      <c r="C700" t="s">
        <v>27</v>
      </c>
      <c r="D700" s="1">
        <v>1037</v>
      </c>
      <c r="E700" s="1">
        <v>12334</v>
      </c>
      <c r="F700" s="2">
        <v>97212</v>
      </c>
    </row>
    <row r="701" spans="1:6" x14ac:dyDescent="0.2">
      <c r="A701">
        <v>2019</v>
      </c>
      <c r="B701" t="s">
        <v>53</v>
      </c>
      <c r="C701" t="s">
        <v>28</v>
      </c>
      <c r="D701" s="1">
        <v>3724</v>
      </c>
      <c r="E701" s="1">
        <v>67578</v>
      </c>
      <c r="F701" s="2">
        <v>117433</v>
      </c>
    </row>
    <row r="702" spans="1:6" x14ac:dyDescent="0.2">
      <c r="A702">
        <v>2019</v>
      </c>
      <c r="B702" t="s">
        <v>53</v>
      </c>
      <c r="C702" t="s">
        <v>29</v>
      </c>
      <c r="D702" s="1">
        <v>1074</v>
      </c>
      <c r="E702" s="1">
        <v>11166</v>
      </c>
      <c r="F702" s="2">
        <v>57554</v>
      </c>
    </row>
    <row r="703" spans="1:6" x14ac:dyDescent="0.2">
      <c r="A703">
        <v>2019</v>
      </c>
      <c r="B703" t="s">
        <v>53</v>
      </c>
      <c r="C703" t="s">
        <v>30</v>
      </c>
      <c r="D703" s="1">
        <v>12812</v>
      </c>
      <c r="E703" s="1">
        <v>277408</v>
      </c>
      <c r="F703" s="2">
        <v>135959</v>
      </c>
    </row>
    <row r="704" spans="1:6" x14ac:dyDescent="0.2">
      <c r="A704">
        <v>2019</v>
      </c>
      <c r="B704" t="s">
        <v>53</v>
      </c>
      <c r="C704" t="s">
        <v>31</v>
      </c>
      <c r="D704" s="1">
        <v>5669</v>
      </c>
      <c r="E704" s="1">
        <v>75919</v>
      </c>
      <c r="F704" s="2">
        <v>87039</v>
      </c>
    </row>
    <row r="705" spans="1:6" x14ac:dyDescent="0.2">
      <c r="A705">
        <v>2019</v>
      </c>
      <c r="B705" t="s">
        <v>53</v>
      </c>
      <c r="C705" t="s">
        <v>32</v>
      </c>
      <c r="D705">
        <v>402</v>
      </c>
      <c r="E705" s="1">
        <v>6093</v>
      </c>
      <c r="F705" s="2">
        <v>71543</v>
      </c>
    </row>
    <row r="706" spans="1:6" x14ac:dyDescent="0.2">
      <c r="A706">
        <v>2019</v>
      </c>
      <c r="B706" t="s">
        <v>53</v>
      </c>
      <c r="C706" t="s">
        <v>33</v>
      </c>
      <c r="D706" s="1">
        <v>4915</v>
      </c>
      <c r="E706" s="1">
        <v>69330</v>
      </c>
      <c r="F706" s="2">
        <v>72613</v>
      </c>
    </row>
    <row r="707" spans="1:6" x14ac:dyDescent="0.2">
      <c r="A707">
        <v>2019</v>
      </c>
      <c r="B707" t="s">
        <v>53</v>
      </c>
      <c r="C707" t="s">
        <v>34</v>
      </c>
      <c r="D707" s="1">
        <v>1550</v>
      </c>
      <c r="E707" s="1">
        <v>19627</v>
      </c>
      <c r="F707" s="2">
        <v>60407</v>
      </c>
    </row>
    <row r="708" spans="1:6" x14ac:dyDescent="0.2">
      <c r="A708">
        <v>2019</v>
      </c>
      <c r="B708" t="s">
        <v>53</v>
      </c>
      <c r="C708" t="s">
        <v>35</v>
      </c>
      <c r="D708" s="1">
        <v>4135</v>
      </c>
      <c r="E708" s="1">
        <v>35053</v>
      </c>
      <c r="F708" s="2">
        <v>89633</v>
      </c>
    </row>
    <row r="709" spans="1:6" x14ac:dyDescent="0.2">
      <c r="A709">
        <v>2019</v>
      </c>
      <c r="B709" t="s">
        <v>53</v>
      </c>
      <c r="C709" t="s">
        <v>36</v>
      </c>
      <c r="D709" s="1">
        <v>5348</v>
      </c>
      <c r="E709" s="1">
        <v>87043</v>
      </c>
      <c r="F709" s="2">
        <v>94900</v>
      </c>
    </row>
    <row r="710" spans="1:6" x14ac:dyDescent="0.2">
      <c r="A710">
        <v>2019</v>
      </c>
      <c r="B710" t="s">
        <v>53</v>
      </c>
      <c r="C710" t="s">
        <v>37</v>
      </c>
      <c r="D710">
        <v>714</v>
      </c>
      <c r="E710" s="1">
        <v>5878</v>
      </c>
      <c r="F710" s="2">
        <v>76409</v>
      </c>
    </row>
    <row r="711" spans="1:6" x14ac:dyDescent="0.2">
      <c r="A711">
        <v>2019</v>
      </c>
      <c r="B711" t="s">
        <v>53</v>
      </c>
      <c r="C711" t="s">
        <v>38</v>
      </c>
      <c r="D711" s="1">
        <v>2883</v>
      </c>
      <c r="E711" s="1">
        <v>26869</v>
      </c>
      <c r="F711" s="2">
        <v>66032</v>
      </c>
    </row>
    <row r="712" spans="1:6" x14ac:dyDescent="0.2">
      <c r="A712">
        <v>2019</v>
      </c>
      <c r="B712" t="s">
        <v>53</v>
      </c>
      <c r="C712" t="s">
        <v>39</v>
      </c>
      <c r="D712">
        <v>589</v>
      </c>
      <c r="E712" s="1">
        <v>5500</v>
      </c>
      <c r="F712" s="2">
        <v>51535</v>
      </c>
    </row>
    <row r="713" spans="1:6" x14ac:dyDescent="0.2">
      <c r="A713">
        <v>2019</v>
      </c>
      <c r="B713" t="s">
        <v>53</v>
      </c>
      <c r="C713" t="s">
        <v>40</v>
      </c>
      <c r="D713" s="1">
        <v>3981</v>
      </c>
      <c r="E713" s="1">
        <v>45042</v>
      </c>
      <c r="F713" s="2">
        <v>75375</v>
      </c>
    </row>
    <row r="714" spans="1:6" x14ac:dyDescent="0.2">
      <c r="A714">
        <v>2019</v>
      </c>
      <c r="B714" t="s">
        <v>53</v>
      </c>
      <c r="C714" t="s">
        <v>41</v>
      </c>
      <c r="D714" s="1">
        <v>10627</v>
      </c>
      <c r="E714" s="1">
        <v>208591</v>
      </c>
      <c r="F714" s="2">
        <v>90857</v>
      </c>
    </row>
    <row r="715" spans="1:6" x14ac:dyDescent="0.2">
      <c r="A715">
        <v>2019</v>
      </c>
      <c r="B715" t="s">
        <v>53</v>
      </c>
      <c r="C715" t="s">
        <v>42</v>
      </c>
      <c r="D715" s="1">
        <v>2776</v>
      </c>
      <c r="E715" s="1">
        <v>38323</v>
      </c>
      <c r="F715" s="2">
        <v>84735</v>
      </c>
    </row>
    <row r="716" spans="1:6" x14ac:dyDescent="0.2">
      <c r="A716">
        <v>2019</v>
      </c>
      <c r="B716" t="s">
        <v>53</v>
      </c>
      <c r="C716" t="s">
        <v>43</v>
      </c>
      <c r="D716">
        <v>527</v>
      </c>
      <c r="E716" s="1">
        <v>4322</v>
      </c>
      <c r="F716" s="2">
        <v>62861</v>
      </c>
    </row>
    <row r="717" spans="1:6" x14ac:dyDescent="0.2">
      <c r="A717">
        <v>2019</v>
      </c>
      <c r="B717" t="s">
        <v>53</v>
      </c>
      <c r="C717" t="s">
        <v>44</v>
      </c>
      <c r="D717" s="1">
        <v>4600</v>
      </c>
      <c r="E717" s="1">
        <v>67714</v>
      </c>
      <c r="F717" s="2">
        <v>107966</v>
      </c>
    </row>
    <row r="718" spans="1:6" x14ac:dyDescent="0.2">
      <c r="A718">
        <v>2019</v>
      </c>
      <c r="B718" t="s">
        <v>53</v>
      </c>
      <c r="C718" t="s">
        <v>45</v>
      </c>
      <c r="D718" s="1">
        <v>5007</v>
      </c>
      <c r="E718" s="1">
        <v>143883</v>
      </c>
      <c r="F718" s="2">
        <v>207135</v>
      </c>
    </row>
    <row r="719" spans="1:6" x14ac:dyDescent="0.2">
      <c r="A719">
        <v>2019</v>
      </c>
      <c r="B719" t="s">
        <v>53</v>
      </c>
      <c r="C719" t="s">
        <v>46</v>
      </c>
      <c r="D719">
        <v>818</v>
      </c>
      <c r="E719" s="1">
        <v>8072</v>
      </c>
      <c r="F719" s="2">
        <v>53281</v>
      </c>
    </row>
    <row r="720" spans="1:6" x14ac:dyDescent="0.2">
      <c r="A720">
        <v>2019</v>
      </c>
      <c r="B720" t="s">
        <v>53</v>
      </c>
      <c r="C720" t="s">
        <v>47</v>
      </c>
      <c r="D720" s="1">
        <v>2335</v>
      </c>
      <c r="E720" s="1">
        <v>46993</v>
      </c>
      <c r="F720" s="2">
        <v>82512</v>
      </c>
    </row>
    <row r="721" spans="1:6" x14ac:dyDescent="0.2">
      <c r="A721">
        <v>2019</v>
      </c>
      <c r="B721" t="s">
        <v>53</v>
      </c>
      <c r="C721" t="s">
        <v>48</v>
      </c>
      <c r="D721">
        <v>417</v>
      </c>
      <c r="E721" s="1">
        <v>3424</v>
      </c>
      <c r="F721" s="2">
        <v>49035</v>
      </c>
    </row>
    <row r="722" spans="1:6" x14ac:dyDescent="0.2">
      <c r="A722">
        <v>2019</v>
      </c>
      <c r="B722" t="s">
        <v>56</v>
      </c>
      <c r="C722" t="s">
        <v>1</v>
      </c>
      <c r="D722" s="1">
        <v>13590</v>
      </c>
      <c r="E722" s="1">
        <v>95053</v>
      </c>
      <c r="F722" s="2">
        <v>71076</v>
      </c>
    </row>
    <row r="723" spans="1:6" x14ac:dyDescent="0.2">
      <c r="A723">
        <v>2019</v>
      </c>
      <c r="B723" t="s">
        <v>56</v>
      </c>
      <c r="C723" t="s">
        <v>2</v>
      </c>
      <c r="D723" s="1">
        <v>19357</v>
      </c>
      <c r="E723" s="1">
        <v>223263</v>
      </c>
      <c r="F723" s="2">
        <v>74627</v>
      </c>
    </row>
    <row r="724" spans="1:6" x14ac:dyDescent="0.2">
      <c r="A724">
        <v>2019</v>
      </c>
      <c r="B724" t="s">
        <v>56</v>
      </c>
      <c r="C724" t="s">
        <v>3</v>
      </c>
      <c r="D724" s="1">
        <v>8591</v>
      </c>
      <c r="E724" s="1">
        <v>51934</v>
      </c>
      <c r="F724" s="2">
        <v>60198</v>
      </c>
    </row>
    <row r="725" spans="1:6" x14ac:dyDescent="0.2">
      <c r="A725">
        <v>2019</v>
      </c>
      <c r="B725" t="s">
        <v>56</v>
      </c>
      <c r="C725" t="s">
        <v>4</v>
      </c>
      <c r="D725" s="1">
        <v>109980</v>
      </c>
      <c r="E725" s="1">
        <v>841829</v>
      </c>
      <c r="F725" s="2">
        <v>112757</v>
      </c>
    </row>
    <row r="726" spans="1:6" x14ac:dyDescent="0.2">
      <c r="A726">
        <v>2019</v>
      </c>
      <c r="B726" t="s">
        <v>56</v>
      </c>
      <c r="C726" t="s">
        <v>5</v>
      </c>
      <c r="D726" s="1">
        <v>24028</v>
      </c>
      <c r="E726" s="1">
        <v>167272</v>
      </c>
      <c r="F726" s="2">
        <v>88613</v>
      </c>
    </row>
    <row r="727" spans="1:6" x14ac:dyDescent="0.2">
      <c r="A727">
        <v>2019</v>
      </c>
      <c r="B727" t="s">
        <v>56</v>
      </c>
      <c r="C727" t="s">
        <v>6</v>
      </c>
      <c r="D727" s="1">
        <v>11028</v>
      </c>
      <c r="E727" s="1">
        <v>121869</v>
      </c>
      <c r="F727" s="2">
        <v>157629</v>
      </c>
    </row>
    <row r="728" spans="1:6" x14ac:dyDescent="0.2">
      <c r="A728">
        <v>2019</v>
      </c>
      <c r="B728" t="s">
        <v>56</v>
      </c>
      <c r="C728" t="s">
        <v>7</v>
      </c>
      <c r="D728" s="1">
        <v>2907</v>
      </c>
      <c r="E728" s="1">
        <v>48162</v>
      </c>
      <c r="F728" s="2">
        <v>97426</v>
      </c>
    </row>
    <row r="729" spans="1:6" x14ac:dyDescent="0.2">
      <c r="A729">
        <v>2019</v>
      </c>
      <c r="B729" t="s">
        <v>56</v>
      </c>
      <c r="C729" t="s">
        <v>8</v>
      </c>
      <c r="D729" s="1">
        <v>76648</v>
      </c>
      <c r="E729" s="1">
        <v>585959</v>
      </c>
      <c r="F729" s="2">
        <v>77025</v>
      </c>
    </row>
    <row r="730" spans="1:6" x14ac:dyDescent="0.2">
      <c r="A730">
        <v>2019</v>
      </c>
      <c r="B730" t="s">
        <v>56</v>
      </c>
      <c r="C730" t="s">
        <v>9</v>
      </c>
      <c r="D730" s="1">
        <v>26961</v>
      </c>
      <c r="E730" s="1">
        <v>242468</v>
      </c>
      <c r="F730" s="2">
        <v>86701</v>
      </c>
    </row>
    <row r="731" spans="1:6" x14ac:dyDescent="0.2">
      <c r="A731">
        <v>2019</v>
      </c>
      <c r="B731" t="s">
        <v>56</v>
      </c>
      <c r="C731" t="s">
        <v>10</v>
      </c>
      <c r="D731" s="1">
        <v>5859</v>
      </c>
      <c r="E731" s="1">
        <v>33273</v>
      </c>
      <c r="F731" s="2">
        <v>59504</v>
      </c>
    </row>
    <row r="732" spans="1:6" x14ac:dyDescent="0.2">
      <c r="A732">
        <v>2019</v>
      </c>
      <c r="B732" t="s">
        <v>56</v>
      </c>
      <c r="C732" t="s">
        <v>11</v>
      </c>
      <c r="D732" s="1">
        <v>32792</v>
      </c>
      <c r="E732" s="1">
        <v>381941</v>
      </c>
      <c r="F732" s="2">
        <v>113091</v>
      </c>
    </row>
    <row r="733" spans="1:6" x14ac:dyDescent="0.2">
      <c r="A733">
        <v>2019</v>
      </c>
      <c r="B733" t="s">
        <v>56</v>
      </c>
      <c r="C733" t="s">
        <v>12</v>
      </c>
      <c r="D733" s="1">
        <v>16940</v>
      </c>
      <c r="E733" s="1">
        <v>135547</v>
      </c>
      <c r="F733" s="2">
        <v>67469</v>
      </c>
    </row>
    <row r="734" spans="1:6" x14ac:dyDescent="0.2">
      <c r="A734">
        <v>2019</v>
      </c>
      <c r="B734" t="s">
        <v>56</v>
      </c>
      <c r="C734" t="s">
        <v>13</v>
      </c>
      <c r="D734" s="1">
        <v>10414</v>
      </c>
      <c r="E734" s="1">
        <v>110010</v>
      </c>
      <c r="F734" s="2">
        <v>76212</v>
      </c>
    </row>
    <row r="735" spans="1:6" x14ac:dyDescent="0.2">
      <c r="A735">
        <v>2019</v>
      </c>
      <c r="B735" t="s">
        <v>56</v>
      </c>
      <c r="C735" t="s">
        <v>14</v>
      </c>
      <c r="D735" s="1">
        <v>8744</v>
      </c>
      <c r="E735" s="1">
        <v>74336</v>
      </c>
      <c r="F735" s="2">
        <v>68950</v>
      </c>
    </row>
    <row r="736" spans="1:6" x14ac:dyDescent="0.2">
      <c r="A736">
        <v>2019</v>
      </c>
      <c r="B736" t="s">
        <v>56</v>
      </c>
      <c r="C736" t="s">
        <v>15</v>
      </c>
      <c r="D736" s="1">
        <v>11201</v>
      </c>
      <c r="E736" s="1">
        <v>93556</v>
      </c>
      <c r="F736" s="2">
        <v>69885</v>
      </c>
    </row>
    <row r="737" spans="1:6" x14ac:dyDescent="0.2">
      <c r="A737">
        <v>2019</v>
      </c>
      <c r="B737" t="s">
        <v>56</v>
      </c>
      <c r="C737" t="s">
        <v>16</v>
      </c>
      <c r="D737" s="1">
        <v>13852</v>
      </c>
      <c r="E737" s="1">
        <v>84791</v>
      </c>
      <c r="F737" s="2">
        <v>63590</v>
      </c>
    </row>
    <row r="738" spans="1:6" x14ac:dyDescent="0.2">
      <c r="A738">
        <v>2019</v>
      </c>
      <c r="B738" t="s">
        <v>56</v>
      </c>
      <c r="C738" t="s">
        <v>17</v>
      </c>
      <c r="D738" s="1">
        <v>3854</v>
      </c>
      <c r="E738" s="1">
        <v>30481</v>
      </c>
      <c r="F738" s="2">
        <v>70030</v>
      </c>
    </row>
    <row r="739" spans="1:6" x14ac:dyDescent="0.2">
      <c r="A739">
        <v>2019</v>
      </c>
      <c r="B739" t="s">
        <v>56</v>
      </c>
      <c r="C739" t="s">
        <v>18</v>
      </c>
      <c r="D739" s="1">
        <v>15512</v>
      </c>
      <c r="E739" s="1">
        <v>135216</v>
      </c>
      <c r="F739" s="2">
        <v>98024</v>
      </c>
    </row>
    <row r="740" spans="1:6" x14ac:dyDescent="0.2">
      <c r="A740">
        <v>2019</v>
      </c>
      <c r="B740" t="s">
        <v>56</v>
      </c>
      <c r="C740" t="s">
        <v>19</v>
      </c>
      <c r="D740" s="1">
        <v>17883</v>
      </c>
      <c r="E740" s="1">
        <v>218858</v>
      </c>
      <c r="F740" s="2">
        <v>147565</v>
      </c>
    </row>
    <row r="741" spans="1:6" x14ac:dyDescent="0.2">
      <c r="A741">
        <v>2019</v>
      </c>
      <c r="B741" t="s">
        <v>56</v>
      </c>
      <c r="C741" t="s">
        <v>20</v>
      </c>
      <c r="D741" s="1">
        <v>19641</v>
      </c>
      <c r="E741" s="1">
        <v>208812</v>
      </c>
      <c r="F741" s="2">
        <v>73691</v>
      </c>
    </row>
    <row r="742" spans="1:6" x14ac:dyDescent="0.2">
      <c r="A742">
        <v>2019</v>
      </c>
      <c r="B742" t="s">
        <v>56</v>
      </c>
      <c r="C742" t="s">
        <v>21</v>
      </c>
      <c r="D742" s="1">
        <v>15855</v>
      </c>
      <c r="E742" s="1">
        <v>182914</v>
      </c>
      <c r="F742" s="2">
        <v>97673</v>
      </c>
    </row>
    <row r="743" spans="1:6" x14ac:dyDescent="0.2">
      <c r="A743">
        <v>2019</v>
      </c>
      <c r="B743" t="s">
        <v>56</v>
      </c>
      <c r="C743" t="s">
        <v>22</v>
      </c>
      <c r="D743" s="1">
        <v>7944</v>
      </c>
      <c r="E743" s="1">
        <v>43109</v>
      </c>
      <c r="F743" s="2">
        <v>54672</v>
      </c>
    </row>
    <row r="744" spans="1:6" x14ac:dyDescent="0.2">
      <c r="A744">
        <v>2019</v>
      </c>
      <c r="B744" t="s">
        <v>56</v>
      </c>
      <c r="C744" t="s">
        <v>23</v>
      </c>
      <c r="D744" s="1">
        <v>17951</v>
      </c>
      <c r="E744" s="1">
        <v>166025</v>
      </c>
      <c r="F744" s="2">
        <v>75387</v>
      </c>
    </row>
    <row r="745" spans="1:6" x14ac:dyDescent="0.2">
      <c r="A745">
        <v>2019</v>
      </c>
      <c r="B745" t="s">
        <v>56</v>
      </c>
      <c r="C745" t="s">
        <v>24</v>
      </c>
      <c r="D745" s="1">
        <v>4314</v>
      </c>
      <c r="E745" s="1">
        <v>22199</v>
      </c>
      <c r="F745" s="2">
        <v>60907</v>
      </c>
    </row>
    <row r="746" spans="1:6" x14ac:dyDescent="0.2">
      <c r="A746">
        <v>2019</v>
      </c>
      <c r="B746" t="s">
        <v>56</v>
      </c>
      <c r="C746" t="s">
        <v>25</v>
      </c>
      <c r="D746" s="1">
        <v>6842</v>
      </c>
      <c r="E746" s="1">
        <v>67425</v>
      </c>
      <c r="F746" s="2">
        <v>69072</v>
      </c>
    </row>
    <row r="747" spans="1:6" x14ac:dyDescent="0.2">
      <c r="A747">
        <v>2019</v>
      </c>
      <c r="B747" t="s">
        <v>56</v>
      </c>
      <c r="C747" t="s">
        <v>26</v>
      </c>
      <c r="D747" s="1">
        <v>9324</v>
      </c>
      <c r="E747" s="1">
        <v>64932</v>
      </c>
      <c r="F747" s="2">
        <v>70204</v>
      </c>
    </row>
    <row r="748" spans="1:6" x14ac:dyDescent="0.2">
      <c r="A748">
        <v>2019</v>
      </c>
      <c r="B748" t="s">
        <v>56</v>
      </c>
      <c r="C748" t="s">
        <v>27</v>
      </c>
      <c r="D748" s="1">
        <v>3881</v>
      </c>
      <c r="E748" s="1">
        <v>33418</v>
      </c>
      <c r="F748" s="2">
        <v>100104</v>
      </c>
    </row>
    <row r="749" spans="1:6" x14ac:dyDescent="0.2">
      <c r="A749">
        <v>2019</v>
      </c>
      <c r="B749" t="s">
        <v>56</v>
      </c>
      <c r="C749" t="s">
        <v>28</v>
      </c>
      <c r="D749" s="1">
        <v>20037</v>
      </c>
      <c r="E749" s="1">
        <v>243892</v>
      </c>
      <c r="F749" s="2">
        <v>117277</v>
      </c>
    </row>
    <row r="750" spans="1:6" x14ac:dyDescent="0.2">
      <c r="A750">
        <v>2019</v>
      </c>
      <c r="B750" t="s">
        <v>56</v>
      </c>
      <c r="C750" t="s">
        <v>29</v>
      </c>
      <c r="D750" s="1">
        <v>5460</v>
      </c>
      <c r="E750" s="1">
        <v>33799</v>
      </c>
      <c r="F750" s="2">
        <v>57768</v>
      </c>
    </row>
    <row r="751" spans="1:6" x14ac:dyDescent="0.2">
      <c r="A751">
        <v>2019</v>
      </c>
      <c r="B751" t="s">
        <v>56</v>
      </c>
      <c r="C751" t="s">
        <v>30</v>
      </c>
      <c r="D751" s="1">
        <v>63310</v>
      </c>
      <c r="E751" s="1">
        <v>720818</v>
      </c>
      <c r="F751" s="2">
        <v>191494</v>
      </c>
    </row>
    <row r="752" spans="1:6" x14ac:dyDescent="0.2">
      <c r="A752">
        <v>2019</v>
      </c>
      <c r="B752" t="s">
        <v>56</v>
      </c>
      <c r="C752" t="s">
        <v>31</v>
      </c>
      <c r="D752" s="1">
        <v>28672</v>
      </c>
      <c r="E752" s="1">
        <v>245903</v>
      </c>
      <c r="F752" s="2">
        <v>89886</v>
      </c>
    </row>
    <row r="753" spans="1:6" x14ac:dyDescent="0.2">
      <c r="A753">
        <v>2019</v>
      </c>
      <c r="B753" t="s">
        <v>56</v>
      </c>
      <c r="C753" t="s">
        <v>32</v>
      </c>
      <c r="D753" s="1">
        <v>2985</v>
      </c>
      <c r="E753" s="1">
        <v>23264</v>
      </c>
      <c r="F753" s="2">
        <v>65784</v>
      </c>
    </row>
    <row r="754" spans="1:6" x14ac:dyDescent="0.2">
      <c r="A754">
        <v>2019</v>
      </c>
      <c r="B754" t="s">
        <v>56</v>
      </c>
      <c r="C754" t="s">
        <v>33</v>
      </c>
      <c r="D754" s="1">
        <v>29119</v>
      </c>
      <c r="E754" s="1">
        <v>292556</v>
      </c>
      <c r="F754" s="2">
        <v>75683</v>
      </c>
    </row>
    <row r="755" spans="1:6" x14ac:dyDescent="0.2">
      <c r="A755">
        <v>2019</v>
      </c>
      <c r="B755" t="s">
        <v>56</v>
      </c>
      <c r="C755" t="s">
        <v>34</v>
      </c>
      <c r="D755" s="1">
        <v>11672</v>
      </c>
      <c r="E755" s="1">
        <v>77324</v>
      </c>
      <c r="F755" s="2">
        <v>59814</v>
      </c>
    </row>
    <row r="756" spans="1:6" x14ac:dyDescent="0.2">
      <c r="A756">
        <v>2019</v>
      </c>
      <c r="B756" t="s">
        <v>56</v>
      </c>
      <c r="C756" t="s">
        <v>35</v>
      </c>
      <c r="D756" s="1">
        <v>13190</v>
      </c>
      <c r="E756" s="1">
        <v>85425</v>
      </c>
      <c r="F756" s="2">
        <v>73291</v>
      </c>
    </row>
    <row r="757" spans="1:6" x14ac:dyDescent="0.2">
      <c r="A757">
        <v>2019</v>
      </c>
      <c r="B757" t="s">
        <v>56</v>
      </c>
      <c r="C757" t="s">
        <v>36</v>
      </c>
      <c r="D757" s="1">
        <v>29264</v>
      </c>
      <c r="E757" s="1">
        <v>329745</v>
      </c>
      <c r="F757" s="2">
        <v>90778</v>
      </c>
    </row>
    <row r="758" spans="1:6" x14ac:dyDescent="0.2">
      <c r="A758">
        <v>2019</v>
      </c>
      <c r="B758" t="s">
        <v>56</v>
      </c>
      <c r="C758" t="s">
        <v>37</v>
      </c>
      <c r="D758" s="1">
        <v>2934</v>
      </c>
      <c r="E758" s="1">
        <v>32223</v>
      </c>
      <c r="F758" s="2">
        <v>91537</v>
      </c>
    </row>
    <row r="759" spans="1:6" x14ac:dyDescent="0.2">
      <c r="A759">
        <v>2019</v>
      </c>
      <c r="B759" t="s">
        <v>56</v>
      </c>
      <c r="C759" t="s">
        <v>38</v>
      </c>
      <c r="D759" s="1">
        <v>14196</v>
      </c>
      <c r="E759" s="1">
        <v>101755</v>
      </c>
      <c r="F759" s="2">
        <v>64481</v>
      </c>
    </row>
    <row r="760" spans="1:6" x14ac:dyDescent="0.2">
      <c r="A760">
        <v>2019</v>
      </c>
      <c r="B760" t="s">
        <v>56</v>
      </c>
      <c r="C760" t="s">
        <v>39</v>
      </c>
      <c r="D760" s="1">
        <v>3315</v>
      </c>
      <c r="E760" s="1">
        <v>28483</v>
      </c>
      <c r="F760" s="2">
        <v>63499</v>
      </c>
    </row>
    <row r="761" spans="1:6" x14ac:dyDescent="0.2">
      <c r="A761">
        <v>2019</v>
      </c>
      <c r="B761" t="s">
        <v>56</v>
      </c>
      <c r="C761" t="s">
        <v>40</v>
      </c>
      <c r="D761" s="1">
        <v>16270</v>
      </c>
      <c r="E761" s="1">
        <v>157388</v>
      </c>
      <c r="F761" s="2">
        <v>77805</v>
      </c>
    </row>
    <row r="762" spans="1:6" x14ac:dyDescent="0.2">
      <c r="A762">
        <v>2019</v>
      </c>
      <c r="B762" t="s">
        <v>56</v>
      </c>
      <c r="C762" t="s">
        <v>41</v>
      </c>
      <c r="D762" s="1">
        <v>76169</v>
      </c>
      <c r="E762" s="1">
        <v>777574</v>
      </c>
      <c r="F762" s="2">
        <v>86718</v>
      </c>
    </row>
    <row r="763" spans="1:6" x14ac:dyDescent="0.2">
      <c r="A763">
        <v>2019</v>
      </c>
      <c r="B763" t="s">
        <v>56</v>
      </c>
      <c r="C763" t="s">
        <v>42</v>
      </c>
      <c r="D763" s="1">
        <v>11885</v>
      </c>
      <c r="E763" s="1">
        <v>90007</v>
      </c>
      <c r="F763" s="2">
        <v>70967</v>
      </c>
    </row>
    <row r="764" spans="1:6" x14ac:dyDescent="0.2">
      <c r="A764">
        <v>2019</v>
      </c>
      <c r="B764" t="s">
        <v>56</v>
      </c>
      <c r="C764" t="s">
        <v>43</v>
      </c>
      <c r="D764" s="1">
        <v>1709</v>
      </c>
      <c r="E764" s="1">
        <v>11948</v>
      </c>
      <c r="F764" s="2">
        <v>74642</v>
      </c>
    </row>
    <row r="765" spans="1:6" x14ac:dyDescent="0.2">
      <c r="A765">
        <v>2019</v>
      </c>
      <c r="B765" t="s">
        <v>56</v>
      </c>
      <c r="C765" t="s">
        <v>44</v>
      </c>
      <c r="D765" s="1">
        <v>22249</v>
      </c>
      <c r="E765" s="1">
        <v>198459</v>
      </c>
      <c r="F765" s="2">
        <v>88029</v>
      </c>
    </row>
    <row r="766" spans="1:6" x14ac:dyDescent="0.2">
      <c r="A766">
        <v>2019</v>
      </c>
      <c r="B766" t="s">
        <v>56</v>
      </c>
      <c r="C766" t="s">
        <v>45</v>
      </c>
      <c r="D766" s="1">
        <v>17624</v>
      </c>
      <c r="E766" s="1">
        <v>150178</v>
      </c>
      <c r="F766" s="2">
        <v>85242</v>
      </c>
    </row>
    <row r="767" spans="1:6" x14ac:dyDescent="0.2">
      <c r="A767">
        <v>2019</v>
      </c>
      <c r="B767" t="s">
        <v>56</v>
      </c>
      <c r="C767" t="s">
        <v>46</v>
      </c>
      <c r="D767" s="1">
        <v>4003</v>
      </c>
      <c r="E767" s="1">
        <v>24569</v>
      </c>
      <c r="F767" s="2">
        <v>54528</v>
      </c>
    </row>
    <row r="768" spans="1:6" x14ac:dyDescent="0.2">
      <c r="A768">
        <v>2019</v>
      </c>
      <c r="B768" t="s">
        <v>56</v>
      </c>
      <c r="C768" t="s">
        <v>47</v>
      </c>
      <c r="D768" s="1">
        <v>14066</v>
      </c>
      <c r="E768" s="1">
        <v>150327</v>
      </c>
      <c r="F768" s="2">
        <v>74040</v>
      </c>
    </row>
    <row r="769" spans="1:6" x14ac:dyDescent="0.2">
      <c r="A769">
        <v>2019</v>
      </c>
      <c r="B769" t="s">
        <v>56</v>
      </c>
      <c r="C769" t="s">
        <v>48</v>
      </c>
      <c r="D769" s="1">
        <v>2306</v>
      </c>
      <c r="E769" s="1">
        <v>11180</v>
      </c>
      <c r="F769" s="2">
        <v>60849</v>
      </c>
    </row>
    <row r="770" spans="1:6" x14ac:dyDescent="0.2">
      <c r="A770">
        <v>2019</v>
      </c>
      <c r="B770" t="s">
        <v>57</v>
      </c>
      <c r="C770" t="s">
        <v>1</v>
      </c>
      <c r="D770" s="1">
        <v>22186</v>
      </c>
      <c r="E770" s="1">
        <v>251073</v>
      </c>
      <c r="F770" s="2">
        <v>57061</v>
      </c>
    </row>
    <row r="771" spans="1:6" x14ac:dyDescent="0.2">
      <c r="A771">
        <v>2019</v>
      </c>
      <c r="B771" t="s">
        <v>57</v>
      </c>
      <c r="C771" t="s">
        <v>2</v>
      </c>
      <c r="D771" s="1">
        <v>38940</v>
      </c>
      <c r="E771" s="1">
        <v>445648</v>
      </c>
      <c r="F771" s="2">
        <v>58892</v>
      </c>
    </row>
    <row r="772" spans="1:6" x14ac:dyDescent="0.2">
      <c r="A772">
        <v>2019</v>
      </c>
      <c r="B772" t="s">
        <v>57</v>
      </c>
      <c r="C772" t="s">
        <v>3</v>
      </c>
      <c r="D772" s="1">
        <v>14911</v>
      </c>
      <c r="E772" s="1">
        <v>145841</v>
      </c>
      <c r="F772" s="2">
        <v>63354</v>
      </c>
    </row>
    <row r="773" spans="1:6" x14ac:dyDescent="0.2">
      <c r="A773">
        <v>2019</v>
      </c>
      <c r="B773" t="s">
        <v>57</v>
      </c>
      <c r="C773" t="s">
        <v>4</v>
      </c>
      <c r="D773" s="1">
        <v>215691</v>
      </c>
      <c r="E773" s="1">
        <v>2723437</v>
      </c>
      <c r="F773" s="2">
        <v>95348</v>
      </c>
    </row>
    <row r="774" spans="1:6" x14ac:dyDescent="0.2">
      <c r="A774">
        <v>2019</v>
      </c>
      <c r="B774" t="s">
        <v>57</v>
      </c>
      <c r="C774" t="s">
        <v>5</v>
      </c>
      <c r="D774" s="1">
        <v>55003</v>
      </c>
      <c r="E774" s="1">
        <v>439613</v>
      </c>
      <c r="F774" s="2">
        <v>86477</v>
      </c>
    </row>
    <row r="775" spans="1:6" x14ac:dyDescent="0.2">
      <c r="A775">
        <v>2019</v>
      </c>
      <c r="B775" t="s">
        <v>57</v>
      </c>
      <c r="C775" t="s">
        <v>6</v>
      </c>
      <c r="D775" s="1">
        <v>23755</v>
      </c>
      <c r="E775" s="1">
        <v>218815</v>
      </c>
      <c r="F775" s="2">
        <v>92139</v>
      </c>
    </row>
    <row r="776" spans="1:6" x14ac:dyDescent="0.2">
      <c r="A776">
        <v>2019</v>
      </c>
      <c r="B776" t="s">
        <v>57</v>
      </c>
      <c r="C776" t="s">
        <v>7</v>
      </c>
      <c r="D776" s="1">
        <v>9421</v>
      </c>
      <c r="E776" s="1">
        <v>63844</v>
      </c>
      <c r="F776" s="2">
        <v>82658</v>
      </c>
    </row>
    <row r="777" spans="1:6" x14ac:dyDescent="0.2">
      <c r="A777">
        <v>2019</v>
      </c>
      <c r="B777" t="s">
        <v>57</v>
      </c>
      <c r="C777" t="s">
        <v>8</v>
      </c>
      <c r="D777" s="1">
        <v>170397</v>
      </c>
      <c r="E777" s="1">
        <v>1391050</v>
      </c>
      <c r="F777" s="2">
        <v>63740</v>
      </c>
    </row>
    <row r="778" spans="1:6" x14ac:dyDescent="0.2">
      <c r="A778">
        <v>2019</v>
      </c>
      <c r="B778" t="s">
        <v>57</v>
      </c>
      <c r="C778" t="s">
        <v>9</v>
      </c>
      <c r="D778" s="1">
        <v>56304</v>
      </c>
      <c r="E778" s="1">
        <v>717238</v>
      </c>
      <c r="F778" s="2">
        <v>71861</v>
      </c>
    </row>
    <row r="779" spans="1:6" x14ac:dyDescent="0.2">
      <c r="A779">
        <v>2019</v>
      </c>
      <c r="B779" t="s">
        <v>57</v>
      </c>
      <c r="C779" t="s">
        <v>10</v>
      </c>
      <c r="D779" s="1">
        <v>11359</v>
      </c>
      <c r="E779" s="1">
        <v>94181</v>
      </c>
      <c r="F779" s="2">
        <v>55072</v>
      </c>
    </row>
    <row r="780" spans="1:6" x14ac:dyDescent="0.2">
      <c r="A780">
        <v>2019</v>
      </c>
      <c r="B780" t="s">
        <v>57</v>
      </c>
      <c r="C780" t="s">
        <v>11</v>
      </c>
      <c r="D780" s="1">
        <v>75870</v>
      </c>
      <c r="E780" s="1">
        <v>948055</v>
      </c>
      <c r="F780" s="2">
        <v>78228</v>
      </c>
    </row>
    <row r="781" spans="1:6" x14ac:dyDescent="0.2">
      <c r="A781">
        <v>2019</v>
      </c>
      <c r="B781" t="s">
        <v>57</v>
      </c>
      <c r="C781" t="s">
        <v>12</v>
      </c>
      <c r="D781" s="1">
        <v>30165</v>
      </c>
      <c r="E781" s="1">
        <v>346667</v>
      </c>
      <c r="F781" s="2">
        <v>53817</v>
      </c>
    </row>
    <row r="782" spans="1:6" x14ac:dyDescent="0.2">
      <c r="A782">
        <v>2019</v>
      </c>
      <c r="B782" t="s">
        <v>57</v>
      </c>
      <c r="C782" t="s">
        <v>13</v>
      </c>
      <c r="D782" s="1">
        <v>16421</v>
      </c>
      <c r="E782" s="1">
        <v>139337</v>
      </c>
      <c r="F782" s="2">
        <v>56755</v>
      </c>
    </row>
    <row r="783" spans="1:6" x14ac:dyDescent="0.2">
      <c r="A783">
        <v>2019</v>
      </c>
      <c r="B783" t="s">
        <v>57</v>
      </c>
      <c r="C783" t="s">
        <v>14</v>
      </c>
      <c r="D783" s="1">
        <v>16598</v>
      </c>
      <c r="E783" s="1">
        <v>179211</v>
      </c>
      <c r="F783" s="2">
        <v>64554</v>
      </c>
    </row>
    <row r="784" spans="1:6" x14ac:dyDescent="0.2">
      <c r="A784">
        <v>2019</v>
      </c>
      <c r="B784" t="s">
        <v>57</v>
      </c>
      <c r="C784" t="s">
        <v>15</v>
      </c>
      <c r="D784" s="1">
        <v>20866</v>
      </c>
      <c r="E784" s="1">
        <v>216049</v>
      </c>
      <c r="F784" s="2">
        <v>52511</v>
      </c>
    </row>
    <row r="785" spans="1:6" x14ac:dyDescent="0.2">
      <c r="A785">
        <v>2019</v>
      </c>
      <c r="B785" t="s">
        <v>57</v>
      </c>
      <c r="C785" t="s">
        <v>16</v>
      </c>
      <c r="D785" s="1">
        <v>25304</v>
      </c>
      <c r="E785" s="1">
        <v>216009</v>
      </c>
      <c r="F785" s="2">
        <v>57624</v>
      </c>
    </row>
    <row r="786" spans="1:6" x14ac:dyDescent="0.2">
      <c r="A786">
        <v>2019</v>
      </c>
      <c r="B786" t="s">
        <v>57</v>
      </c>
      <c r="C786" t="s">
        <v>17</v>
      </c>
      <c r="D786" s="1">
        <v>10504</v>
      </c>
      <c r="E786" s="1">
        <v>69931</v>
      </c>
      <c r="F786" s="2">
        <v>60893</v>
      </c>
    </row>
    <row r="787" spans="1:6" x14ac:dyDescent="0.2">
      <c r="A787">
        <v>2019</v>
      </c>
      <c r="B787" t="s">
        <v>57</v>
      </c>
      <c r="C787" t="s">
        <v>18</v>
      </c>
      <c r="D787" s="1">
        <v>44172</v>
      </c>
      <c r="E787" s="1">
        <v>461724</v>
      </c>
      <c r="F787" s="2">
        <v>82573</v>
      </c>
    </row>
    <row r="788" spans="1:6" x14ac:dyDescent="0.2">
      <c r="A788">
        <v>2019</v>
      </c>
      <c r="B788" t="s">
        <v>57</v>
      </c>
      <c r="C788" t="s">
        <v>19</v>
      </c>
      <c r="D788" s="1">
        <v>47892</v>
      </c>
      <c r="E788" s="1">
        <v>605822</v>
      </c>
      <c r="F788" s="2">
        <v>113872</v>
      </c>
    </row>
    <row r="789" spans="1:6" x14ac:dyDescent="0.2">
      <c r="A789">
        <v>2019</v>
      </c>
      <c r="B789" t="s">
        <v>57</v>
      </c>
      <c r="C789" t="s">
        <v>20</v>
      </c>
      <c r="D789" s="1">
        <v>44483</v>
      </c>
      <c r="E789" s="1">
        <v>655188</v>
      </c>
      <c r="F789" s="2">
        <v>70805</v>
      </c>
    </row>
    <row r="790" spans="1:6" x14ac:dyDescent="0.2">
      <c r="A790">
        <v>2019</v>
      </c>
      <c r="B790" t="s">
        <v>57</v>
      </c>
      <c r="C790" t="s">
        <v>21</v>
      </c>
      <c r="D790" s="1">
        <v>32903</v>
      </c>
      <c r="E790" s="1">
        <v>383591</v>
      </c>
      <c r="F790" s="2">
        <v>85736</v>
      </c>
    </row>
    <row r="791" spans="1:6" x14ac:dyDescent="0.2">
      <c r="A791">
        <v>2019</v>
      </c>
      <c r="B791" t="s">
        <v>57</v>
      </c>
      <c r="C791" t="s">
        <v>22</v>
      </c>
      <c r="D791" s="1">
        <v>12421</v>
      </c>
      <c r="E791" s="1">
        <v>108490</v>
      </c>
      <c r="F791" s="2">
        <v>43023</v>
      </c>
    </row>
    <row r="792" spans="1:6" x14ac:dyDescent="0.2">
      <c r="A792">
        <v>2019</v>
      </c>
      <c r="B792" t="s">
        <v>57</v>
      </c>
      <c r="C792" t="s">
        <v>23</v>
      </c>
      <c r="D792" s="1">
        <v>34349</v>
      </c>
      <c r="E792" s="1">
        <v>382484</v>
      </c>
      <c r="F792" s="2">
        <v>68700</v>
      </c>
    </row>
    <row r="793" spans="1:6" x14ac:dyDescent="0.2">
      <c r="A793">
        <v>2019</v>
      </c>
      <c r="B793" t="s">
        <v>57</v>
      </c>
      <c r="C793" t="s">
        <v>24</v>
      </c>
      <c r="D793" s="1">
        <v>9482</v>
      </c>
      <c r="E793" s="1">
        <v>43417</v>
      </c>
      <c r="F793" s="2">
        <v>54553</v>
      </c>
    </row>
    <row r="794" spans="1:6" x14ac:dyDescent="0.2">
      <c r="A794">
        <v>2019</v>
      </c>
      <c r="B794" t="s">
        <v>57</v>
      </c>
      <c r="C794" t="s">
        <v>25</v>
      </c>
      <c r="D794" s="1">
        <v>11737</v>
      </c>
      <c r="E794" s="1">
        <v>120560</v>
      </c>
      <c r="F794" s="2">
        <v>60603</v>
      </c>
    </row>
    <row r="795" spans="1:6" x14ac:dyDescent="0.2">
      <c r="A795">
        <v>2019</v>
      </c>
      <c r="B795" t="s">
        <v>57</v>
      </c>
      <c r="C795" t="s">
        <v>26</v>
      </c>
      <c r="D795" s="1">
        <v>20106</v>
      </c>
      <c r="E795" s="1">
        <v>196204</v>
      </c>
      <c r="F795" s="2">
        <v>62008</v>
      </c>
    </row>
    <row r="796" spans="1:6" x14ac:dyDescent="0.2">
      <c r="A796">
        <v>2019</v>
      </c>
      <c r="B796" t="s">
        <v>57</v>
      </c>
      <c r="C796" t="s">
        <v>27</v>
      </c>
      <c r="D796" s="1">
        <v>12808</v>
      </c>
      <c r="E796" s="1">
        <v>83513</v>
      </c>
      <c r="F796" s="2">
        <v>80647</v>
      </c>
    </row>
    <row r="797" spans="1:6" x14ac:dyDescent="0.2">
      <c r="A797">
        <v>2019</v>
      </c>
      <c r="B797" t="s">
        <v>57</v>
      </c>
      <c r="C797" t="s">
        <v>28</v>
      </c>
      <c r="D797" s="1">
        <v>52040</v>
      </c>
      <c r="E797" s="1">
        <v>677810</v>
      </c>
      <c r="F797" s="2">
        <v>94022</v>
      </c>
    </row>
    <row r="798" spans="1:6" x14ac:dyDescent="0.2">
      <c r="A798">
        <v>2019</v>
      </c>
      <c r="B798" t="s">
        <v>57</v>
      </c>
      <c r="C798" t="s">
        <v>29</v>
      </c>
      <c r="D798" s="1">
        <v>11347</v>
      </c>
      <c r="E798" s="1">
        <v>111478</v>
      </c>
      <c r="F798" s="2">
        <v>64156</v>
      </c>
    </row>
    <row r="799" spans="1:6" x14ac:dyDescent="0.2">
      <c r="A799">
        <v>2019</v>
      </c>
      <c r="B799" t="s">
        <v>57</v>
      </c>
      <c r="C799" t="s">
        <v>30</v>
      </c>
      <c r="D799" s="1">
        <v>112890</v>
      </c>
      <c r="E799" s="1">
        <v>1368950</v>
      </c>
      <c r="F799" s="2">
        <v>99615</v>
      </c>
    </row>
    <row r="800" spans="1:6" x14ac:dyDescent="0.2">
      <c r="A800">
        <v>2019</v>
      </c>
      <c r="B800" t="s">
        <v>57</v>
      </c>
      <c r="C800" t="s">
        <v>31</v>
      </c>
      <c r="D800" s="1">
        <v>61321</v>
      </c>
      <c r="E800" s="1">
        <v>649747</v>
      </c>
      <c r="F800" s="2">
        <v>67705</v>
      </c>
    </row>
    <row r="801" spans="1:6" x14ac:dyDescent="0.2">
      <c r="A801">
        <v>2019</v>
      </c>
      <c r="B801" t="s">
        <v>57</v>
      </c>
      <c r="C801" t="s">
        <v>32</v>
      </c>
      <c r="D801" s="1">
        <v>5198</v>
      </c>
      <c r="E801" s="1">
        <v>32856</v>
      </c>
      <c r="F801" s="2">
        <v>63897</v>
      </c>
    </row>
    <row r="802" spans="1:6" x14ac:dyDescent="0.2">
      <c r="A802">
        <v>2019</v>
      </c>
      <c r="B802" t="s">
        <v>57</v>
      </c>
      <c r="C802" t="s">
        <v>33</v>
      </c>
      <c r="D802" s="1">
        <v>54330</v>
      </c>
      <c r="E802" s="1">
        <v>734963</v>
      </c>
      <c r="F802" s="2">
        <v>66752</v>
      </c>
    </row>
    <row r="803" spans="1:6" x14ac:dyDescent="0.2">
      <c r="A803">
        <v>2019</v>
      </c>
      <c r="B803" t="s">
        <v>57</v>
      </c>
      <c r="C803" t="s">
        <v>34</v>
      </c>
      <c r="D803" s="1">
        <v>21148</v>
      </c>
      <c r="E803" s="1">
        <v>194601</v>
      </c>
      <c r="F803" s="2">
        <v>54841</v>
      </c>
    </row>
    <row r="804" spans="1:6" x14ac:dyDescent="0.2">
      <c r="A804">
        <v>2019</v>
      </c>
      <c r="B804" t="s">
        <v>57</v>
      </c>
      <c r="C804" t="s">
        <v>35</v>
      </c>
      <c r="D804" s="1">
        <v>26161</v>
      </c>
      <c r="E804" s="1">
        <v>253667</v>
      </c>
      <c r="F804" s="2">
        <v>73460</v>
      </c>
    </row>
    <row r="805" spans="1:6" x14ac:dyDescent="0.2">
      <c r="A805">
        <v>2019</v>
      </c>
      <c r="B805" t="s">
        <v>57</v>
      </c>
      <c r="C805" t="s">
        <v>36</v>
      </c>
      <c r="D805" s="1">
        <v>64541</v>
      </c>
      <c r="E805" s="1">
        <v>816358</v>
      </c>
      <c r="F805" s="2">
        <v>81681</v>
      </c>
    </row>
    <row r="806" spans="1:6" x14ac:dyDescent="0.2">
      <c r="A806">
        <v>2019</v>
      </c>
      <c r="B806" t="s">
        <v>57</v>
      </c>
      <c r="C806" t="s">
        <v>37</v>
      </c>
      <c r="D806" s="1">
        <v>9043</v>
      </c>
      <c r="E806" s="1">
        <v>68259</v>
      </c>
      <c r="F806" s="2">
        <v>68454</v>
      </c>
    </row>
    <row r="807" spans="1:6" x14ac:dyDescent="0.2">
      <c r="A807">
        <v>2019</v>
      </c>
      <c r="B807" t="s">
        <v>57</v>
      </c>
      <c r="C807" t="s">
        <v>38</v>
      </c>
      <c r="D807" s="1">
        <v>29329</v>
      </c>
      <c r="E807" s="1">
        <v>298404</v>
      </c>
      <c r="F807" s="2">
        <v>52492</v>
      </c>
    </row>
    <row r="808" spans="1:6" x14ac:dyDescent="0.2">
      <c r="A808">
        <v>2019</v>
      </c>
      <c r="B808" t="s">
        <v>57</v>
      </c>
      <c r="C808" t="s">
        <v>39</v>
      </c>
      <c r="D808" s="1">
        <v>5498</v>
      </c>
      <c r="E808" s="1">
        <v>33117</v>
      </c>
      <c r="F808" s="2">
        <v>58619</v>
      </c>
    </row>
    <row r="809" spans="1:6" x14ac:dyDescent="0.2">
      <c r="A809">
        <v>2019</v>
      </c>
      <c r="B809" t="s">
        <v>57</v>
      </c>
      <c r="C809" t="s">
        <v>40</v>
      </c>
      <c r="D809" s="1">
        <v>30774</v>
      </c>
      <c r="E809" s="1">
        <v>425933</v>
      </c>
      <c r="F809" s="2">
        <v>62990</v>
      </c>
    </row>
    <row r="810" spans="1:6" x14ac:dyDescent="0.2">
      <c r="A810">
        <v>2019</v>
      </c>
      <c r="B810" t="s">
        <v>57</v>
      </c>
      <c r="C810" t="s">
        <v>41</v>
      </c>
      <c r="D810" s="1">
        <v>139953</v>
      </c>
      <c r="E810" s="1">
        <v>1794316</v>
      </c>
      <c r="F810" s="2">
        <v>77197</v>
      </c>
    </row>
    <row r="811" spans="1:6" x14ac:dyDescent="0.2">
      <c r="A811">
        <v>2019</v>
      </c>
      <c r="B811" t="s">
        <v>57</v>
      </c>
      <c r="C811" t="s">
        <v>42</v>
      </c>
      <c r="D811" s="1">
        <v>24485</v>
      </c>
      <c r="E811" s="1">
        <v>221851</v>
      </c>
      <c r="F811" s="2">
        <v>64641</v>
      </c>
    </row>
    <row r="812" spans="1:6" x14ac:dyDescent="0.2">
      <c r="A812">
        <v>2019</v>
      </c>
      <c r="B812" t="s">
        <v>57</v>
      </c>
      <c r="C812" t="s">
        <v>43</v>
      </c>
      <c r="D812" s="1">
        <v>5970</v>
      </c>
      <c r="E812" s="1">
        <v>29394</v>
      </c>
      <c r="F812" s="2">
        <v>68986</v>
      </c>
    </row>
    <row r="813" spans="1:6" x14ac:dyDescent="0.2">
      <c r="A813">
        <v>2019</v>
      </c>
      <c r="B813" t="s">
        <v>57</v>
      </c>
      <c r="C813" t="s">
        <v>44</v>
      </c>
      <c r="D813" s="1">
        <v>59342</v>
      </c>
      <c r="E813" s="1">
        <v>762590</v>
      </c>
      <c r="F813" s="2">
        <v>90327</v>
      </c>
    </row>
    <row r="814" spans="1:6" x14ac:dyDescent="0.2">
      <c r="A814">
        <v>2019</v>
      </c>
      <c r="B814" t="s">
        <v>57</v>
      </c>
      <c r="C814" t="s">
        <v>45</v>
      </c>
      <c r="D814" s="1">
        <v>41249</v>
      </c>
      <c r="E814" s="1">
        <v>425615</v>
      </c>
      <c r="F814" s="2">
        <v>85460</v>
      </c>
    </row>
    <row r="815" spans="1:6" x14ac:dyDescent="0.2">
      <c r="A815">
        <v>2019</v>
      </c>
      <c r="B815" t="s">
        <v>57</v>
      </c>
      <c r="C815" t="s">
        <v>46</v>
      </c>
      <c r="D815" s="1">
        <v>8381</v>
      </c>
      <c r="E815" s="1">
        <v>69069</v>
      </c>
      <c r="F815" s="2">
        <v>52180</v>
      </c>
    </row>
    <row r="816" spans="1:6" x14ac:dyDescent="0.2">
      <c r="A816">
        <v>2019</v>
      </c>
      <c r="B816" t="s">
        <v>57</v>
      </c>
      <c r="C816" t="s">
        <v>47</v>
      </c>
      <c r="D816" s="1">
        <v>26927</v>
      </c>
      <c r="E816" s="1">
        <v>326120</v>
      </c>
      <c r="F816" s="2">
        <v>63192</v>
      </c>
    </row>
    <row r="817" spans="1:6" x14ac:dyDescent="0.2">
      <c r="A817">
        <v>2019</v>
      </c>
      <c r="B817" t="s">
        <v>57</v>
      </c>
      <c r="C817" t="s">
        <v>48</v>
      </c>
      <c r="D817" s="1">
        <v>4728</v>
      </c>
      <c r="E817" s="1">
        <v>19196</v>
      </c>
      <c r="F817" s="2">
        <v>56253</v>
      </c>
    </row>
    <row r="818" spans="1:6" x14ac:dyDescent="0.2">
      <c r="A818">
        <v>2019</v>
      </c>
      <c r="B818" t="s">
        <v>58</v>
      </c>
      <c r="C818" t="s">
        <v>1</v>
      </c>
      <c r="D818" s="1">
        <v>13692</v>
      </c>
      <c r="E818" s="1">
        <v>238078</v>
      </c>
      <c r="F818" s="2">
        <v>47785</v>
      </c>
    </row>
    <row r="819" spans="1:6" x14ac:dyDescent="0.2">
      <c r="A819">
        <v>2019</v>
      </c>
      <c r="B819" t="s">
        <v>58</v>
      </c>
      <c r="C819" t="s">
        <v>2</v>
      </c>
      <c r="D819" s="1">
        <v>19924</v>
      </c>
      <c r="E819" s="1">
        <v>457984</v>
      </c>
      <c r="F819" s="2">
        <v>52632</v>
      </c>
    </row>
    <row r="820" spans="1:6" x14ac:dyDescent="0.2">
      <c r="A820">
        <v>2019</v>
      </c>
      <c r="B820" t="s">
        <v>58</v>
      </c>
      <c r="C820" t="s">
        <v>3</v>
      </c>
      <c r="D820" s="1">
        <v>15780</v>
      </c>
      <c r="E820" s="1">
        <v>187607</v>
      </c>
      <c r="F820" s="2">
        <v>43983</v>
      </c>
    </row>
    <row r="821" spans="1:6" x14ac:dyDescent="0.2">
      <c r="A821">
        <v>2019</v>
      </c>
      <c r="B821" t="s">
        <v>58</v>
      </c>
      <c r="C821" t="s">
        <v>4</v>
      </c>
      <c r="D821" s="1">
        <v>639529</v>
      </c>
      <c r="E821" s="1">
        <v>2734574</v>
      </c>
      <c r="F821" s="2">
        <v>53909</v>
      </c>
    </row>
    <row r="822" spans="1:6" x14ac:dyDescent="0.2">
      <c r="A822">
        <v>2019</v>
      </c>
      <c r="B822" t="s">
        <v>58</v>
      </c>
      <c r="C822" t="s">
        <v>5</v>
      </c>
      <c r="D822" s="1">
        <v>21747</v>
      </c>
      <c r="E822" s="1">
        <v>341496</v>
      </c>
      <c r="F822" s="2">
        <v>51600</v>
      </c>
    </row>
    <row r="823" spans="1:6" x14ac:dyDescent="0.2">
      <c r="A823">
        <v>2019</v>
      </c>
      <c r="B823" t="s">
        <v>58</v>
      </c>
      <c r="C823" t="s">
        <v>6</v>
      </c>
      <c r="D823" s="1">
        <v>13478</v>
      </c>
      <c r="E823" s="1">
        <v>330418</v>
      </c>
      <c r="F823" s="2">
        <v>57419</v>
      </c>
    </row>
    <row r="824" spans="1:6" x14ac:dyDescent="0.2">
      <c r="A824">
        <v>2019</v>
      </c>
      <c r="B824" t="s">
        <v>58</v>
      </c>
      <c r="C824" t="s">
        <v>7</v>
      </c>
      <c r="D824" s="1">
        <v>5386</v>
      </c>
      <c r="E824" s="1">
        <v>76932</v>
      </c>
      <c r="F824" s="2">
        <v>55284</v>
      </c>
    </row>
    <row r="825" spans="1:6" x14ac:dyDescent="0.2">
      <c r="A825">
        <v>2019</v>
      </c>
      <c r="B825" t="s">
        <v>58</v>
      </c>
      <c r="C825" t="s">
        <v>8</v>
      </c>
      <c r="D825" s="1">
        <v>76615</v>
      </c>
      <c r="E825" s="1">
        <v>1324281</v>
      </c>
      <c r="F825" s="2">
        <v>52039</v>
      </c>
    </row>
    <row r="826" spans="1:6" x14ac:dyDescent="0.2">
      <c r="A826">
        <v>2019</v>
      </c>
      <c r="B826" t="s">
        <v>58</v>
      </c>
      <c r="C826" t="s">
        <v>9</v>
      </c>
      <c r="D826" s="1">
        <v>29998</v>
      </c>
      <c r="E826" s="1">
        <v>580134</v>
      </c>
      <c r="F826" s="2">
        <v>53810</v>
      </c>
    </row>
    <row r="827" spans="1:6" x14ac:dyDescent="0.2">
      <c r="A827">
        <v>2019</v>
      </c>
      <c r="B827" t="s">
        <v>58</v>
      </c>
      <c r="C827" t="s">
        <v>10</v>
      </c>
      <c r="D827" s="1">
        <v>8163</v>
      </c>
      <c r="E827" s="1">
        <v>105424</v>
      </c>
      <c r="F827" s="2">
        <v>43475</v>
      </c>
    </row>
    <row r="828" spans="1:6" x14ac:dyDescent="0.2">
      <c r="A828">
        <v>2019</v>
      </c>
      <c r="B828" t="s">
        <v>58</v>
      </c>
      <c r="C828" t="s">
        <v>11</v>
      </c>
      <c r="D828" s="1">
        <v>35102</v>
      </c>
      <c r="E828" s="1">
        <v>924699</v>
      </c>
      <c r="F828" s="2">
        <v>52038</v>
      </c>
    </row>
    <row r="829" spans="1:6" x14ac:dyDescent="0.2">
      <c r="A829">
        <v>2019</v>
      </c>
      <c r="B829" t="s">
        <v>58</v>
      </c>
      <c r="C829" t="s">
        <v>12</v>
      </c>
      <c r="D829" s="1">
        <v>16247</v>
      </c>
      <c r="E829" s="1">
        <v>468491</v>
      </c>
      <c r="F829" s="2">
        <v>49107</v>
      </c>
    </row>
    <row r="830" spans="1:6" x14ac:dyDescent="0.2">
      <c r="A830">
        <v>2019</v>
      </c>
      <c r="B830" t="s">
        <v>58</v>
      </c>
      <c r="C830" t="s">
        <v>13</v>
      </c>
      <c r="D830" s="1">
        <v>11966</v>
      </c>
      <c r="E830" s="1">
        <v>219013</v>
      </c>
      <c r="F830" s="2">
        <v>44392</v>
      </c>
    </row>
    <row r="831" spans="1:6" x14ac:dyDescent="0.2">
      <c r="A831">
        <v>2019</v>
      </c>
      <c r="B831" t="s">
        <v>58</v>
      </c>
      <c r="C831" t="s">
        <v>14</v>
      </c>
      <c r="D831" s="1">
        <v>10085</v>
      </c>
      <c r="E831" s="1">
        <v>197874</v>
      </c>
      <c r="F831" s="2">
        <v>43909</v>
      </c>
    </row>
    <row r="832" spans="1:6" x14ac:dyDescent="0.2">
      <c r="A832">
        <v>2019</v>
      </c>
      <c r="B832" t="s">
        <v>58</v>
      </c>
      <c r="C832" t="s">
        <v>15</v>
      </c>
      <c r="D832" s="1">
        <v>18442</v>
      </c>
      <c r="E832" s="1">
        <v>272579</v>
      </c>
      <c r="F832" s="2">
        <v>49141</v>
      </c>
    </row>
    <row r="833" spans="1:6" x14ac:dyDescent="0.2">
      <c r="A833">
        <v>2019</v>
      </c>
      <c r="B833" t="s">
        <v>58</v>
      </c>
      <c r="C833" t="s">
        <v>16</v>
      </c>
      <c r="D833" s="1">
        <v>16110</v>
      </c>
      <c r="E833" s="1">
        <v>305742</v>
      </c>
      <c r="F833" s="2">
        <v>44832</v>
      </c>
    </row>
    <row r="834" spans="1:6" x14ac:dyDescent="0.2">
      <c r="A834">
        <v>2019</v>
      </c>
      <c r="B834" t="s">
        <v>58</v>
      </c>
      <c r="C834" t="s">
        <v>17</v>
      </c>
      <c r="D834" s="1">
        <v>5474</v>
      </c>
      <c r="E834" s="1">
        <v>120085</v>
      </c>
      <c r="F834" s="2">
        <v>49342</v>
      </c>
    </row>
    <row r="835" spans="1:6" x14ac:dyDescent="0.2">
      <c r="A835">
        <v>2019</v>
      </c>
      <c r="B835" t="s">
        <v>58</v>
      </c>
      <c r="C835" t="s">
        <v>18</v>
      </c>
      <c r="D835" s="1">
        <v>21419</v>
      </c>
      <c r="E835" s="1">
        <v>451332</v>
      </c>
      <c r="F835" s="2">
        <v>55476</v>
      </c>
    </row>
    <row r="836" spans="1:6" x14ac:dyDescent="0.2">
      <c r="A836">
        <v>2019</v>
      </c>
      <c r="B836" t="s">
        <v>58</v>
      </c>
      <c r="C836" t="s">
        <v>19</v>
      </c>
      <c r="D836" s="1">
        <v>68761</v>
      </c>
      <c r="E836" s="1">
        <v>790552</v>
      </c>
      <c r="F836" s="2">
        <v>59886</v>
      </c>
    </row>
    <row r="837" spans="1:6" x14ac:dyDescent="0.2">
      <c r="A837">
        <v>2019</v>
      </c>
      <c r="B837" t="s">
        <v>58</v>
      </c>
      <c r="C837" t="s">
        <v>20</v>
      </c>
      <c r="D837" s="1">
        <v>25357</v>
      </c>
      <c r="E837" s="1">
        <v>661203</v>
      </c>
      <c r="F837" s="2">
        <v>50845</v>
      </c>
    </row>
    <row r="838" spans="1:6" x14ac:dyDescent="0.2">
      <c r="A838">
        <v>2019</v>
      </c>
      <c r="B838" t="s">
        <v>58</v>
      </c>
      <c r="C838" t="s">
        <v>21</v>
      </c>
      <c r="D838" s="1">
        <v>20728</v>
      </c>
      <c r="E838" s="1">
        <v>530749</v>
      </c>
      <c r="F838" s="2">
        <v>52656</v>
      </c>
    </row>
    <row r="839" spans="1:6" x14ac:dyDescent="0.2">
      <c r="A839">
        <v>2019</v>
      </c>
      <c r="B839" t="s">
        <v>58</v>
      </c>
      <c r="C839" t="s">
        <v>22</v>
      </c>
      <c r="D839" s="1">
        <v>7557</v>
      </c>
      <c r="E839" s="1">
        <v>146077</v>
      </c>
      <c r="F839" s="2">
        <v>42620</v>
      </c>
    </row>
    <row r="840" spans="1:6" x14ac:dyDescent="0.2">
      <c r="A840">
        <v>2019</v>
      </c>
      <c r="B840" t="s">
        <v>58</v>
      </c>
      <c r="C840" t="s">
        <v>23</v>
      </c>
      <c r="D840" s="1">
        <v>52078</v>
      </c>
      <c r="E840" s="1">
        <v>462462</v>
      </c>
      <c r="F840" s="2">
        <v>47562</v>
      </c>
    </row>
    <row r="841" spans="1:6" x14ac:dyDescent="0.2">
      <c r="A841">
        <v>2019</v>
      </c>
      <c r="B841" t="s">
        <v>58</v>
      </c>
      <c r="C841" t="s">
        <v>24</v>
      </c>
      <c r="D841" s="1">
        <v>4834</v>
      </c>
      <c r="E841" s="1">
        <v>74646</v>
      </c>
      <c r="F841" s="2">
        <v>49258</v>
      </c>
    </row>
    <row r="842" spans="1:6" x14ac:dyDescent="0.2">
      <c r="A842">
        <v>2019</v>
      </c>
      <c r="B842" t="s">
        <v>58</v>
      </c>
      <c r="C842" t="s">
        <v>25</v>
      </c>
      <c r="D842" s="1">
        <v>11559</v>
      </c>
      <c r="E842" s="1">
        <v>139275</v>
      </c>
      <c r="F842" s="2">
        <v>48735</v>
      </c>
    </row>
    <row r="843" spans="1:6" x14ac:dyDescent="0.2">
      <c r="A843">
        <v>2019</v>
      </c>
      <c r="B843" t="s">
        <v>58</v>
      </c>
      <c r="C843" t="s">
        <v>26</v>
      </c>
      <c r="D843" s="1">
        <v>8934</v>
      </c>
      <c r="E843" s="1">
        <v>143417</v>
      </c>
      <c r="F843" s="2">
        <v>54808</v>
      </c>
    </row>
    <row r="844" spans="1:6" x14ac:dyDescent="0.2">
      <c r="A844">
        <v>2019</v>
      </c>
      <c r="B844" t="s">
        <v>58</v>
      </c>
      <c r="C844" t="s">
        <v>27</v>
      </c>
      <c r="D844" s="1">
        <v>4773</v>
      </c>
      <c r="E844" s="1">
        <v>114430</v>
      </c>
      <c r="F844" s="2">
        <v>58363</v>
      </c>
    </row>
    <row r="845" spans="1:6" x14ac:dyDescent="0.2">
      <c r="A845">
        <v>2019</v>
      </c>
      <c r="B845" t="s">
        <v>58</v>
      </c>
      <c r="C845" t="s">
        <v>28</v>
      </c>
      <c r="D845" s="1">
        <v>40687</v>
      </c>
      <c r="E845" s="1">
        <v>670070</v>
      </c>
      <c r="F845" s="2">
        <v>55124</v>
      </c>
    </row>
    <row r="846" spans="1:6" x14ac:dyDescent="0.2">
      <c r="A846">
        <v>2019</v>
      </c>
      <c r="B846" t="s">
        <v>58</v>
      </c>
      <c r="C846" t="s">
        <v>29</v>
      </c>
      <c r="D846" s="1">
        <v>10974</v>
      </c>
      <c r="E846" s="1">
        <v>130181</v>
      </c>
      <c r="F846" s="2">
        <v>42852</v>
      </c>
    </row>
    <row r="847" spans="1:6" x14ac:dyDescent="0.2">
      <c r="A847">
        <v>2019</v>
      </c>
      <c r="B847" t="s">
        <v>58</v>
      </c>
      <c r="C847" t="s">
        <v>30</v>
      </c>
      <c r="D847" s="1">
        <v>67202</v>
      </c>
      <c r="E847" s="1">
        <v>1981493</v>
      </c>
      <c r="F847" s="2">
        <v>54638</v>
      </c>
    </row>
    <row r="848" spans="1:6" x14ac:dyDescent="0.2">
      <c r="A848">
        <v>2019</v>
      </c>
      <c r="B848" t="s">
        <v>58</v>
      </c>
      <c r="C848" t="s">
        <v>31</v>
      </c>
      <c r="D848" s="1">
        <v>28199</v>
      </c>
      <c r="E848" s="1">
        <v>606564</v>
      </c>
      <c r="F848" s="2">
        <v>50123</v>
      </c>
    </row>
    <row r="849" spans="1:6" x14ac:dyDescent="0.2">
      <c r="A849">
        <v>2019</v>
      </c>
      <c r="B849" t="s">
        <v>58</v>
      </c>
      <c r="C849" t="s">
        <v>32</v>
      </c>
      <c r="D849" s="1">
        <v>2581</v>
      </c>
      <c r="E849" s="1">
        <v>65771</v>
      </c>
      <c r="F849" s="2">
        <v>52585</v>
      </c>
    </row>
    <row r="850" spans="1:6" x14ac:dyDescent="0.2">
      <c r="A850">
        <v>2019</v>
      </c>
      <c r="B850" t="s">
        <v>58</v>
      </c>
      <c r="C850" t="s">
        <v>33</v>
      </c>
      <c r="D850" s="1">
        <v>35525</v>
      </c>
      <c r="E850" s="1">
        <v>908891</v>
      </c>
      <c r="F850" s="2">
        <v>47891</v>
      </c>
    </row>
    <row r="851" spans="1:6" x14ac:dyDescent="0.2">
      <c r="A851">
        <v>2019</v>
      </c>
      <c r="B851" t="s">
        <v>58</v>
      </c>
      <c r="C851" t="s">
        <v>34</v>
      </c>
      <c r="D851" s="1">
        <v>13345</v>
      </c>
      <c r="E851" s="1">
        <v>213244</v>
      </c>
      <c r="F851" s="2">
        <v>46841</v>
      </c>
    </row>
    <row r="852" spans="1:6" x14ac:dyDescent="0.2">
      <c r="A852">
        <v>2019</v>
      </c>
      <c r="B852" t="s">
        <v>58</v>
      </c>
      <c r="C852" t="s">
        <v>35</v>
      </c>
      <c r="D852" s="1">
        <v>16113</v>
      </c>
      <c r="E852" s="1">
        <v>295311</v>
      </c>
      <c r="F852" s="2">
        <v>51842</v>
      </c>
    </row>
    <row r="853" spans="1:6" x14ac:dyDescent="0.2">
      <c r="A853">
        <v>2019</v>
      </c>
      <c r="B853" t="s">
        <v>58</v>
      </c>
      <c r="C853" t="s">
        <v>36</v>
      </c>
      <c r="D853" s="1">
        <v>57945</v>
      </c>
      <c r="E853" s="1">
        <v>1230922</v>
      </c>
      <c r="F853" s="2">
        <v>53416</v>
      </c>
    </row>
    <row r="854" spans="1:6" x14ac:dyDescent="0.2">
      <c r="A854">
        <v>2019</v>
      </c>
      <c r="B854" t="s">
        <v>58</v>
      </c>
      <c r="C854" t="s">
        <v>37</v>
      </c>
      <c r="D854" s="1">
        <v>4664</v>
      </c>
      <c r="E854" s="1">
        <v>102395</v>
      </c>
      <c r="F854" s="2">
        <v>50458</v>
      </c>
    </row>
    <row r="855" spans="1:6" x14ac:dyDescent="0.2">
      <c r="A855">
        <v>2019</v>
      </c>
      <c r="B855" t="s">
        <v>58</v>
      </c>
      <c r="C855" t="s">
        <v>38</v>
      </c>
      <c r="D855" s="1">
        <v>12757</v>
      </c>
      <c r="E855" s="1">
        <v>237600</v>
      </c>
      <c r="F855" s="2">
        <v>47296</v>
      </c>
    </row>
    <row r="856" spans="1:6" x14ac:dyDescent="0.2">
      <c r="A856">
        <v>2019</v>
      </c>
      <c r="B856" t="s">
        <v>58</v>
      </c>
      <c r="C856" t="s">
        <v>39</v>
      </c>
      <c r="D856" s="1">
        <v>2904</v>
      </c>
      <c r="E856" s="1">
        <v>68913</v>
      </c>
      <c r="F856" s="2">
        <v>52412</v>
      </c>
    </row>
    <row r="857" spans="1:6" x14ac:dyDescent="0.2">
      <c r="A857">
        <v>2019</v>
      </c>
      <c r="B857" t="s">
        <v>58</v>
      </c>
      <c r="C857" t="s">
        <v>40</v>
      </c>
      <c r="D857" s="1">
        <v>16563</v>
      </c>
      <c r="E857" s="1">
        <v>427328</v>
      </c>
      <c r="F857" s="2">
        <v>53183</v>
      </c>
    </row>
    <row r="858" spans="1:6" x14ac:dyDescent="0.2">
      <c r="A858">
        <v>2019</v>
      </c>
      <c r="B858" t="s">
        <v>58</v>
      </c>
      <c r="C858" t="s">
        <v>41</v>
      </c>
      <c r="D858" s="1">
        <v>94237</v>
      </c>
      <c r="E858" s="1">
        <v>1684606</v>
      </c>
      <c r="F858" s="2">
        <v>49322</v>
      </c>
    </row>
    <row r="859" spans="1:6" x14ac:dyDescent="0.2">
      <c r="A859">
        <v>2019</v>
      </c>
      <c r="B859" t="s">
        <v>58</v>
      </c>
      <c r="C859" t="s">
        <v>42</v>
      </c>
      <c r="D859" s="1">
        <v>12857</v>
      </c>
      <c r="E859" s="1">
        <v>193373</v>
      </c>
      <c r="F859" s="2">
        <v>44983</v>
      </c>
    </row>
    <row r="860" spans="1:6" x14ac:dyDescent="0.2">
      <c r="A860">
        <v>2019</v>
      </c>
      <c r="B860" t="s">
        <v>58</v>
      </c>
      <c r="C860" t="s">
        <v>43</v>
      </c>
      <c r="D860" s="1">
        <v>2503</v>
      </c>
      <c r="E860" s="1">
        <v>62317</v>
      </c>
      <c r="F860" s="2">
        <v>48501</v>
      </c>
    </row>
    <row r="861" spans="1:6" x14ac:dyDescent="0.2">
      <c r="A861">
        <v>2019</v>
      </c>
      <c r="B861" t="s">
        <v>58</v>
      </c>
      <c r="C861" t="s">
        <v>44</v>
      </c>
      <c r="D861" s="1">
        <v>50144</v>
      </c>
      <c r="E861" s="1">
        <v>517645</v>
      </c>
      <c r="F861" s="2">
        <v>50876</v>
      </c>
    </row>
    <row r="862" spans="1:6" x14ac:dyDescent="0.2">
      <c r="A862">
        <v>2019</v>
      </c>
      <c r="B862" t="s">
        <v>58</v>
      </c>
      <c r="C862" t="s">
        <v>45</v>
      </c>
      <c r="D862" s="1">
        <v>64023</v>
      </c>
      <c r="E862" s="1">
        <v>478274</v>
      </c>
      <c r="F862" s="2">
        <v>53267</v>
      </c>
    </row>
    <row r="863" spans="1:6" x14ac:dyDescent="0.2">
      <c r="A863">
        <v>2019</v>
      </c>
      <c r="B863" t="s">
        <v>58</v>
      </c>
      <c r="C863" t="s">
        <v>46</v>
      </c>
      <c r="D863" s="1">
        <v>5755</v>
      </c>
      <c r="E863" s="1">
        <v>125528</v>
      </c>
      <c r="F863" s="2">
        <v>47876</v>
      </c>
    </row>
    <row r="864" spans="1:6" x14ac:dyDescent="0.2">
      <c r="A864">
        <v>2019</v>
      </c>
      <c r="B864" t="s">
        <v>58</v>
      </c>
      <c r="C864" t="s">
        <v>47</v>
      </c>
      <c r="D864" s="1">
        <v>29257</v>
      </c>
      <c r="E864" s="1">
        <v>440255</v>
      </c>
      <c r="F864" s="2">
        <v>50951</v>
      </c>
    </row>
    <row r="865" spans="1:6" x14ac:dyDescent="0.2">
      <c r="A865">
        <v>2019</v>
      </c>
      <c r="B865" t="s">
        <v>58</v>
      </c>
      <c r="C865" t="s">
        <v>48</v>
      </c>
      <c r="D865" s="1">
        <v>3384</v>
      </c>
      <c r="E865" s="1">
        <v>27323</v>
      </c>
      <c r="F865" s="2">
        <v>44083</v>
      </c>
    </row>
    <row r="866" spans="1:6" x14ac:dyDescent="0.2">
      <c r="A866">
        <v>2019</v>
      </c>
      <c r="B866" t="s">
        <v>59</v>
      </c>
      <c r="C866" t="s">
        <v>1</v>
      </c>
      <c r="D866" s="1">
        <v>11180</v>
      </c>
      <c r="E866" s="1">
        <v>208446</v>
      </c>
      <c r="F866" s="2">
        <v>17618</v>
      </c>
    </row>
    <row r="867" spans="1:6" x14ac:dyDescent="0.2">
      <c r="A867">
        <v>2019</v>
      </c>
      <c r="B867" t="s">
        <v>59</v>
      </c>
      <c r="C867" t="s">
        <v>2</v>
      </c>
      <c r="D867" s="1">
        <v>14256</v>
      </c>
      <c r="E867" s="1">
        <v>331295</v>
      </c>
      <c r="F867" s="2">
        <v>25557</v>
      </c>
    </row>
    <row r="868" spans="1:6" x14ac:dyDescent="0.2">
      <c r="A868">
        <v>2019</v>
      </c>
      <c r="B868" t="s">
        <v>59</v>
      </c>
      <c r="C868" t="s">
        <v>3</v>
      </c>
      <c r="D868" s="1">
        <v>7315</v>
      </c>
      <c r="E868" s="1">
        <v>120644</v>
      </c>
      <c r="F868" s="2">
        <v>17299</v>
      </c>
    </row>
    <row r="869" spans="1:6" x14ac:dyDescent="0.2">
      <c r="A869">
        <v>2019</v>
      </c>
      <c r="B869" t="s">
        <v>59</v>
      </c>
      <c r="C869" t="s">
        <v>4</v>
      </c>
      <c r="D869" s="1">
        <v>116191</v>
      </c>
      <c r="E869" s="1">
        <v>2034920</v>
      </c>
      <c r="F869" s="2">
        <v>32379</v>
      </c>
    </row>
    <row r="870" spans="1:6" x14ac:dyDescent="0.2">
      <c r="A870">
        <v>2019</v>
      </c>
      <c r="B870" t="s">
        <v>59</v>
      </c>
      <c r="C870" t="s">
        <v>5</v>
      </c>
      <c r="D870" s="1">
        <v>17317</v>
      </c>
      <c r="E870" s="1">
        <v>344935</v>
      </c>
      <c r="F870" s="2">
        <v>27131</v>
      </c>
    </row>
    <row r="871" spans="1:6" x14ac:dyDescent="0.2">
      <c r="A871">
        <v>2019</v>
      </c>
      <c r="B871" t="s">
        <v>59</v>
      </c>
      <c r="C871" t="s">
        <v>6</v>
      </c>
      <c r="D871" s="1">
        <v>10917</v>
      </c>
      <c r="E871" s="1">
        <v>157574</v>
      </c>
      <c r="F871" s="2">
        <v>24451</v>
      </c>
    </row>
    <row r="872" spans="1:6" x14ac:dyDescent="0.2">
      <c r="A872">
        <v>2019</v>
      </c>
      <c r="B872" t="s">
        <v>59</v>
      </c>
      <c r="C872" t="s">
        <v>7</v>
      </c>
      <c r="D872" s="1">
        <v>2710</v>
      </c>
      <c r="E872" s="1">
        <v>53038</v>
      </c>
      <c r="F872" s="2">
        <v>21264</v>
      </c>
    </row>
    <row r="873" spans="1:6" x14ac:dyDescent="0.2">
      <c r="A873">
        <v>2019</v>
      </c>
      <c r="B873" t="s">
        <v>59</v>
      </c>
      <c r="C873" t="s">
        <v>8</v>
      </c>
      <c r="D873" s="1">
        <v>58596</v>
      </c>
      <c r="E873" s="1">
        <v>1257201</v>
      </c>
      <c r="F873" s="2">
        <v>26675</v>
      </c>
    </row>
    <row r="874" spans="1:6" x14ac:dyDescent="0.2">
      <c r="A874">
        <v>2019</v>
      </c>
      <c r="B874" t="s">
        <v>59</v>
      </c>
      <c r="C874" t="s">
        <v>9</v>
      </c>
      <c r="D874" s="1">
        <v>25254</v>
      </c>
      <c r="E874" s="1">
        <v>498529</v>
      </c>
      <c r="F874" s="2">
        <v>21342</v>
      </c>
    </row>
    <row r="875" spans="1:6" x14ac:dyDescent="0.2">
      <c r="A875">
        <v>2019</v>
      </c>
      <c r="B875" t="s">
        <v>59</v>
      </c>
      <c r="C875" t="s">
        <v>10</v>
      </c>
      <c r="D875" s="1">
        <v>5038</v>
      </c>
      <c r="E875" s="1">
        <v>82521</v>
      </c>
      <c r="F875" s="2">
        <v>17770</v>
      </c>
    </row>
    <row r="876" spans="1:6" x14ac:dyDescent="0.2">
      <c r="A876">
        <v>2019</v>
      </c>
      <c r="B876" t="s">
        <v>59</v>
      </c>
      <c r="C876" t="s">
        <v>11</v>
      </c>
      <c r="D876" s="1">
        <v>33183</v>
      </c>
      <c r="E876" s="1">
        <v>622987</v>
      </c>
      <c r="F876" s="2">
        <v>24703</v>
      </c>
    </row>
    <row r="877" spans="1:6" x14ac:dyDescent="0.2">
      <c r="A877">
        <v>2019</v>
      </c>
      <c r="B877" t="s">
        <v>59</v>
      </c>
      <c r="C877" t="s">
        <v>12</v>
      </c>
      <c r="D877" s="1">
        <v>15776</v>
      </c>
      <c r="E877" s="1">
        <v>313889</v>
      </c>
      <c r="F877" s="2">
        <v>19660</v>
      </c>
    </row>
    <row r="878" spans="1:6" x14ac:dyDescent="0.2">
      <c r="A878">
        <v>2019</v>
      </c>
      <c r="B878" t="s">
        <v>59</v>
      </c>
      <c r="C878" t="s">
        <v>13</v>
      </c>
      <c r="D878" s="1">
        <v>8796</v>
      </c>
      <c r="E878" s="1">
        <v>144265</v>
      </c>
      <c r="F878" s="2">
        <v>17261</v>
      </c>
    </row>
    <row r="879" spans="1:6" x14ac:dyDescent="0.2">
      <c r="A879">
        <v>2019</v>
      </c>
      <c r="B879" t="s">
        <v>59</v>
      </c>
      <c r="C879" t="s">
        <v>14</v>
      </c>
      <c r="D879" s="1">
        <v>6871</v>
      </c>
      <c r="E879" s="1">
        <v>130101</v>
      </c>
      <c r="F879" s="2">
        <v>17333</v>
      </c>
    </row>
    <row r="880" spans="1:6" x14ac:dyDescent="0.2">
      <c r="A880">
        <v>2019</v>
      </c>
      <c r="B880" t="s">
        <v>59</v>
      </c>
      <c r="C880" t="s">
        <v>15</v>
      </c>
      <c r="D880" s="1">
        <v>10118</v>
      </c>
      <c r="E880" s="1">
        <v>201748</v>
      </c>
      <c r="F880" s="2">
        <v>18350</v>
      </c>
    </row>
    <row r="881" spans="1:6" x14ac:dyDescent="0.2">
      <c r="A881">
        <v>2019</v>
      </c>
      <c r="B881" t="s">
        <v>59</v>
      </c>
      <c r="C881" t="s">
        <v>16</v>
      </c>
      <c r="D881" s="1">
        <v>12912</v>
      </c>
      <c r="E881" s="1">
        <v>237469</v>
      </c>
      <c r="F881" s="2">
        <v>21789</v>
      </c>
    </row>
    <row r="882" spans="1:6" x14ac:dyDescent="0.2">
      <c r="A882">
        <v>2019</v>
      </c>
      <c r="B882" t="s">
        <v>59</v>
      </c>
      <c r="C882" t="s">
        <v>17</v>
      </c>
      <c r="D882" s="1">
        <v>5132</v>
      </c>
      <c r="E882" s="1">
        <v>69501</v>
      </c>
      <c r="F882" s="2">
        <v>23169</v>
      </c>
    </row>
    <row r="883" spans="1:6" x14ac:dyDescent="0.2">
      <c r="A883">
        <v>2019</v>
      </c>
      <c r="B883" t="s">
        <v>59</v>
      </c>
      <c r="C883" t="s">
        <v>18</v>
      </c>
      <c r="D883" s="1">
        <v>15043</v>
      </c>
      <c r="E883" s="1">
        <v>282746</v>
      </c>
      <c r="F883" s="2">
        <v>24758</v>
      </c>
    </row>
    <row r="884" spans="1:6" x14ac:dyDescent="0.2">
      <c r="A884">
        <v>2019</v>
      </c>
      <c r="B884" t="s">
        <v>59</v>
      </c>
      <c r="C884" t="s">
        <v>19</v>
      </c>
      <c r="D884" s="1">
        <v>20740</v>
      </c>
      <c r="E884" s="1">
        <v>379863</v>
      </c>
      <c r="F884" s="2">
        <v>29500</v>
      </c>
    </row>
    <row r="885" spans="1:6" x14ac:dyDescent="0.2">
      <c r="A885">
        <v>2019</v>
      </c>
      <c r="B885" t="s">
        <v>59</v>
      </c>
      <c r="C885" t="s">
        <v>20</v>
      </c>
      <c r="D885" s="1">
        <v>23113</v>
      </c>
      <c r="E885" s="1">
        <v>434299</v>
      </c>
      <c r="F885" s="2">
        <v>21121</v>
      </c>
    </row>
    <row r="886" spans="1:6" x14ac:dyDescent="0.2">
      <c r="A886">
        <v>2019</v>
      </c>
      <c r="B886" t="s">
        <v>59</v>
      </c>
      <c r="C886" t="s">
        <v>21</v>
      </c>
      <c r="D886" s="1">
        <v>15325</v>
      </c>
      <c r="E886" s="1">
        <v>275608</v>
      </c>
      <c r="F886" s="2">
        <v>23261</v>
      </c>
    </row>
    <row r="887" spans="1:6" x14ac:dyDescent="0.2">
      <c r="A887">
        <v>2019</v>
      </c>
      <c r="B887" t="s">
        <v>59</v>
      </c>
      <c r="C887" t="s">
        <v>22</v>
      </c>
      <c r="D887" s="1">
        <v>6514</v>
      </c>
      <c r="E887" s="1">
        <v>136282</v>
      </c>
      <c r="F887" s="2">
        <v>17817</v>
      </c>
    </row>
    <row r="888" spans="1:6" x14ac:dyDescent="0.2">
      <c r="A888">
        <v>2019</v>
      </c>
      <c r="B888" t="s">
        <v>59</v>
      </c>
      <c r="C888" t="s">
        <v>23</v>
      </c>
      <c r="D888" s="1">
        <v>15195</v>
      </c>
      <c r="E888" s="1">
        <v>308646</v>
      </c>
      <c r="F888" s="2">
        <v>21614</v>
      </c>
    </row>
    <row r="889" spans="1:6" x14ac:dyDescent="0.2">
      <c r="A889">
        <v>2019</v>
      </c>
      <c r="B889" t="s">
        <v>59</v>
      </c>
      <c r="C889" t="s">
        <v>24</v>
      </c>
      <c r="D889" s="1">
        <v>5052</v>
      </c>
      <c r="E889" s="1">
        <v>67008</v>
      </c>
      <c r="F889" s="2">
        <v>19955</v>
      </c>
    </row>
    <row r="890" spans="1:6" x14ac:dyDescent="0.2">
      <c r="A890">
        <v>2019</v>
      </c>
      <c r="B890" t="s">
        <v>59</v>
      </c>
      <c r="C890" t="s">
        <v>25</v>
      </c>
      <c r="D890" s="1">
        <v>5609</v>
      </c>
      <c r="E890" s="1">
        <v>93856</v>
      </c>
      <c r="F890" s="2">
        <v>17213</v>
      </c>
    </row>
    <row r="891" spans="1:6" x14ac:dyDescent="0.2">
      <c r="A891">
        <v>2019</v>
      </c>
      <c r="B891" t="s">
        <v>59</v>
      </c>
      <c r="C891" t="s">
        <v>26</v>
      </c>
      <c r="D891" s="1">
        <v>8716</v>
      </c>
      <c r="E891" s="1">
        <v>355178</v>
      </c>
      <c r="F891" s="2">
        <v>34432</v>
      </c>
    </row>
    <row r="892" spans="1:6" x14ac:dyDescent="0.2">
      <c r="A892">
        <v>2019</v>
      </c>
      <c r="B892" t="s">
        <v>59</v>
      </c>
      <c r="C892" t="s">
        <v>27</v>
      </c>
      <c r="D892" s="1">
        <v>4675</v>
      </c>
      <c r="E892" s="1">
        <v>73214</v>
      </c>
      <c r="F892" s="2">
        <v>22783</v>
      </c>
    </row>
    <row r="893" spans="1:6" x14ac:dyDescent="0.2">
      <c r="A893">
        <v>2019</v>
      </c>
      <c r="B893" t="s">
        <v>59</v>
      </c>
      <c r="C893" t="s">
        <v>28</v>
      </c>
      <c r="D893" s="1">
        <v>24526</v>
      </c>
      <c r="E893" s="1">
        <v>391519</v>
      </c>
      <c r="F893" s="2">
        <v>26347</v>
      </c>
    </row>
    <row r="894" spans="1:6" x14ac:dyDescent="0.2">
      <c r="A894">
        <v>2019</v>
      </c>
      <c r="B894" t="s">
        <v>59</v>
      </c>
      <c r="C894" t="s">
        <v>29</v>
      </c>
      <c r="D894" s="1">
        <v>5277</v>
      </c>
      <c r="E894" s="1">
        <v>99656</v>
      </c>
      <c r="F894" s="2">
        <v>19571</v>
      </c>
    </row>
    <row r="895" spans="1:6" x14ac:dyDescent="0.2">
      <c r="A895">
        <v>2019</v>
      </c>
      <c r="B895" t="s">
        <v>59</v>
      </c>
      <c r="C895" t="s">
        <v>30</v>
      </c>
      <c r="D895" s="1">
        <v>65868</v>
      </c>
      <c r="E895" s="1">
        <v>957897</v>
      </c>
      <c r="F895" s="2">
        <v>35828</v>
      </c>
    </row>
    <row r="896" spans="1:6" x14ac:dyDescent="0.2">
      <c r="A896">
        <v>2019</v>
      </c>
      <c r="B896" t="s">
        <v>59</v>
      </c>
      <c r="C896" t="s">
        <v>31</v>
      </c>
      <c r="D896" s="1">
        <v>26474</v>
      </c>
      <c r="E896" s="1">
        <v>515152</v>
      </c>
      <c r="F896" s="2">
        <v>20460</v>
      </c>
    </row>
    <row r="897" spans="1:6" x14ac:dyDescent="0.2">
      <c r="A897">
        <v>2019</v>
      </c>
      <c r="B897" t="s">
        <v>59</v>
      </c>
      <c r="C897" t="s">
        <v>32</v>
      </c>
      <c r="D897" s="1">
        <v>2610</v>
      </c>
      <c r="E897" s="1">
        <v>40423</v>
      </c>
      <c r="F897" s="2">
        <v>18573</v>
      </c>
    </row>
    <row r="898" spans="1:6" x14ac:dyDescent="0.2">
      <c r="A898">
        <v>2019</v>
      </c>
      <c r="B898" t="s">
        <v>59</v>
      </c>
      <c r="C898" t="s">
        <v>33</v>
      </c>
      <c r="D898" s="1">
        <v>29035</v>
      </c>
      <c r="E898" s="1">
        <v>570254</v>
      </c>
      <c r="F898" s="2">
        <v>20197</v>
      </c>
    </row>
    <row r="899" spans="1:6" x14ac:dyDescent="0.2">
      <c r="A899">
        <v>2019</v>
      </c>
      <c r="B899" t="s">
        <v>59</v>
      </c>
      <c r="C899" t="s">
        <v>34</v>
      </c>
      <c r="D899" s="1">
        <v>9209</v>
      </c>
      <c r="E899" s="1">
        <v>174213</v>
      </c>
      <c r="F899" s="2">
        <v>18600</v>
      </c>
    </row>
    <row r="900" spans="1:6" x14ac:dyDescent="0.2">
      <c r="A900">
        <v>2019</v>
      </c>
      <c r="B900" t="s">
        <v>59</v>
      </c>
      <c r="C900" t="s">
        <v>35</v>
      </c>
      <c r="D900" s="1">
        <v>14116</v>
      </c>
      <c r="E900" s="1">
        <v>213454</v>
      </c>
      <c r="F900" s="2">
        <v>23818</v>
      </c>
    </row>
    <row r="901" spans="1:6" x14ac:dyDescent="0.2">
      <c r="A901">
        <v>2019</v>
      </c>
      <c r="B901" t="s">
        <v>59</v>
      </c>
      <c r="C901" t="s">
        <v>36</v>
      </c>
      <c r="D901" s="1">
        <v>33729</v>
      </c>
      <c r="E901" s="1">
        <v>577911</v>
      </c>
      <c r="F901" s="2">
        <v>22011</v>
      </c>
    </row>
    <row r="902" spans="1:6" x14ac:dyDescent="0.2">
      <c r="A902">
        <v>2019</v>
      </c>
      <c r="B902" t="s">
        <v>59</v>
      </c>
      <c r="C902" t="s">
        <v>37</v>
      </c>
      <c r="D902" s="1">
        <v>3873</v>
      </c>
      <c r="E902" s="1">
        <v>60008</v>
      </c>
      <c r="F902" s="2">
        <v>23680</v>
      </c>
    </row>
    <row r="903" spans="1:6" x14ac:dyDescent="0.2">
      <c r="A903">
        <v>2019</v>
      </c>
      <c r="B903" t="s">
        <v>59</v>
      </c>
      <c r="C903" t="s">
        <v>38</v>
      </c>
      <c r="D903" s="1">
        <v>13400</v>
      </c>
      <c r="E903" s="1">
        <v>270473</v>
      </c>
      <c r="F903" s="2">
        <v>18816</v>
      </c>
    </row>
    <row r="904" spans="1:6" x14ac:dyDescent="0.2">
      <c r="A904">
        <v>2019</v>
      </c>
      <c r="B904" t="s">
        <v>59</v>
      </c>
      <c r="C904" t="s">
        <v>39</v>
      </c>
      <c r="D904" s="1">
        <v>3191</v>
      </c>
      <c r="E904" s="1">
        <v>47413</v>
      </c>
      <c r="F904" s="2">
        <v>17519</v>
      </c>
    </row>
    <row r="905" spans="1:6" x14ac:dyDescent="0.2">
      <c r="A905">
        <v>2019</v>
      </c>
      <c r="B905" t="s">
        <v>59</v>
      </c>
      <c r="C905" t="s">
        <v>40</v>
      </c>
      <c r="D905" s="1">
        <v>16924</v>
      </c>
      <c r="E905" s="1">
        <v>347181</v>
      </c>
      <c r="F905" s="2">
        <v>23878</v>
      </c>
    </row>
    <row r="906" spans="1:6" x14ac:dyDescent="0.2">
      <c r="A906">
        <v>2019</v>
      </c>
      <c r="B906" t="s">
        <v>59</v>
      </c>
      <c r="C906" t="s">
        <v>41</v>
      </c>
      <c r="D906" s="1">
        <v>65057</v>
      </c>
      <c r="E906" s="1">
        <v>1394036</v>
      </c>
      <c r="F906" s="2">
        <v>22762</v>
      </c>
    </row>
    <row r="907" spans="1:6" x14ac:dyDescent="0.2">
      <c r="A907">
        <v>2019</v>
      </c>
      <c r="B907" t="s">
        <v>59</v>
      </c>
      <c r="C907" t="s">
        <v>42</v>
      </c>
      <c r="D907" s="1">
        <v>7570</v>
      </c>
      <c r="E907" s="1">
        <v>153412</v>
      </c>
      <c r="F907" s="2">
        <v>20955</v>
      </c>
    </row>
    <row r="908" spans="1:6" x14ac:dyDescent="0.2">
      <c r="A908">
        <v>2019</v>
      </c>
      <c r="B908" t="s">
        <v>59</v>
      </c>
      <c r="C908" t="s">
        <v>43</v>
      </c>
      <c r="D908" s="1">
        <v>2268</v>
      </c>
      <c r="E908" s="1">
        <v>37208</v>
      </c>
      <c r="F908" s="2">
        <v>23863</v>
      </c>
    </row>
    <row r="909" spans="1:6" x14ac:dyDescent="0.2">
      <c r="A909">
        <v>2019</v>
      </c>
      <c r="B909" t="s">
        <v>59</v>
      </c>
      <c r="C909" t="s">
        <v>44</v>
      </c>
      <c r="D909" s="1">
        <v>20743</v>
      </c>
      <c r="E909" s="1">
        <v>408354</v>
      </c>
      <c r="F909" s="2">
        <v>21582</v>
      </c>
    </row>
    <row r="910" spans="1:6" x14ac:dyDescent="0.2">
      <c r="A910">
        <v>2019</v>
      </c>
      <c r="B910" t="s">
        <v>59</v>
      </c>
      <c r="C910" t="s">
        <v>45</v>
      </c>
      <c r="D910" s="1">
        <v>20637</v>
      </c>
      <c r="E910" s="1">
        <v>341265</v>
      </c>
      <c r="F910" s="2">
        <v>26566</v>
      </c>
    </row>
    <row r="911" spans="1:6" x14ac:dyDescent="0.2">
      <c r="A911">
        <v>2019</v>
      </c>
      <c r="B911" t="s">
        <v>59</v>
      </c>
      <c r="C911" t="s">
        <v>46</v>
      </c>
      <c r="D911" s="1">
        <v>4658</v>
      </c>
      <c r="E911" s="1">
        <v>75027</v>
      </c>
      <c r="F911" s="2">
        <v>18256</v>
      </c>
    </row>
    <row r="912" spans="1:6" x14ac:dyDescent="0.2">
      <c r="A912">
        <v>2019</v>
      </c>
      <c r="B912" t="s">
        <v>59</v>
      </c>
      <c r="C912" t="s">
        <v>47</v>
      </c>
      <c r="D912" s="1">
        <v>17015</v>
      </c>
      <c r="E912" s="1">
        <v>285279</v>
      </c>
      <c r="F912" s="2">
        <v>18758</v>
      </c>
    </row>
    <row r="913" spans="1:6" x14ac:dyDescent="0.2">
      <c r="A913">
        <v>2019</v>
      </c>
      <c r="B913" t="s">
        <v>59</v>
      </c>
      <c r="C913" t="s">
        <v>48</v>
      </c>
      <c r="D913" s="1">
        <v>2398</v>
      </c>
      <c r="E913" s="1">
        <v>37041</v>
      </c>
      <c r="F913" s="2">
        <v>21994</v>
      </c>
    </row>
    <row r="914" spans="1:6" x14ac:dyDescent="0.2">
      <c r="A914">
        <v>2019</v>
      </c>
      <c r="B914" t="s">
        <v>60</v>
      </c>
      <c r="C914" t="s">
        <v>1</v>
      </c>
      <c r="D914" s="1">
        <v>10189</v>
      </c>
      <c r="E914" s="1">
        <v>46816</v>
      </c>
      <c r="F914" s="2">
        <v>38607</v>
      </c>
    </row>
    <row r="915" spans="1:6" x14ac:dyDescent="0.2">
      <c r="A915">
        <v>2019</v>
      </c>
      <c r="B915" t="s">
        <v>60</v>
      </c>
      <c r="C915" t="s">
        <v>2</v>
      </c>
      <c r="D915" s="1">
        <v>10674</v>
      </c>
      <c r="E915" s="1">
        <v>75782</v>
      </c>
      <c r="F915" s="2">
        <v>39965</v>
      </c>
    </row>
    <row r="916" spans="1:6" x14ac:dyDescent="0.2">
      <c r="A916">
        <v>2019</v>
      </c>
      <c r="B916" t="s">
        <v>60</v>
      </c>
      <c r="C916" t="s">
        <v>3</v>
      </c>
      <c r="D916" s="1">
        <v>5359</v>
      </c>
      <c r="E916" s="1">
        <v>25279</v>
      </c>
      <c r="F916" s="2">
        <v>36115</v>
      </c>
    </row>
    <row r="917" spans="1:6" x14ac:dyDescent="0.2">
      <c r="A917">
        <v>2019</v>
      </c>
      <c r="B917" t="s">
        <v>60</v>
      </c>
      <c r="C917" t="s">
        <v>4</v>
      </c>
      <c r="D917" s="1">
        <v>97442</v>
      </c>
      <c r="E917" s="1">
        <v>547972</v>
      </c>
      <c r="F917" s="2">
        <v>42293</v>
      </c>
    </row>
    <row r="918" spans="1:6" x14ac:dyDescent="0.2">
      <c r="A918">
        <v>2019</v>
      </c>
      <c r="B918" t="s">
        <v>60</v>
      </c>
      <c r="C918" t="s">
        <v>5</v>
      </c>
      <c r="D918" s="1">
        <v>17008</v>
      </c>
      <c r="E918" s="1">
        <v>84571</v>
      </c>
      <c r="F918" s="2">
        <v>42381</v>
      </c>
    </row>
    <row r="919" spans="1:6" x14ac:dyDescent="0.2">
      <c r="A919">
        <v>2019</v>
      </c>
      <c r="B919" t="s">
        <v>60</v>
      </c>
      <c r="C919" t="s">
        <v>6</v>
      </c>
      <c r="D919" s="1">
        <v>18146</v>
      </c>
      <c r="E919" s="1">
        <v>66497</v>
      </c>
      <c r="F919" s="2">
        <v>34861</v>
      </c>
    </row>
    <row r="920" spans="1:6" x14ac:dyDescent="0.2">
      <c r="A920">
        <v>2019</v>
      </c>
      <c r="B920" t="s">
        <v>60</v>
      </c>
      <c r="C920" t="s">
        <v>7</v>
      </c>
      <c r="D920" s="1">
        <v>2052</v>
      </c>
      <c r="E920" s="1">
        <v>12125</v>
      </c>
      <c r="F920" s="2">
        <v>35636</v>
      </c>
    </row>
    <row r="921" spans="1:6" x14ac:dyDescent="0.2">
      <c r="A921">
        <v>2019</v>
      </c>
      <c r="B921" t="s">
        <v>60</v>
      </c>
      <c r="C921" t="s">
        <v>8</v>
      </c>
      <c r="D921" s="1">
        <v>56765</v>
      </c>
      <c r="E921" s="1">
        <v>281975</v>
      </c>
      <c r="F921" s="2">
        <v>37969</v>
      </c>
    </row>
    <row r="922" spans="1:6" x14ac:dyDescent="0.2">
      <c r="A922">
        <v>2019</v>
      </c>
      <c r="B922" t="s">
        <v>60</v>
      </c>
      <c r="C922" t="s">
        <v>9</v>
      </c>
      <c r="D922" s="1">
        <v>18227</v>
      </c>
      <c r="E922" s="1">
        <v>111902</v>
      </c>
      <c r="F922" s="2">
        <v>37971</v>
      </c>
    </row>
    <row r="923" spans="1:6" x14ac:dyDescent="0.2">
      <c r="A923">
        <v>2019</v>
      </c>
      <c r="B923" t="s">
        <v>60</v>
      </c>
      <c r="C923" t="s">
        <v>10</v>
      </c>
      <c r="D923" s="1">
        <v>3845</v>
      </c>
      <c r="E923" s="1">
        <v>19414</v>
      </c>
      <c r="F923" s="2">
        <v>32615</v>
      </c>
    </row>
    <row r="924" spans="1:6" x14ac:dyDescent="0.2">
      <c r="A924">
        <v>2019</v>
      </c>
      <c r="B924" t="s">
        <v>60</v>
      </c>
      <c r="C924" t="s">
        <v>11</v>
      </c>
      <c r="D924" s="1">
        <v>39884</v>
      </c>
      <c r="E924" s="1">
        <v>209967</v>
      </c>
      <c r="F924" s="2">
        <v>43714</v>
      </c>
    </row>
    <row r="925" spans="1:6" x14ac:dyDescent="0.2">
      <c r="A925">
        <v>2019</v>
      </c>
      <c r="B925" t="s">
        <v>60</v>
      </c>
      <c r="C925" t="s">
        <v>12</v>
      </c>
      <c r="D925" s="1">
        <v>12916</v>
      </c>
      <c r="E925" s="1">
        <v>89273</v>
      </c>
      <c r="F925" s="2">
        <v>33759</v>
      </c>
    </row>
    <row r="926" spans="1:6" x14ac:dyDescent="0.2">
      <c r="A926">
        <v>2019</v>
      </c>
      <c r="B926" t="s">
        <v>60</v>
      </c>
      <c r="C926" t="s">
        <v>13</v>
      </c>
      <c r="D926" s="1">
        <v>8547</v>
      </c>
      <c r="E926" s="1">
        <v>42519</v>
      </c>
      <c r="F926" s="2">
        <v>36534</v>
      </c>
    </row>
    <row r="927" spans="1:6" x14ac:dyDescent="0.2">
      <c r="A927">
        <v>2019</v>
      </c>
      <c r="B927" t="s">
        <v>60</v>
      </c>
      <c r="C927" t="s">
        <v>14</v>
      </c>
      <c r="D927" s="1">
        <v>5938</v>
      </c>
      <c r="E927" s="1">
        <v>34833</v>
      </c>
      <c r="F927" s="2">
        <v>35624</v>
      </c>
    </row>
    <row r="928" spans="1:6" x14ac:dyDescent="0.2">
      <c r="A928">
        <v>2019</v>
      </c>
      <c r="B928" t="s">
        <v>60</v>
      </c>
      <c r="C928" t="s">
        <v>15</v>
      </c>
      <c r="D928" s="1">
        <v>10404</v>
      </c>
      <c r="E928" s="1">
        <v>46571</v>
      </c>
      <c r="F928" s="2">
        <v>34846</v>
      </c>
    </row>
    <row r="929" spans="1:6" x14ac:dyDescent="0.2">
      <c r="A929">
        <v>2019</v>
      </c>
      <c r="B929" t="s">
        <v>60</v>
      </c>
      <c r="C929" t="s">
        <v>16</v>
      </c>
      <c r="D929" s="1">
        <v>9280</v>
      </c>
      <c r="E929" s="1">
        <v>46391</v>
      </c>
      <c r="F929" s="2">
        <v>38963</v>
      </c>
    </row>
    <row r="930" spans="1:6" x14ac:dyDescent="0.2">
      <c r="A930">
        <v>2019</v>
      </c>
      <c r="B930" t="s">
        <v>60</v>
      </c>
      <c r="C930" t="s">
        <v>17</v>
      </c>
      <c r="D930" s="1">
        <v>3777</v>
      </c>
      <c r="E930" s="1">
        <v>17863</v>
      </c>
      <c r="F930" s="2">
        <v>35322</v>
      </c>
    </row>
    <row r="931" spans="1:6" x14ac:dyDescent="0.2">
      <c r="A931">
        <v>2019</v>
      </c>
      <c r="B931" t="s">
        <v>60</v>
      </c>
      <c r="C931" t="s">
        <v>18</v>
      </c>
      <c r="D931" s="1">
        <v>19358</v>
      </c>
      <c r="E931" s="1">
        <v>91545</v>
      </c>
      <c r="F931" s="2">
        <v>44150</v>
      </c>
    </row>
    <row r="932" spans="1:6" x14ac:dyDescent="0.2">
      <c r="A932">
        <v>2019</v>
      </c>
      <c r="B932" t="s">
        <v>60</v>
      </c>
      <c r="C932" t="s">
        <v>19</v>
      </c>
      <c r="D932" s="1">
        <v>22046</v>
      </c>
      <c r="E932" s="1">
        <v>121404</v>
      </c>
      <c r="F932" s="2">
        <v>40421</v>
      </c>
    </row>
    <row r="933" spans="1:6" x14ac:dyDescent="0.2">
      <c r="A933">
        <v>2019</v>
      </c>
      <c r="B933" t="s">
        <v>60</v>
      </c>
      <c r="C933" t="s">
        <v>20</v>
      </c>
      <c r="D933" s="1">
        <v>32480</v>
      </c>
      <c r="E933" s="1">
        <v>140352</v>
      </c>
      <c r="F933" s="2">
        <v>34330</v>
      </c>
    </row>
    <row r="934" spans="1:6" x14ac:dyDescent="0.2">
      <c r="A934">
        <v>2019</v>
      </c>
      <c r="B934" t="s">
        <v>60</v>
      </c>
      <c r="C934" t="s">
        <v>21</v>
      </c>
      <c r="D934" s="1">
        <v>17266</v>
      </c>
      <c r="E934" s="1">
        <v>91238</v>
      </c>
      <c r="F934" s="2">
        <v>35478</v>
      </c>
    </row>
    <row r="935" spans="1:6" x14ac:dyDescent="0.2">
      <c r="A935">
        <v>2019</v>
      </c>
      <c r="B935" t="s">
        <v>60</v>
      </c>
      <c r="C935" t="s">
        <v>22</v>
      </c>
      <c r="D935" s="1">
        <v>4589</v>
      </c>
      <c r="E935" s="1">
        <v>21043</v>
      </c>
      <c r="F935" s="2">
        <v>36243</v>
      </c>
    </row>
    <row r="936" spans="1:6" x14ac:dyDescent="0.2">
      <c r="A936">
        <v>2019</v>
      </c>
      <c r="B936" t="s">
        <v>60</v>
      </c>
      <c r="C936" t="s">
        <v>23</v>
      </c>
      <c r="D936" s="1">
        <v>13240</v>
      </c>
      <c r="E936" s="1">
        <v>75829</v>
      </c>
      <c r="F936" s="2">
        <v>35224</v>
      </c>
    </row>
    <row r="937" spans="1:6" x14ac:dyDescent="0.2">
      <c r="A937">
        <v>2019</v>
      </c>
      <c r="B937" t="s">
        <v>60</v>
      </c>
      <c r="C937" t="s">
        <v>24</v>
      </c>
      <c r="D937" s="1">
        <v>4153</v>
      </c>
      <c r="E937" s="1">
        <v>18442</v>
      </c>
      <c r="F937" s="2">
        <v>31791</v>
      </c>
    </row>
    <row r="938" spans="1:6" x14ac:dyDescent="0.2">
      <c r="A938">
        <v>2019</v>
      </c>
      <c r="B938" t="s">
        <v>60</v>
      </c>
      <c r="C938" t="s">
        <v>25</v>
      </c>
      <c r="D938" s="1">
        <v>4572</v>
      </c>
      <c r="E938" s="1">
        <v>25509</v>
      </c>
      <c r="F938" s="2">
        <v>33587</v>
      </c>
    </row>
    <row r="939" spans="1:6" x14ac:dyDescent="0.2">
      <c r="A939">
        <v>2019</v>
      </c>
      <c r="B939" t="s">
        <v>60</v>
      </c>
      <c r="C939" t="s">
        <v>26</v>
      </c>
      <c r="D939" s="1">
        <v>5140</v>
      </c>
      <c r="E939" s="1">
        <v>35449</v>
      </c>
      <c r="F939" s="2">
        <v>38479</v>
      </c>
    </row>
    <row r="940" spans="1:6" x14ac:dyDescent="0.2">
      <c r="A940">
        <v>2019</v>
      </c>
      <c r="B940" t="s">
        <v>60</v>
      </c>
      <c r="C940" t="s">
        <v>27</v>
      </c>
      <c r="D940" s="1">
        <v>4011</v>
      </c>
      <c r="E940" s="1">
        <v>21600</v>
      </c>
      <c r="F940" s="2">
        <v>39236</v>
      </c>
    </row>
    <row r="941" spans="1:6" x14ac:dyDescent="0.2">
      <c r="A941">
        <v>2019</v>
      </c>
      <c r="B941" t="s">
        <v>60</v>
      </c>
      <c r="C941" t="s">
        <v>28</v>
      </c>
      <c r="D941" s="1">
        <v>24469</v>
      </c>
      <c r="E941" s="1">
        <v>138255</v>
      </c>
      <c r="F941" s="2">
        <v>37373</v>
      </c>
    </row>
    <row r="942" spans="1:6" x14ac:dyDescent="0.2">
      <c r="A942">
        <v>2019</v>
      </c>
      <c r="B942" t="s">
        <v>60</v>
      </c>
      <c r="C942" t="s">
        <v>29</v>
      </c>
      <c r="D942" s="1">
        <v>4216</v>
      </c>
      <c r="E942" s="1">
        <v>21214</v>
      </c>
      <c r="F942" s="2">
        <v>35417</v>
      </c>
    </row>
    <row r="943" spans="1:6" x14ac:dyDescent="0.2">
      <c r="A943">
        <v>2019</v>
      </c>
      <c r="B943" t="s">
        <v>60</v>
      </c>
      <c r="C943" t="s">
        <v>30</v>
      </c>
      <c r="D943" s="1">
        <v>72430</v>
      </c>
      <c r="E943" s="1">
        <v>371218</v>
      </c>
      <c r="F943" s="2">
        <v>43410</v>
      </c>
    </row>
    <row r="944" spans="1:6" x14ac:dyDescent="0.2">
      <c r="A944">
        <v>2019</v>
      </c>
      <c r="B944" t="s">
        <v>60</v>
      </c>
      <c r="C944" t="s">
        <v>31</v>
      </c>
      <c r="D944" s="1">
        <v>24457</v>
      </c>
      <c r="E944" s="1">
        <v>115119</v>
      </c>
      <c r="F944" s="2">
        <v>36624</v>
      </c>
    </row>
    <row r="945" spans="1:6" x14ac:dyDescent="0.2">
      <c r="A945">
        <v>2019</v>
      </c>
      <c r="B945" t="s">
        <v>60</v>
      </c>
      <c r="C945" t="s">
        <v>32</v>
      </c>
      <c r="D945" s="1">
        <v>2047</v>
      </c>
      <c r="E945" s="1">
        <v>11337</v>
      </c>
      <c r="F945" s="2">
        <v>38696</v>
      </c>
    </row>
    <row r="946" spans="1:6" x14ac:dyDescent="0.2">
      <c r="A946">
        <v>2019</v>
      </c>
      <c r="B946" t="s">
        <v>60</v>
      </c>
      <c r="C946" t="s">
        <v>33</v>
      </c>
      <c r="D946" s="1">
        <v>23639</v>
      </c>
      <c r="E946" s="1">
        <v>157001</v>
      </c>
      <c r="F946" s="2">
        <v>35006</v>
      </c>
    </row>
    <row r="947" spans="1:6" x14ac:dyDescent="0.2">
      <c r="A947">
        <v>2019</v>
      </c>
      <c r="B947" t="s">
        <v>60</v>
      </c>
      <c r="C947" t="s">
        <v>34</v>
      </c>
      <c r="D947" s="1">
        <v>6589</v>
      </c>
      <c r="E947" s="1">
        <v>36706</v>
      </c>
      <c r="F947" s="2">
        <v>36151</v>
      </c>
    </row>
    <row r="948" spans="1:6" x14ac:dyDescent="0.2">
      <c r="A948">
        <v>2019</v>
      </c>
      <c r="B948" t="s">
        <v>60</v>
      </c>
      <c r="C948" t="s">
        <v>35</v>
      </c>
      <c r="D948" s="1">
        <v>25468</v>
      </c>
      <c r="E948" s="1">
        <v>78423</v>
      </c>
      <c r="F948" s="2">
        <v>35467</v>
      </c>
    </row>
    <row r="949" spans="1:6" x14ac:dyDescent="0.2">
      <c r="A949">
        <v>2019</v>
      </c>
      <c r="B949" t="s">
        <v>60</v>
      </c>
      <c r="C949" t="s">
        <v>36</v>
      </c>
      <c r="D949" s="1">
        <v>33082</v>
      </c>
      <c r="E949" s="1">
        <v>202171</v>
      </c>
      <c r="F949" s="2">
        <v>35131</v>
      </c>
    </row>
    <row r="950" spans="1:6" x14ac:dyDescent="0.2">
      <c r="A950">
        <v>2019</v>
      </c>
      <c r="B950" t="s">
        <v>60</v>
      </c>
      <c r="C950" t="s">
        <v>37</v>
      </c>
      <c r="D950" s="1">
        <v>3537</v>
      </c>
      <c r="E950" s="1">
        <v>18157</v>
      </c>
      <c r="F950" s="2">
        <v>34466</v>
      </c>
    </row>
    <row r="951" spans="1:6" x14ac:dyDescent="0.2">
      <c r="A951">
        <v>2019</v>
      </c>
      <c r="B951" t="s">
        <v>60</v>
      </c>
      <c r="C951" t="s">
        <v>38</v>
      </c>
      <c r="D951" s="1">
        <v>12142</v>
      </c>
      <c r="E951" s="1">
        <v>54906</v>
      </c>
      <c r="F951" s="2">
        <v>34386</v>
      </c>
    </row>
    <row r="952" spans="1:6" x14ac:dyDescent="0.2">
      <c r="A952">
        <v>2019</v>
      </c>
      <c r="B952" t="s">
        <v>60</v>
      </c>
      <c r="C952" t="s">
        <v>39</v>
      </c>
      <c r="D952" s="1">
        <v>2223</v>
      </c>
      <c r="E952" s="1">
        <v>11326</v>
      </c>
      <c r="F952" s="2">
        <v>34233</v>
      </c>
    </row>
    <row r="953" spans="1:6" x14ac:dyDescent="0.2">
      <c r="A953">
        <v>2019</v>
      </c>
      <c r="B953" t="s">
        <v>60</v>
      </c>
      <c r="C953" t="s">
        <v>40</v>
      </c>
      <c r="D953" s="1">
        <v>15931</v>
      </c>
      <c r="E953" s="1">
        <v>80484</v>
      </c>
      <c r="F953" s="2">
        <v>36227</v>
      </c>
    </row>
    <row r="954" spans="1:6" x14ac:dyDescent="0.2">
      <c r="A954">
        <v>2019</v>
      </c>
      <c r="B954" t="s">
        <v>60</v>
      </c>
      <c r="C954" t="s">
        <v>41</v>
      </c>
      <c r="D954" s="1">
        <v>57504</v>
      </c>
      <c r="E954" s="1">
        <v>343287</v>
      </c>
      <c r="F954" s="2">
        <v>41110</v>
      </c>
    </row>
    <row r="955" spans="1:6" x14ac:dyDescent="0.2">
      <c r="A955">
        <v>2019</v>
      </c>
      <c r="B955" t="s">
        <v>60</v>
      </c>
      <c r="C955" t="s">
        <v>42</v>
      </c>
      <c r="D955" s="1">
        <v>6492</v>
      </c>
      <c r="E955" s="1">
        <v>37200</v>
      </c>
      <c r="F955" s="2">
        <v>37389</v>
      </c>
    </row>
    <row r="956" spans="1:6" x14ac:dyDescent="0.2">
      <c r="A956">
        <v>2019</v>
      </c>
      <c r="B956" t="s">
        <v>60</v>
      </c>
      <c r="C956" t="s">
        <v>43</v>
      </c>
      <c r="D956" s="1">
        <v>1990</v>
      </c>
      <c r="E956" s="1">
        <v>8772</v>
      </c>
      <c r="F956" s="2">
        <v>37394</v>
      </c>
    </row>
    <row r="957" spans="1:6" x14ac:dyDescent="0.2">
      <c r="A957">
        <v>2019</v>
      </c>
      <c r="B957" t="s">
        <v>60</v>
      </c>
      <c r="C957" t="s">
        <v>44</v>
      </c>
      <c r="D957" s="1">
        <v>29777</v>
      </c>
      <c r="E957" s="1">
        <v>140456</v>
      </c>
      <c r="F957" s="2">
        <v>45136</v>
      </c>
    </row>
    <row r="958" spans="1:6" x14ac:dyDescent="0.2">
      <c r="A958">
        <v>2019</v>
      </c>
      <c r="B958" t="s">
        <v>60</v>
      </c>
      <c r="C958" t="s">
        <v>45</v>
      </c>
      <c r="D958" s="1">
        <v>19915</v>
      </c>
      <c r="E958" s="1">
        <v>102632</v>
      </c>
      <c r="F958" s="2">
        <v>42585</v>
      </c>
    </row>
    <row r="959" spans="1:6" x14ac:dyDescent="0.2">
      <c r="A959">
        <v>2019</v>
      </c>
      <c r="B959" t="s">
        <v>60</v>
      </c>
      <c r="C959" t="s">
        <v>46</v>
      </c>
      <c r="D959" s="1">
        <v>5797</v>
      </c>
      <c r="E959" s="1">
        <v>20164</v>
      </c>
      <c r="F959" s="2">
        <v>32080</v>
      </c>
    </row>
    <row r="960" spans="1:6" x14ac:dyDescent="0.2">
      <c r="A960">
        <v>2019</v>
      </c>
      <c r="B960" t="s">
        <v>60</v>
      </c>
      <c r="C960" t="s">
        <v>47</v>
      </c>
      <c r="D960" s="1">
        <v>13757</v>
      </c>
      <c r="E960" s="1">
        <v>84267</v>
      </c>
      <c r="F960" s="2">
        <v>31908</v>
      </c>
    </row>
    <row r="961" spans="1:6" x14ac:dyDescent="0.2">
      <c r="A961">
        <v>2019</v>
      </c>
      <c r="B961" t="s">
        <v>60</v>
      </c>
      <c r="C961" t="s">
        <v>48</v>
      </c>
      <c r="D961" s="1">
        <v>1655</v>
      </c>
      <c r="E961" s="1">
        <v>7188</v>
      </c>
      <c r="F961" s="2">
        <v>39255</v>
      </c>
    </row>
    <row r="962" spans="1:6" x14ac:dyDescent="0.2">
      <c r="A962">
        <v>2018</v>
      </c>
      <c r="B962" t="s">
        <v>55</v>
      </c>
      <c r="C962" t="s">
        <v>1</v>
      </c>
      <c r="D962" s="1">
        <v>1843</v>
      </c>
      <c r="E962" s="1">
        <v>18397</v>
      </c>
      <c r="F962" s="2">
        <v>56388</v>
      </c>
    </row>
    <row r="963" spans="1:6" x14ac:dyDescent="0.2">
      <c r="A963">
        <v>2018</v>
      </c>
      <c r="B963" t="s">
        <v>55</v>
      </c>
      <c r="C963" t="s">
        <v>2</v>
      </c>
      <c r="D963" s="1">
        <v>1328</v>
      </c>
      <c r="E963" s="1">
        <v>38653</v>
      </c>
      <c r="F963" s="2">
        <v>50854</v>
      </c>
    </row>
    <row r="964" spans="1:6" x14ac:dyDescent="0.2">
      <c r="A964">
        <v>2018</v>
      </c>
      <c r="B964" t="s">
        <v>55</v>
      </c>
      <c r="C964" t="s">
        <v>3</v>
      </c>
      <c r="D964" s="1">
        <v>2525</v>
      </c>
      <c r="E964" s="1">
        <v>16334</v>
      </c>
      <c r="F964" s="2">
        <v>47616</v>
      </c>
    </row>
    <row r="965" spans="1:6" x14ac:dyDescent="0.2">
      <c r="A965">
        <v>2018</v>
      </c>
      <c r="B965" t="s">
        <v>55</v>
      </c>
      <c r="C965" t="s">
        <v>4</v>
      </c>
      <c r="D965" s="1">
        <v>17605</v>
      </c>
      <c r="E965" s="1">
        <v>443542</v>
      </c>
      <c r="F965" s="2">
        <v>38595</v>
      </c>
    </row>
    <row r="966" spans="1:6" x14ac:dyDescent="0.2">
      <c r="A966">
        <v>2018</v>
      </c>
      <c r="B966" t="s">
        <v>55</v>
      </c>
      <c r="C966" t="s">
        <v>5</v>
      </c>
      <c r="D966" s="1">
        <v>3256</v>
      </c>
      <c r="E966" s="1">
        <v>46357</v>
      </c>
      <c r="F966" s="2">
        <v>88489</v>
      </c>
    </row>
    <row r="967" spans="1:6" x14ac:dyDescent="0.2">
      <c r="A967">
        <v>2018</v>
      </c>
      <c r="B967" t="s">
        <v>55</v>
      </c>
      <c r="C967" t="s">
        <v>6</v>
      </c>
      <c r="D967">
        <v>441</v>
      </c>
      <c r="E967" s="1">
        <v>5272</v>
      </c>
      <c r="F967" s="2">
        <v>40054</v>
      </c>
    </row>
    <row r="968" spans="1:6" x14ac:dyDescent="0.2">
      <c r="A968">
        <v>2018</v>
      </c>
      <c r="B968" t="s">
        <v>55</v>
      </c>
      <c r="C968" t="s">
        <v>7</v>
      </c>
      <c r="D968">
        <v>177</v>
      </c>
      <c r="E968" s="1">
        <v>1535</v>
      </c>
      <c r="F968" s="2">
        <v>39987</v>
      </c>
    </row>
    <row r="969" spans="1:6" x14ac:dyDescent="0.2">
      <c r="A969">
        <v>2018</v>
      </c>
      <c r="B969" t="s">
        <v>55</v>
      </c>
      <c r="C969" t="s">
        <v>8</v>
      </c>
      <c r="D969" s="1">
        <v>5289</v>
      </c>
      <c r="E969" s="1">
        <v>72507</v>
      </c>
      <c r="F969" s="2">
        <v>34681</v>
      </c>
    </row>
    <row r="970" spans="1:6" x14ac:dyDescent="0.2">
      <c r="A970">
        <v>2018</v>
      </c>
      <c r="B970" t="s">
        <v>55</v>
      </c>
      <c r="C970" t="s">
        <v>9</v>
      </c>
      <c r="D970" s="1">
        <v>2630</v>
      </c>
      <c r="E970" s="1">
        <v>29395</v>
      </c>
      <c r="F970" s="2">
        <v>42010</v>
      </c>
    </row>
    <row r="971" spans="1:6" x14ac:dyDescent="0.2">
      <c r="A971">
        <v>2018</v>
      </c>
      <c r="B971" t="s">
        <v>55</v>
      </c>
      <c r="C971" t="s">
        <v>10</v>
      </c>
      <c r="D971" s="1">
        <v>2500</v>
      </c>
      <c r="E971" s="1">
        <v>26636</v>
      </c>
      <c r="F971" s="2">
        <v>39998</v>
      </c>
    </row>
    <row r="972" spans="1:6" x14ac:dyDescent="0.2">
      <c r="A972">
        <v>2018</v>
      </c>
      <c r="B972" t="s">
        <v>55</v>
      </c>
      <c r="C972" t="s">
        <v>11</v>
      </c>
      <c r="D972" s="1">
        <v>2785</v>
      </c>
      <c r="E972" s="1">
        <v>26452</v>
      </c>
      <c r="F972" s="2">
        <v>50101</v>
      </c>
    </row>
    <row r="973" spans="1:6" x14ac:dyDescent="0.2">
      <c r="A973">
        <v>2018</v>
      </c>
      <c r="B973" t="s">
        <v>55</v>
      </c>
      <c r="C973" t="s">
        <v>12</v>
      </c>
      <c r="D973" s="1">
        <v>2217</v>
      </c>
      <c r="E973" s="1">
        <v>21236</v>
      </c>
      <c r="F973" s="2">
        <v>48605</v>
      </c>
    </row>
    <row r="974" spans="1:6" x14ac:dyDescent="0.2">
      <c r="A974">
        <v>2018</v>
      </c>
      <c r="B974" t="s">
        <v>55</v>
      </c>
      <c r="C974" t="s">
        <v>13</v>
      </c>
      <c r="D974" s="1">
        <v>2830</v>
      </c>
      <c r="E974" s="1">
        <v>23077</v>
      </c>
      <c r="F974" s="2">
        <v>42989</v>
      </c>
    </row>
    <row r="975" spans="1:6" x14ac:dyDescent="0.2">
      <c r="A975">
        <v>2018</v>
      </c>
      <c r="B975" t="s">
        <v>55</v>
      </c>
      <c r="C975" t="s">
        <v>14</v>
      </c>
      <c r="D975" s="1">
        <v>2658</v>
      </c>
      <c r="E975" s="1">
        <v>19284</v>
      </c>
      <c r="F975" s="2">
        <v>47004</v>
      </c>
    </row>
    <row r="976" spans="1:6" x14ac:dyDescent="0.2">
      <c r="A976">
        <v>2018</v>
      </c>
      <c r="B976" t="s">
        <v>55</v>
      </c>
      <c r="C976" t="s">
        <v>15</v>
      </c>
      <c r="D976" s="1">
        <v>1559</v>
      </c>
      <c r="E976" s="1">
        <v>18569</v>
      </c>
      <c r="F976" s="2">
        <v>56223</v>
      </c>
    </row>
    <row r="977" spans="1:6" x14ac:dyDescent="0.2">
      <c r="A977">
        <v>2018</v>
      </c>
      <c r="B977" t="s">
        <v>55</v>
      </c>
      <c r="C977" t="s">
        <v>16</v>
      </c>
      <c r="D977" s="1">
        <v>3089</v>
      </c>
      <c r="E977" s="1">
        <v>43598</v>
      </c>
      <c r="F977" s="2">
        <v>84277</v>
      </c>
    </row>
    <row r="978" spans="1:6" x14ac:dyDescent="0.2">
      <c r="A978">
        <v>2018</v>
      </c>
      <c r="B978" t="s">
        <v>55</v>
      </c>
      <c r="C978" t="s">
        <v>17</v>
      </c>
      <c r="D978" s="1">
        <v>1372</v>
      </c>
      <c r="E978" s="1">
        <v>7143</v>
      </c>
      <c r="F978" s="2">
        <v>41187</v>
      </c>
    </row>
    <row r="979" spans="1:6" x14ac:dyDescent="0.2">
      <c r="A979">
        <v>2018</v>
      </c>
      <c r="B979" t="s">
        <v>55</v>
      </c>
      <c r="C979" t="s">
        <v>18</v>
      </c>
      <c r="D979">
        <v>723</v>
      </c>
      <c r="E979" s="1">
        <v>6447</v>
      </c>
      <c r="F979" s="2">
        <v>43100</v>
      </c>
    </row>
    <row r="980" spans="1:6" x14ac:dyDescent="0.2">
      <c r="A980">
        <v>2018</v>
      </c>
      <c r="B980" t="s">
        <v>55</v>
      </c>
      <c r="C980" t="s">
        <v>19</v>
      </c>
      <c r="D980">
        <v>985</v>
      </c>
      <c r="E980" s="1">
        <v>9626</v>
      </c>
      <c r="F980" s="2">
        <v>61244</v>
      </c>
    </row>
    <row r="981" spans="1:6" x14ac:dyDescent="0.2">
      <c r="A981">
        <v>2018</v>
      </c>
      <c r="B981" t="s">
        <v>55</v>
      </c>
      <c r="C981" t="s">
        <v>20</v>
      </c>
      <c r="D981" s="1">
        <v>3282</v>
      </c>
      <c r="E981" s="1">
        <v>35874</v>
      </c>
      <c r="F981" s="2">
        <v>40516</v>
      </c>
    </row>
    <row r="982" spans="1:6" x14ac:dyDescent="0.2">
      <c r="A982">
        <v>2018</v>
      </c>
      <c r="B982" t="s">
        <v>55</v>
      </c>
      <c r="C982" t="s">
        <v>21</v>
      </c>
      <c r="D982" s="1">
        <v>3071</v>
      </c>
      <c r="E982" s="1">
        <v>27642</v>
      </c>
      <c r="F982" s="2">
        <v>50521</v>
      </c>
    </row>
    <row r="983" spans="1:6" x14ac:dyDescent="0.2">
      <c r="A983">
        <v>2018</v>
      </c>
      <c r="B983" t="s">
        <v>55</v>
      </c>
      <c r="C983" t="s">
        <v>22</v>
      </c>
      <c r="D983" s="1">
        <v>2153</v>
      </c>
      <c r="E983" s="1">
        <v>16234</v>
      </c>
      <c r="F983" s="2">
        <v>47028</v>
      </c>
    </row>
    <row r="984" spans="1:6" x14ac:dyDescent="0.2">
      <c r="A984">
        <v>2018</v>
      </c>
      <c r="B984" t="s">
        <v>55</v>
      </c>
      <c r="C984" t="s">
        <v>23</v>
      </c>
      <c r="D984" s="1">
        <v>1935</v>
      </c>
      <c r="E984" s="1">
        <v>16642</v>
      </c>
      <c r="F984" s="2">
        <v>43331</v>
      </c>
    </row>
    <row r="985" spans="1:6" x14ac:dyDescent="0.2">
      <c r="A985">
        <v>2018</v>
      </c>
      <c r="B985" t="s">
        <v>55</v>
      </c>
      <c r="C985" t="s">
        <v>24</v>
      </c>
      <c r="D985" s="1">
        <v>1771</v>
      </c>
      <c r="E985" s="1">
        <v>12503</v>
      </c>
      <c r="F985" s="2">
        <v>67090</v>
      </c>
    </row>
    <row r="986" spans="1:6" x14ac:dyDescent="0.2">
      <c r="A986">
        <v>2018</v>
      </c>
      <c r="B986" t="s">
        <v>55</v>
      </c>
      <c r="C986" t="s">
        <v>25</v>
      </c>
      <c r="D986" s="1">
        <v>2378</v>
      </c>
      <c r="E986" s="1">
        <v>15823</v>
      </c>
      <c r="F986" s="2">
        <v>41084</v>
      </c>
    </row>
    <row r="987" spans="1:6" x14ac:dyDescent="0.2">
      <c r="A987">
        <v>2018</v>
      </c>
      <c r="B987" t="s">
        <v>55</v>
      </c>
      <c r="C987" t="s">
        <v>26</v>
      </c>
      <c r="D987">
        <v>641</v>
      </c>
      <c r="E987" s="1">
        <v>19336</v>
      </c>
      <c r="F987" s="2">
        <v>82872</v>
      </c>
    </row>
    <row r="988" spans="1:6" x14ac:dyDescent="0.2">
      <c r="A988">
        <v>2018</v>
      </c>
      <c r="B988" t="s">
        <v>55</v>
      </c>
      <c r="C988" t="s">
        <v>27</v>
      </c>
      <c r="D988">
        <v>344</v>
      </c>
      <c r="E988" s="1">
        <v>2619</v>
      </c>
      <c r="F988" s="2">
        <v>42081</v>
      </c>
    </row>
    <row r="989" spans="1:6" x14ac:dyDescent="0.2">
      <c r="A989">
        <v>2018</v>
      </c>
      <c r="B989" t="s">
        <v>55</v>
      </c>
      <c r="C989" t="s">
        <v>28</v>
      </c>
      <c r="D989" s="1">
        <v>1003</v>
      </c>
      <c r="E989" s="1">
        <v>12165</v>
      </c>
      <c r="F989" s="2">
        <v>39981</v>
      </c>
    </row>
    <row r="990" spans="1:6" x14ac:dyDescent="0.2">
      <c r="A990">
        <v>2018</v>
      </c>
      <c r="B990" t="s">
        <v>55</v>
      </c>
      <c r="C990" t="s">
        <v>29</v>
      </c>
      <c r="D990" s="1">
        <v>2007</v>
      </c>
      <c r="E990" s="1">
        <v>35856</v>
      </c>
      <c r="F990" s="2">
        <v>64393</v>
      </c>
    </row>
    <row r="991" spans="1:6" x14ac:dyDescent="0.2">
      <c r="A991">
        <v>2018</v>
      </c>
      <c r="B991" t="s">
        <v>55</v>
      </c>
      <c r="C991" t="s">
        <v>30</v>
      </c>
      <c r="D991" s="1">
        <v>3062</v>
      </c>
      <c r="E991" s="1">
        <v>31787</v>
      </c>
      <c r="F991" s="2">
        <v>41230</v>
      </c>
    </row>
    <row r="992" spans="1:6" x14ac:dyDescent="0.2">
      <c r="A992">
        <v>2018</v>
      </c>
      <c r="B992" t="s">
        <v>55</v>
      </c>
      <c r="C992" t="s">
        <v>31</v>
      </c>
      <c r="D992" s="1">
        <v>3330</v>
      </c>
      <c r="E992" s="1">
        <v>30208</v>
      </c>
      <c r="F992" s="2">
        <v>39062</v>
      </c>
    </row>
    <row r="993" spans="1:6" x14ac:dyDescent="0.2">
      <c r="A993">
        <v>2018</v>
      </c>
      <c r="B993" t="s">
        <v>55</v>
      </c>
      <c r="C993" t="s">
        <v>32</v>
      </c>
      <c r="D993" s="1">
        <v>1766</v>
      </c>
      <c r="E993" s="1">
        <v>25422</v>
      </c>
      <c r="F993" s="2">
        <v>95073</v>
      </c>
    </row>
    <row r="994" spans="1:6" x14ac:dyDescent="0.2">
      <c r="A994">
        <v>2018</v>
      </c>
      <c r="B994" t="s">
        <v>55</v>
      </c>
      <c r="C994" t="s">
        <v>33</v>
      </c>
      <c r="D994" s="1">
        <v>2470</v>
      </c>
      <c r="E994" s="1">
        <v>28520</v>
      </c>
      <c r="F994" s="2">
        <v>51145</v>
      </c>
    </row>
    <row r="995" spans="1:6" x14ac:dyDescent="0.2">
      <c r="A995">
        <v>2018</v>
      </c>
      <c r="B995" t="s">
        <v>55</v>
      </c>
      <c r="C995" t="s">
        <v>34</v>
      </c>
      <c r="D995" s="1">
        <v>4348</v>
      </c>
      <c r="E995" s="1">
        <v>64020</v>
      </c>
      <c r="F995" s="2">
        <v>91135</v>
      </c>
    </row>
    <row r="996" spans="1:6" x14ac:dyDescent="0.2">
      <c r="A996">
        <v>2018</v>
      </c>
      <c r="B996" t="s">
        <v>55</v>
      </c>
      <c r="C996" t="s">
        <v>35</v>
      </c>
      <c r="D996" s="1">
        <v>4560</v>
      </c>
      <c r="E996" s="1">
        <v>53530</v>
      </c>
      <c r="F996" s="2">
        <v>37495</v>
      </c>
    </row>
    <row r="997" spans="1:6" x14ac:dyDescent="0.2">
      <c r="A997">
        <v>2018</v>
      </c>
      <c r="B997" t="s">
        <v>55</v>
      </c>
      <c r="C997" t="s">
        <v>36</v>
      </c>
      <c r="D997" s="1">
        <v>3585</v>
      </c>
      <c r="E997" s="1">
        <v>52523</v>
      </c>
      <c r="F997" s="2">
        <v>62951</v>
      </c>
    </row>
    <row r="998" spans="1:6" x14ac:dyDescent="0.2">
      <c r="A998">
        <v>2018</v>
      </c>
      <c r="B998" t="s">
        <v>55</v>
      </c>
      <c r="C998" t="s">
        <v>37</v>
      </c>
      <c r="D998">
        <v>194</v>
      </c>
      <c r="E998" s="1">
        <v>1056</v>
      </c>
      <c r="F998" s="2">
        <v>39071</v>
      </c>
    </row>
    <row r="999" spans="1:6" x14ac:dyDescent="0.2">
      <c r="A999">
        <v>2018</v>
      </c>
      <c r="B999" t="s">
        <v>55</v>
      </c>
      <c r="C999" t="s">
        <v>38</v>
      </c>
      <c r="D999" s="1">
        <v>1286</v>
      </c>
      <c r="E999" s="1">
        <v>12662</v>
      </c>
      <c r="F999" s="2">
        <v>40536</v>
      </c>
    </row>
    <row r="1000" spans="1:6" x14ac:dyDescent="0.2">
      <c r="A1000">
        <v>2018</v>
      </c>
      <c r="B1000" t="s">
        <v>55</v>
      </c>
      <c r="C1000" t="s">
        <v>39</v>
      </c>
      <c r="D1000" s="1">
        <v>1047</v>
      </c>
      <c r="E1000" s="1">
        <v>6831</v>
      </c>
      <c r="F1000" s="2">
        <v>42904</v>
      </c>
    </row>
    <row r="1001" spans="1:6" x14ac:dyDescent="0.2">
      <c r="A1001">
        <v>2018</v>
      </c>
      <c r="B1001" t="s">
        <v>55</v>
      </c>
      <c r="C1001" t="s">
        <v>40</v>
      </c>
      <c r="D1001" s="1">
        <v>1099</v>
      </c>
      <c r="E1001" s="1">
        <v>11051</v>
      </c>
      <c r="F1001" s="2">
        <v>46634</v>
      </c>
    </row>
    <row r="1002" spans="1:6" x14ac:dyDescent="0.2">
      <c r="A1002">
        <v>2018</v>
      </c>
      <c r="B1002" t="s">
        <v>55</v>
      </c>
      <c r="C1002" t="s">
        <v>41</v>
      </c>
      <c r="D1002" s="1">
        <v>19761</v>
      </c>
      <c r="E1002" s="1">
        <v>304275</v>
      </c>
      <c r="F1002" s="2">
        <v>109449</v>
      </c>
    </row>
    <row r="1003" spans="1:6" x14ac:dyDescent="0.2">
      <c r="A1003">
        <v>2018</v>
      </c>
      <c r="B1003" t="s">
        <v>55</v>
      </c>
      <c r="C1003" t="s">
        <v>42</v>
      </c>
      <c r="D1003" s="1">
        <v>1002</v>
      </c>
      <c r="E1003" s="1">
        <v>15159</v>
      </c>
      <c r="F1003" s="2">
        <v>61171</v>
      </c>
    </row>
    <row r="1004" spans="1:6" x14ac:dyDescent="0.2">
      <c r="A1004">
        <v>2018</v>
      </c>
      <c r="B1004" t="s">
        <v>55</v>
      </c>
      <c r="C1004" t="s">
        <v>43</v>
      </c>
      <c r="D1004">
        <v>548</v>
      </c>
      <c r="E1004" s="1">
        <v>3930</v>
      </c>
      <c r="F1004" s="2">
        <v>38605</v>
      </c>
    </row>
    <row r="1005" spans="1:6" x14ac:dyDescent="0.2">
      <c r="A1005">
        <v>2018</v>
      </c>
      <c r="B1005" t="s">
        <v>55</v>
      </c>
      <c r="C1005" t="s">
        <v>44</v>
      </c>
      <c r="D1005" s="1">
        <v>2101</v>
      </c>
      <c r="E1005" s="1">
        <v>19281</v>
      </c>
      <c r="F1005" s="2">
        <v>47043</v>
      </c>
    </row>
    <row r="1006" spans="1:6" x14ac:dyDescent="0.2">
      <c r="A1006">
        <v>2018</v>
      </c>
      <c r="B1006" t="s">
        <v>55</v>
      </c>
      <c r="C1006" t="s">
        <v>45</v>
      </c>
      <c r="D1006" s="1">
        <v>7317</v>
      </c>
      <c r="E1006" s="1">
        <v>109210</v>
      </c>
      <c r="F1006" s="2">
        <v>33346</v>
      </c>
    </row>
    <row r="1007" spans="1:6" x14ac:dyDescent="0.2">
      <c r="A1007">
        <v>2018</v>
      </c>
      <c r="B1007" t="s">
        <v>55</v>
      </c>
      <c r="C1007" t="s">
        <v>46</v>
      </c>
      <c r="D1007" s="1">
        <v>1199</v>
      </c>
      <c r="E1007" s="1">
        <v>23481</v>
      </c>
      <c r="F1007" s="2">
        <v>80012</v>
      </c>
    </row>
    <row r="1008" spans="1:6" x14ac:dyDescent="0.2">
      <c r="A1008">
        <v>2018</v>
      </c>
      <c r="B1008" t="s">
        <v>55</v>
      </c>
      <c r="C1008" t="s">
        <v>47</v>
      </c>
      <c r="D1008" s="1">
        <v>2926</v>
      </c>
      <c r="E1008" s="1">
        <v>32257</v>
      </c>
      <c r="F1008" s="2">
        <v>39437</v>
      </c>
    </row>
    <row r="1009" spans="1:6" x14ac:dyDescent="0.2">
      <c r="A1009">
        <v>2018</v>
      </c>
      <c r="B1009" t="s">
        <v>55</v>
      </c>
      <c r="C1009" t="s">
        <v>48</v>
      </c>
      <c r="D1009" s="1">
        <v>1438</v>
      </c>
      <c r="E1009" s="1">
        <v>23488</v>
      </c>
      <c r="F1009" s="2">
        <v>83751</v>
      </c>
    </row>
    <row r="1010" spans="1:6" x14ac:dyDescent="0.2">
      <c r="A1010">
        <v>2018</v>
      </c>
      <c r="B1010" t="s">
        <v>51</v>
      </c>
      <c r="C1010" t="s">
        <v>1</v>
      </c>
      <c r="D1010" s="1">
        <v>9897</v>
      </c>
      <c r="E1010" s="1">
        <v>89207</v>
      </c>
      <c r="F1010" s="2">
        <v>53957</v>
      </c>
    </row>
    <row r="1011" spans="1:6" x14ac:dyDescent="0.2">
      <c r="A1011">
        <v>2018</v>
      </c>
      <c r="B1011" t="s">
        <v>51</v>
      </c>
      <c r="C1011" t="s">
        <v>2</v>
      </c>
      <c r="D1011" s="1">
        <v>12867</v>
      </c>
      <c r="E1011" s="1">
        <v>158251</v>
      </c>
      <c r="F1011" s="2">
        <v>55989</v>
      </c>
    </row>
    <row r="1012" spans="1:6" x14ac:dyDescent="0.2">
      <c r="A1012">
        <v>2018</v>
      </c>
      <c r="B1012" t="s">
        <v>51</v>
      </c>
      <c r="C1012" t="s">
        <v>3</v>
      </c>
      <c r="D1012" s="1">
        <v>6945</v>
      </c>
      <c r="E1012" s="1">
        <v>50848</v>
      </c>
      <c r="F1012" s="2">
        <v>47988</v>
      </c>
    </row>
    <row r="1013" spans="1:6" x14ac:dyDescent="0.2">
      <c r="A1013">
        <v>2018</v>
      </c>
      <c r="B1013" t="s">
        <v>51</v>
      </c>
      <c r="C1013" t="s">
        <v>4</v>
      </c>
      <c r="D1013" s="1">
        <v>80657</v>
      </c>
      <c r="E1013" s="1">
        <v>860278</v>
      </c>
      <c r="F1013" s="2">
        <v>70084</v>
      </c>
    </row>
    <row r="1014" spans="1:6" x14ac:dyDescent="0.2">
      <c r="A1014">
        <v>2018</v>
      </c>
      <c r="B1014" t="s">
        <v>51</v>
      </c>
      <c r="C1014" t="s">
        <v>5</v>
      </c>
      <c r="D1014" s="1">
        <v>19884</v>
      </c>
      <c r="E1014" s="1">
        <v>173096</v>
      </c>
      <c r="F1014" s="2">
        <v>62414</v>
      </c>
    </row>
    <row r="1015" spans="1:6" x14ac:dyDescent="0.2">
      <c r="A1015">
        <v>2018</v>
      </c>
      <c r="B1015" t="s">
        <v>51</v>
      </c>
      <c r="C1015" t="s">
        <v>6</v>
      </c>
      <c r="D1015" s="1">
        <v>9399</v>
      </c>
      <c r="E1015" s="1">
        <v>58769</v>
      </c>
      <c r="F1015" s="2">
        <v>69727</v>
      </c>
    </row>
    <row r="1016" spans="1:6" x14ac:dyDescent="0.2">
      <c r="A1016">
        <v>2018</v>
      </c>
      <c r="B1016" t="s">
        <v>51</v>
      </c>
      <c r="C1016" t="s">
        <v>7</v>
      </c>
      <c r="D1016" s="1">
        <v>2871</v>
      </c>
      <c r="E1016" s="1">
        <v>22192</v>
      </c>
      <c r="F1016" s="2">
        <v>59797</v>
      </c>
    </row>
    <row r="1017" spans="1:6" x14ac:dyDescent="0.2">
      <c r="A1017">
        <v>2018</v>
      </c>
      <c r="B1017" t="s">
        <v>51</v>
      </c>
      <c r="C1017" t="s">
        <v>8</v>
      </c>
      <c r="D1017" s="1">
        <v>70819</v>
      </c>
      <c r="E1017" s="1">
        <v>541083</v>
      </c>
      <c r="F1017" s="2">
        <v>51286</v>
      </c>
    </row>
    <row r="1018" spans="1:6" x14ac:dyDescent="0.2">
      <c r="A1018">
        <v>2018</v>
      </c>
      <c r="B1018" t="s">
        <v>51</v>
      </c>
      <c r="C1018" t="s">
        <v>9</v>
      </c>
      <c r="D1018" s="1">
        <v>20577</v>
      </c>
      <c r="E1018" s="1">
        <v>195221</v>
      </c>
      <c r="F1018" s="2">
        <v>61018</v>
      </c>
    </row>
    <row r="1019" spans="1:6" x14ac:dyDescent="0.2">
      <c r="A1019">
        <v>2018</v>
      </c>
      <c r="B1019" t="s">
        <v>51</v>
      </c>
      <c r="C1019" t="s">
        <v>10</v>
      </c>
      <c r="D1019" s="1">
        <v>8174</v>
      </c>
      <c r="E1019" s="1">
        <v>46827</v>
      </c>
      <c r="F1019" s="2">
        <v>44285</v>
      </c>
    </row>
    <row r="1020" spans="1:6" x14ac:dyDescent="0.2">
      <c r="A1020">
        <v>2018</v>
      </c>
      <c r="B1020" t="s">
        <v>51</v>
      </c>
      <c r="C1020" t="s">
        <v>11</v>
      </c>
      <c r="D1020" s="1">
        <v>32305</v>
      </c>
      <c r="E1020" s="1">
        <v>225991</v>
      </c>
      <c r="F1020" s="2">
        <v>71957</v>
      </c>
    </row>
    <row r="1021" spans="1:6" x14ac:dyDescent="0.2">
      <c r="A1021">
        <v>2018</v>
      </c>
      <c r="B1021" t="s">
        <v>51</v>
      </c>
      <c r="C1021" t="s">
        <v>12</v>
      </c>
      <c r="D1021" s="1">
        <v>15176</v>
      </c>
      <c r="E1021" s="1">
        <v>141028</v>
      </c>
      <c r="F1021" s="2">
        <v>58404</v>
      </c>
    </row>
    <row r="1022" spans="1:6" x14ac:dyDescent="0.2">
      <c r="A1022">
        <v>2018</v>
      </c>
      <c r="B1022" t="s">
        <v>51</v>
      </c>
      <c r="C1022" t="s">
        <v>13</v>
      </c>
      <c r="D1022" s="1">
        <v>9447</v>
      </c>
      <c r="E1022" s="1">
        <v>77230</v>
      </c>
      <c r="F1022" s="2">
        <v>57435</v>
      </c>
    </row>
    <row r="1023" spans="1:6" x14ac:dyDescent="0.2">
      <c r="A1023">
        <v>2018</v>
      </c>
      <c r="B1023" t="s">
        <v>51</v>
      </c>
      <c r="C1023" t="s">
        <v>14</v>
      </c>
      <c r="D1023" s="1">
        <v>7555</v>
      </c>
      <c r="E1023" s="1">
        <v>61206</v>
      </c>
      <c r="F1023" s="2">
        <v>54735</v>
      </c>
    </row>
    <row r="1024" spans="1:6" x14ac:dyDescent="0.2">
      <c r="A1024">
        <v>2018</v>
      </c>
      <c r="B1024" t="s">
        <v>51</v>
      </c>
      <c r="C1024" t="s">
        <v>15</v>
      </c>
      <c r="D1024" s="1">
        <v>9466</v>
      </c>
      <c r="E1024" s="1">
        <v>77934</v>
      </c>
      <c r="F1024" s="2">
        <v>53957</v>
      </c>
    </row>
    <row r="1025" spans="1:6" x14ac:dyDescent="0.2">
      <c r="A1025">
        <v>2018</v>
      </c>
      <c r="B1025" t="s">
        <v>51</v>
      </c>
      <c r="C1025" t="s">
        <v>16</v>
      </c>
      <c r="D1025" s="1">
        <v>10844</v>
      </c>
      <c r="E1025" s="1">
        <v>151993</v>
      </c>
      <c r="F1025" s="2">
        <v>63892</v>
      </c>
    </row>
    <row r="1026" spans="1:6" x14ac:dyDescent="0.2">
      <c r="A1026">
        <v>2018</v>
      </c>
      <c r="B1026" t="s">
        <v>51</v>
      </c>
      <c r="C1026" t="s">
        <v>17</v>
      </c>
      <c r="D1026" s="1">
        <v>5475</v>
      </c>
      <c r="E1026" s="1">
        <v>29285</v>
      </c>
      <c r="F1026" s="2">
        <v>49575</v>
      </c>
    </row>
    <row r="1027" spans="1:6" x14ac:dyDescent="0.2">
      <c r="A1027">
        <v>2018</v>
      </c>
      <c r="B1027" t="s">
        <v>51</v>
      </c>
      <c r="C1027" t="s">
        <v>18</v>
      </c>
      <c r="D1027" s="1">
        <v>16487</v>
      </c>
      <c r="E1027" s="1">
        <v>163210</v>
      </c>
      <c r="F1027" s="2">
        <v>65971</v>
      </c>
    </row>
    <row r="1028" spans="1:6" x14ac:dyDescent="0.2">
      <c r="A1028">
        <v>2018</v>
      </c>
      <c r="B1028" t="s">
        <v>51</v>
      </c>
      <c r="C1028" t="s">
        <v>19</v>
      </c>
      <c r="D1028" s="1">
        <v>21120</v>
      </c>
      <c r="E1028" s="1">
        <v>158656</v>
      </c>
      <c r="F1028" s="2">
        <v>78802</v>
      </c>
    </row>
    <row r="1029" spans="1:6" x14ac:dyDescent="0.2">
      <c r="A1029">
        <v>2018</v>
      </c>
      <c r="B1029" t="s">
        <v>51</v>
      </c>
      <c r="C1029" t="s">
        <v>20</v>
      </c>
      <c r="D1029" s="1">
        <v>19952</v>
      </c>
      <c r="E1029" s="1">
        <v>168632</v>
      </c>
      <c r="F1029" s="2">
        <v>62378</v>
      </c>
    </row>
    <row r="1030" spans="1:6" x14ac:dyDescent="0.2">
      <c r="A1030">
        <v>2018</v>
      </c>
      <c r="B1030" t="s">
        <v>51</v>
      </c>
      <c r="C1030" t="s">
        <v>21</v>
      </c>
      <c r="D1030" s="1">
        <v>16480</v>
      </c>
      <c r="E1030" s="1">
        <v>121665</v>
      </c>
      <c r="F1030" s="2">
        <v>67248</v>
      </c>
    </row>
    <row r="1031" spans="1:6" x14ac:dyDescent="0.2">
      <c r="A1031">
        <v>2018</v>
      </c>
      <c r="B1031" t="s">
        <v>51</v>
      </c>
      <c r="C1031" t="s">
        <v>22</v>
      </c>
      <c r="D1031" s="1">
        <v>5760</v>
      </c>
      <c r="E1031" s="1">
        <v>43911</v>
      </c>
      <c r="F1031" s="2">
        <v>50325</v>
      </c>
    </row>
    <row r="1032" spans="1:6" x14ac:dyDescent="0.2">
      <c r="A1032">
        <v>2018</v>
      </c>
      <c r="B1032" t="s">
        <v>51</v>
      </c>
      <c r="C1032" t="s">
        <v>23</v>
      </c>
      <c r="D1032" s="1">
        <v>14591</v>
      </c>
      <c r="E1032" s="1">
        <v>122662</v>
      </c>
      <c r="F1032" s="2">
        <v>59442</v>
      </c>
    </row>
    <row r="1033" spans="1:6" x14ac:dyDescent="0.2">
      <c r="A1033">
        <v>2018</v>
      </c>
      <c r="B1033" t="s">
        <v>51</v>
      </c>
      <c r="C1033" t="s">
        <v>24</v>
      </c>
      <c r="D1033" s="1">
        <v>6514</v>
      </c>
      <c r="E1033" s="1">
        <v>29077</v>
      </c>
      <c r="F1033" s="2">
        <v>52969</v>
      </c>
    </row>
    <row r="1034" spans="1:6" x14ac:dyDescent="0.2">
      <c r="A1034">
        <v>2018</v>
      </c>
      <c r="B1034" t="s">
        <v>51</v>
      </c>
      <c r="C1034" t="s">
        <v>25</v>
      </c>
      <c r="D1034" s="1">
        <v>7068</v>
      </c>
      <c r="E1034" s="1">
        <v>52320</v>
      </c>
      <c r="F1034" s="2">
        <v>51657</v>
      </c>
    </row>
    <row r="1035" spans="1:6" x14ac:dyDescent="0.2">
      <c r="A1035">
        <v>2018</v>
      </c>
      <c r="B1035" t="s">
        <v>51</v>
      </c>
      <c r="C1035" t="s">
        <v>26</v>
      </c>
      <c r="D1035" s="1">
        <v>5898</v>
      </c>
      <c r="E1035" s="1">
        <v>89125</v>
      </c>
      <c r="F1035" s="2">
        <v>61123</v>
      </c>
    </row>
    <row r="1036" spans="1:6" x14ac:dyDescent="0.2">
      <c r="A1036">
        <v>2018</v>
      </c>
      <c r="B1036" t="s">
        <v>51</v>
      </c>
      <c r="C1036" t="s">
        <v>27</v>
      </c>
      <c r="D1036" s="1">
        <v>4498</v>
      </c>
      <c r="E1036" s="1">
        <v>26890</v>
      </c>
      <c r="F1036" s="2">
        <v>62661</v>
      </c>
    </row>
    <row r="1037" spans="1:6" x14ac:dyDescent="0.2">
      <c r="A1037">
        <v>2018</v>
      </c>
      <c r="B1037" t="s">
        <v>51</v>
      </c>
      <c r="C1037" t="s">
        <v>28</v>
      </c>
      <c r="D1037" s="1">
        <v>22416</v>
      </c>
      <c r="E1037" s="1">
        <v>157147</v>
      </c>
      <c r="F1037" s="2">
        <v>72658</v>
      </c>
    </row>
    <row r="1038" spans="1:6" x14ac:dyDescent="0.2">
      <c r="A1038">
        <v>2018</v>
      </c>
      <c r="B1038" t="s">
        <v>51</v>
      </c>
      <c r="C1038" t="s">
        <v>29</v>
      </c>
      <c r="D1038" s="1">
        <v>5337</v>
      </c>
      <c r="E1038" s="1">
        <v>47224</v>
      </c>
      <c r="F1038" s="2">
        <v>49350</v>
      </c>
    </row>
    <row r="1039" spans="1:6" x14ac:dyDescent="0.2">
      <c r="A1039">
        <v>2018</v>
      </c>
      <c r="B1039" t="s">
        <v>51</v>
      </c>
      <c r="C1039" t="s">
        <v>30</v>
      </c>
      <c r="D1039" s="1">
        <v>50281</v>
      </c>
      <c r="E1039" s="1">
        <v>399629</v>
      </c>
      <c r="F1039" s="2">
        <v>73248</v>
      </c>
    </row>
    <row r="1040" spans="1:6" x14ac:dyDescent="0.2">
      <c r="A1040">
        <v>2018</v>
      </c>
      <c r="B1040" t="s">
        <v>51</v>
      </c>
      <c r="C1040" t="s">
        <v>31</v>
      </c>
      <c r="D1040" s="1">
        <v>26741</v>
      </c>
      <c r="E1040" s="1">
        <v>220692</v>
      </c>
      <c r="F1040" s="2">
        <v>54587</v>
      </c>
    </row>
    <row r="1041" spans="1:6" x14ac:dyDescent="0.2">
      <c r="A1041">
        <v>2018</v>
      </c>
      <c r="B1041" t="s">
        <v>51</v>
      </c>
      <c r="C1041" t="s">
        <v>32</v>
      </c>
      <c r="D1041" s="1">
        <v>3798</v>
      </c>
      <c r="E1041" s="1">
        <v>26002</v>
      </c>
      <c r="F1041" s="2">
        <v>64586</v>
      </c>
    </row>
    <row r="1042" spans="1:6" x14ac:dyDescent="0.2">
      <c r="A1042">
        <v>2018</v>
      </c>
      <c r="B1042" t="s">
        <v>51</v>
      </c>
      <c r="C1042" t="s">
        <v>33</v>
      </c>
      <c r="D1042" s="1">
        <v>23076</v>
      </c>
      <c r="E1042" s="1">
        <v>220709</v>
      </c>
      <c r="F1042" s="2">
        <v>61194</v>
      </c>
    </row>
    <row r="1043" spans="1:6" x14ac:dyDescent="0.2">
      <c r="A1043">
        <v>2018</v>
      </c>
      <c r="B1043" t="s">
        <v>51</v>
      </c>
      <c r="C1043" t="s">
        <v>34</v>
      </c>
      <c r="D1043" s="1">
        <v>9765</v>
      </c>
      <c r="E1043" s="1">
        <v>80295</v>
      </c>
      <c r="F1043" s="2">
        <v>52777</v>
      </c>
    </row>
    <row r="1044" spans="1:6" x14ac:dyDescent="0.2">
      <c r="A1044">
        <v>2018</v>
      </c>
      <c r="B1044" t="s">
        <v>51</v>
      </c>
      <c r="C1044" t="s">
        <v>35</v>
      </c>
      <c r="D1044" s="1">
        <v>14244</v>
      </c>
      <c r="E1044" s="1">
        <v>104561</v>
      </c>
      <c r="F1044" s="2">
        <v>60523</v>
      </c>
    </row>
    <row r="1045" spans="1:6" x14ac:dyDescent="0.2">
      <c r="A1045">
        <v>2018</v>
      </c>
      <c r="B1045" t="s">
        <v>51</v>
      </c>
      <c r="C1045" t="s">
        <v>36</v>
      </c>
      <c r="D1045" s="1">
        <v>28749</v>
      </c>
      <c r="E1045" s="1">
        <v>255910</v>
      </c>
      <c r="F1045" s="2">
        <v>66852</v>
      </c>
    </row>
    <row r="1046" spans="1:6" x14ac:dyDescent="0.2">
      <c r="A1046">
        <v>2018</v>
      </c>
      <c r="B1046" t="s">
        <v>51</v>
      </c>
      <c r="C1046" t="s">
        <v>37</v>
      </c>
      <c r="D1046" s="1">
        <v>3743</v>
      </c>
      <c r="E1046" s="1">
        <v>19229</v>
      </c>
      <c r="F1046" s="2">
        <v>61579</v>
      </c>
    </row>
    <row r="1047" spans="1:6" x14ac:dyDescent="0.2">
      <c r="A1047">
        <v>2018</v>
      </c>
      <c r="B1047" t="s">
        <v>51</v>
      </c>
      <c r="C1047" t="s">
        <v>38</v>
      </c>
      <c r="D1047" s="1">
        <v>12124</v>
      </c>
      <c r="E1047" s="1">
        <v>104324</v>
      </c>
      <c r="F1047" s="2">
        <v>52634</v>
      </c>
    </row>
    <row r="1048" spans="1:6" x14ac:dyDescent="0.2">
      <c r="A1048">
        <v>2018</v>
      </c>
      <c r="B1048" t="s">
        <v>51</v>
      </c>
      <c r="C1048" t="s">
        <v>39</v>
      </c>
      <c r="D1048" s="1">
        <v>3884</v>
      </c>
      <c r="E1048" s="1">
        <v>22971</v>
      </c>
      <c r="F1048" s="2">
        <v>48981</v>
      </c>
    </row>
    <row r="1049" spans="1:6" x14ac:dyDescent="0.2">
      <c r="A1049">
        <v>2018</v>
      </c>
      <c r="B1049" t="s">
        <v>51</v>
      </c>
      <c r="C1049" t="s">
        <v>40</v>
      </c>
      <c r="D1049" s="1">
        <v>12110</v>
      </c>
      <c r="E1049" s="1">
        <v>124488</v>
      </c>
      <c r="F1049" s="2">
        <v>57033</v>
      </c>
    </row>
    <row r="1050" spans="1:6" x14ac:dyDescent="0.2">
      <c r="A1050">
        <v>2018</v>
      </c>
      <c r="B1050" t="s">
        <v>51</v>
      </c>
      <c r="C1050" t="s">
        <v>41</v>
      </c>
      <c r="D1050" s="1">
        <v>51405</v>
      </c>
      <c r="E1050" s="1">
        <v>739156</v>
      </c>
      <c r="F1050" s="2">
        <v>65554</v>
      </c>
    </row>
    <row r="1051" spans="1:6" x14ac:dyDescent="0.2">
      <c r="A1051">
        <v>2018</v>
      </c>
      <c r="B1051" t="s">
        <v>51</v>
      </c>
      <c r="C1051" t="s">
        <v>42</v>
      </c>
      <c r="D1051" s="1">
        <v>11572</v>
      </c>
      <c r="E1051" s="1">
        <v>104339</v>
      </c>
      <c r="F1051" s="2">
        <v>51052</v>
      </c>
    </row>
    <row r="1052" spans="1:6" x14ac:dyDescent="0.2">
      <c r="A1052">
        <v>2018</v>
      </c>
      <c r="B1052" t="s">
        <v>51</v>
      </c>
      <c r="C1052" t="s">
        <v>43</v>
      </c>
      <c r="D1052" s="1">
        <v>2878</v>
      </c>
      <c r="E1052" s="1">
        <v>15262</v>
      </c>
      <c r="F1052" s="2">
        <v>51025</v>
      </c>
    </row>
    <row r="1053" spans="1:6" x14ac:dyDescent="0.2">
      <c r="A1053">
        <v>2018</v>
      </c>
      <c r="B1053" t="s">
        <v>51</v>
      </c>
      <c r="C1053" t="s">
        <v>44</v>
      </c>
      <c r="D1053" s="1">
        <v>21508</v>
      </c>
      <c r="E1053" s="1">
        <v>197292</v>
      </c>
      <c r="F1053" s="2">
        <v>58050</v>
      </c>
    </row>
    <row r="1054" spans="1:6" x14ac:dyDescent="0.2">
      <c r="A1054">
        <v>2018</v>
      </c>
      <c r="B1054" t="s">
        <v>51</v>
      </c>
      <c r="C1054" t="s">
        <v>45</v>
      </c>
      <c r="D1054" s="1">
        <v>26015</v>
      </c>
      <c r="E1054" s="1">
        <v>199867</v>
      </c>
      <c r="F1054" s="2">
        <v>64432</v>
      </c>
    </row>
    <row r="1055" spans="1:6" x14ac:dyDescent="0.2">
      <c r="A1055">
        <v>2018</v>
      </c>
      <c r="B1055" t="s">
        <v>51</v>
      </c>
      <c r="C1055" t="s">
        <v>46</v>
      </c>
      <c r="D1055" s="1">
        <v>4435</v>
      </c>
      <c r="E1055" s="1">
        <v>40126</v>
      </c>
      <c r="F1055" s="2">
        <v>72255</v>
      </c>
    </row>
    <row r="1056" spans="1:6" x14ac:dyDescent="0.2">
      <c r="A1056">
        <v>2018</v>
      </c>
      <c r="B1056" t="s">
        <v>51</v>
      </c>
      <c r="C1056" t="s">
        <v>47</v>
      </c>
      <c r="D1056" s="1">
        <v>14814</v>
      </c>
      <c r="E1056" s="1">
        <v>122396</v>
      </c>
      <c r="F1056" s="2">
        <v>62063</v>
      </c>
    </row>
    <row r="1057" spans="1:6" x14ac:dyDescent="0.2">
      <c r="A1057">
        <v>2018</v>
      </c>
      <c r="B1057" t="s">
        <v>51</v>
      </c>
      <c r="C1057" t="s">
        <v>48</v>
      </c>
      <c r="D1057" s="1">
        <v>3375</v>
      </c>
      <c r="E1057" s="1">
        <v>20253</v>
      </c>
      <c r="F1057" s="2">
        <v>53554</v>
      </c>
    </row>
    <row r="1058" spans="1:6" x14ac:dyDescent="0.2">
      <c r="A1058">
        <v>2018</v>
      </c>
      <c r="B1058" t="s">
        <v>52</v>
      </c>
      <c r="C1058" t="s">
        <v>1</v>
      </c>
      <c r="D1058" s="1">
        <v>5566</v>
      </c>
      <c r="E1058" s="1">
        <v>266798</v>
      </c>
      <c r="F1058" s="2">
        <v>57068</v>
      </c>
    </row>
    <row r="1059" spans="1:6" x14ac:dyDescent="0.2">
      <c r="A1059">
        <v>2018</v>
      </c>
      <c r="B1059" t="s">
        <v>52</v>
      </c>
      <c r="C1059" t="s">
        <v>2</v>
      </c>
      <c r="D1059" s="1">
        <v>4926</v>
      </c>
      <c r="E1059" s="1">
        <v>169675</v>
      </c>
      <c r="F1059" s="2">
        <v>76139</v>
      </c>
    </row>
    <row r="1060" spans="1:6" x14ac:dyDescent="0.2">
      <c r="A1060">
        <v>2018</v>
      </c>
      <c r="B1060" t="s">
        <v>52</v>
      </c>
      <c r="C1060" t="s">
        <v>3</v>
      </c>
      <c r="D1060" s="1">
        <v>2918</v>
      </c>
      <c r="E1060" s="1">
        <v>160597</v>
      </c>
      <c r="F1060" s="2">
        <v>47984</v>
      </c>
    </row>
    <row r="1061" spans="1:6" x14ac:dyDescent="0.2">
      <c r="A1061">
        <v>2018</v>
      </c>
      <c r="B1061" t="s">
        <v>52</v>
      </c>
      <c r="C1061" t="s">
        <v>4</v>
      </c>
      <c r="D1061" s="1">
        <v>44706</v>
      </c>
      <c r="E1061" s="1">
        <v>1320068</v>
      </c>
      <c r="F1061" s="2">
        <v>95627</v>
      </c>
    </row>
    <row r="1062" spans="1:6" x14ac:dyDescent="0.2">
      <c r="A1062">
        <v>2018</v>
      </c>
      <c r="B1062" t="s">
        <v>52</v>
      </c>
      <c r="C1062" t="s">
        <v>5</v>
      </c>
      <c r="D1062" s="1">
        <v>5804</v>
      </c>
      <c r="E1062" s="1">
        <v>147285</v>
      </c>
      <c r="F1062" s="2">
        <v>70677</v>
      </c>
    </row>
    <row r="1063" spans="1:6" x14ac:dyDescent="0.2">
      <c r="A1063">
        <v>2018</v>
      </c>
      <c r="B1063" t="s">
        <v>52</v>
      </c>
      <c r="C1063" t="s">
        <v>6</v>
      </c>
      <c r="D1063" s="1">
        <v>4408</v>
      </c>
      <c r="E1063" s="1">
        <v>160500</v>
      </c>
      <c r="F1063" s="2">
        <v>82569</v>
      </c>
    </row>
    <row r="1064" spans="1:6" x14ac:dyDescent="0.2">
      <c r="A1064">
        <v>2018</v>
      </c>
      <c r="B1064" t="s">
        <v>52</v>
      </c>
      <c r="C1064" t="s">
        <v>7</v>
      </c>
      <c r="D1064">
        <v>661</v>
      </c>
      <c r="E1064" s="1">
        <v>27077</v>
      </c>
      <c r="F1064" s="2">
        <v>64153</v>
      </c>
    </row>
    <row r="1065" spans="1:6" x14ac:dyDescent="0.2">
      <c r="A1065">
        <v>2018</v>
      </c>
      <c r="B1065" t="s">
        <v>52</v>
      </c>
      <c r="C1065" t="s">
        <v>8</v>
      </c>
      <c r="D1065" s="1">
        <v>20548</v>
      </c>
      <c r="E1065" s="1">
        <v>371590</v>
      </c>
      <c r="F1065" s="2">
        <v>61740</v>
      </c>
    </row>
    <row r="1066" spans="1:6" x14ac:dyDescent="0.2">
      <c r="A1066">
        <v>2018</v>
      </c>
      <c r="B1066" t="s">
        <v>52</v>
      </c>
      <c r="C1066" t="s">
        <v>9</v>
      </c>
      <c r="D1066" s="1">
        <v>9884</v>
      </c>
      <c r="E1066" s="1">
        <v>406818</v>
      </c>
      <c r="F1066" s="2">
        <v>59168</v>
      </c>
    </row>
    <row r="1067" spans="1:6" x14ac:dyDescent="0.2">
      <c r="A1067">
        <v>2018</v>
      </c>
      <c r="B1067" t="s">
        <v>52</v>
      </c>
      <c r="C1067" t="s">
        <v>10</v>
      </c>
      <c r="D1067" s="1">
        <v>2807</v>
      </c>
      <c r="E1067" s="1">
        <v>67792</v>
      </c>
      <c r="F1067" s="2">
        <v>63932</v>
      </c>
    </row>
    <row r="1068" spans="1:6" x14ac:dyDescent="0.2">
      <c r="A1068">
        <v>2018</v>
      </c>
      <c r="B1068" t="s">
        <v>52</v>
      </c>
      <c r="C1068" t="s">
        <v>11</v>
      </c>
      <c r="D1068" s="1">
        <v>17883</v>
      </c>
      <c r="E1068" s="1">
        <v>586130</v>
      </c>
      <c r="F1068" s="2">
        <v>71895</v>
      </c>
    </row>
    <row r="1069" spans="1:6" x14ac:dyDescent="0.2">
      <c r="A1069">
        <v>2018</v>
      </c>
      <c r="B1069" t="s">
        <v>52</v>
      </c>
      <c r="C1069" t="s">
        <v>12</v>
      </c>
      <c r="D1069" s="1">
        <v>8825</v>
      </c>
      <c r="E1069" s="1">
        <v>541836</v>
      </c>
      <c r="F1069" s="2">
        <v>62680</v>
      </c>
    </row>
    <row r="1070" spans="1:6" x14ac:dyDescent="0.2">
      <c r="A1070">
        <v>2018</v>
      </c>
      <c r="B1070" t="s">
        <v>52</v>
      </c>
      <c r="C1070" t="s">
        <v>13</v>
      </c>
      <c r="D1070" s="1">
        <v>4142</v>
      </c>
      <c r="E1070" s="1">
        <v>222586</v>
      </c>
      <c r="F1070" s="2">
        <v>60257</v>
      </c>
    </row>
    <row r="1071" spans="1:6" x14ac:dyDescent="0.2">
      <c r="A1071">
        <v>2018</v>
      </c>
      <c r="B1071" t="s">
        <v>52</v>
      </c>
      <c r="C1071" t="s">
        <v>14</v>
      </c>
      <c r="D1071" s="1">
        <v>3143</v>
      </c>
      <c r="E1071" s="1">
        <v>165056</v>
      </c>
      <c r="F1071" s="2">
        <v>59206</v>
      </c>
    </row>
    <row r="1072" spans="1:6" x14ac:dyDescent="0.2">
      <c r="A1072">
        <v>2018</v>
      </c>
      <c r="B1072" t="s">
        <v>52</v>
      </c>
      <c r="C1072" t="s">
        <v>15</v>
      </c>
      <c r="D1072" s="1">
        <v>4443</v>
      </c>
      <c r="E1072" s="1">
        <v>251454</v>
      </c>
      <c r="F1072" s="2">
        <v>59208</v>
      </c>
    </row>
    <row r="1073" spans="1:6" x14ac:dyDescent="0.2">
      <c r="A1073">
        <v>2018</v>
      </c>
      <c r="B1073" t="s">
        <v>52</v>
      </c>
      <c r="C1073" t="s">
        <v>16</v>
      </c>
      <c r="D1073" s="1">
        <v>4428</v>
      </c>
      <c r="E1073" s="1">
        <v>135510</v>
      </c>
      <c r="F1073" s="2">
        <v>75881</v>
      </c>
    </row>
    <row r="1074" spans="1:6" x14ac:dyDescent="0.2">
      <c r="A1074">
        <v>2018</v>
      </c>
      <c r="B1074" t="s">
        <v>52</v>
      </c>
      <c r="C1074" t="s">
        <v>17</v>
      </c>
      <c r="D1074" s="1">
        <v>1856</v>
      </c>
      <c r="E1074" s="1">
        <v>51836</v>
      </c>
      <c r="F1074" s="2">
        <v>55894</v>
      </c>
    </row>
    <row r="1075" spans="1:6" x14ac:dyDescent="0.2">
      <c r="A1075">
        <v>2018</v>
      </c>
      <c r="B1075" t="s">
        <v>52</v>
      </c>
      <c r="C1075" t="s">
        <v>18</v>
      </c>
      <c r="D1075" s="1">
        <v>4035</v>
      </c>
      <c r="E1075" s="1">
        <v>109683</v>
      </c>
      <c r="F1075" s="2">
        <v>78350</v>
      </c>
    </row>
    <row r="1076" spans="1:6" x14ac:dyDescent="0.2">
      <c r="A1076">
        <v>2018</v>
      </c>
      <c r="B1076" t="s">
        <v>52</v>
      </c>
      <c r="C1076" t="s">
        <v>19</v>
      </c>
      <c r="D1076" s="1">
        <v>6711</v>
      </c>
      <c r="E1076" s="1">
        <v>245091</v>
      </c>
      <c r="F1076" s="2">
        <v>88576</v>
      </c>
    </row>
    <row r="1077" spans="1:6" x14ac:dyDescent="0.2">
      <c r="A1077">
        <v>2018</v>
      </c>
      <c r="B1077" t="s">
        <v>52</v>
      </c>
      <c r="C1077" t="s">
        <v>20</v>
      </c>
      <c r="D1077" s="1">
        <v>16070</v>
      </c>
      <c r="E1077" s="1">
        <v>627751</v>
      </c>
      <c r="F1077" s="2">
        <v>67537</v>
      </c>
    </row>
    <row r="1078" spans="1:6" x14ac:dyDescent="0.2">
      <c r="A1078">
        <v>2018</v>
      </c>
      <c r="B1078" t="s">
        <v>52</v>
      </c>
      <c r="C1078" t="s">
        <v>21</v>
      </c>
      <c r="D1078" s="1">
        <v>8487</v>
      </c>
      <c r="E1078" s="1">
        <v>321908</v>
      </c>
      <c r="F1078" s="2">
        <v>67096</v>
      </c>
    </row>
    <row r="1079" spans="1:6" x14ac:dyDescent="0.2">
      <c r="A1079">
        <v>2018</v>
      </c>
      <c r="B1079" t="s">
        <v>52</v>
      </c>
      <c r="C1079" t="s">
        <v>22</v>
      </c>
      <c r="D1079" s="1">
        <v>2421</v>
      </c>
      <c r="E1079" s="1">
        <v>144816</v>
      </c>
      <c r="F1079" s="2">
        <v>49254</v>
      </c>
    </row>
    <row r="1080" spans="1:6" x14ac:dyDescent="0.2">
      <c r="A1080">
        <v>2018</v>
      </c>
      <c r="B1080" t="s">
        <v>52</v>
      </c>
      <c r="C1080" t="s">
        <v>23</v>
      </c>
      <c r="D1080" s="1">
        <v>6476</v>
      </c>
      <c r="E1080" s="1">
        <v>273163</v>
      </c>
      <c r="F1080" s="2">
        <v>58359</v>
      </c>
    </row>
    <row r="1081" spans="1:6" x14ac:dyDescent="0.2">
      <c r="A1081">
        <v>2018</v>
      </c>
      <c r="B1081" t="s">
        <v>52</v>
      </c>
      <c r="C1081" t="s">
        <v>24</v>
      </c>
      <c r="D1081" s="1">
        <v>1634</v>
      </c>
      <c r="E1081" s="1">
        <v>20560</v>
      </c>
      <c r="F1081" s="2">
        <v>50194</v>
      </c>
    </row>
    <row r="1082" spans="1:6" x14ac:dyDescent="0.2">
      <c r="A1082">
        <v>2018</v>
      </c>
      <c r="B1082" t="s">
        <v>52</v>
      </c>
      <c r="C1082" t="s">
        <v>25</v>
      </c>
      <c r="D1082" s="1">
        <v>1988</v>
      </c>
      <c r="E1082" s="1">
        <v>99807</v>
      </c>
      <c r="F1082" s="2">
        <v>51566</v>
      </c>
    </row>
    <row r="1083" spans="1:6" x14ac:dyDescent="0.2">
      <c r="A1083">
        <v>2018</v>
      </c>
      <c r="B1083" t="s">
        <v>52</v>
      </c>
      <c r="C1083" t="s">
        <v>26</v>
      </c>
      <c r="D1083" s="1">
        <v>2066</v>
      </c>
      <c r="E1083" s="1">
        <v>55405</v>
      </c>
      <c r="F1083" s="2">
        <v>58543</v>
      </c>
    </row>
    <row r="1084" spans="1:6" x14ac:dyDescent="0.2">
      <c r="A1084">
        <v>2018</v>
      </c>
      <c r="B1084" t="s">
        <v>52</v>
      </c>
      <c r="C1084" t="s">
        <v>27</v>
      </c>
      <c r="D1084" s="1">
        <v>2032</v>
      </c>
      <c r="E1084" s="1">
        <v>70582</v>
      </c>
      <c r="F1084" s="2">
        <v>71722</v>
      </c>
    </row>
    <row r="1085" spans="1:6" x14ac:dyDescent="0.2">
      <c r="A1085">
        <v>2018</v>
      </c>
      <c r="B1085" t="s">
        <v>52</v>
      </c>
      <c r="C1085" t="s">
        <v>28</v>
      </c>
      <c r="D1085" s="1">
        <v>8976</v>
      </c>
      <c r="E1085" s="1">
        <v>245593</v>
      </c>
      <c r="F1085" s="2">
        <v>80088</v>
      </c>
    </row>
    <row r="1086" spans="1:6" x14ac:dyDescent="0.2">
      <c r="A1086">
        <v>2018</v>
      </c>
      <c r="B1086" t="s">
        <v>52</v>
      </c>
      <c r="C1086" t="s">
        <v>29</v>
      </c>
      <c r="D1086" s="1">
        <v>1768</v>
      </c>
      <c r="E1086" s="1">
        <v>27145</v>
      </c>
      <c r="F1086" s="2">
        <v>53139</v>
      </c>
    </row>
    <row r="1087" spans="1:6" x14ac:dyDescent="0.2">
      <c r="A1087">
        <v>2018</v>
      </c>
      <c r="B1087" t="s">
        <v>52</v>
      </c>
      <c r="C1087" t="s">
        <v>30</v>
      </c>
      <c r="D1087" s="1">
        <v>16910</v>
      </c>
      <c r="E1087" s="1">
        <v>441590</v>
      </c>
      <c r="F1087" s="2">
        <v>67614</v>
      </c>
    </row>
    <row r="1088" spans="1:6" x14ac:dyDescent="0.2">
      <c r="A1088">
        <v>2018</v>
      </c>
      <c r="B1088" t="s">
        <v>52</v>
      </c>
      <c r="C1088" t="s">
        <v>31</v>
      </c>
      <c r="D1088" s="1">
        <v>10219</v>
      </c>
      <c r="E1088" s="1">
        <v>474932</v>
      </c>
      <c r="F1088" s="2">
        <v>59827</v>
      </c>
    </row>
    <row r="1089" spans="1:6" x14ac:dyDescent="0.2">
      <c r="A1089">
        <v>2018</v>
      </c>
      <c r="B1089" t="s">
        <v>52</v>
      </c>
      <c r="C1089" t="s">
        <v>32</v>
      </c>
      <c r="D1089">
        <v>807</v>
      </c>
      <c r="E1089" s="1">
        <v>25906</v>
      </c>
      <c r="F1089" s="2">
        <v>53882</v>
      </c>
    </row>
    <row r="1090" spans="1:6" x14ac:dyDescent="0.2">
      <c r="A1090">
        <v>2018</v>
      </c>
      <c r="B1090" t="s">
        <v>52</v>
      </c>
      <c r="C1090" t="s">
        <v>33</v>
      </c>
      <c r="D1090" s="1">
        <v>15409</v>
      </c>
      <c r="E1090" s="1">
        <v>698950</v>
      </c>
      <c r="F1090" s="2">
        <v>61487</v>
      </c>
    </row>
    <row r="1091" spans="1:6" x14ac:dyDescent="0.2">
      <c r="A1091">
        <v>2018</v>
      </c>
      <c r="B1091" t="s">
        <v>52</v>
      </c>
      <c r="C1091" t="s">
        <v>34</v>
      </c>
      <c r="D1091" s="1">
        <v>4164</v>
      </c>
      <c r="E1091" s="1">
        <v>137739</v>
      </c>
      <c r="F1091" s="2">
        <v>58770</v>
      </c>
    </row>
    <row r="1092" spans="1:6" x14ac:dyDescent="0.2">
      <c r="A1092">
        <v>2018</v>
      </c>
      <c r="B1092" t="s">
        <v>52</v>
      </c>
      <c r="C1092" t="s">
        <v>35</v>
      </c>
      <c r="D1092" s="1">
        <v>6240</v>
      </c>
      <c r="E1092" s="1">
        <v>194693</v>
      </c>
      <c r="F1092" s="2">
        <v>70641</v>
      </c>
    </row>
    <row r="1093" spans="1:6" x14ac:dyDescent="0.2">
      <c r="A1093">
        <v>2018</v>
      </c>
      <c r="B1093" t="s">
        <v>52</v>
      </c>
      <c r="C1093" t="s">
        <v>36</v>
      </c>
      <c r="D1093" s="1">
        <v>14407</v>
      </c>
      <c r="E1093" s="1">
        <v>569811</v>
      </c>
      <c r="F1093" s="2">
        <v>62561</v>
      </c>
    </row>
    <row r="1094" spans="1:6" x14ac:dyDescent="0.2">
      <c r="A1094">
        <v>2018</v>
      </c>
      <c r="B1094" t="s">
        <v>52</v>
      </c>
      <c r="C1094" t="s">
        <v>37</v>
      </c>
      <c r="D1094" s="1">
        <v>1572</v>
      </c>
      <c r="E1094" s="1">
        <v>40340</v>
      </c>
      <c r="F1094" s="2">
        <v>58468</v>
      </c>
    </row>
    <row r="1095" spans="1:6" x14ac:dyDescent="0.2">
      <c r="A1095">
        <v>2018</v>
      </c>
      <c r="B1095" t="s">
        <v>52</v>
      </c>
      <c r="C1095" t="s">
        <v>38</v>
      </c>
      <c r="D1095" s="1">
        <v>6087</v>
      </c>
      <c r="E1095" s="1">
        <v>249719</v>
      </c>
      <c r="F1095" s="2">
        <v>59522</v>
      </c>
    </row>
    <row r="1096" spans="1:6" x14ac:dyDescent="0.2">
      <c r="A1096">
        <v>2018</v>
      </c>
      <c r="B1096" t="s">
        <v>52</v>
      </c>
      <c r="C1096" t="s">
        <v>39</v>
      </c>
      <c r="D1096" s="1">
        <v>1084</v>
      </c>
      <c r="E1096" s="1">
        <v>44442</v>
      </c>
      <c r="F1096" s="2">
        <v>49320</v>
      </c>
    </row>
    <row r="1097" spans="1:6" x14ac:dyDescent="0.2">
      <c r="A1097">
        <v>2018</v>
      </c>
      <c r="B1097" t="s">
        <v>52</v>
      </c>
      <c r="C1097" t="s">
        <v>40</v>
      </c>
      <c r="D1097" s="1">
        <v>7051</v>
      </c>
      <c r="E1097" s="1">
        <v>351073</v>
      </c>
      <c r="F1097" s="2">
        <v>59495</v>
      </c>
    </row>
    <row r="1098" spans="1:6" x14ac:dyDescent="0.2">
      <c r="A1098">
        <v>2018</v>
      </c>
      <c r="B1098" t="s">
        <v>52</v>
      </c>
      <c r="C1098" t="s">
        <v>41</v>
      </c>
      <c r="D1098" s="1">
        <v>24758</v>
      </c>
      <c r="E1098" s="1">
        <v>879509</v>
      </c>
      <c r="F1098" s="2">
        <v>77648</v>
      </c>
    </row>
    <row r="1099" spans="1:6" x14ac:dyDescent="0.2">
      <c r="A1099">
        <v>2018</v>
      </c>
      <c r="B1099" t="s">
        <v>52</v>
      </c>
      <c r="C1099" t="s">
        <v>42</v>
      </c>
      <c r="D1099" s="1">
        <v>4386</v>
      </c>
      <c r="E1099" s="1">
        <v>132149</v>
      </c>
      <c r="F1099" s="2">
        <v>58006</v>
      </c>
    </row>
    <row r="1100" spans="1:6" x14ac:dyDescent="0.2">
      <c r="A1100">
        <v>2018</v>
      </c>
      <c r="B1100" t="s">
        <v>52</v>
      </c>
      <c r="C1100" t="s">
        <v>43</v>
      </c>
      <c r="D1100" s="1">
        <v>1108</v>
      </c>
      <c r="E1100" s="1">
        <v>29827</v>
      </c>
      <c r="F1100" s="2">
        <v>59390</v>
      </c>
    </row>
    <row r="1101" spans="1:6" x14ac:dyDescent="0.2">
      <c r="A1101">
        <v>2018</v>
      </c>
      <c r="B1101" t="s">
        <v>52</v>
      </c>
      <c r="C1101" t="s">
        <v>44</v>
      </c>
      <c r="D1101" s="1">
        <v>6750</v>
      </c>
      <c r="E1101" s="1">
        <v>238645</v>
      </c>
      <c r="F1101" s="2">
        <v>59974</v>
      </c>
    </row>
    <row r="1102" spans="1:6" x14ac:dyDescent="0.2">
      <c r="A1102">
        <v>2018</v>
      </c>
      <c r="B1102" t="s">
        <v>52</v>
      </c>
      <c r="C1102" t="s">
        <v>45</v>
      </c>
      <c r="D1102" s="1">
        <v>7798</v>
      </c>
      <c r="E1102" s="1">
        <v>284112</v>
      </c>
      <c r="F1102" s="2">
        <v>79321</v>
      </c>
    </row>
    <row r="1103" spans="1:6" x14ac:dyDescent="0.2">
      <c r="A1103">
        <v>2018</v>
      </c>
      <c r="B1103" t="s">
        <v>52</v>
      </c>
      <c r="C1103" t="s">
        <v>46</v>
      </c>
      <c r="D1103" s="1">
        <v>1268</v>
      </c>
      <c r="E1103" s="1">
        <v>46952</v>
      </c>
      <c r="F1103" s="2">
        <v>60459</v>
      </c>
    </row>
    <row r="1104" spans="1:6" x14ac:dyDescent="0.2">
      <c r="A1104">
        <v>2018</v>
      </c>
      <c r="B1104" t="s">
        <v>52</v>
      </c>
      <c r="C1104" t="s">
        <v>47</v>
      </c>
      <c r="D1104" s="1">
        <v>9432</v>
      </c>
      <c r="E1104" s="1">
        <v>475510</v>
      </c>
      <c r="F1104" s="2">
        <v>58047</v>
      </c>
    </row>
    <row r="1105" spans="1:6" x14ac:dyDescent="0.2">
      <c r="A1105">
        <v>2018</v>
      </c>
      <c r="B1105" t="s">
        <v>52</v>
      </c>
      <c r="C1105" t="s">
        <v>48</v>
      </c>
      <c r="D1105">
        <v>600</v>
      </c>
      <c r="E1105" s="1">
        <v>9721</v>
      </c>
      <c r="F1105" s="2">
        <v>67060</v>
      </c>
    </row>
    <row r="1106" spans="1:6" x14ac:dyDescent="0.2">
      <c r="A1106">
        <v>2018</v>
      </c>
      <c r="B1106" t="s">
        <v>54</v>
      </c>
      <c r="C1106" t="s">
        <v>1</v>
      </c>
      <c r="D1106" s="1">
        <v>32481</v>
      </c>
      <c r="E1106" s="1">
        <v>377561</v>
      </c>
      <c r="F1106" s="2">
        <v>41970</v>
      </c>
    </row>
    <row r="1107" spans="1:6" x14ac:dyDescent="0.2">
      <c r="A1107">
        <v>2018</v>
      </c>
      <c r="B1107" t="s">
        <v>54</v>
      </c>
      <c r="C1107" t="s">
        <v>2</v>
      </c>
      <c r="D1107" s="1">
        <v>31775</v>
      </c>
      <c r="E1107" s="1">
        <v>532318</v>
      </c>
      <c r="F1107" s="2">
        <v>46734</v>
      </c>
    </row>
    <row r="1108" spans="1:6" x14ac:dyDescent="0.2">
      <c r="A1108">
        <v>2018</v>
      </c>
      <c r="B1108" t="s">
        <v>54</v>
      </c>
      <c r="C1108" t="s">
        <v>3</v>
      </c>
      <c r="D1108" s="1">
        <v>21642</v>
      </c>
      <c r="E1108" s="1">
        <v>248584</v>
      </c>
      <c r="F1108" s="2">
        <v>41450</v>
      </c>
    </row>
    <row r="1109" spans="1:6" x14ac:dyDescent="0.2">
      <c r="A1109">
        <v>2018</v>
      </c>
      <c r="B1109" t="s">
        <v>54</v>
      </c>
      <c r="C1109" t="s">
        <v>4</v>
      </c>
      <c r="D1109" s="1">
        <v>196511</v>
      </c>
      <c r="E1109" s="1">
        <v>3033009</v>
      </c>
      <c r="F1109" s="2">
        <v>52020</v>
      </c>
    </row>
    <row r="1110" spans="1:6" x14ac:dyDescent="0.2">
      <c r="A1110">
        <v>2018</v>
      </c>
      <c r="B1110" t="s">
        <v>54</v>
      </c>
      <c r="C1110" t="s">
        <v>5</v>
      </c>
      <c r="D1110" s="1">
        <v>35891</v>
      </c>
      <c r="E1110" s="1">
        <v>466602</v>
      </c>
      <c r="F1110" s="2">
        <v>50043</v>
      </c>
    </row>
    <row r="1111" spans="1:6" x14ac:dyDescent="0.2">
      <c r="A1111">
        <v>2018</v>
      </c>
      <c r="B1111" t="s">
        <v>54</v>
      </c>
      <c r="C1111" t="s">
        <v>6</v>
      </c>
      <c r="D1111" s="1">
        <v>24902</v>
      </c>
      <c r="E1111" s="1">
        <v>296173</v>
      </c>
      <c r="F1111" s="2">
        <v>51041</v>
      </c>
    </row>
    <row r="1112" spans="1:6" x14ac:dyDescent="0.2">
      <c r="A1112">
        <v>2018</v>
      </c>
      <c r="B1112" t="s">
        <v>54</v>
      </c>
      <c r="C1112" t="s">
        <v>7</v>
      </c>
      <c r="D1112" s="1">
        <v>6850</v>
      </c>
      <c r="E1112" s="1">
        <v>79300</v>
      </c>
      <c r="F1112" s="2">
        <v>40843</v>
      </c>
    </row>
    <row r="1113" spans="1:6" x14ac:dyDescent="0.2">
      <c r="A1113">
        <v>2018</v>
      </c>
      <c r="B1113" t="s">
        <v>54</v>
      </c>
      <c r="C1113" t="s">
        <v>8</v>
      </c>
      <c r="D1113" s="1">
        <v>139486</v>
      </c>
      <c r="E1113" s="1">
        <v>1772605</v>
      </c>
      <c r="F1113" s="2">
        <v>44766</v>
      </c>
    </row>
    <row r="1114" spans="1:6" x14ac:dyDescent="0.2">
      <c r="A1114">
        <v>2018</v>
      </c>
      <c r="B1114" t="s">
        <v>54</v>
      </c>
      <c r="C1114" t="s">
        <v>9</v>
      </c>
      <c r="D1114" s="1">
        <v>60996</v>
      </c>
      <c r="E1114" s="1">
        <v>934259</v>
      </c>
      <c r="F1114" s="2">
        <v>49352</v>
      </c>
    </row>
    <row r="1115" spans="1:6" x14ac:dyDescent="0.2">
      <c r="A1115">
        <v>2018</v>
      </c>
      <c r="B1115" t="s">
        <v>54</v>
      </c>
      <c r="C1115" t="s">
        <v>10</v>
      </c>
      <c r="D1115" s="1">
        <v>11969</v>
      </c>
      <c r="E1115" s="1">
        <v>139473</v>
      </c>
      <c r="F1115" s="2">
        <v>39972</v>
      </c>
    </row>
    <row r="1116" spans="1:6" x14ac:dyDescent="0.2">
      <c r="A1116">
        <v>2018</v>
      </c>
      <c r="B1116" t="s">
        <v>54</v>
      </c>
      <c r="C1116" t="s">
        <v>11</v>
      </c>
      <c r="D1116" s="1">
        <v>78063</v>
      </c>
      <c r="E1116" s="1">
        <v>1192654</v>
      </c>
      <c r="F1116" s="2">
        <v>51570</v>
      </c>
    </row>
    <row r="1117" spans="1:6" x14ac:dyDescent="0.2">
      <c r="A1117">
        <v>2018</v>
      </c>
      <c r="B1117" t="s">
        <v>54</v>
      </c>
      <c r="C1117" t="s">
        <v>12</v>
      </c>
      <c r="D1117" s="1">
        <v>40681</v>
      </c>
      <c r="E1117" s="1">
        <v>591234</v>
      </c>
      <c r="F1117" s="2">
        <v>42092</v>
      </c>
    </row>
    <row r="1118" spans="1:6" x14ac:dyDescent="0.2">
      <c r="A1118">
        <v>2018</v>
      </c>
      <c r="B1118" t="s">
        <v>54</v>
      </c>
      <c r="C1118" t="s">
        <v>13</v>
      </c>
      <c r="D1118" s="1">
        <v>23521</v>
      </c>
      <c r="E1118" s="1">
        <v>309603</v>
      </c>
      <c r="F1118" s="2">
        <v>40539</v>
      </c>
    </row>
    <row r="1119" spans="1:6" x14ac:dyDescent="0.2">
      <c r="A1119">
        <v>2018</v>
      </c>
      <c r="B1119" t="s">
        <v>54</v>
      </c>
      <c r="C1119" t="s">
        <v>14</v>
      </c>
      <c r="D1119" s="1">
        <v>20370</v>
      </c>
      <c r="E1119" s="1">
        <v>263858</v>
      </c>
      <c r="F1119" s="2">
        <v>42235</v>
      </c>
    </row>
    <row r="1120" spans="1:6" x14ac:dyDescent="0.2">
      <c r="A1120">
        <v>2018</v>
      </c>
      <c r="B1120" t="s">
        <v>54</v>
      </c>
      <c r="C1120" t="s">
        <v>15</v>
      </c>
      <c r="D1120" s="1">
        <v>28056</v>
      </c>
      <c r="E1120" s="1">
        <v>399946</v>
      </c>
      <c r="F1120" s="2">
        <v>42623</v>
      </c>
    </row>
    <row r="1121" spans="1:6" x14ac:dyDescent="0.2">
      <c r="A1121">
        <v>2018</v>
      </c>
      <c r="B1121" t="s">
        <v>54</v>
      </c>
      <c r="C1121" t="s">
        <v>16</v>
      </c>
      <c r="D1121" s="1">
        <v>30545</v>
      </c>
      <c r="E1121" s="1">
        <v>377555</v>
      </c>
      <c r="F1121" s="2">
        <v>42196</v>
      </c>
    </row>
    <row r="1122" spans="1:6" x14ac:dyDescent="0.2">
      <c r="A1122">
        <v>2018</v>
      </c>
      <c r="B1122" t="s">
        <v>54</v>
      </c>
      <c r="C1122" t="s">
        <v>17</v>
      </c>
      <c r="D1122" s="1">
        <v>10761</v>
      </c>
      <c r="E1122" s="1">
        <v>118191</v>
      </c>
      <c r="F1122" s="2">
        <v>37589</v>
      </c>
    </row>
    <row r="1123" spans="1:6" x14ac:dyDescent="0.2">
      <c r="A1123">
        <v>2018</v>
      </c>
      <c r="B1123" t="s">
        <v>54</v>
      </c>
      <c r="C1123" t="s">
        <v>18</v>
      </c>
      <c r="D1123" s="1">
        <v>32767</v>
      </c>
      <c r="E1123" s="1">
        <v>462590</v>
      </c>
      <c r="F1123" s="2">
        <v>46648</v>
      </c>
    </row>
    <row r="1124" spans="1:6" x14ac:dyDescent="0.2">
      <c r="A1124">
        <v>2018</v>
      </c>
      <c r="B1124" t="s">
        <v>54</v>
      </c>
      <c r="C1124" t="s">
        <v>19</v>
      </c>
      <c r="D1124" s="1">
        <v>42171</v>
      </c>
      <c r="E1124" s="1">
        <v>577061</v>
      </c>
      <c r="F1124" s="2">
        <v>52937</v>
      </c>
    </row>
    <row r="1125" spans="1:6" x14ac:dyDescent="0.2">
      <c r="A1125">
        <v>2018</v>
      </c>
      <c r="B1125" t="s">
        <v>54</v>
      </c>
      <c r="C1125" t="s">
        <v>20</v>
      </c>
      <c r="D1125" s="1">
        <v>52459</v>
      </c>
      <c r="E1125" s="1">
        <v>786892</v>
      </c>
      <c r="F1125" s="2">
        <v>47200</v>
      </c>
    </row>
    <row r="1126" spans="1:6" x14ac:dyDescent="0.2">
      <c r="A1126">
        <v>2018</v>
      </c>
      <c r="B1126" t="s">
        <v>54</v>
      </c>
      <c r="C1126" t="s">
        <v>21</v>
      </c>
      <c r="D1126" s="1">
        <v>37272</v>
      </c>
      <c r="E1126" s="1">
        <v>531669</v>
      </c>
      <c r="F1126" s="2">
        <v>49570</v>
      </c>
    </row>
    <row r="1127" spans="1:6" x14ac:dyDescent="0.2">
      <c r="A1127">
        <v>2018</v>
      </c>
      <c r="B1127" t="s">
        <v>54</v>
      </c>
      <c r="C1127" t="s">
        <v>22</v>
      </c>
      <c r="D1127" s="1">
        <v>19763</v>
      </c>
      <c r="E1127" s="1">
        <v>229107</v>
      </c>
      <c r="F1127" s="2">
        <v>36497</v>
      </c>
    </row>
    <row r="1128" spans="1:6" x14ac:dyDescent="0.2">
      <c r="A1128">
        <v>2018</v>
      </c>
      <c r="B1128" t="s">
        <v>54</v>
      </c>
      <c r="C1128" t="s">
        <v>23</v>
      </c>
      <c r="D1128" s="1">
        <v>38808</v>
      </c>
      <c r="E1128" s="1">
        <v>537150</v>
      </c>
      <c r="F1128" s="2">
        <v>42469</v>
      </c>
    </row>
    <row r="1129" spans="1:6" x14ac:dyDescent="0.2">
      <c r="A1129">
        <v>2018</v>
      </c>
      <c r="B1129" t="s">
        <v>54</v>
      </c>
      <c r="C1129" t="s">
        <v>24</v>
      </c>
      <c r="D1129" s="1">
        <v>9250</v>
      </c>
      <c r="E1129" s="1">
        <v>91355</v>
      </c>
      <c r="F1129" s="2">
        <v>39170</v>
      </c>
    </row>
    <row r="1130" spans="1:6" x14ac:dyDescent="0.2">
      <c r="A1130">
        <v>2018</v>
      </c>
      <c r="B1130" t="s">
        <v>54</v>
      </c>
      <c r="C1130" t="s">
        <v>25</v>
      </c>
      <c r="D1130" s="1">
        <v>14923</v>
      </c>
      <c r="E1130" s="1">
        <v>189793</v>
      </c>
      <c r="F1130" s="2">
        <v>39891</v>
      </c>
    </row>
    <row r="1131" spans="1:6" x14ac:dyDescent="0.2">
      <c r="A1131">
        <v>2018</v>
      </c>
      <c r="B1131" t="s">
        <v>54</v>
      </c>
      <c r="C1131" t="s">
        <v>26</v>
      </c>
      <c r="D1131" s="1">
        <v>15829</v>
      </c>
      <c r="E1131" s="1">
        <v>254417</v>
      </c>
      <c r="F1131" s="2">
        <v>44190</v>
      </c>
    </row>
    <row r="1132" spans="1:6" x14ac:dyDescent="0.2">
      <c r="A1132">
        <v>2018</v>
      </c>
      <c r="B1132" t="s">
        <v>54</v>
      </c>
      <c r="C1132" t="s">
        <v>27</v>
      </c>
      <c r="D1132" s="1">
        <v>12509</v>
      </c>
      <c r="E1132" s="1">
        <v>139183</v>
      </c>
      <c r="F1132" s="2">
        <v>47777</v>
      </c>
    </row>
    <row r="1133" spans="1:6" x14ac:dyDescent="0.2">
      <c r="A1133">
        <v>2018</v>
      </c>
      <c r="B1133" t="s">
        <v>54</v>
      </c>
      <c r="C1133" t="s">
        <v>28</v>
      </c>
      <c r="D1133" s="1">
        <v>54238</v>
      </c>
      <c r="E1133" s="1">
        <v>876344</v>
      </c>
      <c r="F1133" s="2">
        <v>53723</v>
      </c>
    </row>
    <row r="1134" spans="1:6" x14ac:dyDescent="0.2">
      <c r="A1134">
        <v>2018</v>
      </c>
      <c r="B1134" t="s">
        <v>54</v>
      </c>
      <c r="C1134" t="s">
        <v>29</v>
      </c>
      <c r="D1134" s="1">
        <v>10758</v>
      </c>
      <c r="E1134" s="1">
        <v>135970</v>
      </c>
      <c r="F1134" s="2">
        <v>38078</v>
      </c>
    </row>
    <row r="1135" spans="1:6" x14ac:dyDescent="0.2">
      <c r="A1135">
        <v>2018</v>
      </c>
      <c r="B1135" t="s">
        <v>54</v>
      </c>
      <c r="C1135" t="s">
        <v>30</v>
      </c>
      <c r="D1135" s="1">
        <v>123741</v>
      </c>
      <c r="E1135" s="1">
        <v>1554768</v>
      </c>
      <c r="F1135" s="2">
        <v>51832</v>
      </c>
    </row>
    <row r="1136" spans="1:6" x14ac:dyDescent="0.2">
      <c r="A1136">
        <v>2018</v>
      </c>
      <c r="B1136" t="s">
        <v>54</v>
      </c>
      <c r="C1136" t="s">
        <v>31</v>
      </c>
      <c r="D1136" s="1">
        <v>61525</v>
      </c>
      <c r="E1136" s="1">
        <v>830550</v>
      </c>
      <c r="F1136" s="2">
        <v>43092</v>
      </c>
    </row>
    <row r="1137" spans="1:6" x14ac:dyDescent="0.2">
      <c r="A1137">
        <v>2018</v>
      </c>
      <c r="B1137" t="s">
        <v>54</v>
      </c>
      <c r="C1137" t="s">
        <v>32</v>
      </c>
      <c r="D1137" s="1">
        <v>7753</v>
      </c>
      <c r="E1137" s="1">
        <v>91635</v>
      </c>
      <c r="F1137" s="2">
        <v>49819</v>
      </c>
    </row>
    <row r="1138" spans="1:6" x14ac:dyDescent="0.2">
      <c r="A1138">
        <v>2018</v>
      </c>
      <c r="B1138" t="s">
        <v>54</v>
      </c>
      <c r="C1138" t="s">
        <v>33</v>
      </c>
      <c r="D1138" s="1">
        <v>68615</v>
      </c>
      <c r="E1138" s="1">
        <v>1017249</v>
      </c>
      <c r="F1138" s="2">
        <v>44247</v>
      </c>
    </row>
    <row r="1139" spans="1:6" x14ac:dyDescent="0.2">
      <c r="A1139">
        <v>2018</v>
      </c>
      <c r="B1139" t="s">
        <v>54</v>
      </c>
      <c r="C1139" t="s">
        <v>34</v>
      </c>
      <c r="D1139" s="1">
        <v>23748</v>
      </c>
      <c r="E1139" s="1">
        <v>297631</v>
      </c>
      <c r="F1139" s="2">
        <v>41554</v>
      </c>
    </row>
    <row r="1140" spans="1:6" x14ac:dyDescent="0.2">
      <c r="A1140">
        <v>2018</v>
      </c>
      <c r="B1140" t="s">
        <v>54</v>
      </c>
      <c r="C1140" t="s">
        <v>35</v>
      </c>
      <c r="D1140" s="1">
        <v>26503</v>
      </c>
      <c r="E1140" s="1">
        <v>349656</v>
      </c>
      <c r="F1140" s="2">
        <v>44347</v>
      </c>
    </row>
    <row r="1141" spans="1:6" x14ac:dyDescent="0.2">
      <c r="A1141">
        <v>2018</v>
      </c>
      <c r="B1141" t="s">
        <v>54</v>
      </c>
      <c r="C1141" t="s">
        <v>36</v>
      </c>
      <c r="D1141" s="1">
        <v>74845</v>
      </c>
      <c r="E1141" s="1">
        <v>1117054</v>
      </c>
      <c r="F1141" s="2">
        <v>45000</v>
      </c>
    </row>
    <row r="1142" spans="1:6" x14ac:dyDescent="0.2">
      <c r="A1142">
        <v>2018</v>
      </c>
      <c r="B1142" t="s">
        <v>54</v>
      </c>
      <c r="C1142" t="s">
        <v>37</v>
      </c>
      <c r="D1142" s="1">
        <v>7658</v>
      </c>
      <c r="E1142" s="1">
        <v>76762</v>
      </c>
      <c r="F1142" s="2">
        <v>43902</v>
      </c>
    </row>
    <row r="1143" spans="1:6" x14ac:dyDescent="0.2">
      <c r="A1143">
        <v>2018</v>
      </c>
      <c r="B1143" t="s">
        <v>54</v>
      </c>
      <c r="C1143" t="s">
        <v>38</v>
      </c>
      <c r="D1143" s="1">
        <v>30013</v>
      </c>
      <c r="E1143" s="1">
        <v>402308</v>
      </c>
      <c r="F1143" s="2">
        <v>39429</v>
      </c>
    </row>
    <row r="1144" spans="1:6" x14ac:dyDescent="0.2">
      <c r="A1144">
        <v>2018</v>
      </c>
      <c r="B1144" t="s">
        <v>54</v>
      </c>
      <c r="C1144" t="s">
        <v>39</v>
      </c>
      <c r="D1144" s="1">
        <v>8059</v>
      </c>
      <c r="E1144" s="1">
        <v>85734</v>
      </c>
      <c r="F1144" s="2">
        <v>39650</v>
      </c>
    </row>
    <row r="1145" spans="1:6" x14ac:dyDescent="0.2">
      <c r="A1145">
        <v>2018</v>
      </c>
      <c r="B1145" t="s">
        <v>54</v>
      </c>
      <c r="C1145" t="s">
        <v>40</v>
      </c>
      <c r="D1145" s="1">
        <v>40040</v>
      </c>
      <c r="E1145" s="1">
        <v>623566</v>
      </c>
      <c r="F1145" s="2">
        <v>46137</v>
      </c>
    </row>
    <row r="1146" spans="1:6" x14ac:dyDescent="0.2">
      <c r="A1146">
        <v>2018</v>
      </c>
      <c r="B1146" t="s">
        <v>54</v>
      </c>
      <c r="C1146" t="s">
        <v>41</v>
      </c>
      <c r="D1146" s="1">
        <v>147447</v>
      </c>
      <c r="E1146" s="1">
        <v>2465009</v>
      </c>
      <c r="F1146" s="2">
        <v>52337</v>
      </c>
    </row>
    <row r="1147" spans="1:6" x14ac:dyDescent="0.2">
      <c r="A1147">
        <v>2018</v>
      </c>
      <c r="B1147" t="s">
        <v>54</v>
      </c>
      <c r="C1147" t="s">
        <v>42</v>
      </c>
      <c r="D1147" s="1">
        <v>19531</v>
      </c>
      <c r="E1147" s="1">
        <v>284283</v>
      </c>
      <c r="F1147" s="2">
        <v>44163</v>
      </c>
    </row>
    <row r="1148" spans="1:6" x14ac:dyDescent="0.2">
      <c r="A1148">
        <v>2018</v>
      </c>
      <c r="B1148" t="s">
        <v>54</v>
      </c>
      <c r="C1148" t="s">
        <v>43</v>
      </c>
      <c r="D1148" s="1">
        <v>5084</v>
      </c>
      <c r="E1148" s="1">
        <v>54476</v>
      </c>
      <c r="F1148" s="2">
        <v>40351</v>
      </c>
    </row>
    <row r="1149" spans="1:6" x14ac:dyDescent="0.2">
      <c r="A1149">
        <v>2018</v>
      </c>
      <c r="B1149" t="s">
        <v>54</v>
      </c>
      <c r="C1149" t="s">
        <v>44</v>
      </c>
      <c r="D1149" s="1">
        <v>43180</v>
      </c>
      <c r="E1149" s="1">
        <v>650233</v>
      </c>
      <c r="F1149" s="2">
        <v>43886</v>
      </c>
    </row>
    <row r="1150" spans="1:6" x14ac:dyDescent="0.2">
      <c r="A1150">
        <v>2018</v>
      </c>
      <c r="B1150" t="s">
        <v>54</v>
      </c>
      <c r="C1150" t="s">
        <v>45</v>
      </c>
      <c r="D1150" s="1">
        <v>39324</v>
      </c>
      <c r="E1150" s="1">
        <v>621384</v>
      </c>
      <c r="F1150" s="2">
        <v>63994</v>
      </c>
    </row>
    <row r="1151" spans="1:6" x14ac:dyDescent="0.2">
      <c r="A1151">
        <v>2018</v>
      </c>
      <c r="B1151" t="s">
        <v>54</v>
      </c>
      <c r="C1151" t="s">
        <v>46</v>
      </c>
      <c r="D1151" s="1">
        <v>10925</v>
      </c>
      <c r="E1151" s="1">
        <v>128211</v>
      </c>
      <c r="F1151" s="2">
        <v>38698</v>
      </c>
    </row>
    <row r="1152" spans="1:6" x14ac:dyDescent="0.2">
      <c r="A1152">
        <v>2018</v>
      </c>
      <c r="B1152" t="s">
        <v>54</v>
      </c>
      <c r="C1152" t="s">
        <v>47</v>
      </c>
      <c r="D1152" s="1">
        <v>36496</v>
      </c>
      <c r="E1152" s="1">
        <v>541333</v>
      </c>
      <c r="F1152" s="2">
        <v>41512</v>
      </c>
    </row>
    <row r="1153" spans="1:6" x14ac:dyDescent="0.2">
      <c r="A1153">
        <v>2018</v>
      </c>
      <c r="B1153" t="s">
        <v>54</v>
      </c>
      <c r="C1153" t="s">
        <v>48</v>
      </c>
      <c r="D1153" s="1">
        <v>4830</v>
      </c>
      <c r="E1153" s="1">
        <v>49819</v>
      </c>
      <c r="F1153" s="2">
        <v>42737</v>
      </c>
    </row>
    <row r="1154" spans="1:6" x14ac:dyDescent="0.2">
      <c r="A1154">
        <v>2018</v>
      </c>
      <c r="B1154" t="s">
        <v>53</v>
      </c>
      <c r="C1154" t="s">
        <v>1</v>
      </c>
      <c r="D1154" s="1">
        <v>2168</v>
      </c>
      <c r="E1154" s="1">
        <v>21030</v>
      </c>
      <c r="F1154" s="2">
        <v>60025</v>
      </c>
    </row>
    <row r="1155" spans="1:6" x14ac:dyDescent="0.2">
      <c r="A1155">
        <v>2018</v>
      </c>
      <c r="B1155" t="s">
        <v>53</v>
      </c>
      <c r="C1155" t="s">
        <v>2</v>
      </c>
      <c r="D1155" s="1">
        <v>3113</v>
      </c>
      <c r="E1155" s="1">
        <v>47340</v>
      </c>
      <c r="F1155" s="2">
        <v>75499</v>
      </c>
    </row>
    <row r="1156" spans="1:6" x14ac:dyDescent="0.2">
      <c r="A1156">
        <v>2018</v>
      </c>
      <c r="B1156" t="s">
        <v>53</v>
      </c>
      <c r="C1156" t="s">
        <v>3</v>
      </c>
      <c r="D1156" s="1">
        <v>1210</v>
      </c>
      <c r="E1156" s="1">
        <v>10913</v>
      </c>
      <c r="F1156" s="2">
        <v>53828</v>
      </c>
    </row>
    <row r="1157" spans="1:6" x14ac:dyDescent="0.2">
      <c r="A1157">
        <v>2018</v>
      </c>
      <c r="B1157" t="s">
        <v>53</v>
      </c>
      <c r="C1157" t="s">
        <v>4</v>
      </c>
      <c r="D1157" s="1">
        <v>26592</v>
      </c>
      <c r="E1157" s="1">
        <v>525771</v>
      </c>
      <c r="F1157" s="2">
        <v>188173</v>
      </c>
    </row>
    <row r="1158" spans="1:6" x14ac:dyDescent="0.2">
      <c r="A1158">
        <v>2018</v>
      </c>
      <c r="B1158" t="s">
        <v>53</v>
      </c>
      <c r="C1158" t="s">
        <v>5</v>
      </c>
      <c r="D1158" s="1">
        <v>4173</v>
      </c>
      <c r="E1158" s="1">
        <v>75076</v>
      </c>
      <c r="F1158" s="2">
        <v>100735</v>
      </c>
    </row>
    <row r="1159" spans="1:6" x14ac:dyDescent="0.2">
      <c r="A1159">
        <v>2018</v>
      </c>
      <c r="B1159" t="s">
        <v>53</v>
      </c>
      <c r="C1159" t="s">
        <v>6</v>
      </c>
      <c r="D1159" s="1">
        <v>2306</v>
      </c>
      <c r="E1159" s="1">
        <v>31734</v>
      </c>
      <c r="F1159" s="2">
        <v>110642</v>
      </c>
    </row>
    <row r="1160" spans="1:6" x14ac:dyDescent="0.2">
      <c r="A1160">
        <v>2018</v>
      </c>
      <c r="B1160" t="s">
        <v>53</v>
      </c>
      <c r="C1160" t="s">
        <v>7</v>
      </c>
      <c r="D1160">
        <v>433</v>
      </c>
      <c r="E1160" s="1">
        <v>4065</v>
      </c>
      <c r="F1160" s="2">
        <v>65782</v>
      </c>
    </row>
    <row r="1161" spans="1:6" x14ac:dyDescent="0.2">
      <c r="A1161">
        <v>2018</v>
      </c>
      <c r="B1161" t="s">
        <v>53</v>
      </c>
      <c r="C1161" t="s">
        <v>8</v>
      </c>
      <c r="D1161" s="1">
        <v>11205</v>
      </c>
      <c r="E1161" s="1">
        <v>138995</v>
      </c>
      <c r="F1161" s="2">
        <v>81168</v>
      </c>
    </row>
    <row r="1162" spans="1:6" x14ac:dyDescent="0.2">
      <c r="A1162">
        <v>2018</v>
      </c>
      <c r="B1162" t="s">
        <v>53</v>
      </c>
      <c r="C1162" t="s">
        <v>9</v>
      </c>
      <c r="D1162" s="1">
        <v>5113</v>
      </c>
      <c r="E1162" s="1">
        <v>114231</v>
      </c>
      <c r="F1162" s="2">
        <v>96613</v>
      </c>
    </row>
    <row r="1163" spans="1:6" x14ac:dyDescent="0.2">
      <c r="A1163">
        <v>2018</v>
      </c>
      <c r="B1163" t="s">
        <v>53</v>
      </c>
      <c r="C1163" t="s">
        <v>10</v>
      </c>
      <c r="D1163" s="1">
        <v>1223</v>
      </c>
      <c r="E1163" s="1">
        <v>8798</v>
      </c>
      <c r="F1163" s="2">
        <v>52761</v>
      </c>
    </row>
    <row r="1164" spans="1:6" x14ac:dyDescent="0.2">
      <c r="A1164">
        <v>2018</v>
      </c>
      <c r="B1164" t="s">
        <v>53</v>
      </c>
      <c r="C1164" t="s">
        <v>11</v>
      </c>
      <c r="D1164" s="1">
        <v>6688</v>
      </c>
      <c r="E1164" s="1">
        <v>94330</v>
      </c>
      <c r="F1164" s="2">
        <v>91164</v>
      </c>
    </row>
    <row r="1165" spans="1:6" x14ac:dyDescent="0.2">
      <c r="A1165">
        <v>2018</v>
      </c>
      <c r="B1165" t="s">
        <v>53</v>
      </c>
      <c r="C1165" t="s">
        <v>12</v>
      </c>
      <c r="D1165" s="1">
        <v>2123</v>
      </c>
      <c r="E1165" s="1">
        <v>29375</v>
      </c>
      <c r="F1165" s="2">
        <v>60371</v>
      </c>
    </row>
    <row r="1166" spans="1:6" x14ac:dyDescent="0.2">
      <c r="A1166">
        <v>2018</v>
      </c>
      <c r="B1166" t="s">
        <v>53</v>
      </c>
      <c r="C1166" t="s">
        <v>13</v>
      </c>
      <c r="D1166" s="1">
        <v>1742</v>
      </c>
      <c r="E1166" s="1">
        <v>22018</v>
      </c>
      <c r="F1166" s="2">
        <v>58519</v>
      </c>
    </row>
    <row r="1167" spans="1:6" x14ac:dyDescent="0.2">
      <c r="A1167">
        <v>2018</v>
      </c>
      <c r="B1167" t="s">
        <v>53</v>
      </c>
      <c r="C1167" t="s">
        <v>14</v>
      </c>
      <c r="D1167" s="1">
        <v>1308</v>
      </c>
      <c r="E1167" s="1">
        <v>18664</v>
      </c>
      <c r="F1167" s="2">
        <v>63399</v>
      </c>
    </row>
    <row r="1168" spans="1:6" x14ac:dyDescent="0.2">
      <c r="A1168">
        <v>2018</v>
      </c>
      <c r="B1168" t="s">
        <v>53</v>
      </c>
      <c r="C1168" t="s">
        <v>15</v>
      </c>
      <c r="D1168" s="1">
        <v>1785</v>
      </c>
      <c r="E1168" s="1">
        <v>21989</v>
      </c>
      <c r="F1168" s="2">
        <v>54629</v>
      </c>
    </row>
    <row r="1169" spans="1:6" x14ac:dyDescent="0.2">
      <c r="A1169">
        <v>2018</v>
      </c>
      <c r="B1169" t="s">
        <v>53</v>
      </c>
      <c r="C1169" t="s">
        <v>16</v>
      </c>
      <c r="D1169" s="1">
        <v>1716</v>
      </c>
      <c r="E1169" s="1">
        <v>22869</v>
      </c>
      <c r="F1169" s="2">
        <v>58223</v>
      </c>
    </row>
    <row r="1170" spans="1:6" x14ac:dyDescent="0.2">
      <c r="A1170">
        <v>2018</v>
      </c>
      <c r="B1170" t="s">
        <v>53</v>
      </c>
      <c r="C1170" t="s">
        <v>17</v>
      </c>
      <c r="D1170">
        <v>849</v>
      </c>
      <c r="E1170" s="1">
        <v>7397</v>
      </c>
      <c r="F1170" s="2">
        <v>54502</v>
      </c>
    </row>
    <row r="1171" spans="1:6" x14ac:dyDescent="0.2">
      <c r="A1171">
        <v>2018</v>
      </c>
      <c r="B1171" t="s">
        <v>53</v>
      </c>
      <c r="C1171" t="s">
        <v>18</v>
      </c>
      <c r="D1171" s="1">
        <v>2737</v>
      </c>
      <c r="E1171" s="1">
        <v>36210</v>
      </c>
      <c r="F1171" s="2">
        <v>92844</v>
      </c>
    </row>
    <row r="1172" spans="1:6" x14ac:dyDescent="0.2">
      <c r="A1172">
        <v>2018</v>
      </c>
      <c r="B1172" t="s">
        <v>53</v>
      </c>
      <c r="C1172" t="s">
        <v>19</v>
      </c>
      <c r="D1172" s="1">
        <v>5379</v>
      </c>
      <c r="E1172" s="1">
        <v>91783</v>
      </c>
      <c r="F1172" s="2">
        <v>123118</v>
      </c>
    </row>
    <row r="1173" spans="1:6" x14ac:dyDescent="0.2">
      <c r="A1173">
        <v>2018</v>
      </c>
      <c r="B1173" t="s">
        <v>53</v>
      </c>
      <c r="C1173" t="s">
        <v>20</v>
      </c>
      <c r="D1173" s="1">
        <v>6287</v>
      </c>
      <c r="E1173" s="1">
        <v>56247</v>
      </c>
      <c r="F1173" s="2">
        <v>73556</v>
      </c>
    </row>
    <row r="1174" spans="1:6" x14ac:dyDescent="0.2">
      <c r="A1174">
        <v>2018</v>
      </c>
      <c r="B1174" t="s">
        <v>53</v>
      </c>
      <c r="C1174" t="s">
        <v>21</v>
      </c>
      <c r="D1174" s="1">
        <v>3977</v>
      </c>
      <c r="E1174" s="1">
        <v>49170</v>
      </c>
      <c r="F1174" s="2">
        <v>78903</v>
      </c>
    </row>
    <row r="1175" spans="1:6" x14ac:dyDescent="0.2">
      <c r="A1175">
        <v>2018</v>
      </c>
      <c r="B1175" t="s">
        <v>53</v>
      </c>
      <c r="C1175" t="s">
        <v>22</v>
      </c>
      <c r="D1175">
        <v>940</v>
      </c>
      <c r="E1175" s="1">
        <v>10980</v>
      </c>
      <c r="F1175" s="2">
        <v>49173</v>
      </c>
    </row>
    <row r="1176" spans="1:6" x14ac:dyDescent="0.2">
      <c r="A1176">
        <v>2018</v>
      </c>
      <c r="B1176" t="s">
        <v>53</v>
      </c>
      <c r="C1176" t="s">
        <v>23</v>
      </c>
      <c r="D1176" s="1">
        <v>3049</v>
      </c>
      <c r="E1176" s="1">
        <v>47666</v>
      </c>
      <c r="F1176" s="2">
        <v>81842</v>
      </c>
    </row>
    <row r="1177" spans="1:6" x14ac:dyDescent="0.2">
      <c r="A1177">
        <v>2018</v>
      </c>
      <c r="B1177" t="s">
        <v>53</v>
      </c>
      <c r="C1177" t="s">
        <v>24</v>
      </c>
      <c r="D1177">
        <v>801</v>
      </c>
      <c r="E1177" s="1">
        <v>6350</v>
      </c>
      <c r="F1177" s="2">
        <v>54475</v>
      </c>
    </row>
    <row r="1178" spans="1:6" x14ac:dyDescent="0.2">
      <c r="A1178">
        <v>2018</v>
      </c>
      <c r="B1178" t="s">
        <v>53</v>
      </c>
      <c r="C1178" t="s">
        <v>25</v>
      </c>
      <c r="D1178">
        <v>973</v>
      </c>
      <c r="E1178" s="1">
        <v>17653</v>
      </c>
      <c r="F1178" s="2">
        <v>64407</v>
      </c>
    </row>
    <row r="1179" spans="1:6" x14ac:dyDescent="0.2">
      <c r="A1179">
        <v>2018</v>
      </c>
      <c r="B1179" t="s">
        <v>53</v>
      </c>
      <c r="C1179" t="s">
        <v>26</v>
      </c>
      <c r="D1179" s="1">
        <v>1541</v>
      </c>
      <c r="E1179" s="1">
        <v>15646</v>
      </c>
      <c r="F1179" s="2">
        <v>70292</v>
      </c>
    </row>
    <row r="1180" spans="1:6" x14ac:dyDescent="0.2">
      <c r="A1180">
        <v>2018</v>
      </c>
      <c r="B1180" t="s">
        <v>53</v>
      </c>
      <c r="C1180" t="s">
        <v>27</v>
      </c>
      <c r="D1180">
        <v>892</v>
      </c>
      <c r="E1180" s="1">
        <v>12351</v>
      </c>
      <c r="F1180" s="2">
        <v>93599</v>
      </c>
    </row>
    <row r="1181" spans="1:6" x14ac:dyDescent="0.2">
      <c r="A1181">
        <v>2018</v>
      </c>
      <c r="B1181" t="s">
        <v>53</v>
      </c>
      <c r="C1181" t="s">
        <v>28</v>
      </c>
      <c r="D1181" s="1">
        <v>3722</v>
      </c>
      <c r="E1181" s="1">
        <v>69519</v>
      </c>
      <c r="F1181" s="2">
        <v>114630</v>
      </c>
    </row>
    <row r="1182" spans="1:6" x14ac:dyDescent="0.2">
      <c r="A1182">
        <v>2018</v>
      </c>
      <c r="B1182" t="s">
        <v>53</v>
      </c>
      <c r="C1182" t="s">
        <v>29</v>
      </c>
      <c r="D1182">
        <v>987</v>
      </c>
      <c r="E1182" s="1">
        <v>12015</v>
      </c>
      <c r="F1182" s="2">
        <v>53204</v>
      </c>
    </row>
    <row r="1183" spans="1:6" x14ac:dyDescent="0.2">
      <c r="A1183">
        <v>2018</v>
      </c>
      <c r="B1183" t="s">
        <v>53</v>
      </c>
      <c r="C1183" t="s">
        <v>30</v>
      </c>
      <c r="D1183" s="1">
        <v>12672</v>
      </c>
      <c r="E1183" s="1">
        <v>275598</v>
      </c>
      <c r="F1183" s="2">
        <v>129853</v>
      </c>
    </row>
    <row r="1184" spans="1:6" x14ac:dyDescent="0.2">
      <c r="A1184">
        <v>2018</v>
      </c>
      <c r="B1184" t="s">
        <v>53</v>
      </c>
      <c r="C1184" t="s">
        <v>31</v>
      </c>
      <c r="D1184" s="1">
        <v>5238</v>
      </c>
      <c r="E1184" s="1">
        <v>79945</v>
      </c>
      <c r="F1184" s="2">
        <v>83920</v>
      </c>
    </row>
    <row r="1185" spans="1:6" x14ac:dyDescent="0.2">
      <c r="A1185">
        <v>2018</v>
      </c>
      <c r="B1185" t="s">
        <v>53</v>
      </c>
      <c r="C1185" t="s">
        <v>32</v>
      </c>
      <c r="D1185">
        <v>395</v>
      </c>
      <c r="E1185" s="1">
        <v>6221</v>
      </c>
      <c r="F1185" s="2">
        <v>70208</v>
      </c>
    </row>
    <row r="1186" spans="1:6" x14ac:dyDescent="0.2">
      <c r="A1186">
        <v>2018</v>
      </c>
      <c r="B1186" t="s">
        <v>53</v>
      </c>
      <c r="C1186" t="s">
        <v>33</v>
      </c>
      <c r="D1186" s="1">
        <v>4616</v>
      </c>
      <c r="E1186" s="1">
        <v>70930</v>
      </c>
      <c r="F1186" s="2">
        <v>70006</v>
      </c>
    </row>
    <row r="1187" spans="1:6" x14ac:dyDescent="0.2">
      <c r="A1187">
        <v>2018</v>
      </c>
      <c r="B1187" t="s">
        <v>53</v>
      </c>
      <c r="C1187" t="s">
        <v>34</v>
      </c>
      <c r="D1187" s="1">
        <v>1469</v>
      </c>
      <c r="E1187" s="1">
        <v>19859</v>
      </c>
      <c r="F1187" s="2">
        <v>58997</v>
      </c>
    </row>
    <row r="1188" spans="1:6" x14ac:dyDescent="0.2">
      <c r="A1188">
        <v>2018</v>
      </c>
      <c r="B1188" t="s">
        <v>53</v>
      </c>
      <c r="C1188" t="s">
        <v>35</v>
      </c>
      <c r="D1188" s="1">
        <v>3768</v>
      </c>
      <c r="E1188" s="1">
        <v>34277</v>
      </c>
      <c r="F1188" s="2">
        <v>87733</v>
      </c>
    </row>
    <row r="1189" spans="1:6" x14ac:dyDescent="0.2">
      <c r="A1189">
        <v>2018</v>
      </c>
      <c r="B1189" t="s">
        <v>53</v>
      </c>
      <c r="C1189" t="s">
        <v>36</v>
      </c>
      <c r="D1189" s="1">
        <v>4896</v>
      </c>
      <c r="E1189" s="1">
        <v>85970</v>
      </c>
      <c r="F1189" s="2">
        <v>87091</v>
      </c>
    </row>
    <row r="1190" spans="1:6" x14ac:dyDescent="0.2">
      <c r="A1190">
        <v>2018</v>
      </c>
      <c r="B1190" t="s">
        <v>53</v>
      </c>
      <c r="C1190" t="s">
        <v>37</v>
      </c>
      <c r="D1190">
        <v>715</v>
      </c>
      <c r="E1190" s="1">
        <v>5930</v>
      </c>
      <c r="F1190" s="2">
        <v>74327</v>
      </c>
    </row>
    <row r="1191" spans="1:6" x14ac:dyDescent="0.2">
      <c r="A1191">
        <v>2018</v>
      </c>
      <c r="B1191" t="s">
        <v>53</v>
      </c>
      <c r="C1191" t="s">
        <v>38</v>
      </c>
      <c r="D1191" s="1">
        <v>2548</v>
      </c>
      <c r="E1191" s="1">
        <v>28067</v>
      </c>
      <c r="F1191" s="2">
        <v>61977</v>
      </c>
    </row>
    <row r="1192" spans="1:6" x14ac:dyDescent="0.2">
      <c r="A1192">
        <v>2018</v>
      </c>
      <c r="B1192" t="s">
        <v>53</v>
      </c>
      <c r="C1192" t="s">
        <v>39</v>
      </c>
      <c r="D1192">
        <v>561</v>
      </c>
      <c r="E1192" s="1">
        <v>5589</v>
      </c>
      <c r="F1192" s="2">
        <v>49334</v>
      </c>
    </row>
    <row r="1193" spans="1:6" x14ac:dyDescent="0.2">
      <c r="A1193">
        <v>2018</v>
      </c>
      <c r="B1193" t="s">
        <v>53</v>
      </c>
      <c r="C1193" t="s">
        <v>40</v>
      </c>
      <c r="D1193" s="1">
        <v>3519</v>
      </c>
      <c r="E1193" s="1">
        <v>44851</v>
      </c>
      <c r="F1193" s="2">
        <v>73821</v>
      </c>
    </row>
    <row r="1194" spans="1:6" x14ac:dyDescent="0.2">
      <c r="A1194">
        <v>2018</v>
      </c>
      <c r="B1194" t="s">
        <v>53</v>
      </c>
      <c r="C1194" t="s">
        <v>41</v>
      </c>
      <c r="D1194" s="1">
        <v>9828</v>
      </c>
      <c r="E1194" s="1">
        <v>203822</v>
      </c>
      <c r="F1194" s="2">
        <v>87085</v>
      </c>
    </row>
    <row r="1195" spans="1:6" x14ac:dyDescent="0.2">
      <c r="A1195">
        <v>2018</v>
      </c>
      <c r="B1195" t="s">
        <v>53</v>
      </c>
      <c r="C1195" t="s">
        <v>42</v>
      </c>
      <c r="D1195" s="1">
        <v>2489</v>
      </c>
      <c r="E1195" s="1">
        <v>36783</v>
      </c>
      <c r="F1195" s="2">
        <v>78404</v>
      </c>
    </row>
    <row r="1196" spans="1:6" x14ac:dyDescent="0.2">
      <c r="A1196">
        <v>2018</v>
      </c>
      <c r="B1196" t="s">
        <v>53</v>
      </c>
      <c r="C1196" t="s">
        <v>43</v>
      </c>
      <c r="D1196">
        <v>505</v>
      </c>
      <c r="E1196" s="1">
        <v>4280</v>
      </c>
      <c r="F1196" s="2">
        <v>59800</v>
      </c>
    </row>
    <row r="1197" spans="1:6" x14ac:dyDescent="0.2">
      <c r="A1197">
        <v>2018</v>
      </c>
      <c r="B1197" t="s">
        <v>53</v>
      </c>
      <c r="C1197" t="s">
        <v>44</v>
      </c>
      <c r="D1197" s="1">
        <v>4379</v>
      </c>
      <c r="E1197" s="1">
        <v>66998</v>
      </c>
      <c r="F1197" s="2">
        <v>100731</v>
      </c>
    </row>
    <row r="1198" spans="1:6" x14ac:dyDescent="0.2">
      <c r="A1198">
        <v>2018</v>
      </c>
      <c r="B1198" t="s">
        <v>53</v>
      </c>
      <c r="C1198" t="s">
        <v>45</v>
      </c>
      <c r="D1198" s="1">
        <v>4629</v>
      </c>
      <c r="E1198" s="1">
        <v>133126</v>
      </c>
      <c r="F1198" s="2">
        <v>194631</v>
      </c>
    </row>
    <row r="1199" spans="1:6" x14ac:dyDescent="0.2">
      <c r="A1199">
        <v>2018</v>
      </c>
      <c r="B1199" t="s">
        <v>53</v>
      </c>
      <c r="C1199" t="s">
        <v>46</v>
      </c>
      <c r="D1199">
        <v>789</v>
      </c>
      <c r="E1199" s="1">
        <v>8288</v>
      </c>
      <c r="F1199" s="2">
        <v>52508</v>
      </c>
    </row>
    <row r="1200" spans="1:6" x14ac:dyDescent="0.2">
      <c r="A1200">
        <v>2018</v>
      </c>
      <c r="B1200" t="s">
        <v>53</v>
      </c>
      <c r="C1200" t="s">
        <v>47</v>
      </c>
      <c r="D1200" s="1">
        <v>2298</v>
      </c>
      <c r="E1200" s="1">
        <v>47152</v>
      </c>
      <c r="F1200" s="2">
        <v>75414</v>
      </c>
    </row>
    <row r="1201" spans="1:6" x14ac:dyDescent="0.2">
      <c r="A1201">
        <v>2018</v>
      </c>
      <c r="B1201" t="s">
        <v>53</v>
      </c>
      <c r="C1201" t="s">
        <v>48</v>
      </c>
      <c r="D1201">
        <v>398</v>
      </c>
      <c r="E1201" s="1">
        <v>3554</v>
      </c>
      <c r="F1201" s="2">
        <v>47401</v>
      </c>
    </row>
    <row r="1202" spans="1:6" x14ac:dyDescent="0.2">
      <c r="A1202">
        <v>2018</v>
      </c>
      <c r="B1202" t="s">
        <v>56</v>
      </c>
      <c r="C1202" t="s">
        <v>1</v>
      </c>
      <c r="D1202" s="1">
        <v>13364</v>
      </c>
      <c r="E1202" s="1">
        <v>94561</v>
      </c>
      <c r="F1202" s="2">
        <v>69240</v>
      </c>
    </row>
    <row r="1203" spans="1:6" x14ac:dyDescent="0.2">
      <c r="A1203">
        <v>2018</v>
      </c>
      <c r="B1203" t="s">
        <v>56</v>
      </c>
      <c r="C1203" t="s">
        <v>2</v>
      </c>
      <c r="D1203" s="1">
        <v>17978</v>
      </c>
      <c r="E1203" s="1">
        <v>214637</v>
      </c>
      <c r="F1203" s="2">
        <v>70877</v>
      </c>
    </row>
    <row r="1204" spans="1:6" x14ac:dyDescent="0.2">
      <c r="A1204">
        <v>2018</v>
      </c>
      <c r="B1204" t="s">
        <v>56</v>
      </c>
      <c r="C1204" t="s">
        <v>3</v>
      </c>
      <c r="D1204" s="1">
        <v>8418</v>
      </c>
      <c r="E1204" s="1">
        <v>50647</v>
      </c>
      <c r="F1204" s="2">
        <v>58119</v>
      </c>
    </row>
    <row r="1205" spans="1:6" x14ac:dyDescent="0.2">
      <c r="A1205">
        <v>2018</v>
      </c>
      <c r="B1205" t="s">
        <v>56</v>
      </c>
      <c r="C1205" t="s">
        <v>4</v>
      </c>
      <c r="D1205" s="1">
        <v>106953</v>
      </c>
      <c r="E1205" s="1">
        <v>835896</v>
      </c>
      <c r="F1205" s="2">
        <v>107228</v>
      </c>
    </row>
    <row r="1206" spans="1:6" x14ac:dyDescent="0.2">
      <c r="A1206">
        <v>2018</v>
      </c>
      <c r="B1206" t="s">
        <v>56</v>
      </c>
      <c r="C1206" t="s">
        <v>5</v>
      </c>
      <c r="D1206" s="1">
        <v>23326</v>
      </c>
      <c r="E1206" s="1">
        <v>164801</v>
      </c>
      <c r="F1206" s="2">
        <v>84615</v>
      </c>
    </row>
    <row r="1207" spans="1:6" x14ac:dyDescent="0.2">
      <c r="A1207">
        <v>2018</v>
      </c>
      <c r="B1207" t="s">
        <v>56</v>
      </c>
      <c r="C1207" t="s">
        <v>6</v>
      </c>
      <c r="D1207" s="1">
        <v>10879</v>
      </c>
      <c r="E1207" s="1">
        <v>123655</v>
      </c>
      <c r="F1207" s="2">
        <v>155433</v>
      </c>
    </row>
    <row r="1208" spans="1:6" x14ac:dyDescent="0.2">
      <c r="A1208">
        <v>2018</v>
      </c>
      <c r="B1208" t="s">
        <v>56</v>
      </c>
      <c r="C1208" t="s">
        <v>7</v>
      </c>
      <c r="D1208" s="1">
        <v>2859</v>
      </c>
      <c r="E1208" s="1">
        <v>47609</v>
      </c>
      <c r="F1208" s="2">
        <v>95574</v>
      </c>
    </row>
    <row r="1209" spans="1:6" x14ac:dyDescent="0.2">
      <c r="A1209">
        <v>2018</v>
      </c>
      <c r="B1209" t="s">
        <v>56</v>
      </c>
      <c r="C1209" t="s">
        <v>8</v>
      </c>
      <c r="D1209" s="1">
        <v>73412</v>
      </c>
      <c r="E1209" s="1">
        <v>570645</v>
      </c>
      <c r="F1209" s="2">
        <v>75337</v>
      </c>
    </row>
    <row r="1210" spans="1:6" x14ac:dyDescent="0.2">
      <c r="A1210">
        <v>2018</v>
      </c>
      <c r="B1210" t="s">
        <v>56</v>
      </c>
      <c r="C1210" t="s">
        <v>9</v>
      </c>
      <c r="D1210" s="1">
        <v>26225</v>
      </c>
      <c r="E1210" s="1">
        <v>237900</v>
      </c>
      <c r="F1210" s="2">
        <v>84587</v>
      </c>
    </row>
    <row r="1211" spans="1:6" x14ac:dyDescent="0.2">
      <c r="A1211">
        <v>2018</v>
      </c>
      <c r="B1211" t="s">
        <v>56</v>
      </c>
      <c r="C1211" t="s">
        <v>10</v>
      </c>
      <c r="D1211" s="1">
        <v>5824</v>
      </c>
      <c r="E1211" s="1">
        <v>32493</v>
      </c>
      <c r="F1211" s="2">
        <v>56024</v>
      </c>
    </row>
    <row r="1212" spans="1:6" x14ac:dyDescent="0.2">
      <c r="A1212">
        <v>2018</v>
      </c>
      <c r="B1212" t="s">
        <v>56</v>
      </c>
      <c r="C1212" t="s">
        <v>11</v>
      </c>
      <c r="D1212" s="1">
        <v>32448</v>
      </c>
      <c r="E1212" s="1">
        <v>373685</v>
      </c>
      <c r="F1212" s="2">
        <v>109598</v>
      </c>
    </row>
    <row r="1213" spans="1:6" x14ac:dyDescent="0.2">
      <c r="A1213">
        <v>2018</v>
      </c>
      <c r="B1213" t="s">
        <v>56</v>
      </c>
      <c r="C1213" t="s">
        <v>12</v>
      </c>
      <c r="D1213" s="1">
        <v>16542</v>
      </c>
      <c r="E1213" s="1">
        <v>133603</v>
      </c>
      <c r="F1213" s="2">
        <v>65167</v>
      </c>
    </row>
    <row r="1214" spans="1:6" x14ac:dyDescent="0.2">
      <c r="A1214">
        <v>2018</v>
      </c>
      <c r="B1214" t="s">
        <v>56</v>
      </c>
      <c r="C1214" t="s">
        <v>13</v>
      </c>
      <c r="D1214" s="1">
        <v>10213</v>
      </c>
      <c r="E1214" s="1">
        <v>109030</v>
      </c>
      <c r="F1214" s="2">
        <v>73894</v>
      </c>
    </row>
    <row r="1215" spans="1:6" x14ac:dyDescent="0.2">
      <c r="A1215">
        <v>2018</v>
      </c>
      <c r="B1215" t="s">
        <v>56</v>
      </c>
      <c r="C1215" t="s">
        <v>14</v>
      </c>
      <c r="D1215" s="1">
        <v>8870</v>
      </c>
      <c r="E1215" s="1">
        <v>73500</v>
      </c>
      <c r="F1215" s="2">
        <v>67710</v>
      </c>
    </row>
    <row r="1216" spans="1:6" x14ac:dyDescent="0.2">
      <c r="A1216">
        <v>2018</v>
      </c>
      <c r="B1216" t="s">
        <v>56</v>
      </c>
      <c r="C1216" t="s">
        <v>15</v>
      </c>
      <c r="D1216" s="1">
        <v>11035</v>
      </c>
      <c r="E1216" s="1">
        <v>92881</v>
      </c>
      <c r="F1216" s="2">
        <v>67733</v>
      </c>
    </row>
    <row r="1217" spans="1:6" x14ac:dyDescent="0.2">
      <c r="A1217">
        <v>2018</v>
      </c>
      <c r="B1217" t="s">
        <v>56</v>
      </c>
      <c r="C1217" t="s">
        <v>16</v>
      </c>
      <c r="D1217" s="1">
        <v>13754</v>
      </c>
      <c r="E1217" s="1">
        <v>85071</v>
      </c>
      <c r="F1217" s="2">
        <v>62731</v>
      </c>
    </row>
    <row r="1218" spans="1:6" x14ac:dyDescent="0.2">
      <c r="A1218">
        <v>2018</v>
      </c>
      <c r="B1218" t="s">
        <v>56</v>
      </c>
      <c r="C1218" t="s">
        <v>17</v>
      </c>
      <c r="D1218" s="1">
        <v>3804</v>
      </c>
      <c r="E1218" s="1">
        <v>29811</v>
      </c>
      <c r="F1218" s="2">
        <v>68174</v>
      </c>
    </row>
    <row r="1219" spans="1:6" x14ac:dyDescent="0.2">
      <c r="A1219">
        <v>2018</v>
      </c>
      <c r="B1219" t="s">
        <v>56</v>
      </c>
      <c r="C1219" t="s">
        <v>18</v>
      </c>
      <c r="D1219" s="1">
        <v>15277</v>
      </c>
      <c r="E1219" s="1">
        <v>138261</v>
      </c>
      <c r="F1219" s="2">
        <v>94201</v>
      </c>
    </row>
    <row r="1220" spans="1:6" x14ac:dyDescent="0.2">
      <c r="A1220">
        <v>2018</v>
      </c>
      <c r="B1220" t="s">
        <v>56</v>
      </c>
      <c r="C1220" t="s">
        <v>19</v>
      </c>
      <c r="D1220" s="1">
        <v>17504</v>
      </c>
      <c r="E1220" s="1">
        <v>217151</v>
      </c>
      <c r="F1220" s="2">
        <v>144514</v>
      </c>
    </row>
    <row r="1221" spans="1:6" x14ac:dyDescent="0.2">
      <c r="A1221">
        <v>2018</v>
      </c>
      <c r="B1221" t="s">
        <v>56</v>
      </c>
      <c r="C1221" t="s">
        <v>20</v>
      </c>
      <c r="D1221" s="1">
        <v>19082</v>
      </c>
      <c r="E1221" s="1">
        <v>203261</v>
      </c>
      <c r="F1221" s="2">
        <v>71568</v>
      </c>
    </row>
    <row r="1222" spans="1:6" x14ac:dyDescent="0.2">
      <c r="A1222">
        <v>2018</v>
      </c>
      <c r="B1222" t="s">
        <v>56</v>
      </c>
      <c r="C1222" t="s">
        <v>21</v>
      </c>
      <c r="D1222" s="1">
        <v>15877</v>
      </c>
      <c r="E1222" s="1">
        <v>178309</v>
      </c>
      <c r="F1222" s="2">
        <v>95604</v>
      </c>
    </row>
    <row r="1223" spans="1:6" x14ac:dyDescent="0.2">
      <c r="A1223">
        <v>2018</v>
      </c>
      <c r="B1223" t="s">
        <v>56</v>
      </c>
      <c r="C1223" t="s">
        <v>22</v>
      </c>
      <c r="D1223" s="1">
        <v>7959</v>
      </c>
      <c r="E1223" s="1">
        <v>42911</v>
      </c>
      <c r="F1223" s="2">
        <v>53281</v>
      </c>
    </row>
    <row r="1224" spans="1:6" x14ac:dyDescent="0.2">
      <c r="A1224">
        <v>2018</v>
      </c>
      <c r="B1224" t="s">
        <v>56</v>
      </c>
      <c r="C1224" t="s">
        <v>23</v>
      </c>
      <c r="D1224" s="1">
        <v>17251</v>
      </c>
      <c r="E1224" s="1">
        <v>162755</v>
      </c>
      <c r="F1224" s="2">
        <v>72947</v>
      </c>
    </row>
    <row r="1225" spans="1:6" x14ac:dyDescent="0.2">
      <c r="A1225">
        <v>2018</v>
      </c>
      <c r="B1225" t="s">
        <v>56</v>
      </c>
      <c r="C1225" t="s">
        <v>24</v>
      </c>
      <c r="D1225" s="1">
        <v>4297</v>
      </c>
      <c r="E1225" s="1">
        <v>21204</v>
      </c>
      <c r="F1225" s="2">
        <v>59315</v>
      </c>
    </row>
    <row r="1226" spans="1:6" x14ac:dyDescent="0.2">
      <c r="A1226">
        <v>2018</v>
      </c>
      <c r="B1226" t="s">
        <v>56</v>
      </c>
      <c r="C1226" t="s">
        <v>25</v>
      </c>
      <c r="D1226" s="1">
        <v>6683</v>
      </c>
      <c r="E1226" s="1">
        <v>66245</v>
      </c>
      <c r="F1226" s="2">
        <v>66817</v>
      </c>
    </row>
    <row r="1227" spans="1:6" x14ac:dyDescent="0.2">
      <c r="A1227">
        <v>2018</v>
      </c>
      <c r="B1227" t="s">
        <v>56</v>
      </c>
      <c r="C1227" t="s">
        <v>26</v>
      </c>
      <c r="D1227" s="1">
        <v>9082</v>
      </c>
      <c r="E1227" s="1">
        <v>63303</v>
      </c>
      <c r="F1227" s="2">
        <v>66612</v>
      </c>
    </row>
    <row r="1228" spans="1:6" x14ac:dyDescent="0.2">
      <c r="A1228">
        <v>2018</v>
      </c>
      <c r="B1228" t="s">
        <v>56</v>
      </c>
      <c r="C1228" t="s">
        <v>27</v>
      </c>
      <c r="D1228" s="1">
        <v>3838</v>
      </c>
      <c r="E1228" s="1">
        <v>33486</v>
      </c>
      <c r="F1228" s="2">
        <v>94889</v>
      </c>
    </row>
    <row r="1229" spans="1:6" x14ac:dyDescent="0.2">
      <c r="A1229">
        <v>2018</v>
      </c>
      <c r="B1229" t="s">
        <v>56</v>
      </c>
      <c r="C1229" t="s">
        <v>28</v>
      </c>
      <c r="D1229" s="1">
        <v>19963</v>
      </c>
      <c r="E1229" s="1">
        <v>242994</v>
      </c>
      <c r="F1229" s="2">
        <v>115066</v>
      </c>
    </row>
    <row r="1230" spans="1:6" x14ac:dyDescent="0.2">
      <c r="A1230">
        <v>2018</v>
      </c>
      <c r="B1230" t="s">
        <v>56</v>
      </c>
      <c r="C1230" t="s">
        <v>29</v>
      </c>
      <c r="D1230" s="1">
        <v>5293</v>
      </c>
      <c r="E1230" s="1">
        <v>32955</v>
      </c>
      <c r="F1230" s="2">
        <v>56048</v>
      </c>
    </row>
    <row r="1231" spans="1:6" x14ac:dyDescent="0.2">
      <c r="A1231">
        <v>2018</v>
      </c>
      <c r="B1231" t="s">
        <v>56</v>
      </c>
      <c r="C1231" t="s">
        <v>30</v>
      </c>
      <c r="D1231" s="1">
        <v>64317</v>
      </c>
      <c r="E1231" s="1">
        <v>714540</v>
      </c>
      <c r="F1231" s="2">
        <v>186871</v>
      </c>
    </row>
    <row r="1232" spans="1:6" x14ac:dyDescent="0.2">
      <c r="A1232">
        <v>2018</v>
      </c>
      <c r="B1232" t="s">
        <v>56</v>
      </c>
      <c r="C1232" t="s">
        <v>31</v>
      </c>
      <c r="D1232" s="1">
        <v>27776</v>
      </c>
      <c r="E1232" s="1">
        <v>233277</v>
      </c>
      <c r="F1232" s="2">
        <v>87311</v>
      </c>
    </row>
    <row r="1233" spans="1:6" x14ac:dyDescent="0.2">
      <c r="A1233">
        <v>2018</v>
      </c>
      <c r="B1233" t="s">
        <v>56</v>
      </c>
      <c r="C1233" t="s">
        <v>32</v>
      </c>
      <c r="D1233" s="1">
        <v>2995</v>
      </c>
      <c r="E1233" s="1">
        <v>23145</v>
      </c>
      <c r="F1233" s="2">
        <v>63251</v>
      </c>
    </row>
    <row r="1234" spans="1:6" x14ac:dyDescent="0.2">
      <c r="A1234">
        <v>2018</v>
      </c>
      <c r="B1234" t="s">
        <v>56</v>
      </c>
      <c r="C1234" t="s">
        <v>33</v>
      </c>
      <c r="D1234" s="1">
        <v>28783</v>
      </c>
      <c r="E1234" s="1">
        <v>293549</v>
      </c>
      <c r="F1234" s="2">
        <v>72736</v>
      </c>
    </row>
    <row r="1235" spans="1:6" x14ac:dyDescent="0.2">
      <c r="A1235">
        <v>2018</v>
      </c>
      <c r="B1235" t="s">
        <v>56</v>
      </c>
      <c r="C1235" t="s">
        <v>34</v>
      </c>
      <c r="D1235" s="1">
        <v>11458</v>
      </c>
      <c r="E1235" s="1">
        <v>77052</v>
      </c>
      <c r="F1235" s="2">
        <v>58044</v>
      </c>
    </row>
    <row r="1236" spans="1:6" x14ac:dyDescent="0.2">
      <c r="A1236">
        <v>2018</v>
      </c>
      <c r="B1236" t="s">
        <v>56</v>
      </c>
      <c r="C1236" t="s">
        <v>35</v>
      </c>
      <c r="D1236" s="1">
        <v>13030</v>
      </c>
      <c r="E1236" s="1">
        <v>84865</v>
      </c>
      <c r="F1236" s="2">
        <v>69649</v>
      </c>
    </row>
    <row r="1237" spans="1:6" x14ac:dyDescent="0.2">
      <c r="A1237">
        <v>2018</v>
      </c>
      <c r="B1237" t="s">
        <v>56</v>
      </c>
      <c r="C1237" t="s">
        <v>36</v>
      </c>
      <c r="D1237" s="1">
        <v>28823</v>
      </c>
      <c r="E1237" s="1">
        <v>325130</v>
      </c>
      <c r="F1237" s="2">
        <v>88831</v>
      </c>
    </row>
    <row r="1238" spans="1:6" x14ac:dyDescent="0.2">
      <c r="A1238">
        <v>2018</v>
      </c>
      <c r="B1238" t="s">
        <v>56</v>
      </c>
      <c r="C1238" t="s">
        <v>37</v>
      </c>
      <c r="D1238" s="1">
        <v>2869</v>
      </c>
      <c r="E1238" s="1">
        <v>32305</v>
      </c>
      <c r="F1238" s="2">
        <v>88061</v>
      </c>
    </row>
    <row r="1239" spans="1:6" x14ac:dyDescent="0.2">
      <c r="A1239">
        <v>2018</v>
      </c>
      <c r="B1239" t="s">
        <v>56</v>
      </c>
      <c r="C1239" t="s">
        <v>38</v>
      </c>
      <c r="D1239" s="1">
        <v>13166</v>
      </c>
      <c r="E1239" s="1">
        <v>100794</v>
      </c>
      <c r="F1239" s="2">
        <v>61713</v>
      </c>
    </row>
    <row r="1240" spans="1:6" x14ac:dyDescent="0.2">
      <c r="A1240">
        <v>2018</v>
      </c>
      <c r="B1240" t="s">
        <v>56</v>
      </c>
      <c r="C1240" t="s">
        <v>39</v>
      </c>
      <c r="D1240" s="1">
        <v>3259</v>
      </c>
      <c r="E1240" s="1">
        <v>28739</v>
      </c>
      <c r="F1240" s="2">
        <v>60160</v>
      </c>
    </row>
    <row r="1241" spans="1:6" x14ac:dyDescent="0.2">
      <c r="A1241">
        <v>2018</v>
      </c>
      <c r="B1241" t="s">
        <v>56</v>
      </c>
      <c r="C1241" t="s">
        <v>40</v>
      </c>
      <c r="D1241" s="1">
        <v>15698</v>
      </c>
      <c r="E1241" s="1">
        <v>150833</v>
      </c>
      <c r="F1241" s="2">
        <v>76718</v>
      </c>
    </row>
    <row r="1242" spans="1:6" x14ac:dyDescent="0.2">
      <c r="A1242">
        <v>2018</v>
      </c>
      <c r="B1242" t="s">
        <v>56</v>
      </c>
      <c r="C1242" t="s">
        <v>41</v>
      </c>
      <c r="D1242" s="1">
        <v>73679</v>
      </c>
      <c r="E1242" s="1">
        <v>756318</v>
      </c>
      <c r="F1242" s="2">
        <v>83356</v>
      </c>
    </row>
    <row r="1243" spans="1:6" x14ac:dyDescent="0.2">
      <c r="A1243">
        <v>2018</v>
      </c>
      <c r="B1243" t="s">
        <v>56</v>
      </c>
      <c r="C1243" t="s">
        <v>42</v>
      </c>
      <c r="D1243" s="1">
        <v>11520</v>
      </c>
      <c r="E1243" s="1">
        <v>87530</v>
      </c>
      <c r="F1243" s="2">
        <v>67933</v>
      </c>
    </row>
    <row r="1244" spans="1:6" x14ac:dyDescent="0.2">
      <c r="A1244">
        <v>2018</v>
      </c>
      <c r="B1244" t="s">
        <v>56</v>
      </c>
      <c r="C1244" t="s">
        <v>43</v>
      </c>
      <c r="D1244" s="1">
        <v>1694</v>
      </c>
      <c r="E1244" s="1">
        <v>11814</v>
      </c>
      <c r="F1244" s="2">
        <v>72078</v>
      </c>
    </row>
    <row r="1245" spans="1:6" x14ac:dyDescent="0.2">
      <c r="A1245">
        <v>2018</v>
      </c>
      <c r="B1245" t="s">
        <v>56</v>
      </c>
      <c r="C1245" t="s">
        <v>44</v>
      </c>
      <c r="D1245" s="1">
        <v>21938</v>
      </c>
      <c r="E1245" s="1">
        <v>194731</v>
      </c>
      <c r="F1245" s="2">
        <v>85723</v>
      </c>
    </row>
    <row r="1246" spans="1:6" x14ac:dyDescent="0.2">
      <c r="A1246">
        <v>2018</v>
      </c>
      <c r="B1246" t="s">
        <v>56</v>
      </c>
      <c r="C1246" t="s">
        <v>45</v>
      </c>
      <c r="D1246" s="1">
        <v>17577</v>
      </c>
      <c r="E1246" s="1">
        <v>147871</v>
      </c>
      <c r="F1246" s="2">
        <v>80466</v>
      </c>
    </row>
    <row r="1247" spans="1:6" x14ac:dyDescent="0.2">
      <c r="A1247">
        <v>2018</v>
      </c>
      <c r="B1247" t="s">
        <v>56</v>
      </c>
      <c r="C1247" t="s">
        <v>46</v>
      </c>
      <c r="D1247" s="1">
        <v>4029</v>
      </c>
      <c r="E1247" s="1">
        <v>24510</v>
      </c>
      <c r="F1247" s="2">
        <v>53206</v>
      </c>
    </row>
    <row r="1248" spans="1:6" x14ac:dyDescent="0.2">
      <c r="A1248">
        <v>2018</v>
      </c>
      <c r="B1248" t="s">
        <v>56</v>
      </c>
      <c r="C1248" t="s">
        <v>47</v>
      </c>
      <c r="D1248" s="1">
        <v>13917</v>
      </c>
      <c r="E1248" s="1">
        <v>148837</v>
      </c>
      <c r="F1248" s="2">
        <v>71561</v>
      </c>
    </row>
    <row r="1249" spans="1:6" x14ac:dyDescent="0.2">
      <c r="A1249">
        <v>2018</v>
      </c>
      <c r="B1249" t="s">
        <v>56</v>
      </c>
      <c r="C1249" t="s">
        <v>48</v>
      </c>
      <c r="D1249" s="1">
        <v>2283</v>
      </c>
      <c r="E1249" s="1">
        <v>11124</v>
      </c>
      <c r="F1249" s="2">
        <v>57486</v>
      </c>
    </row>
    <row r="1250" spans="1:6" x14ac:dyDescent="0.2">
      <c r="A1250">
        <v>2018</v>
      </c>
      <c r="B1250" t="s">
        <v>57</v>
      </c>
      <c r="C1250" t="s">
        <v>1</v>
      </c>
      <c r="D1250" s="1">
        <v>21888</v>
      </c>
      <c r="E1250" s="1">
        <v>245234</v>
      </c>
      <c r="F1250" s="2">
        <v>55653</v>
      </c>
    </row>
    <row r="1251" spans="1:6" x14ac:dyDescent="0.2">
      <c r="A1251">
        <v>2018</v>
      </c>
      <c r="B1251" t="s">
        <v>57</v>
      </c>
      <c r="C1251" t="s">
        <v>2</v>
      </c>
      <c r="D1251" s="1">
        <v>35993</v>
      </c>
      <c r="E1251" s="1">
        <v>430516</v>
      </c>
      <c r="F1251" s="2">
        <v>56745</v>
      </c>
    </row>
    <row r="1252" spans="1:6" x14ac:dyDescent="0.2">
      <c r="A1252">
        <v>2018</v>
      </c>
      <c r="B1252" t="s">
        <v>57</v>
      </c>
      <c r="C1252" t="s">
        <v>3</v>
      </c>
      <c r="D1252" s="1">
        <v>14308</v>
      </c>
      <c r="E1252" s="1">
        <v>146700</v>
      </c>
      <c r="F1252" s="2">
        <v>60316</v>
      </c>
    </row>
    <row r="1253" spans="1:6" x14ac:dyDescent="0.2">
      <c r="A1253">
        <v>2018</v>
      </c>
      <c r="B1253" t="s">
        <v>57</v>
      </c>
      <c r="C1253" t="s">
        <v>4</v>
      </c>
      <c r="D1253" s="1">
        <v>208425</v>
      </c>
      <c r="E1253" s="1">
        <v>2667839</v>
      </c>
      <c r="F1253" s="2">
        <v>91070</v>
      </c>
    </row>
    <row r="1254" spans="1:6" x14ac:dyDescent="0.2">
      <c r="A1254">
        <v>2018</v>
      </c>
      <c r="B1254" t="s">
        <v>57</v>
      </c>
      <c r="C1254" t="s">
        <v>5</v>
      </c>
      <c r="D1254" s="1">
        <v>52525</v>
      </c>
      <c r="E1254" s="1">
        <v>423946</v>
      </c>
      <c r="F1254" s="2">
        <v>81401</v>
      </c>
    </row>
    <row r="1255" spans="1:6" x14ac:dyDescent="0.2">
      <c r="A1255">
        <v>2018</v>
      </c>
      <c r="B1255" t="s">
        <v>57</v>
      </c>
      <c r="C1255" t="s">
        <v>6</v>
      </c>
      <c r="D1255" s="1">
        <v>23279</v>
      </c>
      <c r="E1255" s="1">
        <v>221029</v>
      </c>
      <c r="F1255" s="2">
        <v>87958</v>
      </c>
    </row>
    <row r="1256" spans="1:6" x14ac:dyDescent="0.2">
      <c r="A1256">
        <v>2018</v>
      </c>
      <c r="B1256" t="s">
        <v>57</v>
      </c>
      <c r="C1256" t="s">
        <v>7</v>
      </c>
      <c r="D1256" s="1">
        <v>8956</v>
      </c>
      <c r="E1256" s="1">
        <v>63405</v>
      </c>
      <c r="F1256" s="2">
        <v>80066</v>
      </c>
    </row>
    <row r="1257" spans="1:6" x14ac:dyDescent="0.2">
      <c r="A1257">
        <v>2018</v>
      </c>
      <c r="B1257" t="s">
        <v>57</v>
      </c>
      <c r="C1257" t="s">
        <v>8</v>
      </c>
      <c r="D1257" s="1">
        <v>161890</v>
      </c>
      <c r="E1257" s="1">
        <v>1365136</v>
      </c>
      <c r="F1257" s="2">
        <v>60914</v>
      </c>
    </row>
    <row r="1258" spans="1:6" x14ac:dyDescent="0.2">
      <c r="A1258">
        <v>2018</v>
      </c>
      <c r="B1258" t="s">
        <v>57</v>
      </c>
      <c r="C1258" t="s">
        <v>9</v>
      </c>
      <c r="D1258" s="1">
        <v>54714</v>
      </c>
      <c r="E1258" s="1">
        <v>687321</v>
      </c>
      <c r="F1258" s="2">
        <v>66989</v>
      </c>
    </row>
    <row r="1259" spans="1:6" x14ac:dyDescent="0.2">
      <c r="A1259">
        <v>2018</v>
      </c>
      <c r="B1259" t="s">
        <v>57</v>
      </c>
      <c r="C1259" t="s">
        <v>10</v>
      </c>
      <c r="D1259" s="1">
        <v>11562</v>
      </c>
      <c r="E1259" s="1">
        <v>91631</v>
      </c>
      <c r="F1259" s="2">
        <v>51695</v>
      </c>
    </row>
    <row r="1260" spans="1:6" x14ac:dyDescent="0.2">
      <c r="A1260">
        <v>2018</v>
      </c>
      <c r="B1260" t="s">
        <v>57</v>
      </c>
      <c r="C1260" t="s">
        <v>11</v>
      </c>
      <c r="D1260" s="1">
        <v>74587</v>
      </c>
      <c r="E1260" s="1">
        <v>948766</v>
      </c>
      <c r="F1260" s="2">
        <v>76586</v>
      </c>
    </row>
    <row r="1261" spans="1:6" x14ac:dyDescent="0.2">
      <c r="A1261">
        <v>2018</v>
      </c>
      <c r="B1261" t="s">
        <v>57</v>
      </c>
      <c r="C1261" t="s">
        <v>12</v>
      </c>
      <c r="D1261" s="1">
        <v>29755</v>
      </c>
      <c r="E1261" s="1">
        <v>342835</v>
      </c>
      <c r="F1261" s="2">
        <v>52468</v>
      </c>
    </row>
    <row r="1262" spans="1:6" x14ac:dyDescent="0.2">
      <c r="A1262">
        <v>2018</v>
      </c>
      <c r="B1262" t="s">
        <v>57</v>
      </c>
      <c r="C1262" t="s">
        <v>13</v>
      </c>
      <c r="D1262" s="1">
        <v>15839</v>
      </c>
      <c r="E1262" s="1">
        <v>140535</v>
      </c>
      <c r="F1262" s="2">
        <v>54071</v>
      </c>
    </row>
    <row r="1263" spans="1:6" x14ac:dyDescent="0.2">
      <c r="A1263">
        <v>2018</v>
      </c>
      <c r="B1263" t="s">
        <v>57</v>
      </c>
      <c r="C1263" t="s">
        <v>14</v>
      </c>
      <c r="D1263" s="1">
        <v>16731</v>
      </c>
      <c r="E1263" s="1">
        <v>179413</v>
      </c>
      <c r="F1263" s="2">
        <v>61288</v>
      </c>
    </row>
    <row r="1264" spans="1:6" x14ac:dyDescent="0.2">
      <c r="A1264">
        <v>2018</v>
      </c>
      <c r="B1264" t="s">
        <v>57</v>
      </c>
      <c r="C1264" t="s">
        <v>15</v>
      </c>
      <c r="D1264" s="1">
        <v>20542</v>
      </c>
      <c r="E1264" s="1">
        <v>217081</v>
      </c>
      <c r="F1264" s="2">
        <v>50087</v>
      </c>
    </row>
    <row r="1265" spans="1:6" x14ac:dyDescent="0.2">
      <c r="A1265">
        <v>2018</v>
      </c>
      <c r="B1265" t="s">
        <v>57</v>
      </c>
      <c r="C1265" t="s">
        <v>16</v>
      </c>
      <c r="D1265" s="1">
        <v>24537</v>
      </c>
      <c r="E1265" s="1">
        <v>213171</v>
      </c>
      <c r="F1265" s="2">
        <v>56446</v>
      </c>
    </row>
    <row r="1266" spans="1:6" x14ac:dyDescent="0.2">
      <c r="A1266">
        <v>2018</v>
      </c>
      <c r="B1266" t="s">
        <v>57</v>
      </c>
      <c r="C1266" t="s">
        <v>17</v>
      </c>
      <c r="D1266" s="1">
        <v>9940</v>
      </c>
      <c r="E1266" s="1">
        <v>69285</v>
      </c>
      <c r="F1266" s="2">
        <v>57328</v>
      </c>
    </row>
    <row r="1267" spans="1:6" x14ac:dyDescent="0.2">
      <c r="A1267">
        <v>2018</v>
      </c>
      <c r="B1267" t="s">
        <v>57</v>
      </c>
      <c r="C1267" t="s">
        <v>18</v>
      </c>
      <c r="D1267" s="1">
        <v>42809</v>
      </c>
      <c r="E1267" s="1">
        <v>452753</v>
      </c>
      <c r="F1267" s="2">
        <v>79500</v>
      </c>
    </row>
    <row r="1268" spans="1:6" x14ac:dyDescent="0.2">
      <c r="A1268">
        <v>2018</v>
      </c>
      <c r="B1268" t="s">
        <v>57</v>
      </c>
      <c r="C1268" t="s">
        <v>19</v>
      </c>
      <c r="D1268" s="1">
        <v>47416</v>
      </c>
      <c r="E1268" s="1">
        <v>587518</v>
      </c>
      <c r="F1268" s="2">
        <v>107875</v>
      </c>
    </row>
    <row r="1269" spans="1:6" x14ac:dyDescent="0.2">
      <c r="A1269">
        <v>2018</v>
      </c>
      <c r="B1269" t="s">
        <v>57</v>
      </c>
      <c r="C1269" t="s">
        <v>20</v>
      </c>
      <c r="D1269" s="1">
        <v>42545</v>
      </c>
      <c r="E1269" s="1">
        <v>657930</v>
      </c>
      <c r="F1269" s="2">
        <v>69377</v>
      </c>
    </row>
    <row r="1270" spans="1:6" x14ac:dyDescent="0.2">
      <c r="A1270">
        <v>2018</v>
      </c>
      <c r="B1270" t="s">
        <v>57</v>
      </c>
      <c r="C1270" t="s">
        <v>21</v>
      </c>
      <c r="D1270" s="1">
        <v>32020</v>
      </c>
      <c r="E1270" s="1">
        <v>378493</v>
      </c>
      <c r="F1270" s="2">
        <v>82535</v>
      </c>
    </row>
    <row r="1271" spans="1:6" x14ac:dyDescent="0.2">
      <c r="A1271">
        <v>2018</v>
      </c>
      <c r="B1271" t="s">
        <v>57</v>
      </c>
      <c r="C1271" t="s">
        <v>22</v>
      </c>
      <c r="D1271" s="1">
        <v>12259</v>
      </c>
      <c r="E1271" s="1">
        <v>109842</v>
      </c>
      <c r="F1271" s="2">
        <v>42132</v>
      </c>
    </row>
    <row r="1272" spans="1:6" x14ac:dyDescent="0.2">
      <c r="A1272">
        <v>2018</v>
      </c>
      <c r="B1272" t="s">
        <v>57</v>
      </c>
      <c r="C1272" t="s">
        <v>23</v>
      </c>
      <c r="D1272" s="1">
        <v>32577</v>
      </c>
      <c r="E1272" s="1">
        <v>385727</v>
      </c>
      <c r="F1272" s="2">
        <v>66429</v>
      </c>
    </row>
    <row r="1273" spans="1:6" x14ac:dyDescent="0.2">
      <c r="A1273">
        <v>2018</v>
      </c>
      <c r="B1273" t="s">
        <v>57</v>
      </c>
      <c r="C1273" t="s">
        <v>24</v>
      </c>
      <c r="D1273" s="1">
        <v>9359</v>
      </c>
      <c r="E1273" s="1">
        <v>42410</v>
      </c>
      <c r="F1273" s="2">
        <v>52271</v>
      </c>
    </row>
    <row r="1274" spans="1:6" x14ac:dyDescent="0.2">
      <c r="A1274">
        <v>2018</v>
      </c>
      <c r="B1274" t="s">
        <v>57</v>
      </c>
      <c r="C1274" t="s">
        <v>25</v>
      </c>
      <c r="D1274" s="1">
        <v>11582</v>
      </c>
      <c r="E1274" s="1">
        <v>119167</v>
      </c>
      <c r="F1274" s="2">
        <v>58836</v>
      </c>
    </row>
    <row r="1275" spans="1:6" x14ac:dyDescent="0.2">
      <c r="A1275">
        <v>2018</v>
      </c>
      <c r="B1275" t="s">
        <v>57</v>
      </c>
      <c r="C1275" t="s">
        <v>26</v>
      </c>
      <c r="D1275" s="1">
        <v>19970</v>
      </c>
      <c r="E1275" s="1">
        <v>190736</v>
      </c>
      <c r="F1275" s="2">
        <v>61821</v>
      </c>
    </row>
    <row r="1276" spans="1:6" x14ac:dyDescent="0.2">
      <c r="A1276">
        <v>2018</v>
      </c>
      <c r="B1276" t="s">
        <v>57</v>
      </c>
      <c r="C1276" t="s">
        <v>27</v>
      </c>
      <c r="D1276" s="1">
        <v>12323</v>
      </c>
      <c r="E1276" s="1">
        <v>82831</v>
      </c>
      <c r="F1276" s="2">
        <v>77486</v>
      </c>
    </row>
    <row r="1277" spans="1:6" x14ac:dyDescent="0.2">
      <c r="A1277">
        <v>2018</v>
      </c>
      <c r="B1277" t="s">
        <v>57</v>
      </c>
      <c r="C1277" t="s">
        <v>28</v>
      </c>
      <c r="D1277" s="1">
        <v>51837</v>
      </c>
      <c r="E1277" s="1">
        <v>671419</v>
      </c>
      <c r="F1277" s="2">
        <v>90784</v>
      </c>
    </row>
    <row r="1278" spans="1:6" x14ac:dyDescent="0.2">
      <c r="A1278">
        <v>2018</v>
      </c>
      <c r="B1278" t="s">
        <v>57</v>
      </c>
      <c r="C1278" t="s">
        <v>29</v>
      </c>
      <c r="D1278" s="1">
        <v>10669</v>
      </c>
      <c r="E1278" s="1">
        <v>106930</v>
      </c>
      <c r="F1278" s="2">
        <v>61899</v>
      </c>
    </row>
    <row r="1279" spans="1:6" x14ac:dyDescent="0.2">
      <c r="A1279">
        <v>2018</v>
      </c>
      <c r="B1279" t="s">
        <v>57</v>
      </c>
      <c r="C1279" t="s">
        <v>30</v>
      </c>
      <c r="D1279" s="1">
        <v>112471</v>
      </c>
      <c r="E1279" s="1">
        <v>1339421</v>
      </c>
      <c r="F1279" s="2">
        <v>95057</v>
      </c>
    </row>
    <row r="1280" spans="1:6" x14ac:dyDescent="0.2">
      <c r="A1280">
        <v>2018</v>
      </c>
      <c r="B1280" t="s">
        <v>57</v>
      </c>
      <c r="C1280" t="s">
        <v>31</v>
      </c>
      <c r="D1280" s="1">
        <v>58892</v>
      </c>
      <c r="E1280" s="1">
        <v>635554</v>
      </c>
      <c r="F1280" s="2">
        <v>65609</v>
      </c>
    </row>
    <row r="1281" spans="1:6" x14ac:dyDescent="0.2">
      <c r="A1281">
        <v>2018</v>
      </c>
      <c r="B1281" t="s">
        <v>57</v>
      </c>
      <c r="C1281" t="s">
        <v>32</v>
      </c>
      <c r="D1281" s="1">
        <v>5130</v>
      </c>
      <c r="E1281" s="1">
        <v>34560</v>
      </c>
      <c r="F1281" s="2">
        <v>61774</v>
      </c>
    </row>
    <row r="1282" spans="1:6" x14ac:dyDescent="0.2">
      <c r="A1282">
        <v>2018</v>
      </c>
      <c r="B1282" t="s">
        <v>57</v>
      </c>
      <c r="C1282" t="s">
        <v>33</v>
      </c>
      <c r="D1282" s="1">
        <v>53280</v>
      </c>
      <c r="E1282" s="1">
        <v>729430</v>
      </c>
      <c r="F1282" s="2">
        <v>64006</v>
      </c>
    </row>
    <row r="1283" spans="1:6" x14ac:dyDescent="0.2">
      <c r="A1283">
        <v>2018</v>
      </c>
      <c r="B1283" t="s">
        <v>57</v>
      </c>
      <c r="C1283" t="s">
        <v>34</v>
      </c>
      <c r="D1283" s="1">
        <v>20594</v>
      </c>
      <c r="E1283" s="1">
        <v>191261</v>
      </c>
      <c r="F1283" s="2">
        <v>52227</v>
      </c>
    </row>
    <row r="1284" spans="1:6" x14ac:dyDescent="0.2">
      <c r="A1284">
        <v>2018</v>
      </c>
      <c r="B1284" t="s">
        <v>57</v>
      </c>
      <c r="C1284" t="s">
        <v>35</v>
      </c>
      <c r="D1284" s="1">
        <v>25462</v>
      </c>
      <c r="E1284" s="1">
        <v>248627</v>
      </c>
      <c r="F1284" s="2">
        <v>69806</v>
      </c>
    </row>
    <row r="1285" spans="1:6" x14ac:dyDescent="0.2">
      <c r="A1285">
        <v>2018</v>
      </c>
      <c r="B1285" t="s">
        <v>57</v>
      </c>
      <c r="C1285" t="s">
        <v>36</v>
      </c>
      <c r="D1285" s="1">
        <v>63415</v>
      </c>
      <c r="E1285" s="1">
        <v>806555</v>
      </c>
      <c r="F1285" s="2">
        <v>78092</v>
      </c>
    </row>
    <row r="1286" spans="1:6" x14ac:dyDescent="0.2">
      <c r="A1286">
        <v>2018</v>
      </c>
      <c r="B1286" t="s">
        <v>57</v>
      </c>
      <c r="C1286" t="s">
        <v>37</v>
      </c>
      <c r="D1286" s="1">
        <v>8651</v>
      </c>
      <c r="E1286" s="1">
        <v>68430</v>
      </c>
      <c r="F1286" s="2">
        <v>68957</v>
      </c>
    </row>
    <row r="1287" spans="1:6" x14ac:dyDescent="0.2">
      <c r="A1287">
        <v>2018</v>
      </c>
      <c r="B1287" t="s">
        <v>57</v>
      </c>
      <c r="C1287" t="s">
        <v>38</v>
      </c>
      <c r="D1287" s="1">
        <v>26993</v>
      </c>
      <c r="E1287" s="1">
        <v>293499</v>
      </c>
      <c r="F1287" s="2">
        <v>50391</v>
      </c>
    </row>
    <row r="1288" spans="1:6" x14ac:dyDescent="0.2">
      <c r="A1288">
        <v>2018</v>
      </c>
      <c r="B1288" t="s">
        <v>57</v>
      </c>
      <c r="C1288" t="s">
        <v>39</v>
      </c>
      <c r="D1288" s="1">
        <v>5205</v>
      </c>
      <c r="E1288" s="1">
        <v>32354</v>
      </c>
      <c r="F1288" s="2">
        <v>56384</v>
      </c>
    </row>
    <row r="1289" spans="1:6" x14ac:dyDescent="0.2">
      <c r="A1289">
        <v>2018</v>
      </c>
      <c r="B1289" t="s">
        <v>57</v>
      </c>
      <c r="C1289" t="s">
        <v>40</v>
      </c>
      <c r="D1289" s="1">
        <v>29519</v>
      </c>
      <c r="E1289" s="1">
        <v>417345</v>
      </c>
      <c r="F1289" s="2">
        <v>59851</v>
      </c>
    </row>
    <row r="1290" spans="1:6" x14ac:dyDescent="0.2">
      <c r="A1290">
        <v>2018</v>
      </c>
      <c r="B1290" t="s">
        <v>57</v>
      </c>
      <c r="C1290" t="s">
        <v>41</v>
      </c>
      <c r="D1290" s="1">
        <v>134025</v>
      </c>
      <c r="E1290" s="1">
        <v>1736415</v>
      </c>
      <c r="F1290" s="2">
        <v>74443</v>
      </c>
    </row>
    <row r="1291" spans="1:6" x14ac:dyDescent="0.2">
      <c r="A1291">
        <v>2018</v>
      </c>
      <c r="B1291" t="s">
        <v>57</v>
      </c>
      <c r="C1291" t="s">
        <v>42</v>
      </c>
      <c r="D1291" s="1">
        <v>23036</v>
      </c>
      <c r="E1291" s="1">
        <v>215564</v>
      </c>
      <c r="F1291" s="2">
        <v>59543</v>
      </c>
    </row>
    <row r="1292" spans="1:6" x14ac:dyDescent="0.2">
      <c r="A1292">
        <v>2018</v>
      </c>
      <c r="B1292" t="s">
        <v>57</v>
      </c>
      <c r="C1292" t="s">
        <v>43</v>
      </c>
      <c r="D1292" s="1">
        <v>5661</v>
      </c>
      <c r="E1292" s="1">
        <v>28976</v>
      </c>
      <c r="F1292" s="2">
        <v>64917</v>
      </c>
    </row>
    <row r="1293" spans="1:6" x14ac:dyDescent="0.2">
      <c r="A1293">
        <v>2018</v>
      </c>
      <c r="B1293" t="s">
        <v>57</v>
      </c>
      <c r="C1293" t="s">
        <v>44</v>
      </c>
      <c r="D1293" s="1">
        <v>58849</v>
      </c>
      <c r="E1293" s="1">
        <v>746452</v>
      </c>
      <c r="F1293" s="2">
        <v>87511</v>
      </c>
    </row>
    <row r="1294" spans="1:6" x14ac:dyDescent="0.2">
      <c r="A1294">
        <v>2018</v>
      </c>
      <c r="B1294" t="s">
        <v>57</v>
      </c>
      <c r="C1294" t="s">
        <v>45</v>
      </c>
      <c r="D1294" s="1">
        <v>40209</v>
      </c>
      <c r="E1294" s="1">
        <v>414712</v>
      </c>
      <c r="F1294" s="2">
        <v>82245</v>
      </c>
    </row>
    <row r="1295" spans="1:6" x14ac:dyDescent="0.2">
      <c r="A1295">
        <v>2018</v>
      </c>
      <c r="B1295" t="s">
        <v>57</v>
      </c>
      <c r="C1295" t="s">
        <v>46</v>
      </c>
      <c r="D1295" s="1">
        <v>8323</v>
      </c>
      <c r="E1295" s="1">
        <v>68965</v>
      </c>
      <c r="F1295" s="2">
        <v>51745</v>
      </c>
    </row>
    <row r="1296" spans="1:6" x14ac:dyDescent="0.2">
      <c r="A1296">
        <v>2018</v>
      </c>
      <c r="B1296" t="s">
        <v>57</v>
      </c>
      <c r="C1296" t="s">
        <v>47</v>
      </c>
      <c r="D1296" s="1">
        <v>25856</v>
      </c>
      <c r="E1296" s="1">
        <v>327719</v>
      </c>
      <c r="F1296" s="2">
        <v>60773</v>
      </c>
    </row>
    <row r="1297" spans="1:6" x14ac:dyDescent="0.2">
      <c r="A1297">
        <v>2018</v>
      </c>
      <c r="B1297" t="s">
        <v>57</v>
      </c>
      <c r="C1297" t="s">
        <v>48</v>
      </c>
      <c r="D1297" s="1">
        <v>4559</v>
      </c>
      <c r="E1297" s="1">
        <v>18733</v>
      </c>
      <c r="F1297" s="2">
        <v>52783</v>
      </c>
    </row>
    <row r="1298" spans="1:6" x14ac:dyDescent="0.2">
      <c r="A1298">
        <v>2018</v>
      </c>
      <c r="B1298" t="s">
        <v>58</v>
      </c>
      <c r="C1298" t="s">
        <v>1</v>
      </c>
      <c r="D1298" s="1">
        <v>12678</v>
      </c>
      <c r="E1298" s="1">
        <v>233306</v>
      </c>
      <c r="F1298" s="2">
        <v>46432</v>
      </c>
    </row>
    <row r="1299" spans="1:6" x14ac:dyDescent="0.2">
      <c r="A1299">
        <v>2018</v>
      </c>
      <c r="B1299" t="s">
        <v>58</v>
      </c>
      <c r="C1299" t="s">
        <v>2</v>
      </c>
      <c r="D1299" s="1">
        <v>18037</v>
      </c>
      <c r="E1299" s="1">
        <v>440616</v>
      </c>
      <c r="F1299" s="2">
        <v>51125</v>
      </c>
    </row>
    <row r="1300" spans="1:6" x14ac:dyDescent="0.2">
      <c r="A1300">
        <v>2018</v>
      </c>
      <c r="B1300" t="s">
        <v>58</v>
      </c>
      <c r="C1300" t="s">
        <v>3</v>
      </c>
      <c r="D1300" s="1">
        <v>15788</v>
      </c>
      <c r="E1300" s="1">
        <v>186119</v>
      </c>
      <c r="F1300" s="2">
        <v>42468</v>
      </c>
    </row>
    <row r="1301" spans="1:6" x14ac:dyDescent="0.2">
      <c r="A1301">
        <v>2018</v>
      </c>
      <c r="B1301" t="s">
        <v>58</v>
      </c>
      <c r="C1301" t="s">
        <v>4</v>
      </c>
      <c r="D1301" s="1">
        <v>618901</v>
      </c>
      <c r="E1301" s="1">
        <v>2649228</v>
      </c>
      <c r="F1301" s="2">
        <v>52187</v>
      </c>
    </row>
    <row r="1302" spans="1:6" x14ac:dyDescent="0.2">
      <c r="A1302">
        <v>2018</v>
      </c>
      <c r="B1302" t="s">
        <v>58</v>
      </c>
      <c r="C1302" t="s">
        <v>5</v>
      </c>
      <c r="D1302" s="1">
        <v>21666</v>
      </c>
      <c r="E1302" s="1">
        <v>335274</v>
      </c>
      <c r="F1302" s="2">
        <v>50156</v>
      </c>
    </row>
    <row r="1303" spans="1:6" x14ac:dyDescent="0.2">
      <c r="A1303">
        <v>2018</v>
      </c>
      <c r="B1303" t="s">
        <v>58</v>
      </c>
      <c r="C1303" t="s">
        <v>6</v>
      </c>
      <c r="D1303" s="1">
        <v>13090</v>
      </c>
      <c r="E1303" s="1">
        <v>326866</v>
      </c>
      <c r="F1303" s="2">
        <v>55369</v>
      </c>
    </row>
    <row r="1304" spans="1:6" x14ac:dyDescent="0.2">
      <c r="A1304">
        <v>2018</v>
      </c>
      <c r="B1304" t="s">
        <v>58</v>
      </c>
      <c r="C1304" t="s">
        <v>7</v>
      </c>
      <c r="D1304" s="1">
        <v>5063</v>
      </c>
      <c r="E1304" s="1">
        <v>75524</v>
      </c>
      <c r="F1304" s="2">
        <v>53795</v>
      </c>
    </row>
    <row r="1305" spans="1:6" x14ac:dyDescent="0.2">
      <c r="A1305">
        <v>2018</v>
      </c>
      <c r="B1305" t="s">
        <v>58</v>
      </c>
      <c r="C1305" t="s">
        <v>8</v>
      </c>
      <c r="D1305" s="1">
        <v>73761</v>
      </c>
      <c r="E1305" s="1">
        <v>1287814</v>
      </c>
      <c r="F1305" s="2">
        <v>50781</v>
      </c>
    </row>
    <row r="1306" spans="1:6" x14ac:dyDescent="0.2">
      <c r="A1306">
        <v>2018</v>
      </c>
      <c r="B1306" t="s">
        <v>58</v>
      </c>
      <c r="C1306" t="s">
        <v>9</v>
      </c>
      <c r="D1306" s="1">
        <v>28952</v>
      </c>
      <c r="E1306" s="1">
        <v>562436</v>
      </c>
      <c r="F1306" s="2">
        <v>52062</v>
      </c>
    </row>
    <row r="1307" spans="1:6" x14ac:dyDescent="0.2">
      <c r="A1307">
        <v>2018</v>
      </c>
      <c r="B1307" t="s">
        <v>58</v>
      </c>
      <c r="C1307" t="s">
        <v>10</v>
      </c>
      <c r="D1307" s="1">
        <v>7824</v>
      </c>
      <c r="E1307" s="1">
        <v>100212</v>
      </c>
      <c r="F1307" s="2">
        <v>42047</v>
      </c>
    </row>
    <row r="1308" spans="1:6" x14ac:dyDescent="0.2">
      <c r="A1308">
        <v>2018</v>
      </c>
      <c r="B1308" t="s">
        <v>58</v>
      </c>
      <c r="C1308" t="s">
        <v>11</v>
      </c>
      <c r="D1308" s="1">
        <v>34720</v>
      </c>
      <c r="E1308" s="1">
        <v>919288</v>
      </c>
      <c r="F1308" s="2">
        <v>50959</v>
      </c>
    </row>
    <row r="1309" spans="1:6" x14ac:dyDescent="0.2">
      <c r="A1309">
        <v>2018</v>
      </c>
      <c r="B1309" t="s">
        <v>58</v>
      </c>
      <c r="C1309" t="s">
        <v>12</v>
      </c>
      <c r="D1309" s="1">
        <v>15692</v>
      </c>
      <c r="E1309" s="1">
        <v>459398</v>
      </c>
      <c r="F1309" s="2">
        <v>47681</v>
      </c>
    </row>
    <row r="1310" spans="1:6" x14ac:dyDescent="0.2">
      <c r="A1310">
        <v>2018</v>
      </c>
      <c r="B1310" t="s">
        <v>58</v>
      </c>
      <c r="C1310" t="s">
        <v>13</v>
      </c>
      <c r="D1310" s="1">
        <v>11589</v>
      </c>
      <c r="E1310" s="1">
        <v>219674</v>
      </c>
      <c r="F1310" s="2">
        <v>43022</v>
      </c>
    </row>
    <row r="1311" spans="1:6" x14ac:dyDescent="0.2">
      <c r="A1311">
        <v>2018</v>
      </c>
      <c r="B1311" t="s">
        <v>58</v>
      </c>
      <c r="C1311" t="s">
        <v>14</v>
      </c>
      <c r="D1311" s="1">
        <v>10277</v>
      </c>
      <c r="E1311" s="1">
        <v>195132</v>
      </c>
      <c r="F1311" s="2">
        <v>42586</v>
      </c>
    </row>
    <row r="1312" spans="1:6" x14ac:dyDescent="0.2">
      <c r="A1312">
        <v>2018</v>
      </c>
      <c r="B1312" t="s">
        <v>58</v>
      </c>
      <c r="C1312" t="s">
        <v>15</v>
      </c>
      <c r="D1312" s="1">
        <v>18161</v>
      </c>
      <c r="E1312" s="1">
        <v>267486</v>
      </c>
      <c r="F1312" s="2">
        <v>48210</v>
      </c>
    </row>
    <row r="1313" spans="1:6" x14ac:dyDescent="0.2">
      <c r="A1313">
        <v>2018</v>
      </c>
      <c r="B1313" t="s">
        <v>58</v>
      </c>
      <c r="C1313" t="s">
        <v>16</v>
      </c>
      <c r="D1313" s="1">
        <v>15480</v>
      </c>
      <c r="E1313" s="1">
        <v>300015</v>
      </c>
      <c r="F1313" s="2">
        <v>43339</v>
      </c>
    </row>
    <row r="1314" spans="1:6" x14ac:dyDescent="0.2">
      <c r="A1314">
        <v>2018</v>
      </c>
      <c r="B1314" t="s">
        <v>58</v>
      </c>
      <c r="C1314" t="s">
        <v>17</v>
      </c>
      <c r="D1314" s="1">
        <v>5483</v>
      </c>
      <c r="E1314" s="1">
        <v>118009</v>
      </c>
      <c r="F1314" s="2">
        <v>47535</v>
      </c>
    </row>
    <row r="1315" spans="1:6" x14ac:dyDescent="0.2">
      <c r="A1315">
        <v>2018</v>
      </c>
      <c r="B1315" t="s">
        <v>58</v>
      </c>
      <c r="C1315" t="s">
        <v>18</v>
      </c>
      <c r="D1315" s="1">
        <v>20856</v>
      </c>
      <c r="E1315" s="1">
        <v>445328</v>
      </c>
      <c r="F1315" s="2">
        <v>54310</v>
      </c>
    </row>
    <row r="1316" spans="1:6" x14ac:dyDescent="0.2">
      <c r="A1316">
        <v>2018</v>
      </c>
      <c r="B1316" t="s">
        <v>58</v>
      </c>
      <c r="C1316" t="s">
        <v>19</v>
      </c>
      <c r="D1316" s="1">
        <v>66364</v>
      </c>
      <c r="E1316" s="1">
        <v>773683</v>
      </c>
      <c r="F1316" s="2">
        <v>58448</v>
      </c>
    </row>
    <row r="1317" spans="1:6" x14ac:dyDescent="0.2">
      <c r="A1317">
        <v>2018</v>
      </c>
      <c r="B1317" t="s">
        <v>58</v>
      </c>
      <c r="C1317" t="s">
        <v>20</v>
      </c>
      <c r="D1317" s="1">
        <v>24822</v>
      </c>
      <c r="E1317" s="1">
        <v>659230</v>
      </c>
      <c r="F1317" s="2">
        <v>49739</v>
      </c>
    </row>
    <row r="1318" spans="1:6" x14ac:dyDescent="0.2">
      <c r="A1318">
        <v>2018</v>
      </c>
      <c r="B1318" t="s">
        <v>58</v>
      </c>
      <c r="C1318" t="s">
        <v>21</v>
      </c>
      <c r="D1318" s="1">
        <v>19210</v>
      </c>
      <c r="E1318" s="1">
        <v>526556</v>
      </c>
      <c r="F1318" s="2">
        <v>51469</v>
      </c>
    </row>
    <row r="1319" spans="1:6" x14ac:dyDescent="0.2">
      <c r="A1319">
        <v>2018</v>
      </c>
      <c r="B1319" t="s">
        <v>58</v>
      </c>
      <c r="C1319" t="s">
        <v>22</v>
      </c>
      <c r="D1319" s="1">
        <v>7531</v>
      </c>
      <c r="E1319" s="1">
        <v>144105</v>
      </c>
      <c r="F1319" s="2">
        <v>41620</v>
      </c>
    </row>
    <row r="1320" spans="1:6" x14ac:dyDescent="0.2">
      <c r="A1320">
        <v>2018</v>
      </c>
      <c r="B1320" t="s">
        <v>58</v>
      </c>
      <c r="C1320" t="s">
        <v>23</v>
      </c>
      <c r="D1320" s="1">
        <v>48555</v>
      </c>
      <c r="E1320" s="1">
        <v>454728</v>
      </c>
      <c r="F1320" s="2">
        <v>46127</v>
      </c>
    </row>
    <row r="1321" spans="1:6" x14ac:dyDescent="0.2">
      <c r="A1321">
        <v>2018</v>
      </c>
      <c r="B1321" t="s">
        <v>58</v>
      </c>
      <c r="C1321" t="s">
        <v>24</v>
      </c>
      <c r="D1321" s="1">
        <v>4637</v>
      </c>
      <c r="E1321" s="1">
        <v>73530</v>
      </c>
      <c r="F1321" s="2">
        <v>47539</v>
      </c>
    </row>
    <row r="1322" spans="1:6" x14ac:dyDescent="0.2">
      <c r="A1322">
        <v>2018</v>
      </c>
      <c r="B1322" t="s">
        <v>58</v>
      </c>
      <c r="C1322" t="s">
        <v>25</v>
      </c>
      <c r="D1322" s="1">
        <v>12205</v>
      </c>
      <c r="E1322" s="1">
        <v>138155</v>
      </c>
      <c r="F1322" s="2">
        <v>46678</v>
      </c>
    </row>
    <row r="1323" spans="1:6" x14ac:dyDescent="0.2">
      <c r="A1323">
        <v>2018</v>
      </c>
      <c r="B1323" t="s">
        <v>58</v>
      </c>
      <c r="C1323" t="s">
        <v>26</v>
      </c>
      <c r="D1323" s="1">
        <v>8913</v>
      </c>
      <c r="E1323" s="1">
        <v>139036</v>
      </c>
      <c r="F1323" s="2">
        <v>54167</v>
      </c>
    </row>
    <row r="1324" spans="1:6" x14ac:dyDescent="0.2">
      <c r="A1324">
        <v>2018</v>
      </c>
      <c r="B1324" t="s">
        <v>58</v>
      </c>
      <c r="C1324" t="s">
        <v>27</v>
      </c>
      <c r="D1324" s="1">
        <v>4700</v>
      </c>
      <c r="E1324" s="1">
        <v>112567</v>
      </c>
      <c r="F1324" s="2">
        <v>56317</v>
      </c>
    </row>
    <row r="1325" spans="1:6" x14ac:dyDescent="0.2">
      <c r="A1325">
        <v>2018</v>
      </c>
      <c r="B1325" t="s">
        <v>58</v>
      </c>
      <c r="C1325" t="s">
        <v>28</v>
      </c>
      <c r="D1325" s="1">
        <v>37328</v>
      </c>
      <c r="E1325" s="1">
        <v>656716</v>
      </c>
      <c r="F1325" s="2">
        <v>53402</v>
      </c>
    </row>
    <row r="1326" spans="1:6" x14ac:dyDescent="0.2">
      <c r="A1326">
        <v>2018</v>
      </c>
      <c r="B1326" t="s">
        <v>58</v>
      </c>
      <c r="C1326" t="s">
        <v>29</v>
      </c>
      <c r="D1326" s="1">
        <v>10221</v>
      </c>
      <c r="E1326" s="1">
        <v>128590</v>
      </c>
      <c r="F1326" s="2">
        <v>41645</v>
      </c>
    </row>
    <row r="1327" spans="1:6" x14ac:dyDescent="0.2">
      <c r="A1327">
        <v>2018</v>
      </c>
      <c r="B1327" t="s">
        <v>58</v>
      </c>
      <c r="C1327" t="s">
        <v>30</v>
      </c>
      <c r="D1327" s="1">
        <v>67399</v>
      </c>
      <c r="E1327" s="1">
        <v>1914153</v>
      </c>
      <c r="F1327" s="2">
        <v>53467</v>
      </c>
    </row>
    <row r="1328" spans="1:6" x14ac:dyDescent="0.2">
      <c r="A1328">
        <v>2018</v>
      </c>
      <c r="B1328" t="s">
        <v>58</v>
      </c>
      <c r="C1328" t="s">
        <v>31</v>
      </c>
      <c r="D1328" s="1">
        <v>27210</v>
      </c>
      <c r="E1328" s="1">
        <v>592067</v>
      </c>
      <c r="F1328" s="2">
        <v>48381</v>
      </c>
    </row>
    <row r="1329" spans="1:6" x14ac:dyDescent="0.2">
      <c r="A1329">
        <v>2018</v>
      </c>
      <c r="B1329" t="s">
        <v>58</v>
      </c>
      <c r="C1329" t="s">
        <v>32</v>
      </c>
      <c r="D1329" s="1">
        <v>2558</v>
      </c>
      <c r="E1329" s="1">
        <v>62184</v>
      </c>
      <c r="F1329" s="2">
        <v>51404</v>
      </c>
    </row>
    <row r="1330" spans="1:6" x14ac:dyDescent="0.2">
      <c r="A1330">
        <v>2018</v>
      </c>
      <c r="B1330" t="s">
        <v>58</v>
      </c>
      <c r="C1330" t="s">
        <v>33</v>
      </c>
      <c r="D1330" s="1">
        <v>34508</v>
      </c>
      <c r="E1330" s="1">
        <v>904140</v>
      </c>
      <c r="F1330" s="2">
        <v>46408</v>
      </c>
    </row>
    <row r="1331" spans="1:6" x14ac:dyDescent="0.2">
      <c r="A1331">
        <v>2018</v>
      </c>
      <c r="B1331" t="s">
        <v>58</v>
      </c>
      <c r="C1331" t="s">
        <v>34</v>
      </c>
      <c r="D1331" s="1">
        <v>13563</v>
      </c>
      <c r="E1331" s="1">
        <v>209863</v>
      </c>
      <c r="F1331" s="2">
        <v>45570</v>
      </c>
    </row>
    <row r="1332" spans="1:6" x14ac:dyDescent="0.2">
      <c r="A1332">
        <v>2018</v>
      </c>
      <c r="B1332" t="s">
        <v>58</v>
      </c>
      <c r="C1332" t="s">
        <v>35</v>
      </c>
      <c r="D1332" s="1">
        <v>15708</v>
      </c>
      <c r="E1332" s="1">
        <v>288939</v>
      </c>
      <c r="F1332" s="2">
        <v>50107</v>
      </c>
    </row>
    <row r="1333" spans="1:6" x14ac:dyDescent="0.2">
      <c r="A1333">
        <v>2018</v>
      </c>
      <c r="B1333" t="s">
        <v>58</v>
      </c>
      <c r="C1333" t="s">
        <v>36</v>
      </c>
      <c r="D1333" s="1">
        <v>57768</v>
      </c>
      <c r="E1333" s="1">
        <v>1209344</v>
      </c>
      <c r="F1333" s="2">
        <v>51808</v>
      </c>
    </row>
    <row r="1334" spans="1:6" x14ac:dyDescent="0.2">
      <c r="A1334">
        <v>2018</v>
      </c>
      <c r="B1334" t="s">
        <v>58</v>
      </c>
      <c r="C1334" t="s">
        <v>37</v>
      </c>
      <c r="D1334" s="1">
        <v>4545</v>
      </c>
      <c r="E1334" s="1">
        <v>100506</v>
      </c>
      <c r="F1334" s="2">
        <v>48716</v>
      </c>
    </row>
    <row r="1335" spans="1:6" x14ac:dyDescent="0.2">
      <c r="A1335">
        <v>2018</v>
      </c>
      <c r="B1335" t="s">
        <v>58</v>
      </c>
      <c r="C1335" t="s">
        <v>38</v>
      </c>
      <c r="D1335" s="1">
        <v>11971</v>
      </c>
      <c r="E1335" s="1">
        <v>234487</v>
      </c>
      <c r="F1335" s="2">
        <v>45993</v>
      </c>
    </row>
    <row r="1336" spans="1:6" x14ac:dyDescent="0.2">
      <c r="A1336">
        <v>2018</v>
      </c>
      <c r="B1336" t="s">
        <v>58</v>
      </c>
      <c r="C1336" t="s">
        <v>39</v>
      </c>
      <c r="D1336" s="1">
        <v>2839</v>
      </c>
      <c r="E1336" s="1">
        <v>67868</v>
      </c>
      <c r="F1336" s="2">
        <v>50399</v>
      </c>
    </row>
    <row r="1337" spans="1:6" x14ac:dyDescent="0.2">
      <c r="A1337">
        <v>2018</v>
      </c>
      <c r="B1337" t="s">
        <v>58</v>
      </c>
      <c r="C1337" t="s">
        <v>40</v>
      </c>
      <c r="D1337" s="1">
        <v>16127</v>
      </c>
      <c r="E1337" s="1">
        <v>420817</v>
      </c>
      <c r="F1337" s="2">
        <v>52099</v>
      </c>
    </row>
    <row r="1338" spans="1:6" x14ac:dyDescent="0.2">
      <c r="A1338">
        <v>2018</v>
      </c>
      <c r="B1338" t="s">
        <v>58</v>
      </c>
      <c r="C1338" t="s">
        <v>41</v>
      </c>
      <c r="D1338" s="1">
        <v>90552</v>
      </c>
      <c r="E1338" s="1">
        <v>1641637</v>
      </c>
      <c r="F1338" s="2">
        <v>48036</v>
      </c>
    </row>
    <row r="1339" spans="1:6" x14ac:dyDescent="0.2">
      <c r="A1339">
        <v>2018</v>
      </c>
      <c r="B1339" t="s">
        <v>58</v>
      </c>
      <c r="C1339" t="s">
        <v>42</v>
      </c>
      <c r="D1339" s="1">
        <v>12264</v>
      </c>
      <c r="E1339" s="1">
        <v>186785</v>
      </c>
      <c r="F1339" s="2">
        <v>43696</v>
      </c>
    </row>
    <row r="1340" spans="1:6" x14ac:dyDescent="0.2">
      <c r="A1340">
        <v>2018</v>
      </c>
      <c r="B1340" t="s">
        <v>58</v>
      </c>
      <c r="C1340" t="s">
        <v>43</v>
      </c>
      <c r="D1340" s="1">
        <v>2463</v>
      </c>
      <c r="E1340" s="1">
        <v>62630</v>
      </c>
      <c r="F1340" s="2">
        <v>46699</v>
      </c>
    </row>
    <row r="1341" spans="1:6" x14ac:dyDescent="0.2">
      <c r="A1341">
        <v>2018</v>
      </c>
      <c r="B1341" t="s">
        <v>58</v>
      </c>
      <c r="C1341" t="s">
        <v>44</v>
      </c>
      <c r="D1341" s="1">
        <v>43566</v>
      </c>
      <c r="E1341" s="1">
        <v>505487</v>
      </c>
      <c r="F1341" s="2">
        <v>49627</v>
      </c>
    </row>
    <row r="1342" spans="1:6" x14ac:dyDescent="0.2">
      <c r="A1342">
        <v>2018</v>
      </c>
      <c r="B1342" t="s">
        <v>58</v>
      </c>
      <c r="C1342" t="s">
        <v>45</v>
      </c>
      <c r="D1342" s="1">
        <v>61026</v>
      </c>
      <c r="E1342" s="1">
        <v>465717</v>
      </c>
      <c r="F1342" s="2">
        <v>51354</v>
      </c>
    </row>
    <row r="1343" spans="1:6" x14ac:dyDescent="0.2">
      <c r="A1343">
        <v>2018</v>
      </c>
      <c r="B1343" t="s">
        <v>58</v>
      </c>
      <c r="C1343" t="s">
        <v>46</v>
      </c>
      <c r="D1343" s="1">
        <v>5765</v>
      </c>
      <c r="E1343" s="1">
        <v>124431</v>
      </c>
      <c r="F1343" s="2">
        <v>46182</v>
      </c>
    </row>
    <row r="1344" spans="1:6" x14ac:dyDescent="0.2">
      <c r="A1344">
        <v>2018</v>
      </c>
      <c r="B1344" t="s">
        <v>58</v>
      </c>
      <c r="C1344" t="s">
        <v>47</v>
      </c>
      <c r="D1344" s="1">
        <v>28013</v>
      </c>
      <c r="E1344" s="1">
        <v>434143</v>
      </c>
      <c r="F1344" s="2">
        <v>49195</v>
      </c>
    </row>
    <row r="1345" spans="1:6" x14ac:dyDescent="0.2">
      <c r="A1345">
        <v>2018</v>
      </c>
      <c r="B1345" t="s">
        <v>58</v>
      </c>
      <c r="C1345" t="s">
        <v>48</v>
      </c>
      <c r="D1345" s="1">
        <v>3338</v>
      </c>
      <c r="E1345" s="1">
        <v>26972</v>
      </c>
      <c r="F1345" s="2">
        <v>42906</v>
      </c>
    </row>
    <row r="1346" spans="1:6" x14ac:dyDescent="0.2">
      <c r="A1346">
        <v>2018</v>
      </c>
      <c r="B1346" t="s">
        <v>59</v>
      </c>
      <c r="C1346" t="s">
        <v>1</v>
      </c>
      <c r="D1346" s="1">
        <v>10993</v>
      </c>
      <c r="E1346" s="1">
        <v>205942</v>
      </c>
      <c r="F1346" s="2">
        <v>16798</v>
      </c>
    </row>
    <row r="1347" spans="1:6" x14ac:dyDescent="0.2">
      <c r="A1347">
        <v>2018</v>
      </c>
      <c r="B1347" t="s">
        <v>59</v>
      </c>
      <c r="C1347" t="s">
        <v>2</v>
      </c>
      <c r="D1347" s="1">
        <v>13627</v>
      </c>
      <c r="E1347" s="1">
        <v>325897</v>
      </c>
      <c r="F1347" s="2">
        <v>24580</v>
      </c>
    </row>
    <row r="1348" spans="1:6" x14ac:dyDescent="0.2">
      <c r="A1348">
        <v>2018</v>
      </c>
      <c r="B1348" t="s">
        <v>59</v>
      </c>
      <c r="C1348" t="s">
        <v>3</v>
      </c>
      <c r="D1348" s="1">
        <v>7168</v>
      </c>
      <c r="E1348" s="1">
        <v>118405</v>
      </c>
      <c r="F1348" s="2">
        <v>16536</v>
      </c>
    </row>
    <row r="1349" spans="1:6" x14ac:dyDescent="0.2">
      <c r="A1349">
        <v>2018</v>
      </c>
      <c r="B1349" t="s">
        <v>59</v>
      </c>
      <c r="C1349" t="s">
        <v>4</v>
      </c>
      <c r="D1349" s="1">
        <v>111455</v>
      </c>
      <c r="E1349" s="1">
        <v>1988750</v>
      </c>
      <c r="F1349" s="2">
        <v>30527</v>
      </c>
    </row>
    <row r="1350" spans="1:6" x14ac:dyDescent="0.2">
      <c r="A1350">
        <v>2018</v>
      </c>
      <c r="B1350" t="s">
        <v>59</v>
      </c>
      <c r="C1350" t="s">
        <v>5</v>
      </c>
      <c r="D1350" s="1">
        <v>16939</v>
      </c>
      <c r="E1350" s="1">
        <v>339407</v>
      </c>
      <c r="F1350" s="2">
        <v>25878</v>
      </c>
    </row>
    <row r="1351" spans="1:6" x14ac:dyDescent="0.2">
      <c r="A1351">
        <v>2018</v>
      </c>
      <c r="B1351" t="s">
        <v>59</v>
      </c>
      <c r="C1351" t="s">
        <v>6</v>
      </c>
      <c r="D1351" s="1">
        <v>10668</v>
      </c>
      <c r="E1351" s="1">
        <v>157709</v>
      </c>
      <c r="F1351" s="2">
        <v>23705</v>
      </c>
    </row>
    <row r="1352" spans="1:6" x14ac:dyDescent="0.2">
      <c r="A1352">
        <v>2018</v>
      </c>
      <c r="B1352" t="s">
        <v>59</v>
      </c>
      <c r="C1352" t="s">
        <v>7</v>
      </c>
      <c r="D1352" s="1">
        <v>2637</v>
      </c>
      <c r="E1352" s="1">
        <v>51696</v>
      </c>
      <c r="F1352" s="2">
        <v>20414</v>
      </c>
    </row>
    <row r="1353" spans="1:6" x14ac:dyDescent="0.2">
      <c r="A1353">
        <v>2018</v>
      </c>
      <c r="B1353" t="s">
        <v>59</v>
      </c>
      <c r="C1353" t="s">
        <v>8</v>
      </c>
      <c r="D1353" s="1">
        <v>56587</v>
      </c>
      <c r="E1353" s="1">
        <v>1226786</v>
      </c>
      <c r="F1353" s="2">
        <v>25881</v>
      </c>
    </row>
    <row r="1354" spans="1:6" x14ac:dyDescent="0.2">
      <c r="A1354">
        <v>2018</v>
      </c>
      <c r="B1354" t="s">
        <v>59</v>
      </c>
      <c r="C1354" t="s">
        <v>9</v>
      </c>
      <c r="D1354" s="1">
        <v>24275</v>
      </c>
      <c r="E1354" s="1">
        <v>487598</v>
      </c>
      <c r="F1354" s="2">
        <v>20604</v>
      </c>
    </row>
    <row r="1355" spans="1:6" x14ac:dyDescent="0.2">
      <c r="A1355">
        <v>2018</v>
      </c>
      <c r="B1355" t="s">
        <v>59</v>
      </c>
      <c r="C1355" t="s">
        <v>10</v>
      </c>
      <c r="D1355" s="1">
        <v>5008</v>
      </c>
      <c r="E1355" s="1">
        <v>78912</v>
      </c>
      <c r="F1355" s="2">
        <v>17141</v>
      </c>
    </row>
    <row r="1356" spans="1:6" x14ac:dyDescent="0.2">
      <c r="A1356">
        <v>2018</v>
      </c>
      <c r="B1356" t="s">
        <v>59</v>
      </c>
      <c r="C1356" t="s">
        <v>11</v>
      </c>
      <c r="D1356" s="1">
        <v>32619</v>
      </c>
      <c r="E1356" s="1">
        <v>617101</v>
      </c>
      <c r="F1356" s="2">
        <v>23765</v>
      </c>
    </row>
    <row r="1357" spans="1:6" x14ac:dyDescent="0.2">
      <c r="A1357">
        <v>2018</v>
      </c>
      <c r="B1357" t="s">
        <v>59</v>
      </c>
      <c r="C1357" t="s">
        <v>12</v>
      </c>
      <c r="D1357" s="1">
        <v>15564</v>
      </c>
      <c r="E1357" s="1">
        <v>310335</v>
      </c>
      <c r="F1357" s="2">
        <v>18981</v>
      </c>
    </row>
    <row r="1358" spans="1:6" x14ac:dyDescent="0.2">
      <c r="A1358">
        <v>2018</v>
      </c>
      <c r="B1358" t="s">
        <v>59</v>
      </c>
      <c r="C1358" t="s">
        <v>13</v>
      </c>
      <c r="D1358" s="1">
        <v>8670</v>
      </c>
      <c r="E1358" s="1">
        <v>143729</v>
      </c>
      <c r="F1358" s="2">
        <v>16799</v>
      </c>
    </row>
    <row r="1359" spans="1:6" x14ac:dyDescent="0.2">
      <c r="A1359">
        <v>2018</v>
      </c>
      <c r="B1359" t="s">
        <v>59</v>
      </c>
      <c r="C1359" t="s">
        <v>14</v>
      </c>
      <c r="D1359" s="1">
        <v>6895</v>
      </c>
      <c r="E1359" s="1">
        <v>129372</v>
      </c>
      <c r="F1359" s="2">
        <v>16764</v>
      </c>
    </row>
    <row r="1360" spans="1:6" x14ac:dyDescent="0.2">
      <c r="A1360">
        <v>2018</v>
      </c>
      <c r="B1360" t="s">
        <v>59</v>
      </c>
      <c r="C1360" t="s">
        <v>15</v>
      </c>
      <c r="D1360" s="1">
        <v>10080</v>
      </c>
      <c r="E1360" s="1">
        <v>197894</v>
      </c>
      <c r="F1360" s="2">
        <v>17719</v>
      </c>
    </row>
    <row r="1361" spans="1:6" x14ac:dyDescent="0.2">
      <c r="A1361">
        <v>2018</v>
      </c>
      <c r="B1361" t="s">
        <v>59</v>
      </c>
      <c r="C1361" t="s">
        <v>16</v>
      </c>
      <c r="D1361" s="1">
        <v>12415</v>
      </c>
      <c r="E1361" s="1">
        <v>236357</v>
      </c>
      <c r="F1361" s="2">
        <v>21264</v>
      </c>
    </row>
    <row r="1362" spans="1:6" x14ac:dyDescent="0.2">
      <c r="A1362">
        <v>2018</v>
      </c>
      <c r="B1362" t="s">
        <v>59</v>
      </c>
      <c r="C1362" t="s">
        <v>17</v>
      </c>
      <c r="D1362" s="1">
        <v>5047</v>
      </c>
      <c r="E1362" s="1">
        <v>68406</v>
      </c>
      <c r="F1362" s="2">
        <v>22087</v>
      </c>
    </row>
    <row r="1363" spans="1:6" x14ac:dyDescent="0.2">
      <c r="A1363">
        <v>2018</v>
      </c>
      <c r="B1363" t="s">
        <v>59</v>
      </c>
      <c r="C1363" t="s">
        <v>18</v>
      </c>
      <c r="D1363" s="1">
        <v>14772</v>
      </c>
      <c r="E1363" s="1">
        <v>282009</v>
      </c>
      <c r="F1363" s="2">
        <v>24012</v>
      </c>
    </row>
    <row r="1364" spans="1:6" x14ac:dyDescent="0.2">
      <c r="A1364">
        <v>2018</v>
      </c>
      <c r="B1364" t="s">
        <v>59</v>
      </c>
      <c r="C1364" t="s">
        <v>19</v>
      </c>
      <c r="D1364" s="1">
        <v>20642</v>
      </c>
      <c r="E1364" s="1">
        <v>375767</v>
      </c>
      <c r="F1364" s="2">
        <v>27758</v>
      </c>
    </row>
    <row r="1365" spans="1:6" x14ac:dyDescent="0.2">
      <c r="A1365">
        <v>2018</v>
      </c>
      <c r="B1365" t="s">
        <v>59</v>
      </c>
      <c r="C1365" t="s">
        <v>20</v>
      </c>
      <c r="D1365" s="1">
        <v>22025</v>
      </c>
      <c r="E1365" s="1">
        <v>432290</v>
      </c>
      <c r="F1365" s="2">
        <v>20566</v>
      </c>
    </row>
    <row r="1366" spans="1:6" x14ac:dyDescent="0.2">
      <c r="A1366">
        <v>2018</v>
      </c>
      <c r="B1366" t="s">
        <v>59</v>
      </c>
      <c r="C1366" t="s">
        <v>21</v>
      </c>
      <c r="D1366" s="1">
        <v>15294</v>
      </c>
      <c r="E1366" s="1">
        <v>272821</v>
      </c>
      <c r="F1366" s="2">
        <v>22507</v>
      </c>
    </row>
    <row r="1367" spans="1:6" x14ac:dyDescent="0.2">
      <c r="A1367">
        <v>2018</v>
      </c>
      <c r="B1367" t="s">
        <v>59</v>
      </c>
      <c r="C1367" t="s">
        <v>22</v>
      </c>
      <c r="D1367" s="1">
        <v>6464</v>
      </c>
      <c r="E1367" s="1">
        <v>134785</v>
      </c>
      <c r="F1367" s="2">
        <v>17523</v>
      </c>
    </row>
    <row r="1368" spans="1:6" x14ac:dyDescent="0.2">
      <c r="A1368">
        <v>2018</v>
      </c>
      <c r="B1368" t="s">
        <v>59</v>
      </c>
      <c r="C1368" t="s">
        <v>23</v>
      </c>
      <c r="D1368" s="1">
        <v>14797</v>
      </c>
      <c r="E1368" s="1">
        <v>305418</v>
      </c>
      <c r="F1368" s="2">
        <v>20892</v>
      </c>
    </row>
    <row r="1369" spans="1:6" x14ac:dyDescent="0.2">
      <c r="A1369">
        <v>2018</v>
      </c>
      <c r="B1369" t="s">
        <v>59</v>
      </c>
      <c r="C1369" t="s">
        <v>24</v>
      </c>
      <c r="D1369" s="1">
        <v>5071</v>
      </c>
      <c r="E1369" s="1">
        <v>66044</v>
      </c>
      <c r="F1369" s="2">
        <v>19150</v>
      </c>
    </row>
    <row r="1370" spans="1:6" x14ac:dyDescent="0.2">
      <c r="A1370">
        <v>2018</v>
      </c>
      <c r="B1370" t="s">
        <v>59</v>
      </c>
      <c r="C1370" t="s">
        <v>25</v>
      </c>
      <c r="D1370" s="1">
        <v>5561</v>
      </c>
      <c r="E1370" s="1">
        <v>92581</v>
      </c>
      <c r="F1370" s="2">
        <v>16715</v>
      </c>
    </row>
    <row r="1371" spans="1:6" x14ac:dyDescent="0.2">
      <c r="A1371">
        <v>2018</v>
      </c>
      <c r="B1371" t="s">
        <v>59</v>
      </c>
      <c r="C1371" t="s">
        <v>26</v>
      </c>
      <c r="D1371" s="1">
        <v>8499</v>
      </c>
      <c r="E1371" s="1">
        <v>352051</v>
      </c>
      <c r="F1371" s="2">
        <v>33688</v>
      </c>
    </row>
    <row r="1372" spans="1:6" x14ac:dyDescent="0.2">
      <c r="A1372">
        <v>2018</v>
      </c>
      <c r="B1372" t="s">
        <v>59</v>
      </c>
      <c r="C1372" t="s">
        <v>27</v>
      </c>
      <c r="D1372" s="1">
        <v>4595</v>
      </c>
      <c r="E1372" s="1">
        <v>71975</v>
      </c>
      <c r="F1372" s="2">
        <v>21945</v>
      </c>
    </row>
    <row r="1373" spans="1:6" x14ac:dyDescent="0.2">
      <c r="A1373">
        <v>2018</v>
      </c>
      <c r="B1373" t="s">
        <v>59</v>
      </c>
      <c r="C1373" t="s">
        <v>28</v>
      </c>
      <c r="D1373" s="1">
        <v>24132</v>
      </c>
      <c r="E1373" s="1">
        <v>385616</v>
      </c>
      <c r="F1373" s="2">
        <v>26316</v>
      </c>
    </row>
    <row r="1374" spans="1:6" x14ac:dyDescent="0.2">
      <c r="A1374">
        <v>2018</v>
      </c>
      <c r="B1374" t="s">
        <v>59</v>
      </c>
      <c r="C1374" t="s">
        <v>29</v>
      </c>
      <c r="D1374" s="1">
        <v>5107</v>
      </c>
      <c r="E1374" s="1">
        <v>97785</v>
      </c>
      <c r="F1374" s="2">
        <v>18651</v>
      </c>
    </row>
    <row r="1375" spans="1:6" x14ac:dyDescent="0.2">
      <c r="A1375">
        <v>2018</v>
      </c>
      <c r="B1375" t="s">
        <v>59</v>
      </c>
      <c r="C1375" t="s">
        <v>30</v>
      </c>
      <c r="D1375" s="1">
        <v>66285</v>
      </c>
      <c r="E1375" s="1">
        <v>957343</v>
      </c>
      <c r="F1375" s="2">
        <v>33850</v>
      </c>
    </row>
    <row r="1376" spans="1:6" x14ac:dyDescent="0.2">
      <c r="A1376">
        <v>2018</v>
      </c>
      <c r="B1376" t="s">
        <v>59</v>
      </c>
      <c r="C1376" t="s">
        <v>31</v>
      </c>
      <c r="D1376" s="1">
        <v>25859</v>
      </c>
      <c r="E1376" s="1">
        <v>502877</v>
      </c>
      <c r="F1376" s="2">
        <v>19767</v>
      </c>
    </row>
    <row r="1377" spans="1:6" x14ac:dyDescent="0.2">
      <c r="A1377">
        <v>2018</v>
      </c>
      <c r="B1377" t="s">
        <v>59</v>
      </c>
      <c r="C1377" t="s">
        <v>32</v>
      </c>
      <c r="D1377" s="1">
        <v>2627</v>
      </c>
      <c r="E1377" s="1">
        <v>40375</v>
      </c>
      <c r="F1377" s="2">
        <v>17889</v>
      </c>
    </row>
    <row r="1378" spans="1:6" x14ac:dyDescent="0.2">
      <c r="A1378">
        <v>2018</v>
      </c>
      <c r="B1378" t="s">
        <v>59</v>
      </c>
      <c r="C1378" t="s">
        <v>33</v>
      </c>
      <c r="D1378" s="1">
        <v>28523</v>
      </c>
      <c r="E1378" s="1">
        <v>566681</v>
      </c>
      <c r="F1378" s="2">
        <v>19459</v>
      </c>
    </row>
    <row r="1379" spans="1:6" x14ac:dyDescent="0.2">
      <c r="A1379">
        <v>2018</v>
      </c>
      <c r="B1379" t="s">
        <v>59</v>
      </c>
      <c r="C1379" t="s">
        <v>34</v>
      </c>
      <c r="D1379" s="1">
        <v>9140</v>
      </c>
      <c r="E1379" s="1">
        <v>171567</v>
      </c>
      <c r="F1379" s="2">
        <v>18204</v>
      </c>
    </row>
    <row r="1380" spans="1:6" x14ac:dyDescent="0.2">
      <c r="A1380">
        <v>2018</v>
      </c>
      <c r="B1380" t="s">
        <v>59</v>
      </c>
      <c r="C1380" t="s">
        <v>35</v>
      </c>
      <c r="D1380" s="1">
        <v>13794</v>
      </c>
      <c r="E1380" s="1">
        <v>210781</v>
      </c>
      <c r="F1380" s="2">
        <v>22754</v>
      </c>
    </row>
    <row r="1381" spans="1:6" x14ac:dyDescent="0.2">
      <c r="A1381">
        <v>2018</v>
      </c>
      <c r="B1381" t="s">
        <v>59</v>
      </c>
      <c r="C1381" t="s">
        <v>36</v>
      </c>
      <c r="D1381" s="1">
        <v>33471</v>
      </c>
      <c r="E1381" s="1">
        <v>571799</v>
      </c>
      <c r="F1381" s="2">
        <v>21102</v>
      </c>
    </row>
    <row r="1382" spans="1:6" x14ac:dyDescent="0.2">
      <c r="A1382">
        <v>2018</v>
      </c>
      <c r="B1382" t="s">
        <v>59</v>
      </c>
      <c r="C1382" t="s">
        <v>37</v>
      </c>
      <c r="D1382" s="1">
        <v>3748</v>
      </c>
      <c r="E1382" s="1">
        <v>59154</v>
      </c>
      <c r="F1382" s="2">
        <v>22818</v>
      </c>
    </row>
    <row r="1383" spans="1:6" x14ac:dyDescent="0.2">
      <c r="A1383">
        <v>2018</v>
      </c>
      <c r="B1383" t="s">
        <v>59</v>
      </c>
      <c r="C1383" t="s">
        <v>38</v>
      </c>
      <c r="D1383" s="1">
        <v>12841</v>
      </c>
      <c r="E1383" s="1">
        <v>263743</v>
      </c>
      <c r="F1383" s="2">
        <v>17991</v>
      </c>
    </row>
    <row r="1384" spans="1:6" x14ac:dyDescent="0.2">
      <c r="A1384">
        <v>2018</v>
      </c>
      <c r="B1384" t="s">
        <v>59</v>
      </c>
      <c r="C1384" t="s">
        <v>39</v>
      </c>
      <c r="D1384" s="1">
        <v>3149</v>
      </c>
      <c r="E1384" s="1">
        <v>47321</v>
      </c>
      <c r="F1384" s="2">
        <v>16954</v>
      </c>
    </row>
    <row r="1385" spans="1:6" x14ac:dyDescent="0.2">
      <c r="A1385">
        <v>2018</v>
      </c>
      <c r="B1385" t="s">
        <v>59</v>
      </c>
      <c r="C1385" t="s">
        <v>40</v>
      </c>
      <c r="D1385" s="1">
        <v>16427</v>
      </c>
      <c r="E1385" s="1">
        <v>337857</v>
      </c>
      <c r="F1385" s="2">
        <v>23524</v>
      </c>
    </row>
    <row r="1386" spans="1:6" x14ac:dyDescent="0.2">
      <c r="A1386">
        <v>2018</v>
      </c>
      <c r="B1386" t="s">
        <v>59</v>
      </c>
      <c r="C1386" t="s">
        <v>41</v>
      </c>
      <c r="D1386" s="1">
        <v>62760</v>
      </c>
      <c r="E1386" s="1">
        <v>1354468</v>
      </c>
      <c r="F1386" s="2">
        <v>21861</v>
      </c>
    </row>
    <row r="1387" spans="1:6" x14ac:dyDescent="0.2">
      <c r="A1387">
        <v>2018</v>
      </c>
      <c r="B1387" t="s">
        <v>59</v>
      </c>
      <c r="C1387" t="s">
        <v>42</v>
      </c>
      <c r="D1387" s="1">
        <v>7374</v>
      </c>
      <c r="E1387" s="1">
        <v>148446</v>
      </c>
      <c r="F1387" s="2">
        <v>20121</v>
      </c>
    </row>
    <row r="1388" spans="1:6" x14ac:dyDescent="0.2">
      <c r="A1388">
        <v>2018</v>
      </c>
      <c r="B1388" t="s">
        <v>59</v>
      </c>
      <c r="C1388" t="s">
        <v>43</v>
      </c>
      <c r="D1388" s="1">
        <v>2279</v>
      </c>
      <c r="E1388" s="1">
        <v>37198</v>
      </c>
      <c r="F1388" s="2">
        <v>23107</v>
      </c>
    </row>
    <row r="1389" spans="1:6" x14ac:dyDescent="0.2">
      <c r="A1389">
        <v>2018</v>
      </c>
      <c r="B1389" t="s">
        <v>59</v>
      </c>
      <c r="C1389" t="s">
        <v>44</v>
      </c>
      <c r="D1389" s="1">
        <v>20479</v>
      </c>
      <c r="E1389" s="1">
        <v>406321</v>
      </c>
      <c r="F1389" s="2">
        <v>20678</v>
      </c>
    </row>
    <row r="1390" spans="1:6" x14ac:dyDescent="0.2">
      <c r="A1390">
        <v>2018</v>
      </c>
      <c r="B1390" t="s">
        <v>59</v>
      </c>
      <c r="C1390" t="s">
        <v>45</v>
      </c>
      <c r="D1390" s="1">
        <v>20431</v>
      </c>
      <c r="E1390" s="1">
        <v>335635</v>
      </c>
      <c r="F1390" s="2">
        <v>25357</v>
      </c>
    </row>
    <row r="1391" spans="1:6" x14ac:dyDescent="0.2">
      <c r="A1391">
        <v>2018</v>
      </c>
      <c r="B1391" t="s">
        <v>59</v>
      </c>
      <c r="C1391" t="s">
        <v>46</v>
      </c>
      <c r="D1391" s="1">
        <v>4722</v>
      </c>
      <c r="E1391" s="1">
        <v>74133</v>
      </c>
      <c r="F1391" s="2">
        <v>17916</v>
      </c>
    </row>
    <row r="1392" spans="1:6" x14ac:dyDescent="0.2">
      <c r="A1392">
        <v>2018</v>
      </c>
      <c r="B1392" t="s">
        <v>59</v>
      </c>
      <c r="C1392" t="s">
        <v>47</v>
      </c>
      <c r="D1392" s="1">
        <v>16931</v>
      </c>
      <c r="E1392" s="1">
        <v>282313</v>
      </c>
      <c r="F1392" s="2">
        <v>18305</v>
      </c>
    </row>
    <row r="1393" spans="1:6" x14ac:dyDescent="0.2">
      <c r="A1393">
        <v>2018</v>
      </c>
      <c r="B1393" t="s">
        <v>59</v>
      </c>
      <c r="C1393" t="s">
        <v>48</v>
      </c>
      <c r="D1393" s="1">
        <v>2383</v>
      </c>
      <c r="E1393" s="1">
        <v>36403</v>
      </c>
      <c r="F1393" s="2">
        <v>21270</v>
      </c>
    </row>
    <row r="1394" spans="1:6" x14ac:dyDescent="0.2">
      <c r="A1394">
        <v>2018</v>
      </c>
      <c r="B1394" t="s">
        <v>60</v>
      </c>
      <c r="C1394" t="s">
        <v>1</v>
      </c>
      <c r="D1394" s="1">
        <v>10102</v>
      </c>
      <c r="E1394" s="1">
        <v>46094</v>
      </c>
      <c r="F1394" s="2">
        <v>37839</v>
      </c>
    </row>
    <row r="1395" spans="1:6" x14ac:dyDescent="0.2">
      <c r="A1395">
        <v>2018</v>
      </c>
      <c r="B1395" t="s">
        <v>60</v>
      </c>
      <c r="C1395" t="s">
        <v>2</v>
      </c>
      <c r="D1395" s="1">
        <v>11119</v>
      </c>
      <c r="E1395" s="1">
        <v>75319</v>
      </c>
      <c r="F1395" s="2">
        <v>37697</v>
      </c>
    </row>
    <row r="1396" spans="1:6" x14ac:dyDescent="0.2">
      <c r="A1396">
        <v>2018</v>
      </c>
      <c r="B1396" t="s">
        <v>60</v>
      </c>
      <c r="C1396" t="s">
        <v>3</v>
      </c>
      <c r="D1396" s="1">
        <v>5345</v>
      </c>
      <c r="E1396" s="1">
        <v>24966</v>
      </c>
      <c r="F1396" s="2">
        <v>34843</v>
      </c>
    </row>
    <row r="1397" spans="1:6" x14ac:dyDescent="0.2">
      <c r="A1397">
        <v>2018</v>
      </c>
      <c r="B1397" t="s">
        <v>60</v>
      </c>
      <c r="C1397" t="s">
        <v>4</v>
      </c>
      <c r="D1397" s="1">
        <v>95398</v>
      </c>
      <c r="E1397" s="1">
        <v>541832</v>
      </c>
      <c r="F1397" s="2">
        <v>40668</v>
      </c>
    </row>
    <row r="1398" spans="1:6" x14ac:dyDescent="0.2">
      <c r="A1398">
        <v>2018</v>
      </c>
      <c r="B1398" t="s">
        <v>60</v>
      </c>
      <c r="C1398" t="s">
        <v>5</v>
      </c>
      <c r="D1398" s="1">
        <v>16405</v>
      </c>
      <c r="E1398" s="1">
        <v>82040</v>
      </c>
      <c r="F1398" s="2">
        <v>40987</v>
      </c>
    </row>
    <row r="1399" spans="1:6" x14ac:dyDescent="0.2">
      <c r="A1399">
        <v>2018</v>
      </c>
      <c r="B1399" t="s">
        <v>60</v>
      </c>
      <c r="C1399" t="s">
        <v>6</v>
      </c>
      <c r="D1399" s="1">
        <v>17517</v>
      </c>
      <c r="E1399" s="1">
        <v>66913</v>
      </c>
      <c r="F1399" s="2">
        <v>33615</v>
      </c>
    </row>
    <row r="1400" spans="1:6" x14ac:dyDescent="0.2">
      <c r="A1400">
        <v>2018</v>
      </c>
      <c r="B1400" t="s">
        <v>60</v>
      </c>
      <c r="C1400" t="s">
        <v>7</v>
      </c>
      <c r="D1400" s="1">
        <v>2054</v>
      </c>
      <c r="E1400" s="1">
        <v>11930</v>
      </c>
      <c r="F1400" s="2">
        <v>34259</v>
      </c>
    </row>
    <row r="1401" spans="1:6" x14ac:dyDescent="0.2">
      <c r="A1401">
        <v>2018</v>
      </c>
      <c r="B1401" t="s">
        <v>60</v>
      </c>
      <c r="C1401" t="s">
        <v>8</v>
      </c>
      <c r="D1401" s="1">
        <v>55687</v>
      </c>
      <c r="E1401" s="1">
        <v>279269</v>
      </c>
      <c r="F1401" s="2">
        <v>36402</v>
      </c>
    </row>
    <row r="1402" spans="1:6" x14ac:dyDescent="0.2">
      <c r="A1402">
        <v>2018</v>
      </c>
      <c r="B1402" t="s">
        <v>60</v>
      </c>
      <c r="C1402" t="s">
        <v>9</v>
      </c>
      <c r="D1402" s="1">
        <v>17999</v>
      </c>
      <c r="E1402" s="1">
        <v>108656</v>
      </c>
      <c r="F1402" s="2">
        <v>36377</v>
      </c>
    </row>
    <row r="1403" spans="1:6" x14ac:dyDescent="0.2">
      <c r="A1403">
        <v>2018</v>
      </c>
      <c r="B1403" t="s">
        <v>60</v>
      </c>
      <c r="C1403" t="s">
        <v>10</v>
      </c>
      <c r="D1403" s="1">
        <v>3985</v>
      </c>
      <c r="E1403" s="1">
        <v>18622</v>
      </c>
      <c r="F1403" s="2">
        <v>31284</v>
      </c>
    </row>
    <row r="1404" spans="1:6" x14ac:dyDescent="0.2">
      <c r="A1404">
        <v>2018</v>
      </c>
      <c r="B1404" t="s">
        <v>60</v>
      </c>
      <c r="C1404" t="s">
        <v>11</v>
      </c>
      <c r="D1404" s="1">
        <v>39449</v>
      </c>
      <c r="E1404" s="1">
        <v>208655</v>
      </c>
      <c r="F1404" s="2">
        <v>42392</v>
      </c>
    </row>
    <row r="1405" spans="1:6" x14ac:dyDescent="0.2">
      <c r="A1405">
        <v>2018</v>
      </c>
      <c r="B1405" t="s">
        <v>60</v>
      </c>
      <c r="C1405" t="s">
        <v>12</v>
      </c>
      <c r="D1405" s="1">
        <v>13122</v>
      </c>
      <c r="E1405" s="1">
        <v>87997</v>
      </c>
      <c r="F1405" s="2">
        <v>32900</v>
      </c>
    </row>
    <row r="1406" spans="1:6" x14ac:dyDescent="0.2">
      <c r="A1406">
        <v>2018</v>
      </c>
      <c r="B1406" t="s">
        <v>60</v>
      </c>
      <c r="C1406" t="s">
        <v>13</v>
      </c>
      <c r="D1406" s="1">
        <v>8669</v>
      </c>
      <c r="E1406" s="1">
        <v>42339</v>
      </c>
      <c r="F1406" s="2">
        <v>34313</v>
      </c>
    </row>
    <row r="1407" spans="1:6" x14ac:dyDescent="0.2">
      <c r="A1407">
        <v>2018</v>
      </c>
      <c r="B1407" t="s">
        <v>60</v>
      </c>
      <c r="C1407" t="s">
        <v>14</v>
      </c>
      <c r="D1407" s="1">
        <v>5983</v>
      </c>
      <c r="E1407" s="1">
        <v>33757</v>
      </c>
      <c r="F1407" s="2">
        <v>34478</v>
      </c>
    </row>
    <row r="1408" spans="1:6" x14ac:dyDescent="0.2">
      <c r="A1408">
        <v>2018</v>
      </c>
      <c r="B1408" t="s">
        <v>60</v>
      </c>
      <c r="C1408" t="s">
        <v>15</v>
      </c>
      <c r="D1408" s="1">
        <v>10697</v>
      </c>
      <c r="E1408" s="1">
        <v>46476</v>
      </c>
      <c r="F1408" s="2">
        <v>33616</v>
      </c>
    </row>
    <row r="1409" spans="1:6" x14ac:dyDescent="0.2">
      <c r="A1409">
        <v>2018</v>
      </c>
      <c r="B1409" t="s">
        <v>60</v>
      </c>
      <c r="C1409" t="s">
        <v>16</v>
      </c>
      <c r="D1409" s="1">
        <v>9230</v>
      </c>
      <c r="E1409" s="1">
        <v>45904</v>
      </c>
      <c r="F1409" s="2">
        <v>37854</v>
      </c>
    </row>
    <row r="1410" spans="1:6" x14ac:dyDescent="0.2">
      <c r="A1410">
        <v>2018</v>
      </c>
      <c r="B1410" t="s">
        <v>60</v>
      </c>
      <c r="C1410" t="s">
        <v>17</v>
      </c>
      <c r="D1410" s="1">
        <v>3832</v>
      </c>
      <c r="E1410" s="1">
        <v>18021</v>
      </c>
      <c r="F1410" s="2">
        <v>33967</v>
      </c>
    </row>
    <row r="1411" spans="1:6" x14ac:dyDescent="0.2">
      <c r="A1411">
        <v>2018</v>
      </c>
      <c r="B1411" t="s">
        <v>60</v>
      </c>
      <c r="C1411" t="s">
        <v>18</v>
      </c>
      <c r="D1411" s="1">
        <v>19354</v>
      </c>
      <c r="E1411" s="1">
        <v>91803</v>
      </c>
      <c r="F1411" s="2">
        <v>43222</v>
      </c>
    </row>
    <row r="1412" spans="1:6" x14ac:dyDescent="0.2">
      <c r="A1412">
        <v>2018</v>
      </c>
      <c r="B1412" t="s">
        <v>60</v>
      </c>
      <c r="C1412" t="s">
        <v>19</v>
      </c>
      <c r="D1412" s="1">
        <v>21621</v>
      </c>
      <c r="E1412" s="1">
        <v>119963</v>
      </c>
      <c r="F1412" s="2">
        <v>38569</v>
      </c>
    </row>
    <row r="1413" spans="1:6" x14ac:dyDescent="0.2">
      <c r="A1413">
        <v>2018</v>
      </c>
      <c r="B1413" t="s">
        <v>60</v>
      </c>
      <c r="C1413" t="s">
        <v>20</v>
      </c>
      <c r="D1413" s="1">
        <v>31024</v>
      </c>
      <c r="E1413" s="1">
        <v>139968</v>
      </c>
      <c r="F1413" s="2">
        <v>33275</v>
      </c>
    </row>
    <row r="1414" spans="1:6" x14ac:dyDescent="0.2">
      <c r="A1414">
        <v>2018</v>
      </c>
      <c r="B1414" t="s">
        <v>60</v>
      </c>
      <c r="C1414" t="s">
        <v>21</v>
      </c>
      <c r="D1414" s="1">
        <v>17099</v>
      </c>
      <c r="E1414" s="1">
        <v>90096</v>
      </c>
      <c r="F1414" s="2">
        <v>34221</v>
      </c>
    </row>
    <row r="1415" spans="1:6" x14ac:dyDescent="0.2">
      <c r="A1415">
        <v>2018</v>
      </c>
      <c r="B1415" t="s">
        <v>60</v>
      </c>
      <c r="C1415" t="s">
        <v>22</v>
      </c>
      <c r="D1415" s="1">
        <v>4645</v>
      </c>
      <c r="E1415" s="1">
        <v>21202</v>
      </c>
      <c r="F1415" s="2">
        <v>34491</v>
      </c>
    </row>
    <row r="1416" spans="1:6" x14ac:dyDescent="0.2">
      <c r="A1416">
        <v>2018</v>
      </c>
      <c r="B1416" t="s">
        <v>60</v>
      </c>
      <c r="C1416" t="s">
        <v>23</v>
      </c>
      <c r="D1416" s="1">
        <v>12996</v>
      </c>
      <c r="E1416" s="1">
        <v>75350</v>
      </c>
      <c r="F1416" s="2">
        <v>34075</v>
      </c>
    </row>
    <row r="1417" spans="1:6" x14ac:dyDescent="0.2">
      <c r="A1417">
        <v>2018</v>
      </c>
      <c r="B1417" t="s">
        <v>60</v>
      </c>
      <c r="C1417" t="s">
        <v>24</v>
      </c>
      <c r="D1417" s="1">
        <v>4285</v>
      </c>
      <c r="E1417" s="1">
        <v>18301</v>
      </c>
      <c r="F1417" s="2">
        <v>30293</v>
      </c>
    </row>
    <row r="1418" spans="1:6" x14ac:dyDescent="0.2">
      <c r="A1418">
        <v>2018</v>
      </c>
      <c r="B1418" t="s">
        <v>60</v>
      </c>
      <c r="C1418" t="s">
        <v>25</v>
      </c>
      <c r="D1418" s="1">
        <v>4614</v>
      </c>
      <c r="E1418" s="1">
        <v>25333</v>
      </c>
      <c r="F1418" s="2">
        <v>32212</v>
      </c>
    </row>
    <row r="1419" spans="1:6" x14ac:dyDescent="0.2">
      <c r="A1419">
        <v>2018</v>
      </c>
      <c r="B1419" t="s">
        <v>60</v>
      </c>
      <c r="C1419" t="s">
        <v>26</v>
      </c>
      <c r="D1419" s="1">
        <v>5080</v>
      </c>
      <c r="E1419" s="1">
        <v>34964</v>
      </c>
      <c r="F1419" s="2">
        <v>37484</v>
      </c>
    </row>
    <row r="1420" spans="1:6" x14ac:dyDescent="0.2">
      <c r="A1420">
        <v>2018</v>
      </c>
      <c r="B1420" t="s">
        <v>60</v>
      </c>
      <c r="C1420" t="s">
        <v>27</v>
      </c>
      <c r="D1420" s="1">
        <v>3934</v>
      </c>
      <c r="E1420" s="1">
        <v>20991</v>
      </c>
      <c r="F1420" s="2">
        <v>37927</v>
      </c>
    </row>
    <row r="1421" spans="1:6" x14ac:dyDescent="0.2">
      <c r="A1421">
        <v>2018</v>
      </c>
      <c r="B1421" t="s">
        <v>60</v>
      </c>
      <c r="C1421" t="s">
        <v>28</v>
      </c>
      <c r="D1421" s="1">
        <v>24105</v>
      </c>
      <c r="E1421" s="1">
        <v>135824</v>
      </c>
      <c r="F1421" s="2">
        <v>36518</v>
      </c>
    </row>
    <row r="1422" spans="1:6" x14ac:dyDescent="0.2">
      <c r="A1422">
        <v>2018</v>
      </c>
      <c r="B1422" t="s">
        <v>60</v>
      </c>
      <c r="C1422" t="s">
        <v>29</v>
      </c>
      <c r="D1422" s="1">
        <v>4073</v>
      </c>
      <c r="E1422" s="1">
        <v>20964</v>
      </c>
      <c r="F1422" s="2">
        <v>34365</v>
      </c>
    </row>
    <row r="1423" spans="1:6" x14ac:dyDescent="0.2">
      <c r="A1423">
        <v>2018</v>
      </c>
      <c r="B1423" t="s">
        <v>60</v>
      </c>
      <c r="C1423" t="s">
        <v>30</v>
      </c>
      <c r="D1423" s="1">
        <v>73275</v>
      </c>
      <c r="E1423" s="1">
        <v>370268</v>
      </c>
      <c r="F1423" s="2">
        <v>41910</v>
      </c>
    </row>
    <row r="1424" spans="1:6" x14ac:dyDescent="0.2">
      <c r="A1424">
        <v>2018</v>
      </c>
      <c r="B1424" t="s">
        <v>60</v>
      </c>
      <c r="C1424" t="s">
        <v>31</v>
      </c>
      <c r="D1424" s="1">
        <v>23444</v>
      </c>
      <c r="E1424" s="1">
        <v>109986</v>
      </c>
      <c r="F1424" s="2">
        <v>35102</v>
      </c>
    </row>
    <row r="1425" spans="1:6" x14ac:dyDescent="0.2">
      <c r="A1425">
        <v>2018</v>
      </c>
      <c r="B1425" t="s">
        <v>60</v>
      </c>
      <c r="C1425" t="s">
        <v>32</v>
      </c>
      <c r="D1425" s="1">
        <v>2051</v>
      </c>
      <c r="E1425" s="1">
        <v>11307</v>
      </c>
      <c r="F1425" s="2">
        <v>37216</v>
      </c>
    </row>
    <row r="1426" spans="1:6" x14ac:dyDescent="0.2">
      <c r="A1426">
        <v>2018</v>
      </c>
      <c r="B1426" t="s">
        <v>60</v>
      </c>
      <c r="C1426" t="s">
        <v>33</v>
      </c>
      <c r="D1426" s="1">
        <v>23542</v>
      </c>
      <c r="E1426" s="1">
        <v>156685</v>
      </c>
      <c r="F1426" s="2">
        <v>34001</v>
      </c>
    </row>
    <row r="1427" spans="1:6" x14ac:dyDescent="0.2">
      <c r="A1427">
        <v>2018</v>
      </c>
      <c r="B1427" t="s">
        <v>60</v>
      </c>
      <c r="C1427" t="s">
        <v>34</v>
      </c>
      <c r="D1427" s="1">
        <v>6640</v>
      </c>
      <c r="E1427" s="1">
        <v>36417</v>
      </c>
      <c r="F1427" s="2">
        <v>35221</v>
      </c>
    </row>
    <row r="1428" spans="1:6" x14ac:dyDescent="0.2">
      <c r="A1428">
        <v>2018</v>
      </c>
      <c r="B1428" t="s">
        <v>60</v>
      </c>
      <c r="C1428" t="s">
        <v>35</v>
      </c>
      <c r="D1428" s="1">
        <v>24302</v>
      </c>
      <c r="E1428" s="1">
        <v>77296</v>
      </c>
      <c r="F1428" s="2">
        <v>34031</v>
      </c>
    </row>
    <row r="1429" spans="1:6" x14ac:dyDescent="0.2">
      <c r="A1429">
        <v>2018</v>
      </c>
      <c r="B1429" t="s">
        <v>60</v>
      </c>
      <c r="C1429" t="s">
        <v>36</v>
      </c>
      <c r="D1429" s="1">
        <v>32530</v>
      </c>
      <c r="E1429" s="1">
        <v>199883</v>
      </c>
      <c r="F1429" s="2">
        <v>33988</v>
      </c>
    </row>
    <row r="1430" spans="1:6" x14ac:dyDescent="0.2">
      <c r="A1430">
        <v>2018</v>
      </c>
      <c r="B1430" t="s">
        <v>60</v>
      </c>
      <c r="C1430" t="s">
        <v>37</v>
      </c>
      <c r="D1430" s="1">
        <v>3459</v>
      </c>
      <c r="E1430" s="1">
        <v>17990</v>
      </c>
      <c r="F1430" s="2">
        <v>33322</v>
      </c>
    </row>
    <row r="1431" spans="1:6" x14ac:dyDescent="0.2">
      <c r="A1431">
        <v>2018</v>
      </c>
      <c r="B1431" t="s">
        <v>60</v>
      </c>
      <c r="C1431" t="s">
        <v>38</v>
      </c>
      <c r="D1431" s="1">
        <v>11329</v>
      </c>
      <c r="E1431" s="1">
        <v>53632</v>
      </c>
      <c r="F1431" s="2">
        <v>32985</v>
      </c>
    </row>
    <row r="1432" spans="1:6" x14ac:dyDescent="0.2">
      <c r="A1432">
        <v>2018</v>
      </c>
      <c r="B1432" t="s">
        <v>60</v>
      </c>
      <c r="C1432" t="s">
        <v>39</v>
      </c>
      <c r="D1432" s="1">
        <v>2201</v>
      </c>
      <c r="E1432" s="1">
        <v>11149</v>
      </c>
      <c r="F1432" s="2">
        <v>32874</v>
      </c>
    </row>
    <row r="1433" spans="1:6" x14ac:dyDescent="0.2">
      <c r="A1433">
        <v>2018</v>
      </c>
      <c r="B1433" t="s">
        <v>60</v>
      </c>
      <c r="C1433" t="s">
        <v>40</v>
      </c>
      <c r="D1433" s="1">
        <v>15494</v>
      </c>
      <c r="E1433" s="1">
        <v>78706</v>
      </c>
      <c r="F1433" s="2">
        <v>35137</v>
      </c>
    </row>
    <row r="1434" spans="1:6" x14ac:dyDescent="0.2">
      <c r="A1434">
        <v>2018</v>
      </c>
      <c r="B1434" t="s">
        <v>60</v>
      </c>
      <c r="C1434" t="s">
        <v>41</v>
      </c>
      <c r="D1434" s="1">
        <v>56598</v>
      </c>
      <c r="E1434" s="1">
        <v>334126</v>
      </c>
      <c r="F1434" s="2">
        <v>39429</v>
      </c>
    </row>
    <row r="1435" spans="1:6" x14ac:dyDescent="0.2">
      <c r="A1435">
        <v>2018</v>
      </c>
      <c r="B1435" t="s">
        <v>60</v>
      </c>
      <c r="C1435" t="s">
        <v>42</v>
      </c>
      <c r="D1435" s="1">
        <v>6320</v>
      </c>
      <c r="E1435" s="1">
        <v>36120</v>
      </c>
      <c r="F1435" s="2">
        <v>35627</v>
      </c>
    </row>
    <row r="1436" spans="1:6" x14ac:dyDescent="0.2">
      <c r="A1436">
        <v>2018</v>
      </c>
      <c r="B1436" t="s">
        <v>60</v>
      </c>
      <c r="C1436" t="s">
        <v>43</v>
      </c>
      <c r="D1436" s="1">
        <v>1954</v>
      </c>
      <c r="E1436" s="1">
        <v>8748</v>
      </c>
      <c r="F1436" s="2">
        <v>36288</v>
      </c>
    </row>
    <row r="1437" spans="1:6" x14ac:dyDescent="0.2">
      <c r="A1437">
        <v>2018</v>
      </c>
      <c r="B1437" t="s">
        <v>60</v>
      </c>
      <c r="C1437" t="s">
        <v>44</v>
      </c>
      <c r="D1437" s="1">
        <v>36204</v>
      </c>
      <c r="E1437" s="1">
        <v>145640</v>
      </c>
      <c r="F1437" s="2">
        <v>42804</v>
      </c>
    </row>
    <row r="1438" spans="1:6" x14ac:dyDescent="0.2">
      <c r="A1438">
        <v>2018</v>
      </c>
      <c r="B1438" t="s">
        <v>60</v>
      </c>
      <c r="C1438" t="s">
        <v>45</v>
      </c>
      <c r="D1438" s="1">
        <v>19893</v>
      </c>
      <c r="E1438" s="1">
        <v>99054</v>
      </c>
      <c r="F1438" s="2">
        <v>40310</v>
      </c>
    </row>
    <row r="1439" spans="1:6" x14ac:dyDescent="0.2">
      <c r="A1439">
        <v>2018</v>
      </c>
      <c r="B1439" t="s">
        <v>60</v>
      </c>
      <c r="C1439" t="s">
        <v>46</v>
      </c>
      <c r="D1439" s="1">
        <v>5536</v>
      </c>
      <c r="E1439" s="1">
        <v>19873</v>
      </c>
      <c r="F1439" s="2">
        <v>31425</v>
      </c>
    </row>
    <row r="1440" spans="1:6" x14ac:dyDescent="0.2">
      <c r="A1440">
        <v>2018</v>
      </c>
      <c r="B1440" t="s">
        <v>60</v>
      </c>
      <c r="C1440" t="s">
        <v>47</v>
      </c>
      <c r="D1440" s="1">
        <v>14009</v>
      </c>
      <c r="E1440" s="1">
        <v>84183</v>
      </c>
      <c r="F1440" s="2">
        <v>30593</v>
      </c>
    </row>
    <row r="1441" spans="1:6" x14ac:dyDescent="0.2">
      <c r="A1441">
        <v>2018</v>
      </c>
      <c r="B1441" t="s">
        <v>60</v>
      </c>
      <c r="C1441" t="s">
        <v>48</v>
      </c>
      <c r="D1441" s="1">
        <v>1664</v>
      </c>
      <c r="E1441" s="1">
        <v>7261</v>
      </c>
      <c r="F1441" s="2">
        <v>37155</v>
      </c>
    </row>
    <row r="1442" spans="1:6" x14ac:dyDescent="0.2">
      <c r="A1442">
        <v>2017</v>
      </c>
      <c r="B1442" t="s">
        <v>55</v>
      </c>
      <c r="C1442" t="s">
        <v>1</v>
      </c>
      <c r="D1442" s="1">
        <v>1815</v>
      </c>
      <c r="E1442" s="1">
        <v>17999</v>
      </c>
      <c r="F1442" s="2">
        <v>52748</v>
      </c>
    </row>
    <row r="1443" spans="1:6" x14ac:dyDescent="0.2">
      <c r="A1443">
        <v>2017</v>
      </c>
      <c r="B1443" t="s">
        <v>55</v>
      </c>
      <c r="C1443" t="s">
        <v>2</v>
      </c>
      <c r="D1443" s="1">
        <v>1257</v>
      </c>
      <c r="E1443" s="1">
        <v>37216</v>
      </c>
      <c r="F1443" s="2">
        <v>47116</v>
      </c>
    </row>
    <row r="1444" spans="1:6" x14ac:dyDescent="0.2">
      <c r="A1444">
        <v>2017</v>
      </c>
      <c r="B1444" t="s">
        <v>55</v>
      </c>
      <c r="C1444" t="s">
        <v>3</v>
      </c>
      <c r="D1444" s="1">
        <v>2551</v>
      </c>
      <c r="E1444" s="1">
        <v>16476</v>
      </c>
      <c r="F1444" s="2">
        <v>46191</v>
      </c>
    </row>
    <row r="1445" spans="1:6" x14ac:dyDescent="0.2">
      <c r="A1445">
        <v>2017</v>
      </c>
      <c r="B1445" t="s">
        <v>55</v>
      </c>
      <c r="C1445" t="s">
        <v>4</v>
      </c>
      <c r="D1445" s="1">
        <v>17021</v>
      </c>
      <c r="E1445" s="1">
        <v>441460</v>
      </c>
      <c r="F1445" s="2">
        <v>37249</v>
      </c>
    </row>
    <row r="1446" spans="1:6" x14ac:dyDescent="0.2">
      <c r="A1446">
        <v>2017</v>
      </c>
      <c r="B1446" t="s">
        <v>55</v>
      </c>
      <c r="C1446" t="s">
        <v>5</v>
      </c>
      <c r="D1446" s="1">
        <v>3202</v>
      </c>
      <c r="E1446" s="1">
        <v>43394</v>
      </c>
      <c r="F1446" s="2">
        <v>84161</v>
      </c>
    </row>
    <row r="1447" spans="1:6" x14ac:dyDescent="0.2">
      <c r="A1447">
        <v>2017</v>
      </c>
      <c r="B1447" t="s">
        <v>55</v>
      </c>
      <c r="C1447" t="s">
        <v>6</v>
      </c>
      <c r="D1447">
        <v>433</v>
      </c>
      <c r="E1447" s="1">
        <v>5305</v>
      </c>
      <c r="F1447" s="2">
        <v>40017</v>
      </c>
    </row>
    <row r="1448" spans="1:6" x14ac:dyDescent="0.2">
      <c r="A1448">
        <v>2017</v>
      </c>
      <c r="B1448" t="s">
        <v>55</v>
      </c>
      <c r="C1448" t="s">
        <v>7</v>
      </c>
      <c r="D1448">
        <v>177</v>
      </c>
      <c r="E1448" s="1">
        <v>1538</v>
      </c>
      <c r="F1448" s="2">
        <v>39651</v>
      </c>
    </row>
    <row r="1449" spans="1:6" x14ac:dyDescent="0.2">
      <c r="A1449">
        <v>2017</v>
      </c>
      <c r="B1449" t="s">
        <v>55</v>
      </c>
      <c r="C1449" t="s">
        <v>8</v>
      </c>
      <c r="D1449" s="1">
        <v>5285</v>
      </c>
      <c r="E1449" s="1">
        <v>75471</v>
      </c>
      <c r="F1449" s="2">
        <v>32773</v>
      </c>
    </row>
    <row r="1450" spans="1:6" x14ac:dyDescent="0.2">
      <c r="A1450">
        <v>2017</v>
      </c>
      <c r="B1450" t="s">
        <v>55</v>
      </c>
      <c r="C1450" t="s">
        <v>9</v>
      </c>
      <c r="D1450" s="1">
        <v>2594</v>
      </c>
      <c r="E1450" s="1">
        <v>29299</v>
      </c>
      <c r="F1450" s="2">
        <v>41048</v>
      </c>
    </row>
    <row r="1451" spans="1:6" x14ac:dyDescent="0.2">
      <c r="A1451">
        <v>2017</v>
      </c>
      <c r="B1451" t="s">
        <v>55</v>
      </c>
      <c r="C1451" t="s">
        <v>10</v>
      </c>
      <c r="D1451" s="1">
        <v>2448</v>
      </c>
      <c r="E1451" s="1">
        <v>26790</v>
      </c>
      <c r="F1451" s="2">
        <v>38417</v>
      </c>
    </row>
    <row r="1452" spans="1:6" x14ac:dyDescent="0.2">
      <c r="A1452">
        <v>2017</v>
      </c>
      <c r="B1452" t="s">
        <v>55</v>
      </c>
      <c r="C1452" t="s">
        <v>11</v>
      </c>
      <c r="D1452" s="1">
        <v>2730</v>
      </c>
      <c r="E1452" s="1">
        <v>26665</v>
      </c>
      <c r="F1452" s="2">
        <v>48549</v>
      </c>
    </row>
    <row r="1453" spans="1:6" x14ac:dyDescent="0.2">
      <c r="A1453">
        <v>2017</v>
      </c>
      <c r="B1453" t="s">
        <v>55</v>
      </c>
      <c r="C1453" t="s">
        <v>12</v>
      </c>
      <c r="D1453" s="1">
        <v>2183</v>
      </c>
      <c r="E1453" s="1">
        <v>21072</v>
      </c>
      <c r="F1453" s="2">
        <v>47269</v>
      </c>
    </row>
    <row r="1454" spans="1:6" x14ac:dyDescent="0.2">
      <c r="A1454">
        <v>2017</v>
      </c>
      <c r="B1454" t="s">
        <v>55</v>
      </c>
      <c r="C1454" t="s">
        <v>13</v>
      </c>
      <c r="D1454" s="1">
        <v>2766</v>
      </c>
      <c r="E1454" s="1">
        <v>22503</v>
      </c>
      <c r="F1454" s="2">
        <v>41388</v>
      </c>
    </row>
    <row r="1455" spans="1:6" x14ac:dyDescent="0.2">
      <c r="A1455">
        <v>2017</v>
      </c>
      <c r="B1455" t="s">
        <v>55</v>
      </c>
      <c r="C1455" t="s">
        <v>14</v>
      </c>
      <c r="D1455" s="1">
        <v>2686</v>
      </c>
      <c r="E1455" s="1">
        <v>19024</v>
      </c>
      <c r="F1455" s="2">
        <v>45105</v>
      </c>
    </row>
    <row r="1456" spans="1:6" x14ac:dyDescent="0.2">
      <c r="A1456">
        <v>2017</v>
      </c>
      <c r="B1456" t="s">
        <v>55</v>
      </c>
      <c r="C1456" t="s">
        <v>15</v>
      </c>
      <c r="D1456" s="1">
        <v>1584</v>
      </c>
      <c r="E1456" s="1">
        <v>18306</v>
      </c>
      <c r="F1456" s="2">
        <v>54943</v>
      </c>
    </row>
    <row r="1457" spans="1:6" x14ac:dyDescent="0.2">
      <c r="A1457">
        <v>2017</v>
      </c>
      <c r="B1457" t="s">
        <v>55</v>
      </c>
      <c r="C1457" t="s">
        <v>16</v>
      </c>
      <c r="D1457" s="1">
        <v>3082</v>
      </c>
      <c r="E1457" s="1">
        <v>42251</v>
      </c>
      <c r="F1457" s="2">
        <v>80128</v>
      </c>
    </row>
    <row r="1458" spans="1:6" x14ac:dyDescent="0.2">
      <c r="A1458">
        <v>2017</v>
      </c>
      <c r="B1458" t="s">
        <v>55</v>
      </c>
      <c r="C1458" t="s">
        <v>17</v>
      </c>
      <c r="D1458" s="1">
        <v>1370</v>
      </c>
      <c r="E1458" s="1">
        <v>6817</v>
      </c>
      <c r="F1458" s="2">
        <v>40118</v>
      </c>
    </row>
    <row r="1459" spans="1:6" x14ac:dyDescent="0.2">
      <c r="A1459">
        <v>2017</v>
      </c>
      <c r="B1459" t="s">
        <v>55</v>
      </c>
      <c r="C1459" t="s">
        <v>18</v>
      </c>
      <c r="D1459">
        <v>723</v>
      </c>
      <c r="E1459" s="1">
        <v>6432</v>
      </c>
      <c r="F1459" s="2">
        <v>42478</v>
      </c>
    </row>
    <row r="1460" spans="1:6" x14ac:dyDescent="0.2">
      <c r="A1460">
        <v>2017</v>
      </c>
      <c r="B1460" t="s">
        <v>55</v>
      </c>
      <c r="C1460" t="s">
        <v>19</v>
      </c>
      <c r="D1460" s="1">
        <v>1030</v>
      </c>
      <c r="E1460" s="1">
        <v>9290</v>
      </c>
      <c r="F1460" s="2">
        <v>61286</v>
      </c>
    </row>
    <row r="1461" spans="1:6" x14ac:dyDescent="0.2">
      <c r="A1461">
        <v>2017</v>
      </c>
      <c r="B1461" t="s">
        <v>55</v>
      </c>
      <c r="C1461" t="s">
        <v>20</v>
      </c>
      <c r="D1461" s="1">
        <v>3203</v>
      </c>
      <c r="E1461" s="1">
        <v>36801</v>
      </c>
      <c r="F1461" s="2">
        <v>38160</v>
      </c>
    </row>
    <row r="1462" spans="1:6" x14ac:dyDescent="0.2">
      <c r="A1462">
        <v>2017</v>
      </c>
      <c r="B1462" t="s">
        <v>55</v>
      </c>
      <c r="C1462" t="s">
        <v>21</v>
      </c>
      <c r="D1462" s="1">
        <v>2992</v>
      </c>
      <c r="E1462" s="1">
        <v>27804</v>
      </c>
      <c r="F1462" s="2">
        <v>47599</v>
      </c>
    </row>
    <row r="1463" spans="1:6" x14ac:dyDescent="0.2">
      <c r="A1463">
        <v>2017</v>
      </c>
      <c r="B1463" t="s">
        <v>55</v>
      </c>
      <c r="C1463" t="s">
        <v>22</v>
      </c>
      <c r="D1463" s="1">
        <v>2168</v>
      </c>
      <c r="E1463" s="1">
        <v>16360</v>
      </c>
      <c r="F1463" s="2">
        <v>45681</v>
      </c>
    </row>
    <row r="1464" spans="1:6" x14ac:dyDescent="0.2">
      <c r="A1464">
        <v>2017</v>
      </c>
      <c r="B1464" t="s">
        <v>55</v>
      </c>
      <c r="C1464" t="s">
        <v>23</v>
      </c>
      <c r="D1464" s="1">
        <v>1950</v>
      </c>
      <c r="E1464" s="1">
        <v>16365</v>
      </c>
      <c r="F1464" s="2">
        <v>42894</v>
      </c>
    </row>
    <row r="1465" spans="1:6" x14ac:dyDescent="0.2">
      <c r="A1465">
        <v>2017</v>
      </c>
      <c r="B1465" t="s">
        <v>55</v>
      </c>
      <c r="C1465" t="s">
        <v>24</v>
      </c>
      <c r="D1465" s="1">
        <v>1753</v>
      </c>
      <c r="E1465" s="1">
        <v>11976</v>
      </c>
      <c r="F1465" s="2">
        <v>64781</v>
      </c>
    </row>
    <row r="1466" spans="1:6" x14ac:dyDescent="0.2">
      <c r="A1466">
        <v>2017</v>
      </c>
      <c r="B1466" t="s">
        <v>55</v>
      </c>
      <c r="C1466" t="s">
        <v>25</v>
      </c>
      <c r="D1466" s="1">
        <v>2337</v>
      </c>
      <c r="E1466" s="1">
        <v>15500</v>
      </c>
      <c r="F1466" s="2">
        <v>39544</v>
      </c>
    </row>
    <row r="1467" spans="1:6" x14ac:dyDescent="0.2">
      <c r="A1467">
        <v>2017</v>
      </c>
      <c r="B1467" t="s">
        <v>55</v>
      </c>
      <c r="C1467" t="s">
        <v>26</v>
      </c>
      <c r="D1467">
        <v>612</v>
      </c>
      <c r="E1467" s="1">
        <v>17902</v>
      </c>
      <c r="F1467" s="2">
        <v>82999</v>
      </c>
    </row>
    <row r="1468" spans="1:6" x14ac:dyDescent="0.2">
      <c r="A1468">
        <v>2017</v>
      </c>
      <c r="B1468" t="s">
        <v>55</v>
      </c>
      <c r="C1468" t="s">
        <v>27</v>
      </c>
      <c r="D1468">
        <v>350</v>
      </c>
      <c r="E1468" s="1">
        <v>2556</v>
      </c>
      <c r="F1468" s="2">
        <v>41972</v>
      </c>
    </row>
    <row r="1469" spans="1:6" x14ac:dyDescent="0.2">
      <c r="A1469">
        <v>2017</v>
      </c>
      <c r="B1469" t="s">
        <v>55</v>
      </c>
      <c r="C1469" t="s">
        <v>28</v>
      </c>
      <c r="D1469" s="1">
        <v>1018</v>
      </c>
      <c r="E1469" s="1">
        <v>12853</v>
      </c>
      <c r="F1469" s="2">
        <v>37279</v>
      </c>
    </row>
    <row r="1470" spans="1:6" x14ac:dyDescent="0.2">
      <c r="A1470">
        <v>2017</v>
      </c>
      <c r="B1470" t="s">
        <v>55</v>
      </c>
      <c r="C1470" t="s">
        <v>29</v>
      </c>
      <c r="D1470" s="1">
        <v>1991</v>
      </c>
      <c r="E1470" s="1">
        <v>32275</v>
      </c>
      <c r="F1470" s="2">
        <v>59989</v>
      </c>
    </row>
    <row r="1471" spans="1:6" x14ac:dyDescent="0.2">
      <c r="A1471">
        <v>2017</v>
      </c>
      <c r="B1471" t="s">
        <v>55</v>
      </c>
      <c r="C1471" t="s">
        <v>30</v>
      </c>
      <c r="D1471" s="1">
        <v>3023</v>
      </c>
      <c r="E1471" s="1">
        <v>30834</v>
      </c>
      <c r="F1471" s="2">
        <v>39487</v>
      </c>
    </row>
    <row r="1472" spans="1:6" x14ac:dyDescent="0.2">
      <c r="A1472">
        <v>2017</v>
      </c>
      <c r="B1472" t="s">
        <v>55</v>
      </c>
      <c r="C1472" t="s">
        <v>31</v>
      </c>
      <c r="D1472" s="1">
        <v>3306</v>
      </c>
      <c r="E1472" s="1">
        <v>30981</v>
      </c>
      <c r="F1472" s="2">
        <v>37636</v>
      </c>
    </row>
    <row r="1473" spans="1:6" x14ac:dyDescent="0.2">
      <c r="A1473">
        <v>2017</v>
      </c>
      <c r="B1473" t="s">
        <v>55</v>
      </c>
      <c r="C1473" t="s">
        <v>32</v>
      </c>
      <c r="D1473" s="1">
        <v>1771</v>
      </c>
      <c r="E1473" s="1">
        <v>22394</v>
      </c>
      <c r="F1473" s="2">
        <v>89578</v>
      </c>
    </row>
    <row r="1474" spans="1:6" x14ac:dyDescent="0.2">
      <c r="A1474">
        <v>2017</v>
      </c>
      <c r="B1474" t="s">
        <v>55</v>
      </c>
      <c r="C1474" t="s">
        <v>33</v>
      </c>
      <c r="D1474" s="1">
        <v>2483</v>
      </c>
      <c r="E1474" s="1">
        <v>27504</v>
      </c>
      <c r="F1474" s="2">
        <v>48849</v>
      </c>
    </row>
    <row r="1475" spans="1:6" x14ac:dyDescent="0.2">
      <c r="A1475">
        <v>2017</v>
      </c>
      <c r="B1475" t="s">
        <v>55</v>
      </c>
      <c r="C1475" t="s">
        <v>34</v>
      </c>
      <c r="D1475" s="1">
        <v>4333</v>
      </c>
      <c r="E1475" s="1">
        <v>58716</v>
      </c>
      <c r="F1475" s="2">
        <v>88899</v>
      </c>
    </row>
    <row r="1476" spans="1:6" x14ac:dyDescent="0.2">
      <c r="A1476">
        <v>2017</v>
      </c>
      <c r="B1476" t="s">
        <v>55</v>
      </c>
      <c r="C1476" t="s">
        <v>35</v>
      </c>
      <c r="D1476" s="1">
        <v>4453</v>
      </c>
      <c r="E1476" s="1">
        <v>52439</v>
      </c>
      <c r="F1476" s="2">
        <v>35362</v>
      </c>
    </row>
    <row r="1477" spans="1:6" x14ac:dyDescent="0.2">
      <c r="A1477">
        <v>2017</v>
      </c>
      <c r="B1477" t="s">
        <v>55</v>
      </c>
      <c r="C1477" t="s">
        <v>36</v>
      </c>
      <c r="D1477" s="1">
        <v>3498</v>
      </c>
      <c r="E1477" s="1">
        <v>50197</v>
      </c>
      <c r="F1477" s="2">
        <v>63021</v>
      </c>
    </row>
    <row r="1478" spans="1:6" x14ac:dyDescent="0.2">
      <c r="A1478">
        <v>2017</v>
      </c>
      <c r="B1478" t="s">
        <v>55</v>
      </c>
      <c r="C1478" t="s">
        <v>38</v>
      </c>
      <c r="D1478" s="1">
        <v>1230</v>
      </c>
      <c r="E1478" s="1">
        <v>12432</v>
      </c>
      <c r="F1478" s="2">
        <v>40520</v>
      </c>
    </row>
    <row r="1479" spans="1:6" x14ac:dyDescent="0.2">
      <c r="A1479">
        <v>2017</v>
      </c>
      <c r="B1479" t="s">
        <v>55</v>
      </c>
      <c r="C1479" t="s">
        <v>39</v>
      </c>
      <c r="D1479" s="1">
        <v>1026</v>
      </c>
      <c r="E1479" s="1">
        <v>6646</v>
      </c>
      <c r="F1479" s="2">
        <v>41459</v>
      </c>
    </row>
    <row r="1480" spans="1:6" x14ac:dyDescent="0.2">
      <c r="A1480">
        <v>2017</v>
      </c>
      <c r="B1480" t="s">
        <v>55</v>
      </c>
      <c r="C1480" t="s">
        <v>40</v>
      </c>
      <c r="D1480" s="1">
        <v>1071</v>
      </c>
      <c r="E1480" s="1">
        <v>10750</v>
      </c>
      <c r="F1480" s="2">
        <v>43908</v>
      </c>
    </row>
    <row r="1481" spans="1:6" x14ac:dyDescent="0.2">
      <c r="A1481">
        <v>2017</v>
      </c>
      <c r="B1481" t="s">
        <v>55</v>
      </c>
      <c r="C1481" t="s">
        <v>41</v>
      </c>
      <c r="D1481" s="1">
        <v>19580</v>
      </c>
      <c r="E1481" s="1">
        <v>281110</v>
      </c>
      <c r="F1481" s="2">
        <v>107415</v>
      </c>
    </row>
    <row r="1482" spans="1:6" x14ac:dyDescent="0.2">
      <c r="A1482">
        <v>2017</v>
      </c>
      <c r="B1482" t="s">
        <v>55</v>
      </c>
      <c r="C1482" t="s">
        <v>42</v>
      </c>
      <c r="D1482" s="1">
        <v>1034</v>
      </c>
      <c r="E1482" s="1">
        <v>14217</v>
      </c>
      <c r="F1482" s="2">
        <v>59120</v>
      </c>
    </row>
    <row r="1483" spans="1:6" x14ac:dyDescent="0.2">
      <c r="A1483">
        <v>2017</v>
      </c>
      <c r="B1483" t="s">
        <v>55</v>
      </c>
      <c r="C1483" t="s">
        <v>43</v>
      </c>
      <c r="D1483">
        <v>551</v>
      </c>
      <c r="E1483" s="1">
        <v>3901</v>
      </c>
      <c r="F1483" s="2">
        <v>37223</v>
      </c>
    </row>
    <row r="1484" spans="1:6" x14ac:dyDescent="0.2">
      <c r="A1484">
        <v>2017</v>
      </c>
      <c r="B1484" t="s">
        <v>55</v>
      </c>
      <c r="C1484" t="s">
        <v>44</v>
      </c>
      <c r="D1484" s="1">
        <v>2061</v>
      </c>
      <c r="E1484" s="1">
        <v>19558</v>
      </c>
      <c r="F1484" s="2">
        <v>44371</v>
      </c>
    </row>
    <row r="1485" spans="1:6" x14ac:dyDescent="0.2">
      <c r="A1485">
        <v>2017</v>
      </c>
      <c r="B1485" t="s">
        <v>55</v>
      </c>
      <c r="C1485" t="s">
        <v>45</v>
      </c>
      <c r="D1485" s="1">
        <v>7493</v>
      </c>
      <c r="E1485" s="1">
        <v>107674</v>
      </c>
      <c r="F1485" s="2">
        <v>32082</v>
      </c>
    </row>
    <row r="1486" spans="1:6" x14ac:dyDescent="0.2">
      <c r="A1486">
        <v>2017</v>
      </c>
      <c r="B1486" t="s">
        <v>55</v>
      </c>
      <c r="C1486" t="s">
        <v>46</v>
      </c>
      <c r="D1486" s="1">
        <v>1221</v>
      </c>
      <c r="E1486" s="1">
        <v>22793</v>
      </c>
      <c r="F1486" s="2">
        <v>76848</v>
      </c>
    </row>
    <row r="1487" spans="1:6" x14ac:dyDescent="0.2">
      <c r="A1487">
        <v>2017</v>
      </c>
      <c r="B1487" t="s">
        <v>55</v>
      </c>
      <c r="C1487" t="s">
        <v>47</v>
      </c>
      <c r="D1487" s="1">
        <v>2865</v>
      </c>
      <c r="E1487" s="1">
        <v>31986</v>
      </c>
      <c r="F1487" s="2">
        <v>37981</v>
      </c>
    </row>
    <row r="1488" spans="1:6" x14ac:dyDescent="0.2">
      <c r="A1488">
        <v>2017</v>
      </c>
      <c r="B1488" t="s">
        <v>55</v>
      </c>
      <c r="C1488" t="s">
        <v>48</v>
      </c>
      <c r="D1488" s="1">
        <v>1442</v>
      </c>
      <c r="E1488" s="1">
        <v>22390</v>
      </c>
      <c r="F1488" s="2">
        <v>81163</v>
      </c>
    </row>
    <row r="1489" spans="1:6" x14ac:dyDescent="0.2">
      <c r="A1489">
        <v>2017</v>
      </c>
      <c r="B1489" t="s">
        <v>51</v>
      </c>
      <c r="C1489" t="s">
        <v>1</v>
      </c>
      <c r="D1489" s="1">
        <v>9645</v>
      </c>
      <c r="E1489" s="1">
        <v>85262</v>
      </c>
      <c r="F1489" s="2">
        <v>52230</v>
      </c>
    </row>
    <row r="1490" spans="1:6" x14ac:dyDescent="0.2">
      <c r="A1490">
        <v>2017</v>
      </c>
      <c r="B1490" t="s">
        <v>51</v>
      </c>
      <c r="C1490" t="s">
        <v>2</v>
      </c>
      <c r="D1490" s="1">
        <v>11368</v>
      </c>
      <c r="E1490" s="1">
        <v>144747</v>
      </c>
      <c r="F1490" s="2">
        <v>53440</v>
      </c>
    </row>
    <row r="1491" spans="1:6" x14ac:dyDescent="0.2">
      <c r="A1491">
        <v>2017</v>
      </c>
      <c r="B1491" t="s">
        <v>51</v>
      </c>
      <c r="C1491" t="s">
        <v>3</v>
      </c>
      <c r="D1491" s="1">
        <v>6817</v>
      </c>
      <c r="E1491" s="1">
        <v>51130</v>
      </c>
      <c r="F1491" s="2">
        <v>47283</v>
      </c>
    </row>
    <row r="1492" spans="1:6" x14ac:dyDescent="0.2">
      <c r="A1492">
        <v>2017</v>
      </c>
      <c r="B1492" t="s">
        <v>51</v>
      </c>
      <c r="C1492" t="s">
        <v>4</v>
      </c>
      <c r="D1492" s="1">
        <v>72972</v>
      </c>
      <c r="E1492" s="1">
        <v>805942</v>
      </c>
      <c r="F1492" s="2">
        <v>67561</v>
      </c>
    </row>
    <row r="1493" spans="1:6" x14ac:dyDescent="0.2">
      <c r="A1493">
        <v>2017</v>
      </c>
      <c r="B1493" t="s">
        <v>51</v>
      </c>
      <c r="C1493" t="s">
        <v>5</v>
      </c>
      <c r="D1493" s="1">
        <v>19243</v>
      </c>
      <c r="E1493" s="1">
        <v>163473</v>
      </c>
      <c r="F1493" s="2">
        <v>59444</v>
      </c>
    </row>
    <row r="1494" spans="1:6" x14ac:dyDescent="0.2">
      <c r="A1494">
        <v>2017</v>
      </c>
      <c r="B1494" t="s">
        <v>51</v>
      </c>
      <c r="C1494" t="s">
        <v>6</v>
      </c>
      <c r="D1494" s="1">
        <v>9351</v>
      </c>
      <c r="E1494" s="1">
        <v>58327</v>
      </c>
      <c r="F1494" s="2">
        <v>68641</v>
      </c>
    </row>
    <row r="1495" spans="1:6" x14ac:dyDescent="0.2">
      <c r="A1495">
        <v>2017</v>
      </c>
      <c r="B1495" t="s">
        <v>51</v>
      </c>
      <c r="C1495" t="s">
        <v>7</v>
      </c>
      <c r="D1495" s="1">
        <v>2777</v>
      </c>
      <c r="E1495" s="1">
        <v>21591</v>
      </c>
      <c r="F1495" s="2">
        <v>59040</v>
      </c>
    </row>
    <row r="1496" spans="1:6" x14ac:dyDescent="0.2">
      <c r="A1496">
        <v>2017</v>
      </c>
      <c r="B1496" t="s">
        <v>51</v>
      </c>
      <c r="C1496" t="s">
        <v>8</v>
      </c>
      <c r="D1496" s="1">
        <v>67384</v>
      </c>
      <c r="E1496" s="1">
        <v>503704</v>
      </c>
      <c r="F1496" s="2">
        <v>49256</v>
      </c>
    </row>
    <row r="1497" spans="1:6" x14ac:dyDescent="0.2">
      <c r="A1497">
        <v>2017</v>
      </c>
      <c r="B1497" t="s">
        <v>51</v>
      </c>
      <c r="C1497" t="s">
        <v>9</v>
      </c>
      <c r="D1497" s="1">
        <v>20135</v>
      </c>
      <c r="E1497" s="1">
        <v>182259</v>
      </c>
      <c r="F1497" s="2">
        <v>58213</v>
      </c>
    </row>
    <row r="1498" spans="1:6" x14ac:dyDescent="0.2">
      <c r="A1498">
        <v>2017</v>
      </c>
      <c r="B1498" t="s">
        <v>51</v>
      </c>
      <c r="C1498" t="s">
        <v>10</v>
      </c>
      <c r="D1498" s="1">
        <v>7660</v>
      </c>
      <c r="E1498" s="1">
        <v>42668</v>
      </c>
      <c r="F1498" s="2">
        <v>42865</v>
      </c>
    </row>
    <row r="1499" spans="1:6" x14ac:dyDescent="0.2">
      <c r="A1499">
        <v>2017</v>
      </c>
      <c r="B1499" t="s">
        <v>51</v>
      </c>
      <c r="C1499" t="s">
        <v>11</v>
      </c>
      <c r="D1499" s="1">
        <v>31422</v>
      </c>
      <c r="E1499" s="1">
        <v>220019</v>
      </c>
      <c r="F1499" s="2">
        <v>70893</v>
      </c>
    </row>
    <row r="1500" spans="1:6" x14ac:dyDescent="0.2">
      <c r="A1500">
        <v>2017</v>
      </c>
      <c r="B1500" t="s">
        <v>51</v>
      </c>
      <c r="C1500" t="s">
        <v>12</v>
      </c>
      <c r="D1500" s="1">
        <v>14839</v>
      </c>
      <c r="E1500" s="1">
        <v>138040</v>
      </c>
      <c r="F1500" s="2">
        <v>57099</v>
      </c>
    </row>
    <row r="1501" spans="1:6" x14ac:dyDescent="0.2">
      <c r="A1501">
        <v>2017</v>
      </c>
      <c r="B1501" t="s">
        <v>51</v>
      </c>
      <c r="C1501" t="s">
        <v>13</v>
      </c>
      <c r="D1501" s="1">
        <v>9417</v>
      </c>
      <c r="E1501" s="1">
        <v>76086</v>
      </c>
      <c r="F1501" s="2">
        <v>55415</v>
      </c>
    </row>
    <row r="1502" spans="1:6" x14ac:dyDescent="0.2">
      <c r="A1502">
        <v>2017</v>
      </c>
      <c r="B1502" t="s">
        <v>51</v>
      </c>
      <c r="C1502" t="s">
        <v>14</v>
      </c>
      <c r="D1502" s="1">
        <v>7584</v>
      </c>
      <c r="E1502" s="1">
        <v>60238</v>
      </c>
      <c r="F1502" s="2">
        <v>52807</v>
      </c>
    </row>
    <row r="1503" spans="1:6" x14ac:dyDescent="0.2">
      <c r="A1503">
        <v>2017</v>
      </c>
      <c r="B1503" t="s">
        <v>51</v>
      </c>
      <c r="C1503" t="s">
        <v>15</v>
      </c>
      <c r="D1503" s="1">
        <v>9339</v>
      </c>
      <c r="E1503" s="1">
        <v>77332</v>
      </c>
      <c r="F1503" s="2">
        <v>53194</v>
      </c>
    </row>
    <row r="1504" spans="1:6" x14ac:dyDescent="0.2">
      <c r="A1504">
        <v>2017</v>
      </c>
      <c r="B1504" t="s">
        <v>51</v>
      </c>
      <c r="C1504" t="s">
        <v>16</v>
      </c>
      <c r="D1504" s="1">
        <v>10825</v>
      </c>
      <c r="E1504" s="1">
        <v>147021</v>
      </c>
      <c r="F1504" s="2">
        <v>61781</v>
      </c>
    </row>
    <row r="1505" spans="1:6" x14ac:dyDescent="0.2">
      <c r="A1505">
        <v>2017</v>
      </c>
      <c r="B1505" t="s">
        <v>51</v>
      </c>
      <c r="C1505" t="s">
        <v>17</v>
      </c>
      <c r="D1505" s="1">
        <v>5502</v>
      </c>
      <c r="E1505" s="1">
        <v>28253</v>
      </c>
      <c r="F1505" s="2">
        <v>47930</v>
      </c>
    </row>
    <row r="1506" spans="1:6" x14ac:dyDescent="0.2">
      <c r="A1506">
        <v>2017</v>
      </c>
      <c r="B1506" t="s">
        <v>51</v>
      </c>
      <c r="C1506" t="s">
        <v>18</v>
      </c>
      <c r="D1506" s="1">
        <v>16463</v>
      </c>
      <c r="E1506" s="1">
        <v>162140</v>
      </c>
      <c r="F1506" s="2">
        <v>65027</v>
      </c>
    </row>
    <row r="1507" spans="1:6" x14ac:dyDescent="0.2">
      <c r="A1507">
        <v>2017</v>
      </c>
      <c r="B1507" t="s">
        <v>51</v>
      </c>
      <c r="C1507" t="s">
        <v>19</v>
      </c>
      <c r="D1507" s="1">
        <v>21055</v>
      </c>
      <c r="E1507" s="1">
        <v>152131</v>
      </c>
      <c r="F1507" s="2">
        <v>75405</v>
      </c>
    </row>
    <row r="1508" spans="1:6" x14ac:dyDescent="0.2">
      <c r="A1508">
        <v>2017</v>
      </c>
      <c r="B1508" t="s">
        <v>51</v>
      </c>
      <c r="C1508" t="s">
        <v>20</v>
      </c>
      <c r="D1508" s="1">
        <v>19544</v>
      </c>
      <c r="E1508" s="1">
        <v>161903</v>
      </c>
      <c r="F1508" s="2">
        <v>61511</v>
      </c>
    </row>
    <row r="1509" spans="1:6" x14ac:dyDescent="0.2">
      <c r="A1509">
        <v>2017</v>
      </c>
      <c r="B1509" t="s">
        <v>51</v>
      </c>
      <c r="C1509" t="s">
        <v>21</v>
      </c>
      <c r="D1509" s="1">
        <v>15746</v>
      </c>
      <c r="E1509" s="1">
        <v>119642</v>
      </c>
      <c r="F1509" s="2">
        <v>65464</v>
      </c>
    </row>
    <row r="1510" spans="1:6" x14ac:dyDescent="0.2">
      <c r="A1510">
        <v>2017</v>
      </c>
      <c r="B1510" t="s">
        <v>51</v>
      </c>
      <c r="C1510" t="s">
        <v>22</v>
      </c>
      <c r="D1510" s="1">
        <v>5670</v>
      </c>
      <c r="E1510" s="1">
        <v>43467</v>
      </c>
      <c r="F1510" s="2">
        <v>48782</v>
      </c>
    </row>
    <row r="1511" spans="1:6" x14ac:dyDescent="0.2">
      <c r="A1511">
        <v>2017</v>
      </c>
      <c r="B1511" t="s">
        <v>51</v>
      </c>
      <c r="C1511" t="s">
        <v>23</v>
      </c>
      <c r="D1511" s="1">
        <v>15141</v>
      </c>
      <c r="E1511" s="1">
        <v>123034</v>
      </c>
      <c r="F1511" s="2">
        <v>57823</v>
      </c>
    </row>
    <row r="1512" spans="1:6" x14ac:dyDescent="0.2">
      <c r="A1512">
        <v>2017</v>
      </c>
      <c r="B1512" t="s">
        <v>51</v>
      </c>
      <c r="C1512" t="s">
        <v>24</v>
      </c>
      <c r="D1512" s="1">
        <v>6287</v>
      </c>
      <c r="E1512" s="1">
        <v>27712</v>
      </c>
      <c r="F1512" s="2">
        <v>50369</v>
      </c>
    </row>
    <row r="1513" spans="1:6" x14ac:dyDescent="0.2">
      <c r="A1513">
        <v>2017</v>
      </c>
      <c r="B1513" t="s">
        <v>51</v>
      </c>
      <c r="C1513" t="s">
        <v>25</v>
      </c>
      <c r="D1513" s="1">
        <v>7053</v>
      </c>
      <c r="E1513" s="1">
        <v>51174</v>
      </c>
      <c r="F1513" s="2">
        <v>49634</v>
      </c>
    </row>
    <row r="1514" spans="1:6" x14ac:dyDescent="0.2">
      <c r="A1514">
        <v>2017</v>
      </c>
      <c r="B1514" t="s">
        <v>51</v>
      </c>
      <c r="C1514" t="s">
        <v>26</v>
      </c>
      <c r="D1514" s="1">
        <v>5859</v>
      </c>
      <c r="E1514" s="1">
        <v>82998</v>
      </c>
      <c r="F1514" s="2">
        <v>58071</v>
      </c>
    </row>
    <row r="1515" spans="1:6" x14ac:dyDescent="0.2">
      <c r="A1515">
        <v>2017</v>
      </c>
      <c r="B1515" t="s">
        <v>51</v>
      </c>
      <c r="C1515" t="s">
        <v>27</v>
      </c>
      <c r="D1515" s="1">
        <v>4363</v>
      </c>
      <c r="E1515" s="1">
        <v>26466</v>
      </c>
      <c r="F1515" s="2">
        <v>61497</v>
      </c>
    </row>
    <row r="1516" spans="1:6" x14ac:dyDescent="0.2">
      <c r="A1516">
        <v>2017</v>
      </c>
      <c r="B1516" t="s">
        <v>51</v>
      </c>
      <c r="C1516" t="s">
        <v>28</v>
      </c>
      <c r="D1516" s="1">
        <v>21672</v>
      </c>
      <c r="E1516" s="1">
        <v>154907</v>
      </c>
      <c r="F1516" s="2">
        <v>71145</v>
      </c>
    </row>
    <row r="1517" spans="1:6" x14ac:dyDescent="0.2">
      <c r="A1517">
        <v>2017</v>
      </c>
      <c r="B1517" t="s">
        <v>51</v>
      </c>
      <c r="C1517" t="s">
        <v>29</v>
      </c>
      <c r="D1517" s="1">
        <v>5141</v>
      </c>
      <c r="E1517" s="1">
        <v>45511</v>
      </c>
      <c r="F1517" s="2">
        <v>46369</v>
      </c>
    </row>
    <row r="1518" spans="1:6" x14ac:dyDescent="0.2">
      <c r="A1518">
        <v>2017</v>
      </c>
      <c r="B1518" t="s">
        <v>51</v>
      </c>
      <c r="C1518" t="s">
        <v>30</v>
      </c>
      <c r="D1518" s="1">
        <v>50064</v>
      </c>
      <c r="E1518" s="1">
        <v>386615</v>
      </c>
      <c r="F1518" s="2">
        <v>71408</v>
      </c>
    </row>
    <row r="1519" spans="1:6" x14ac:dyDescent="0.2">
      <c r="A1519">
        <v>2017</v>
      </c>
      <c r="B1519" t="s">
        <v>51</v>
      </c>
      <c r="C1519" t="s">
        <v>31</v>
      </c>
      <c r="D1519" s="1">
        <v>26057</v>
      </c>
      <c r="E1519" s="1">
        <v>208662</v>
      </c>
      <c r="F1519" s="2">
        <v>52372</v>
      </c>
    </row>
    <row r="1520" spans="1:6" x14ac:dyDescent="0.2">
      <c r="A1520">
        <v>2017</v>
      </c>
      <c r="B1520" t="s">
        <v>51</v>
      </c>
      <c r="C1520" t="s">
        <v>32</v>
      </c>
      <c r="D1520" s="1">
        <v>4035</v>
      </c>
      <c r="E1520" s="1">
        <v>26732</v>
      </c>
      <c r="F1520" s="2">
        <v>63029</v>
      </c>
    </row>
    <row r="1521" spans="1:6" x14ac:dyDescent="0.2">
      <c r="A1521">
        <v>2017</v>
      </c>
      <c r="B1521" t="s">
        <v>51</v>
      </c>
      <c r="C1521" t="s">
        <v>33</v>
      </c>
      <c r="D1521" s="1">
        <v>23022</v>
      </c>
      <c r="E1521" s="1">
        <v>217025</v>
      </c>
      <c r="F1521" s="2">
        <v>60831</v>
      </c>
    </row>
    <row r="1522" spans="1:6" x14ac:dyDescent="0.2">
      <c r="A1522">
        <v>2017</v>
      </c>
      <c r="B1522" t="s">
        <v>51</v>
      </c>
      <c r="C1522" t="s">
        <v>34</v>
      </c>
      <c r="D1522" s="1">
        <v>9823</v>
      </c>
      <c r="E1522" s="1">
        <v>77247</v>
      </c>
      <c r="F1522" s="2">
        <v>50585</v>
      </c>
    </row>
    <row r="1523" spans="1:6" x14ac:dyDescent="0.2">
      <c r="A1523">
        <v>2017</v>
      </c>
      <c r="B1523" t="s">
        <v>51</v>
      </c>
      <c r="C1523" t="s">
        <v>35</v>
      </c>
      <c r="D1523" s="1">
        <v>13468</v>
      </c>
      <c r="E1523" s="1">
        <v>96991</v>
      </c>
      <c r="F1523" s="2">
        <v>57987</v>
      </c>
    </row>
    <row r="1524" spans="1:6" x14ac:dyDescent="0.2">
      <c r="A1524">
        <v>2017</v>
      </c>
      <c r="B1524" t="s">
        <v>51</v>
      </c>
      <c r="C1524" t="s">
        <v>36</v>
      </c>
      <c r="D1524" s="1">
        <v>28397</v>
      </c>
      <c r="E1524" s="1">
        <v>248932</v>
      </c>
      <c r="F1524" s="2">
        <v>64769</v>
      </c>
    </row>
    <row r="1525" spans="1:6" x14ac:dyDescent="0.2">
      <c r="A1525">
        <v>2017</v>
      </c>
      <c r="B1525" t="s">
        <v>51</v>
      </c>
      <c r="C1525" t="s">
        <v>38</v>
      </c>
      <c r="D1525" s="1">
        <v>11635</v>
      </c>
      <c r="E1525" s="1">
        <v>100817</v>
      </c>
      <c r="F1525" s="2">
        <v>53542</v>
      </c>
    </row>
    <row r="1526" spans="1:6" x14ac:dyDescent="0.2">
      <c r="A1526">
        <v>2017</v>
      </c>
      <c r="B1526" t="s">
        <v>51</v>
      </c>
      <c r="C1526" t="s">
        <v>39</v>
      </c>
      <c r="D1526" s="1">
        <v>3883</v>
      </c>
      <c r="E1526" s="1">
        <v>22351</v>
      </c>
      <c r="F1526" s="2">
        <v>47385</v>
      </c>
    </row>
    <row r="1527" spans="1:6" x14ac:dyDescent="0.2">
      <c r="A1527">
        <v>2017</v>
      </c>
      <c r="B1527" t="s">
        <v>51</v>
      </c>
      <c r="C1527" t="s">
        <v>40</v>
      </c>
      <c r="D1527" s="1">
        <v>11745</v>
      </c>
      <c r="E1527" s="1">
        <v>119968</v>
      </c>
      <c r="F1527" s="2">
        <v>56642</v>
      </c>
    </row>
    <row r="1528" spans="1:6" x14ac:dyDescent="0.2">
      <c r="A1528">
        <v>2017</v>
      </c>
      <c r="B1528" t="s">
        <v>51</v>
      </c>
      <c r="C1528" t="s">
        <v>41</v>
      </c>
      <c r="D1528" s="1">
        <v>49310</v>
      </c>
      <c r="E1528" s="1">
        <v>711119</v>
      </c>
      <c r="F1528" s="2">
        <v>63219</v>
      </c>
    </row>
    <row r="1529" spans="1:6" x14ac:dyDescent="0.2">
      <c r="A1529">
        <v>2017</v>
      </c>
      <c r="B1529" t="s">
        <v>51</v>
      </c>
      <c r="C1529" t="s">
        <v>42</v>
      </c>
      <c r="D1529" s="1">
        <v>10886</v>
      </c>
      <c r="E1529" s="1">
        <v>97495</v>
      </c>
      <c r="F1529" s="2">
        <v>49132</v>
      </c>
    </row>
    <row r="1530" spans="1:6" x14ac:dyDescent="0.2">
      <c r="A1530">
        <v>2017</v>
      </c>
      <c r="B1530" t="s">
        <v>51</v>
      </c>
      <c r="C1530" t="s">
        <v>43</v>
      </c>
      <c r="D1530" s="1">
        <v>2865</v>
      </c>
      <c r="E1530" s="1">
        <v>15187</v>
      </c>
      <c r="F1530" s="2">
        <v>50125</v>
      </c>
    </row>
    <row r="1531" spans="1:6" x14ac:dyDescent="0.2">
      <c r="A1531">
        <v>2017</v>
      </c>
      <c r="B1531" t="s">
        <v>51</v>
      </c>
      <c r="C1531" t="s">
        <v>44</v>
      </c>
      <c r="D1531" s="1">
        <v>21256</v>
      </c>
      <c r="E1531" s="1">
        <v>192576</v>
      </c>
      <c r="F1531" s="2">
        <v>56166</v>
      </c>
    </row>
    <row r="1532" spans="1:6" x14ac:dyDescent="0.2">
      <c r="A1532">
        <v>2017</v>
      </c>
      <c r="B1532" t="s">
        <v>51</v>
      </c>
      <c r="C1532" t="s">
        <v>45</v>
      </c>
      <c r="D1532" s="1">
        <v>25279</v>
      </c>
      <c r="E1532" s="1">
        <v>187247</v>
      </c>
      <c r="F1532" s="2">
        <v>61249</v>
      </c>
    </row>
    <row r="1533" spans="1:6" x14ac:dyDescent="0.2">
      <c r="A1533">
        <v>2017</v>
      </c>
      <c r="B1533" t="s">
        <v>51</v>
      </c>
      <c r="C1533" t="s">
        <v>46</v>
      </c>
      <c r="D1533" s="1">
        <v>4402</v>
      </c>
      <c r="E1533" s="1">
        <v>31522</v>
      </c>
      <c r="F1533" s="2">
        <v>57987</v>
      </c>
    </row>
    <row r="1534" spans="1:6" x14ac:dyDescent="0.2">
      <c r="A1534">
        <v>2017</v>
      </c>
      <c r="B1534" t="s">
        <v>51</v>
      </c>
      <c r="C1534" t="s">
        <v>47</v>
      </c>
      <c r="D1534" s="1">
        <v>14158</v>
      </c>
      <c r="E1534" s="1">
        <v>117226</v>
      </c>
      <c r="F1534" s="2">
        <v>60136</v>
      </c>
    </row>
    <row r="1535" spans="1:6" x14ac:dyDescent="0.2">
      <c r="A1535">
        <v>2017</v>
      </c>
      <c r="B1535" t="s">
        <v>51</v>
      </c>
      <c r="C1535" t="s">
        <v>48</v>
      </c>
      <c r="D1535" s="1">
        <v>3427</v>
      </c>
      <c r="E1535" s="1">
        <v>19573</v>
      </c>
      <c r="F1535" s="2">
        <v>50877</v>
      </c>
    </row>
    <row r="1536" spans="1:6" x14ac:dyDescent="0.2">
      <c r="A1536">
        <v>2017</v>
      </c>
      <c r="B1536" t="s">
        <v>52</v>
      </c>
      <c r="C1536" t="s">
        <v>1</v>
      </c>
      <c r="D1536" s="1">
        <v>5447</v>
      </c>
      <c r="E1536" s="1">
        <v>263487</v>
      </c>
      <c r="F1536" s="2">
        <v>55197</v>
      </c>
    </row>
    <row r="1537" spans="1:6" x14ac:dyDescent="0.2">
      <c r="A1537">
        <v>2017</v>
      </c>
      <c r="B1537" t="s">
        <v>52</v>
      </c>
      <c r="C1537" t="s">
        <v>2</v>
      </c>
      <c r="D1537" s="1">
        <v>4657</v>
      </c>
      <c r="E1537" s="1">
        <v>162399</v>
      </c>
      <c r="F1537" s="2">
        <v>73528</v>
      </c>
    </row>
    <row r="1538" spans="1:6" x14ac:dyDescent="0.2">
      <c r="A1538">
        <v>2017</v>
      </c>
      <c r="B1538" t="s">
        <v>52</v>
      </c>
      <c r="C1538" t="s">
        <v>3</v>
      </c>
      <c r="D1538" s="1">
        <v>2928</v>
      </c>
      <c r="E1538" s="1">
        <v>157305</v>
      </c>
      <c r="F1538" s="2">
        <v>46766</v>
      </c>
    </row>
    <row r="1539" spans="1:6" x14ac:dyDescent="0.2">
      <c r="A1539">
        <v>2017</v>
      </c>
      <c r="B1539" t="s">
        <v>52</v>
      </c>
      <c r="C1539" t="s">
        <v>4</v>
      </c>
      <c r="D1539" s="1">
        <v>42215</v>
      </c>
      <c r="E1539" s="1">
        <v>1303550</v>
      </c>
      <c r="F1539" s="2">
        <v>92246</v>
      </c>
    </row>
    <row r="1540" spans="1:6" x14ac:dyDescent="0.2">
      <c r="A1540">
        <v>2017</v>
      </c>
      <c r="B1540" t="s">
        <v>52</v>
      </c>
      <c r="C1540" t="s">
        <v>5</v>
      </c>
      <c r="D1540" s="1">
        <v>5750</v>
      </c>
      <c r="E1540" s="1">
        <v>144067</v>
      </c>
      <c r="F1540" s="2">
        <v>69446</v>
      </c>
    </row>
    <row r="1541" spans="1:6" x14ac:dyDescent="0.2">
      <c r="A1541">
        <v>2017</v>
      </c>
      <c r="B1541" t="s">
        <v>52</v>
      </c>
      <c r="C1541" t="s">
        <v>6</v>
      </c>
      <c r="D1541" s="1">
        <v>4460</v>
      </c>
      <c r="E1541" s="1">
        <v>158891</v>
      </c>
      <c r="F1541" s="2">
        <v>81864</v>
      </c>
    </row>
    <row r="1542" spans="1:6" x14ac:dyDescent="0.2">
      <c r="A1542">
        <v>2017</v>
      </c>
      <c r="B1542" t="s">
        <v>52</v>
      </c>
      <c r="C1542" t="s">
        <v>7</v>
      </c>
      <c r="D1542">
        <v>688</v>
      </c>
      <c r="E1542" s="1">
        <v>25928</v>
      </c>
      <c r="F1542" s="2">
        <v>62417</v>
      </c>
    </row>
    <row r="1543" spans="1:6" x14ac:dyDescent="0.2">
      <c r="A1543">
        <v>2017</v>
      </c>
      <c r="B1543" t="s">
        <v>52</v>
      </c>
      <c r="C1543" t="s">
        <v>8</v>
      </c>
      <c r="D1543" s="1">
        <v>20513</v>
      </c>
      <c r="E1543" s="1">
        <v>363137</v>
      </c>
      <c r="F1543" s="2">
        <v>59389</v>
      </c>
    </row>
    <row r="1544" spans="1:6" x14ac:dyDescent="0.2">
      <c r="A1544">
        <v>2017</v>
      </c>
      <c r="B1544" t="s">
        <v>52</v>
      </c>
      <c r="C1544" t="s">
        <v>9</v>
      </c>
      <c r="D1544" s="1">
        <v>9745</v>
      </c>
      <c r="E1544" s="1">
        <v>395916</v>
      </c>
      <c r="F1544" s="2">
        <v>57889</v>
      </c>
    </row>
    <row r="1545" spans="1:6" x14ac:dyDescent="0.2">
      <c r="A1545">
        <v>2017</v>
      </c>
      <c r="B1545" t="s">
        <v>52</v>
      </c>
      <c r="C1545" t="s">
        <v>10</v>
      </c>
      <c r="D1545" s="1">
        <v>2750</v>
      </c>
      <c r="E1545" s="1">
        <v>66056</v>
      </c>
      <c r="F1545" s="2">
        <v>61543</v>
      </c>
    </row>
    <row r="1546" spans="1:6" x14ac:dyDescent="0.2">
      <c r="A1546">
        <v>2017</v>
      </c>
      <c r="B1546" t="s">
        <v>52</v>
      </c>
      <c r="C1546" t="s">
        <v>11</v>
      </c>
      <c r="D1546" s="1">
        <v>17979</v>
      </c>
      <c r="E1546" s="1">
        <v>574692</v>
      </c>
      <c r="F1546" s="2">
        <v>70174</v>
      </c>
    </row>
    <row r="1547" spans="1:6" x14ac:dyDescent="0.2">
      <c r="A1547">
        <v>2017</v>
      </c>
      <c r="B1547" t="s">
        <v>52</v>
      </c>
      <c r="C1547" t="s">
        <v>12</v>
      </c>
      <c r="D1547" s="1">
        <v>8554</v>
      </c>
      <c r="E1547" s="1">
        <v>531312</v>
      </c>
      <c r="F1547" s="2">
        <v>61118</v>
      </c>
    </row>
    <row r="1548" spans="1:6" x14ac:dyDescent="0.2">
      <c r="A1548">
        <v>2017</v>
      </c>
      <c r="B1548" t="s">
        <v>52</v>
      </c>
      <c r="C1548" t="s">
        <v>13</v>
      </c>
      <c r="D1548" s="1">
        <v>4125</v>
      </c>
      <c r="E1548" s="1">
        <v>215910</v>
      </c>
      <c r="F1548" s="2">
        <v>58617</v>
      </c>
    </row>
    <row r="1549" spans="1:6" x14ac:dyDescent="0.2">
      <c r="A1549">
        <v>2017</v>
      </c>
      <c r="B1549" t="s">
        <v>52</v>
      </c>
      <c r="C1549" t="s">
        <v>14</v>
      </c>
      <c r="D1549" s="1">
        <v>3164</v>
      </c>
      <c r="E1549" s="1">
        <v>161517</v>
      </c>
      <c r="F1549" s="2">
        <v>57532</v>
      </c>
    </row>
    <row r="1550" spans="1:6" x14ac:dyDescent="0.2">
      <c r="A1550">
        <v>2017</v>
      </c>
      <c r="B1550" t="s">
        <v>52</v>
      </c>
      <c r="C1550" t="s">
        <v>15</v>
      </c>
      <c r="D1550" s="1">
        <v>4368</v>
      </c>
      <c r="E1550" s="1">
        <v>250180</v>
      </c>
      <c r="F1550" s="2">
        <v>58143</v>
      </c>
    </row>
    <row r="1551" spans="1:6" x14ac:dyDescent="0.2">
      <c r="A1551">
        <v>2017</v>
      </c>
      <c r="B1551" t="s">
        <v>52</v>
      </c>
      <c r="C1551" t="s">
        <v>16</v>
      </c>
      <c r="D1551" s="1">
        <v>4464</v>
      </c>
      <c r="E1551" s="1">
        <v>134680</v>
      </c>
      <c r="F1551" s="2">
        <v>72604</v>
      </c>
    </row>
    <row r="1552" spans="1:6" x14ac:dyDescent="0.2">
      <c r="A1552">
        <v>2017</v>
      </c>
      <c r="B1552" t="s">
        <v>52</v>
      </c>
      <c r="C1552" t="s">
        <v>17</v>
      </c>
      <c r="D1552" s="1">
        <v>1877</v>
      </c>
      <c r="E1552" s="1">
        <v>50911</v>
      </c>
      <c r="F1552" s="2">
        <v>55458</v>
      </c>
    </row>
    <row r="1553" spans="1:6" x14ac:dyDescent="0.2">
      <c r="A1553">
        <v>2017</v>
      </c>
      <c r="B1553" t="s">
        <v>52</v>
      </c>
      <c r="C1553" t="s">
        <v>18</v>
      </c>
      <c r="D1553" s="1">
        <v>3901</v>
      </c>
      <c r="E1553" s="1">
        <v>106864</v>
      </c>
      <c r="F1553" s="2">
        <v>77289</v>
      </c>
    </row>
    <row r="1554" spans="1:6" x14ac:dyDescent="0.2">
      <c r="A1554">
        <v>2017</v>
      </c>
      <c r="B1554" t="s">
        <v>52</v>
      </c>
      <c r="C1554" t="s">
        <v>19</v>
      </c>
      <c r="D1554" s="1">
        <v>6850</v>
      </c>
      <c r="E1554" s="1">
        <v>244647</v>
      </c>
      <c r="F1554" s="2">
        <v>88132</v>
      </c>
    </row>
    <row r="1555" spans="1:6" x14ac:dyDescent="0.2">
      <c r="A1555">
        <v>2017</v>
      </c>
      <c r="B1555" t="s">
        <v>52</v>
      </c>
      <c r="C1555" t="s">
        <v>20</v>
      </c>
      <c r="D1555" s="1">
        <v>15721</v>
      </c>
      <c r="E1555" s="1">
        <v>615106</v>
      </c>
      <c r="F1555" s="2">
        <v>66395</v>
      </c>
    </row>
    <row r="1556" spans="1:6" x14ac:dyDescent="0.2">
      <c r="A1556">
        <v>2017</v>
      </c>
      <c r="B1556" t="s">
        <v>52</v>
      </c>
      <c r="C1556" t="s">
        <v>21</v>
      </c>
      <c r="D1556" s="1">
        <v>8369</v>
      </c>
      <c r="E1556" s="1">
        <v>319035</v>
      </c>
      <c r="F1556" s="2">
        <v>65734</v>
      </c>
    </row>
    <row r="1557" spans="1:6" x14ac:dyDescent="0.2">
      <c r="A1557">
        <v>2017</v>
      </c>
      <c r="B1557" t="s">
        <v>52</v>
      </c>
      <c r="C1557" t="s">
        <v>22</v>
      </c>
      <c r="D1557" s="1">
        <v>2441</v>
      </c>
      <c r="E1557" s="1">
        <v>144047</v>
      </c>
      <c r="F1557" s="2">
        <v>48199</v>
      </c>
    </row>
    <row r="1558" spans="1:6" x14ac:dyDescent="0.2">
      <c r="A1558">
        <v>2017</v>
      </c>
      <c r="B1558" t="s">
        <v>52</v>
      </c>
      <c r="C1558" t="s">
        <v>23</v>
      </c>
      <c r="D1558" s="1">
        <v>6636</v>
      </c>
      <c r="E1558" s="1">
        <v>265863</v>
      </c>
      <c r="F1558" s="2">
        <v>57139</v>
      </c>
    </row>
    <row r="1559" spans="1:6" x14ac:dyDescent="0.2">
      <c r="A1559">
        <v>2017</v>
      </c>
      <c r="B1559" t="s">
        <v>52</v>
      </c>
      <c r="C1559" t="s">
        <v>24</v>
      </c>
      <c r="D1559" s="1">
        <v>1572</v>
      </c>
      <c r="E1559" s="1">
        <v>19893</v>
      </c>
      <c r="F1559" s="2">
        <v>48758</v>
      </c>
    </row>
    <row r="1560" spans="1:6" x14ac:dyDescent="0.2">
      <c r="A1560">
        <v>2017</v>
      </c>
      <c r="B1560" t="s">
        <v>52</v>
      </c>
      <c r="C1560" t="s">
        <v>25</v>
      </c>
      <c r="D1560" s="1">
        <v>1977</v>
      </c>
      <c r="E1560" s="1">
        <v>98082</v>
      </c>
      <c r="F1560" s="2">
        <v>49568</v>
      </c>
    </row>
    <row r="1561" spans="1:6" x14ac:dyDescent="0.2">
      <c r="A1561">
        <v>2017</v>
      </c>
      <c r="B1561" t="s">
        <v>52</v>
      </c>
      <c r="C1561" t="s">
        <v>26</v>
      </c>
      <c r="D1561" s="1">
        <v>2043</v>
      </c>
      <c r="E1561" s="1">
        <v>47800</v>
      </c>
      <c r="F1561" s="2">
        <v>56486</v>
      </c>
    </row>
    <row r="1562" spans="1:6" x14ac:dyDescent="0.2">
      <c r="A1562">
        <v>2017</v>
      </c>
      <c r="B1562" t="s">
        <v>52</v>
      </c>
      <c r="C1562" t="s">
        <v>27</v>
      </c>
      <c r="D1562" s="1">
        <v>2011</v>
      </c>
      <c r="E1562" s="1">
        <v>68971</v>
      </c>
      <c r="F1562" s="2">
        <v>70482</v>
      </c>
    </row>
    <row r="1563" spans="1:6" x14ac:dyDescent="0.2">
      <c r="A1563">
        <v>2017</v>
      </c>
      <c r="B1563" t="s">
        <v>52</v>
      </c>
      <c r="C1563" t="s">
        <v>28</v>
      </c>
      <c r="D1563" s="1">
        <v>8962</v>
      </c>
      <c r="E1563" s="1">
        <v>242476</v>
      </c>
      <c r="F1563" s="2">
        <v>78813</v>
      </c>
    </row>
    <row r="1564" spans="1:6" x14ac:dyDescent="0.2">
      <c r="A1564">
        <v>2017</v>
      </c>
      <c r="B1564" t="s">
        <v>52</v>
      </c>
      <c r="C1564" t="s">
        <v>29</v>
      </c>
      <c r="D1564" s="1">
        <v>1724</v>
      </c>
      <c r="E1564" s="1">
        <v>26398</v>
      </c>
      <c r="F1564" s="2">
        <v>53328</v>
      </c>
    </row>
    <row r="1565" spans="1:6" x14ac:dyDescent="0.2">
      <c r="A1565">
        <v>2017</v>
      </c>
      <c r="B1565" t="s">
        <v>52</v>
      </c>
      <c r="C1565" t="s">
        <v>30</v>
      </c>
      <c r="D1565" s="1">
        <v>17319</v>
      </c>
      <c r="E1565" s="1">
        <v>444182</v>
      </c>
      <c r="F1565" s="2">
        <v>65899</v>
      </c>
    </row>
    <row r="1566" spans="1:6" x14ac:dyDescent="0.2">
      <c r="A1566">
        <v>2017</v>
      </c>
      <c r="B1566" t="s">
        <v>52</v>
      </c>
      <c r="C1566" t="s">
        <v>31</v>
      </c>
      <c r="D1566" s="1">
        <v>10287</v>
      </c>
      <c r="E1566" s="1">
        <v>467306</v>
      </c>
      <c r="F1566" s="2">
        <v>58368</v>
      </c>
    </row>
    <row r="1567" spans="1:6" x14ac:dyDescent="0.2">
      <c r="A1567">
        <v>2017</v>
      </c>
      <c r="B1567" t="s">
        <v>52</v>
      </c>
      <c r="C1567" t="s">
        <v>32</v>
      </c>
      <c r="D1567">
        <v>810</v>
      </c>
      <c r="E1567" s="1">
        <v>24680</v>
      </c>
      <c r="F1567" s="2">
        <v>52594</v>
      </c>
    </row>
    <row r="1568" spans="1:6" x14ac:dyDescent="0.2">
      <c r="A1568">
        <v>2017</v>
      </c>
      <c r="B1568" t="s">
        <v>52</v>
      </c>
      <c r="C1568" t="s">
        <v>33</v>
      </c>
      <c r="D1568" s="1">
        <v>15430</v>
      </c>
      <c r="E1568" s="1">
        <v>685942</v>
      </c>
      <c r="F1568" s="2">
        <v>60002</v>
      </c>
    </row>
    <row r="1569" spans="1:6" x14ac:dyDescent="0.2">
      <c r="A1569">
        <v>2017</v>
      </c>
      <c r="B1569" t="s">
        <v>52</v>
      </c>
      <c r="C1569" t="s">
        <v>34</v>
      </c>
      <c r="D1569" s="1">
        <v>4230</v>
      </c>
      <c r="E1569" s="1">
        <v>128122</v>
      </c>
      <c r="F1569" s="2">
        <v>55496</v>
      </c>
    </row>
    <row r="1570" spans="1:6" x14ac:dyDescent="0.2">
      <c r="A1570">
        <v>2017</v>
      </c>
      <c r="B1570" t="s">
        <v>52</v>
      </c>
      <c r="C1570" t="s">
        <v>35</v>
      </c>
      <c r="D1570" s="1">
        <v>6175</v>
      </c>
      <c r="E1570" s="1">
        <v>189318</v>
      </c>
      <c r="F1570" s="2">
        <v>68161</v>
      </c>
    </row>
    <row r="1571" spans="1:6" x14ac:dyDescent="0.2">
      <c r="A1571">
        <v>2017</v>
      </c>
      <c r="B1571" t="s">
        <v>52</v>
      </c>
      <c r="C1571" t="s">
        <v>36</v>
      </c>
      <c r="D1571" s="1">
        <v>14414</v>
      </c>
      <c r="E1571" s="1">
        <v>561774</v>
      </c>
      <c r="F1571" s="2">
        <v>61111</v>
      </c>
    </row>
    <row r="1572" spans="1:6" x14ac:dyDescent="0.2">
      <c r="A1572">
        <v>2017</v>
      </c>
      <c r="B1572" t="s">
        <v>52</v>
      </c>
      <c r="C1572" t="s">
        <v>37</v>
      </c>
      <c r="D1572" s="1">
        <v>1567</v>
      </c>
      <c r="E1572" s="1">
        <v>40341</v>
      </c>
      <c r="F1572" s="2">
        <v>57616</v>
      </c>
    </row>
    <row r="1573" spans="1:6" x14ac:dyDescent="0.2">
      <c r="A1573">
        <v>2017</v>
      </c>
      <c r="B1573" t="s">
        <v>52</v>
      </c>
      <c r="C1573" t="s">
        <v>38</v>
      </c>
      <c r="D1573" s="1">
        <v>5906</v>
      </c>
      <c r="E1573" s="1">
        <v>240456</v>
      </c>
      <c r="F1573" s="2">
        <v>58927</v>
      </c>
    </row>
    <row r="1574" spans="1:6" x14ac:dyDescent="0.2">
      <c r="A1574">
        <v>2017</v>
      </c>
      <c r="B1574" t="s">
        <v>52</v>
      </c>
      <c r="C1574" t="s">
        <v>39</v>
      </c>
      <c r="D1574" s="1">
        <v>1091</v>
      </c>
      <c r="E1574" s="1">
        <v>43081</v>
      </c>
      <c r="F1574" s="2">
        <v>47877</v>
      </c>
    </row>
    <row r="1575" spans="1:6" x14ac:dyDescent="0.2">
      <c r="A1575">
        <v>2017</v>
      </c>
      <c r="B1575" t="s">
        <v>52</v>
      </c>
      <c r="C1575" t="s">
        <v>40</v>
      </c>
      <c r="D1575" s="1">
        <v>6835</v>
      </c>
      <c r="E1575" s="1">
        <v>348417</v>
      </c>
      <c r="F1575" s="2">
        <v>59526</v>
      </c>
    </row>
    <row r="1576" spans="1:6" x14ac:dyDescent="0.2">
      <c r="A1576">
        <v>2017</v>
      </c>
      <c r="B1576" t="s">
        <v>52</v>
      </c>
      <c r="C1576" t="s">
        <v>41</v>
      </c>
      <c r="D1576" s="1">
        <v>24275</v>
      </c>
      <c r="E1576" s="1">
        <v>851513</v>
      </c>
      <c r="F1576" s="2">
        <v>75813</v>
      </c>
    </row>
    <row r="1577" spans="1:6" x14ac:dyDescent="0.2">
      <c r="A1577">
        <v>2017</v>
      </c>
      <c r="B1577" t="s">
        <v>52</v>
      </c>
      <c r="C1577" t="s">
        <v>42</v>
      </c>
      <c r="D1577" s="1">
        <v>4248</v>
      </c>
      <c r="E1577" s="1">
        <v>128365</v>
      </c>
      <c r="F1577" s="2">
        <v>56723</v>
      </c>
    </row>
    <row r="1578" spans="1:6" x14ac:dyDescent="0.2">
      <c r="A1578">
        <v>2017</v>
      </c>
      <c r="B1578" t="s">
        <v>52</v>
      </c>
      <c r="C1578" t="s">
        <v>43</v>
      </c>
      <c r="D1578" s="1">
        <v>1105</v>
      </c>
      <c r="E1578" s="1">
        <v>29550</v>
      </c>
      <c r="F1578" s="2">
        <v>58004</v>
      </c>
    </row>
    <row r="1579" spans="1:6" x14ac:dyDescent="0.2">
      <c r="A1579">
        <v>2017</v>
      </c>
      <c r="B1579" t="s">
        <v>52</v>
      </c>
      <c r="C1579" t="s">
        <v>44</v>
      </c>
      <c r="D1579" s="1">
        <v>6475</v>
      </c>
      <c r="E1579" s="1">
        <v>232927</v>
      </c>
      <c r="F1579" s="2">
        <v>57894</v>
      </c>
    </row>
    <row r="1580" spans="1:6" x14ac:dyDescent="0.2">
      <c r="A1580">
        <v>2017</v>
      </c>
      <c r="B1580" t="s">
        <v>52</v>
      </c>
      <c r="C1580" t="s">
        <v>45</v>
      </c>
      <c r="D1580" s="1">
        <v>7671</v>
      </c>
      <c r="E1580" s="1">
        <v>280368</v>
      </c>
      <c r="F1580" s="2">
        <v>76290</v>
      </c>
    </row>
    <row r="1581" spans="1:6" x14ac:dyDescent="0.2">
      <c r="A1581">
        <v>2017</v>
      </c>
      <c r="B1581" t="s">
        <v>52</v>
      </c>
      <c r="C1581" t="s">
        <v>46</v>
      </c>
      <c r="D1581" s="1">
        <v>1272</v>
      </c>
      <c r="E1581" s="1">
        <v>46575</v>
      </c>
      <c r="F1581" s="2">
        <v>58624</v>
      </c>
    </row>
    <row r="1582" spans="1:6" x14ac:dyDescent="0.2">
      <c r="A1582">
        <v>2017</v>
      </c>
      <c r="B1582" t="s">
        <v>52</v>
      </c>
      <c r="C1582" t="s">
        <v>47</v>
      </c>
      <c r="D1582" s="1">
        <v>9356</v>
      </c>
      <c r="E1582" s="1">
        <v>466595</v>
      </c>
      <c r="F1582" s="2">
        <v>57001</v>
      </c>
    </row>
    <row r="1583" spans="1:6" x14ac:dyDescent="0.2">
      <c r="A1583">
        <v>2017</v>
      </c>
      <c r="B1583" t="s">
        <v>52</v>
      </c>
      <c r="C1583" t="s">
        <v>48</v>
      </c>
      <c r="D1583">
        <v>598</v>
      </c>
      <c r="E1583" s="1">
        <v>9378</v>
      </c>
      <c r="F1583" s="2">
        <v>65834</v>
      </c>
    </row>
    <row r="1584" spans="1:6" x14ac:dyDescent="0.2">
      <c r="A1584">
        <v>2017</v>
      </c>
      <c r="B1584" t="s">
        <v>54</v>
      </c>
      <c r="C1584" t="s">
        <v>1</v>
      </c>
      <c r="D1584" s="1">
        <v>32410</v>
      </c>
      <c r="E1584" s="1">
        <v>375653</v>
      </c>
      <c r="F1584" s="2">
        <v>40518</v>
      </c>
    </row>
    <row r="1585" spans="1:6" x14ac:dyDescent="0.2">
      <c r="A1585">
        <v>2017</v>
      </c>
      <c r="B1585" t="s">
        <v>54</v>
      </c>
      <c r="C1585" t="s">
        <v>2</v>
      </c>
      <c r="D1585" s="1">
        <v>29489</v>
      </c>
      <c r="E1585" s="1">
        <v>518475</v>
      </c>
      <c r="F1585" s="2">
        <v>45126</v>
      </c>
    </row>
    <row r="1586" spans="1:6" x14ac:dyDescent="0.2">
      <c r="A1586">
        <v>2017</v>
      </c>
      <c r="B1586" t="s">
        <v>54</v>
      </c>
      <c r="C1586" t="s">
        <v>3</v>
      </c>
      <c r="D1586" s="1">
        <v>21486</v>
      </c>
      <c r="E1586" s="1">
        <v>247661</v>
      </c>
      <c r="F1586" s="2">
        <v>40275</v>
      </c>
    </row>
    <row r="1587" spans="1:6" x14ac:dyDescent="0.2">
      <c r="A1587">
        <v>2017</v>
      </c>
      <c r="B1587" t="s">
        <v>54</v>
      </c>
      <c r="C1587" t="s">
        <v>4</v>
      </c>
      <c r="D1587" s="1">
        <v>185826</v>
      </c>
      <c r="E1587" s="1">
        <v>3010983</v>
      </c>
      <c r="F1587" s="2">
        <v>51095</v>
      </c>
    </row>
    <row r="1588" spans="1:6" x14ac:dyDescent="0.2">
      <c r="A1588">
        <v>2017</v>
      </c>
      <c r="B1588" t="s">
        <v>54</v>
      </c>
      <c r="C1588" t="s">
        <v>5</v>
      </c>
      <c r="D1588" s="1">
        <v>35715</v>
      </c>
      <c r="E1588" s="1">
        <v>458174</v>
      </c>
      <c r="F1588" s="2">
        <v>48601</v>
      </c>
    </row>
    <row r="1589" spans="1:6" x14ac:dyDescent="0.2">
      <c r="A1589">
        <v>2017</v>
      </c>
      <c r="B1589" t="s">
        <v>54</v>
      </c>
      <c r="C1589" t="s">
        <v>6</v>
      </c>
      <c r="D1589" s="1">
        <v>25027</v>
      </c>
      <c r="E1589" s="1">
        <v>297198</v>
      </c>
      <c r="F1589" s="2">
        <v>50064</v>
      </c>
    </row>
    <row r="1590" spans="1:6" x14ac:dyDescent="0.2">
      <c r="A1590">
        <v>2017</v>
      </c>
      <c r="B1590" t="s">
        <v>54</v>
      </c>
      <c r="C1590" t="s">
        <v>7</v>
      </c>
      <c r="D1590" s="1">
        <v>6681</v>
      </c>
      <c r="E1590" s="1">
        <v>79724</v>
      </c>
      <c r="F1590" s="2">
        <v>39700</v>
      </c>
    </row>
    <row r="1591" spans="1:6" x14ac:dyDescent="0.2">
      <c r="A1591">
        <v>2017</v>
      </c>
      <c r="B1591" t="s">
        <v>54</v>
      </c>
      <c r="C1591" t="s">
        <v>8</v>
      </c>
      <c r="D1591" s="1">
        <v>139501</v>
      </c>
      <c r="E1591" s="1">
        <v>1739867</v>
      </c>
      <c r="F1591" s="2">
        <v>43229</v>
      </c>
    </row>
    <row r="1592" spans="1:6" x14ac:dyDescent="0.2">
      <c r="A1592">
        <v>2017</v>
      </c>
      <c r="B1592" t="s">
        <v>54</v>
      </c>
      <c r="C1592" t="s">
        <v>9</v>
      </c>
      <c r="D1592" s="1">
        <v>60382</v>
      </c>
      <c r="E1592" s="1">
        <v>930943</v>
      </c>
      <c r="F1592" s="2">
        <v>48763</v>
      </c>
    </row>
    <row r="1593" spans="1:6" x14ac:dyDescent="0.2">
      <c r="A1593">
        <v>2017</v>
      </c>
      <c r="B1593" t="s">
        <v>54</v>
      </c>
      <c r="C1593" t="s">
        <v>10</v>
      </c>
      <c r="D1593" s="1">
        <v>11706</v>
      </c>
      <c r="E1593" s="1">
        <v>136606</v>
      </c>
      <c r="F1593" s="2">
        <v>38856</v>
      </c>
    </row>
    <row r="1594" spans="1:6" x14ac:dyDescent="0.2">
      <c r="A1594">
        <v>2017</v>
      </c>
      <c r="B1594" t="s">
        <v>54</v>
      </c>
      <c r="C1594" t="s">
        <v>11</v>
      </c>
      <c r="D1594" s="1">
        <v>77273</v>
      </c>
      <c r="E1594" s="1">
        <v>1192805</v>
      </c>
      <c r="F1594" s="2">
        <v>50025</v>
      </c>
    </row>
    <row r="1595" spans="1:6" x14ac:dyDescent="0.2">
      <c r="A1595">
        <v>2017</v>
      </c>
      <c r="B1595" t="s">
        <v>54</v>
      </c>
      <c r="C1595" t="s">
        <v>12</v>
      </c>
      <c r="D1595" s="1">
        <v>40630</v>
      </c>
      <c r="E1595" s="1">
        <v>588381</v>
      </c>
      <c r="F1595" s="2">
        <v>40479</v>
      </c>
    </row>
    <row r="1596" spans="1:6" x14ac:dyDescent="0.2">
      <c r="A1596">
        <v>2017</v>
      </c>
      <c r="B1596" t="s">
        <v>54</v>
      </c>
      <c r="C1596" t="s">
        <v>13</v>
      </c>
      <c r="D1596" s="1">
        <v>23446</v>
      </c>
      <c r="E1596" s="1">
        <v>311763</v>
      </c>
      <c r="F1596" s="2">
        <v>39025</v>
      </c>
    </row>
    <row r="1597" spans="1:6" x14ac:dyDescent="0.2">
      <c r="A1597">
        <v>2017</v>
      </c>
      <c r="B1597" t="s">
        <v>54</v>
      </c>
      <c r="C1597" t="s">
        <v>14</v>
      </c>
      <c r="D1597" s="1">
        <v>20676</v>
      </c>
      <c r="E1597" s="1">
        <v>263529</v>
      </c>
      <c r="F1597" s="2">
        <v>40705</v>
      </c>
    </row>
    <row r="1598" spans="1:6" x14ac:dyDescent="0.2">
      <c r="A1598">
        <v>2017</v>
      </c>
      <c r="B1598" t="s">
        <v>54</v>
      </c>
      <c r="C1598" t="s">
        <v>15</v>
      </c>
      <c r="D1598" s="1">
        <v>27941</v>
      </c>
      <c r="E1598" s="1">
        <v>398217</v>
      </c>
      <c r="F1598" s="2">
        <v>41261</v>
      </c>
    </row>
    <row r="1599" spans="1:6" x14ac:dyDescent="0.2">
      <c r="A1599">
        <v>2017</v>
      </c>
      <c r="B1599" t="s">
        <v>54</v>
      </c>
      <c r="C1599" t="s">
        <v>16</v>
      </c>
      <c r="D1599" s="1">
        <v>30444</v>
      </c>
      <c r="E1599" s="1">
        <v>378830</v>
      </c>
      <c r="F1599" s="2">
        <v>40938</v>
      </c>
    </row>
    <row r="1600" spans="1:6" x14ac:dyDescent="0.2">
      <c r="A1600">
        <v>2017</v>
      </c>
      <c r="B1600" t="s">
        <v>54</v>
      </c>
      <c r="C1600" t="s">
        <v>17</v>
      </c>
      <c r="D1600" s="1">
        <v>11060</v>
      </c>
      <c r="E1600" s="1">
        <v>119329</v>
      </c>
      <c r="F1600" s="2">
        <v>36287</v>
      </c>
    </row>
    <row r="1601" spans="1:6" x14ac:dyDescent="0.2">
      <c r="A1601">
        <v>2017</v>
      </c>
      <c r="B1601" t="s">
        <v>54</v>
      </c>
      <c r="C1601" t="s">
        <v>18</v>
      </c>
      <c r="D1601" s="1">
        <v>33064</v>
      </c>
      <c r="E1601" s="1">
        <v>462131</v>
      </c>
      <c r="F1601" s="2">
        <v>45367</v>
      </c>
    </row>
    <row r="1602" spans="1:6" x14ac:dyDescent="0.2">
      <c r="A1602">
        <v>2017</v>
      </c>
      <c r="B1602" t="s">
        <v>54</v>
      </c>
      <c r="C1602" t="s">
        <v>19</v>
      </c>
      <c r="D1602" s="1">
        <v>42906</v>
      </c>
      <c r="E1602" s="1">
        <v>577319</v>
      </c>
      <c r="F1602" s="2">
        <v>51500</v>
      </c>
    </row>
    <row r="1603" spans="1:6" x14ac:dyDescent="0.2">
      <c r="A1603">
        <v>2017</v>
      </c>
      <c r="B1603" t="s">
        <v>54</v>
      </c>
      <c r="C1603" t="s">
        <v>20</v>
      </c>
      <c r="D1603" s="1">
        <v>52149</v>
      </c>
      <c r="E1603" s="1">
        <v>784393</v>
      </c>
      <c r="F1603" s="2">
        <v>45628</v>
      </c>
    </row>
    <row r="1604" spans="1:6" x14ac:dyDescent="0.2">
      <c r="A1604">
        <v>2017</v>
      </c>
      <c r="B1604" t="s">
        <v>54</v>
      </c>
      <c r="C1604" t="s">
        <v>21</v>
      </c>
      <c r="D1604" s="1">
        <v>36334</v>
      </c>
      <c r="E1604" s="1">
        <v>531926</v>
      </c>
      <c r="F1604" s="2">
        <v>48273</v>
      </c>
    </row>
    <row r="1605" spans="1:6" x14ac:dyDescent="0.2">
      <c r="A1605">
        <v>2017</v>
      </c>
      <c r="B1605" t="s">
        <v>54</v>
      </c>
      <c r="C1605" t="s">
        <v>22</v>
      </c>
      <c r="D1605" s="1">
        <v>19589</v>
      </c>
      <c r="E1605" s="1">
        <v>229775</v>
      </c>
      <c r="F1605" s="2">
        <v>35324</v>
      </c>
    </row>
    <row r="1606" spans="1:6" x14ac:dyDescent="0.2">
      <c r="A1606">
        <v>2017</v>
      </c>
      <c r="B1606" t="s">
        <v>54</v>
      </c>
      <c r="C1606" t="s">
        <v>23</v>
      </c>
      <c r="D1606" s="1">
        <v>40324</v>
      </c>
      <c r="E1606" s="1">
        <v>538185</v>
      </c>
      <c r="F1606" s="2">
        <v>41095</v>
      </c>
    </row>
    <row r="1607" spans="1:6" x14ac:dyDescent="0.2">
      <c r="A1607">
        <v>2017</v>
      </c>
      <c r="B1607" t="s">
        <v>54</v>
      </c>
      <c r="C1607" t="s">
        <v>24</v>
      </c>
      <c r="D1607" s="1">
        <v>9270</v>
      </c>
      <c r="E1607" s="1">
        <v>91194</v>
      </c>
      <c r="F1607" s="2">
        <v>38067</v>
      </c>
    </row>
    <row r="1608" spans="1:6" x14ac:dyDescent="0.2">
      <c r="A1608">
        <v>2017</v>
      </c>
      <c r="B1608" t="s">
        <v>54</v>
      </c>
      <c r="C1608" t="s">
        <v>25</v>
      </c>
      <c r="D1608" s="1">
        <v>15024</v>
      </c>
      <c r="E1608" s="1">
        <v>190930</v>
      </c>
      <c r="F1608" s="2">
        <v>38493</v>
      </c>
    </row>
    <row r="1609" spans="1:6" x14ac:dyDescent="0.2">
      <c r="A1609">
        <v>2017</v>
      </c>
      <c r="B1609" t="s">
        <v>54</v>
      </c>
      <c r="C1609" t="s">
        <v>26</v>
      </c>
      <c r="D1609" s="1">
        <v>15910</v>
      </c>
      <c r="E1609" s="1">
        <v>247973</v>
      </c>
      <c r="F1609" s="2">
        <v>42847</v>
      </c>
    </row>
    <row r="1610" spans="1:6" x14ac:dyDescent="0.2">
      <c r="A1610">
        <v>2017</v>
      </c>
      <c r="B1610" t="s">
        <v>54</v>
      </c>
      <c r="C1610" t="s">
        <v>27</v>
      </c>
      <c r="D1610" s="1">
        <v>12612</v>
      </c>
      <c r="E1610" s="1">
        <v>139876</v>
      </c>
      <c r="F1610" s="2">
        <v>46101</v>
      </c>
    </row>
    <row r="1611" spans="1:6" x14ac:dyDescent="0.2">
      <c r="A1611">
        <v>2017</v>
      </c>
      <c r="B1611" t="s">
        <v>54</v>
      </c>
      <c r="C1611" t="s">
        <v>28</v>
      </c>
      <c r="D1611" s="1">
        <v>53977</v>
      </c>
      <c r="E1611" s="1">
        <v>872180</v>
      </c>
      <c r="F1611" s="2">
        <v>52631</v>
      </c>
    </row>
    <row r="1612" spans="1:6" x14ac:dyDescent="0.2">
      <c r="A1612">
        <v>2017</v>
      </c>
      <c r="B1612" t="s">
        <v>54</v>
      </c>
      <c r="C1612" t="s">
        <v>29</v>
      </c>
      <c r="D1612" s="1">
        <v>10538</v>
      </c>
      <c r="E1612" s="1">
        <v>134696</v>
      </c>
      <c r="F1612" s="2">
        <v>36519</v>
      </c>
    </row>
    <row r="1613" spans="1:6" x14ac:dyDescent="0.2">
      <c r="A1613">
        <v>2017</v>
      </c>
      <c r="B1613" t="s">
        <v>54</v>
      </c>
      <c r="C1613" t="s">
        <v>30</v>
      </c>
      <c r="D1613" s="1">
        <v>126549</v>
      </c>
      <c r="E1613" s="1">
        <v>1562385</v>
      </c>
      <c r="F1613" s="2">
        <v>50389</v>
      </c>
    </row>
    <row r="1614" spans="1:6" x14ac:dyDescent="0.2">
      <c r="A1614">
        <v>2017</v>
      </c>
      <c r="B1614" t="s">
        <v>54</v>
      </c>
      <c r="C1614" t="s">
        <v>31</v>
      </c>
      <c r="D1614" s="1">
        <v>61042</v>
      </c>
      <c r="E1614" s="1">
        <v>824989</v>
      </c>
      <c r="F1614" s="2">
        <v>41845</v>
      </c>
    </row>
    <row r="1615" spans="1:6" x14ac:dyDescent="0.2">
      <c r="A1615">
        <v>2017</v>
      </c>
      <c r="B1615" t="s">
        <v>54</v>
      </c>
      <c r="C1615" t="s">
        <v>32</v>
      </c>
      <c r="D1615" s="1">
        <v>7819</v>
      </c>
      <c r="E1615" s="1">
        <v>92052</v>
      </c>
      <c r="F1615" s="2">
        <v>47910</v>
      </c>
    </row>
    <row r="1616" spans="1:6" x14ac:dyDescent="0.2">
      <c r="A1616">
        <v>2017</v>
      </c>
      <c r="B1616" t="s">
        <v>54</v>
      </c>
      <c r="C1616" t="s">
        <v>33</v>
      </c>
      <c r="D1616" s="1">
        <v>68763</v>
      </c>
      <c r="E1616" s="1">
        <v>1018161</v>
      </c>
      <c r="F1616" s="2">
        <v>42564</v>
      </c>
    </row>
    <row r="1617" spans="1:6" x14ac:dyDescent="0.2">
      <c r="A1617">
        <v>2017</v>
      </c>
      <c r="B1617" t="s">
        <v>54</v>
      </c>
      <c r="C1617" t="s">
        <v>34</v>
      </c>
      <c r="D1617" s="1">
        <v>23838</v>
      </c>
      <c r="E1617" s="1">
        <v>301165</v>
      </c>
      <c r="F1617" s="2">
        <v>41040</v>
      </c>
    </row>
    <row r="1618" spans="1:6" x14ac:dyDescent="0.2">
      <c r="A1618">
        <v>2017</v>
      </c>
      <c r="B1618" t="s">
        <v>54</v>
      </c>
      <c r="C1618" t="s">
        <v>35</v>
      </c>
      <c r="D1618" s="1">
        <v>26684</v>
      </c>
      <c r="E1618" s="1">
        <v>347515</v>
      </c>
      <c r="F1618" s="2">
        <v>42870</v>
      </c>
    </row>
    <row r="1619" spans="1:6" x14ac:dyDescent="0.2">
      <c r="A1619">
        <v>2017</v>
      </c>
      <c r="B1619" t="s">
        <v>54</v>
      </c>
      <c r="C1619" t="s">
        <v>36</v>
      </c>
      <c r="D1619" s="1">
        <v>75374</v>
      </c>
      <c r="E1619" s="1">
        <v>1115565</v>
      </c>
      <c r="F1619" s="2">
        <v>43972</v>
      </c>
    </row>
    <row r="1620" spans="1:6" x14ac:dyDescent="0.2">
      <c r="A1620">
        <v>2017</v>
      </c>
      <c r="B1620" t="s">
        <v>54</v>
      </c>
      <c r="C1620" t="s">
        <v>37</v>
      </c>
      <c r="D1620" s="1">
        <v>7674</v>
      </c>
      <c r="E1620" s="1">
        <v>76263</v>
      </c>
      <c r="F1620" s="2">
        <v>42503</v>
      </c>
    </row>
    <row r="1621" spans="1:6" x14ac:dyDescent="0.2">
      <c r="A1621">
        <v>2017</v>
      </c>
      <c r="B1621" t="s">
        <v>54</v>
      </c>
      <c r="C1621" t="s">
        <v>38</v>
      </c>
      <c r="D1621" s="1">
        <v>29784</v>
      </c>
      <c r="E1621" s="1">
        <v>395329</v>
      </c>
      <c r="F1621" s="2">
        <v>38973</v>
      </c>
    </row>
    <row r="1622" spans="1:6" x14ac:dyDescent="0.2">
      <c r="A1622">
        <v>2017</v>
      </c>
      <c r="B1622" t="s">
        <v>54</v>
      </c>
      <c r="C1622" t="s">
        <v>39</v>
      </c>
      <c r="D1622" s="1">
        <v>8036</v>
      </c>
      <c r="E1622" s="1">
        <v>86427</v>
      </c>
      <c r="F1622" s="2">
        <v>38278</v>
      </c>
    </row>
    <row r="1623" spans="1:6" x14ac:dyDescent="0.2">
      <c r="A1623">
        <v>2017</v>
      </c>
      <c r="B1623" t="s">
        <v>54</v>
      </c>
      <c r="C1623" t="s">
        <v>40</v>
      </c>
      <c r="D1623" s="1">
        <v>39250</v>
      </c>
      <c r="E1623" s="1">
        <v>618046</v>
      </c>
      <c r="F1623" s="2">
        <v>44773</v>
      </c>
    </row>
    <row r="1624" spans="1:6" x14ac:dyDescent="0.2">
      <c r="A1624">
        <v>2017</v>
      </c>
      <c r="B1624" t="s">
        <v>54</v>
      </c>
      <c r="C1624" t="s">
        <v>41</v>
      </c>
      <c r="D1624" s="1">
        <v>145842</v>
      </c>
      <c r="E1624" s="1">
        <v>2432880</v>
      </c>
      <c r="F1624" s="2">
        <v>50316</v>
      </c>
    </row>
    <row r="1625" spans="1:6" x14ac:dyDescent="0.2">
      <c r="A1625">
        <v>2017</v>
      </c>
      <c r="B1625" t="s">
        <v>54</v>
      </c>
      <c r="C1625" t="s">
        <v>42</v>
      </c>
      <c r="D1625" s="1">
        <v>19048</v>
      </c>
      <c r="E1625" s="1">
        <v>276552</v>
      </c>
      <c r="F1625" s="2">
        <v>42378</v>
      </c>
    </row>
    <row r="1626" spans="1:6" x14ac:dyDescent="0.2">
      <c r="A1626">
        <v>2017</v>
      </c>
      <c r="B1626" t="s">
        <v>54</v>
      </c>
      <c r="C1626" t="s">
        <v>43</v>
      </c>
      <c r="D1626" s="1">
        <v>5138</v>
      </c>
      <c r="E1626" s="1">
        <v>55012</v>
      </c>
      <c r="F1626" s="2">
        <v>38650</v>
      </c>
    </row>
    <row r="1627" spans="1:6" x14ac:dyDescent="0.2">
      <c r="A1627">
        <v>2017</v>
      </c>
      <c r="B1627" t="s">
        <v>54</v>
      </c>
      <c r="C1627" t="s">
        <v>44</v>
      </c>
      <c r="D1627" s="1">
        <v>42996</v>
      </c>
      <c r="E1627" s="1">
        <v>652711</v>
      </c>
      <c r="F1627" s="2">
        <v>42291</v>
      </c>
    </row>
    <row r="1628" spans="1:6" x14ac:dyDescent="0.2">
      <c r="A1628">
        <v>2017</v>
      </c>
      <c r="B1628" t="s">
        <v>54</v>
      </c>
      <c r="C1628" t="s">
        <v>45</v>
      </c>
      <c r="D1628" s="1">
        <v>39715</v>
      </c>
      <c r="E1628" s="1">
        <v>610599</v>
      </c>
      <c r="F1628" s="2">
        <v>58924</v>
      </c>
    </row>
    <row r="1629" spans="1:6" x14ac:dyDescent="0.2">
      <c r="A1629">
        <v>2017</v>
      </c>
      <c r="B1629" t="s">
        <v>54</v>
      </c>
      <c r="C1629" t="s">
        <v>46</v>
      </c>
      <c r="D1629" s="1">
        <v>10925</v>
      </c>
      <c r="E1629" s="1">
        <v>129300</v>
      </c>
      <c r="F1629" s="2">
        <v>37489</v>
      </c>
    </row>
    <row r="1630" spans="1:6" x14ac:dyDescent="0.2">
      <c r="A1630">
        <v>2017</v>
      </c>
      <c r="B1630" t="s">
        <v>54</v>
      </c>
      <c r="C1630" t="s">
        <v>47</v>
      </c>
      <c r="D1630" s="1">
        <v>35433</v>
      </c>
      <c r="E1630" s="1">
        <v>539603</v>
      </c>
      <c r="F1630" s="2">
        <v>39831</v>
      </c>
    </row>
    <row r="1631" spans="1:6" x14ac:dyDescent="0.2">
      <c r="A1631">
        <v>2017</v>
      </c>
      <c r="B1631" t="s">
        <v>54</v>
      </c>
      <c r="C1631" t="s">
        <v>48</v>
      </c>
      <c r="D1631" s="1">
        <v>4822</v>
      </c>
      <c r="E1631" s="1">
        <v>49799</v>
      </c>
      <c r="F1631" s="2">
        <v>40999</v>
      </c>
    </row>
    <row r="1632" spans="1:6" x14ac:dyDescent="0.2">
      <c r="A1632">
        <v>2017</v>
      </c>
      <c r="B1632" t="s">
        <v>53</v>
      </c>
      <c r="C1632" t="s">
        <v>1</v>
      </c>
      <c r="D1632" s="1">
        <v>1969</v>
      </c>
      <c r="E1632" s="1">
        <v>20807</v>
      </c>
      <c r="F1632" s="2">
        <v>58932</v>
      </c>
    </row>
    <row r="1633" spans="1:6" x14ac:dyDescent="0.2">
      <c r="A1633">
        <v>2017</v>
      </c>
      <c r="B1633" t="s">
        <v>53</v>
      </c>
      <c r="C1633" t="s">
        <v>2</v>
      </c>
      <c r="D1633" s="1">
        <v>2461</v>
      </c>
      <c r="E1633" s="1">
        <v>44962</v>
      </c>
      <c r="F1633" s="2">
        <v>71171</v>
      </c>
    </row>
    <row r="1634" spans="1:6" x14ac:dyDescent="0.2">
      <c r="A1634">
        <v>2017</v>
      </c>
      <c r="B1634" t="s">
        <v>53</v>
      </c>
      <c r="C1634" t="s">
        <v>3</v>
      </c>
      <c r="D1634" s="1">
        <v>1123</v>
      </c>
      <c r="E1634" s="1">
        <v>12766</v>
      </c>
      <c r="F1634" s="2">
        <v>56682</v>
      </c>
    </row>
    <row r="1635" spans="1:6" x14ac:dyDescent="0.2">
      <c r="A1635">
        <v>2017</v>
      </c>
      <c r="B1635" t="s">
        <v>53</v>
      </c>
      <c r="C1635" t="s">
        <v>4</v>
      </c>
      <c r="D1635" s="1">
        <v>22519</v>
      </c>
      <c r="E1635" s="1">
        <v>513029</v>
      </c>
      <c r="F1635" s="2">
        <v>172309</v>
      </c>
    </row>
    <row r="1636" spans="1:6" x14ac:dyDescent="0.2">
      <c r="A1636">
        <v>2017</v>
      </c>
      <c r="B1636" t="s">
        <v>53</v>
      </c>
      <c r="C1636" t="s">
        <v>5</v>
      </c>
      <c r="D1636" s="1">
        <v>3891</v>
      </c>
      <c r="E1636" s="1">
        <v>71641</v>
      </c>
      <c r="F1636" s="2">
        <v>100781</v>
      </c>
    </row>
    <row r="1637" spans="1:6" x14ac:dyDescent="0.2">
      <c r="A1637">
        <v>2017</v>
      </c>
      <c r="B1637" t="s">
        <v>53</v>
      </c>
      <c r="C1637" t="s">
        <v>6</v>
      </c>
      <c r="D1637" s="1">
        <v>2146</v>
      </c>
      <c r="E1637" s="1">
        <v>31542</v>
      </c>
      <c r="F1637" s="2">
        <v>103094</v>
      </c>
    </row>
    <row r="1638" spans="1:6" x14ac:dyDescent="0.2">
      <c r="A1638">
        <v>2017</v>
      </c>
      <c r="B1638" t="s">
        <v>53</v>
      </c>
      <c r="C1638" t="s">
        <v>7</v>
      </c>
      <c r="D1638">
        <v>409</v>
      </c>
      <c r="E1638" s="1">
        <v>4560</v>
      </c>
      <c r="F1638" s="2">
        <v>64686</v>
      </c>
    </row>
    <row r="1639" spans="1:6" x14ac:dyDescent="0.2">
      <c r="A1639">
        <v>2017</v>
      </c>
      <c r="B1639" t="s">
        <v>53</v>
      </c>
      <c r="C1639" t="s">
        <v>8</v>
      </c>
      <c r="D1639" s="1">
        <v>10983</v>
      </c>
      <c r="E1639" s="1">
        <v>138039</v>
      </c>
      <c r="F1639" s="2">
        <v>80305</v>
      </c>
    </row>
    <row r="1640" spans="1:6" x14ac:dyDescent="0.2">
      <c r="A1640">
        <v>2017</v>
      </c>
      <c r="B1640" t="s">
        <v>53</v>
      </c>
      <c r="C1640" t="s">
        <v>9</v>
      </c>
      <c r="D1640" s="1">
        <v>4911</v>
      </c>
      <c r="E1640" s="1">
        <v>116074</v>
      </c>
      <c r="F1640" s="2">
        <v>96306</v>
      </c>
    </row>
    <row r="1641" spans="1:6" x14ac:dyDescent="0.2">
      <c r="A1641">
        <v>2017</v>
      </c>
      <c r="B1641" t="s">
        <v>53</v>
      </c>
      <c r="C1641" t="s">
        <v>10</v>
      </c>
      <c r="D1641" s="1">
        <v>1175</v>
      </c>
      <c r="E1641" s="1">
        <v>8923</v>
      </c>
      <c r="F1641" s="2">
        <v>51032</v>
      </c>
    </row>
    <row r="1642" spans="1:6" x14ac:dyDescent="0.2">
      <c r="A1642">
        <v>2017</v>
      </c>
      <c r="B1642" t="s">
        <v>53</v>
      </c>
      <c r="C1642" t="s">
        <v>11</v>
      </c>
      <c r="D1642" s="1">
        <v>6534</v>
      </c>
      <c r="E1642" s="1">
        <v>96181</v>
      </c>
      <c r="F1642" s="2">
        <v>85328</v>
      </c>
    </row>
    <row r="1643" spans="1:6" x14ac:dyDescent="0.2">
      <c r="A1643">
        <v>2017</v>
      </c>
      <c r="B1643" t="s">
        <v>53</v>
      </c>
      <c r="C1643" t="s">
        <v>12</v>
      </c>
      <c r="D1643" s="1">
        <v>2019</v>
      </c>
      <c r="E1643" s="1">
        <v>31465</v>
      </c>
      <c r="F1643" s="2">
        <v>59391</v>
      </c>
    </row>
    <row r="1644" spans="1:6" x14ac:dyDescent="0.2">
      <c r="A1644">
        <v>2017</v>
      </c>
      <c r="B1644" t="s">
        <v>53</v>
      </c>
      <c r="C1644" t="s">
        <v>13</v>
      </c>
      <c r="D1644" s="1">
        <v>1698</v>
      </c>
      <c r="E1644" s="1">
        <v>21891</v>
      </c>
      <c r="F1644" s="2">
        <v>55957</v>
      </c>
    </row>
    <row r="1645" spans="1:6" x14ac:dyDescent="0.2">
      <c r="A1645">
        <v>2017</v>
      </c>
      <c r="B1645" t="s">
        <v>53</v>
      </c>
      <c r="C1645" t="s">
        <v>14</v>
      </c>
      <c r="D1645" s="1">
        <v>1260</v>
      </c>
      <c r="E1645" s="1">
        <v>19279</v>
      </c>
      <c r="F1645" s="2">
        <v>61084</v>
      </c>
    </row>
    <row r="1646" spans="1:6" x14ac:dyDescent="0.2">
      <c r="A1646">
        <v>2017</v>
      </c>
      <c r="B1646" t="s">
        <v>53</v>
      </c>
      <c r="C1646" t="s">
        <v>15</v>
      </c>
      <c r="D1646" s="1">
        <v>1697</v>
      </c>
      <c r="E1646" s="1">
        <v>22698</v>
      </c>
      <c r="F1646" s="2">
        <v>54857</v>
      </c>
    </row>
    <row r="1647" spans="1:6" x14ac:dyDescent="0.2">
      <c r="A1647">
        <v>2017</v>
      </c>
      <c r="B1647" t="s">
        <v>53</v>
      </c>
      <c r="C1647" t="s">
        <v>16</v>
      </c>
      <c r="D1647" s="1">
        <v>1650</v>
      </c>
      <c r="E1647" s="1">
        <v>22941</v>
      </c>
      <c r="F1647" s="2">
        <v>55038</v>
      </c>
    </row>
    <row r="1648" spans="1:6" x14ac:dyDescent="0.2">
      <c r="A1648">
        <v>2017</v>
      </c>
      <c r="B1648" t="s">
        <v>53</v>
      </c>
      <c r="C1648" t="s">
        <v>17</v>
      </c>
      <c r="D1648">
        <v>843</v>
      </c>
      <c r="E1648" s="1">
        <v>7340</v>
      </c>
      <c r="F1648" s="2">
        <v>52561</v>
      </c>
    </row>
    <row r="1649" spans="1:6" x14ac:dyDescent="0.2">
      <c r="A1649">
        <v>2017</v>
      </c>
      <c r="B1649" t="s">
        <v>53</v>
      </c>
      <c r="C1649" t="s">
        <v>18</v>
      </c>
      <c r="D1649" s="1">
        <v>2719</v>
      </c>
      <c r="E1649" s="1">
        <v>37583</v>
      </c>
      <c r="F1649" s="2">
        <v>88009</v>
      </c>
    </row>
    <row r="1650" spans="1:6" x14ac:dyDescent="0.2">
      <c r="A1650">
        <v>2017</v>
      </c>
      <c r="B1650" t="s">
        <v>53</v>
      </c>
      <c r="C1650" t="s">
        <v>19</v>
      </c>
      <c r="D1650" s="1">
        <v>5143</v>
      </c>
      <c r="E1650" s="1">
        <v>91861</v>
      </c>
      <c r="F1650" s="2">
        <v>114166</v>
      </c>
    </row>
    <row r="1651" spans="1:6" x14ac:dyDescent="0.2">
      <c r="A1651">
        <v>2017</v>
      </c>
      <c r="B1651" t="s">
        <v>53</v>
      </c>
      <c r="C1651" t="s">
        <v>20</v>
      </c>
      <c r="D1651" s="1">
        <v>5934</v>
      </c>
      <c r="E1651" s="1">
        <v>56524</v>
      </c>
      <c r="F1651" s="2">
        <v>70884</v>
      </c>
    </row>
    <row r="1652" spans="1:6" x14ac:dyDescent="0.2">
      <c r="A1652">
        <v>2017</v>
      </c>
      <c r="B1652" t="s">
        <v>53</v>
      </c>
      <c r="C1652" t="s">
        <v>21</v>
      </c>
      <c r="D1652" s="1">
        <v>3663</v>
      </c>
      <c r="E1652" s="1">
        <v>50310</v>
      </c>
      <c r="F1652" s="2">
        <v>75459</v>
      </c>
    </row>
    <row r="1653" spans="1:6" x14ac:dyDescent="0.2">
      <c r="A1653">
        <v>2017</v>
      </c>
      <c r="B1653" t="s">
        <v>53</v>
      </c>
      <c r="C1653" t="s">
        <v>22</v>
      </c>
      <c r="D1653">
        <v>962</v>
      </c>
      <c r="E1653" s="1">
        <v>11593</v>
      </c>
      <c r="F1653" s="2">
        <v>48002</v>
      </c>
    </row>
    <row r="1654" spans="1:6" x14ac:dyDescent="0.2">
      <c r="A1654">
        <v>2017</v>
      </c>
      <c r="B1654" t="s">
        <v>53</v>
      </c>
      <c r="C1654" t="s">
        <v>23</v>
      </c>
      <c r="D1654" s="1">
        <v>3051</v>
      </c>
      <c r="E1654" s="1">
        <v>48249</v>
      </c>
      <c r="F1654" s="2">
        <v>73665</v>
      </c>
    </row>
    <row r="1655" spans="1:6" x14ac:dyDescent="0.2">
      <c r="A1655">
        <v>2017</v>
      </c>
      <c r="B1655" t="s">
        <v>53</v>
      </c>
      <c r="C1655" t="s">
        <v>24</v>
      </c>
      <c r="D1655">
        <v>759</v>
      </c>
      <c r="E1655" s="1">
        <v>6394</v>
      </c>
      <c r="F1655" s="2">
        <v>51903</v>
      </c>
    </row>
    <row r="1656" spans="1:6" x14ac:dyDescent="0.2">
      <c r="A1656">
        <v>2017</v>
      </c>
      <c r="B1656" t="s">
        <v>53</v>
      </c>
      <c r="C1656" t="s">
        <v>25</v>
      </c>
      <c r="D1656">
        <v>964</v>
      </c>
      <c r="E1656" s="1">
        <v>18204</v>
      </c>
      <c r="F1656" s="2">
        <v>61365</v>
      </c>
    </row>
    <row r="1657" spans="1:6" x14ac:dyDescent="0.2">
      <c r="A1657">
        <v>2017</v>
      </c>
      <c r="B1657" t="s">
        <v>53</v>
      </c>
      <c r="C1657" t="s">
        <v>26</v>
      </c>
      <c r="D1657" s="1">
        <v>1440</v>
      </c>
      <c r="E1657" s="1">
        <v>14735</v>
      </c>
      <c r="F1657" s="2">
        <v>65866</v>
      </c>
    </row>
    <row r="1658" spans="1:6" x14ac:dyDescent="0.2">
      <c r="A1658">
        <v>2017</v>
      </c>
      <c r="B1658" t="s">
        <v>53</v>
      </c>
      <c r="C1658" t="s">
        <v>27</v>
      </c>
      <c r="D1658">
        <v>843</v>
      </c>
      <c r="E1658" s="1">
        <v>12554</v>
      </c>
      <c r="F1658" s="2">
        <v>88119</v>
      </c>
    </row>
    <row r="1659" spans="1:6" x14ac:dyDescent="0.2">
      <c r="A1659">
        <v>2017</v>
      </c>
      <c r="B1659" t="s">
        <v>53</v>
      </c>
      <c r="C1659" t="s">
        <v>28</v>
      </c>
      <c r="D1659" s="1">
        <v>3595</v>
      </c>
      <c r="E1659" s="1">
        <v>70379</v>
      </c>
      <c r="F1659" s="2">
        <v>108638</v>
      </c>
    </row>
    <row r="1660" spans="1:6" x14ac:dyDescent="0.2">
      <c r="A1660">
        <v>2017</v>
      </c>
      <c r="B1660" t="s">
        <v>53</v>
      </c>
      <c r="C1660" t="s">
        <v>29</v>
      </c>
      <c r="D1660">
        <v>929</v>
      </c>
      <c r="E1660" s="1">
        <v>12398</v>
      </c>
      <c r="F1660" s="2">
        <v>51009</v>
      </c>
    </row>
    <row r="1661" spans="1:6" x14ac:dyDescent="0.2">
      <c r="A1661">
        <v>2017</v>
      </c>
      <c r="B1661" t="s">
        <v>53</v>
      </c>
      <c r="C1661" t="s">
        <v>30</v>
      </c>
      <c r="D1661" s="1">
        <v>12397</v>
      </c>
      <c r="E1661" s="1">
        <v>269233</v>
      </c>
      <c r="F1661" s="2">
        <v>119508</v>
      </c>
    </row>
    <row r="1662" spans="1:6" x14ac:dyDescent="0.2">
      <c r="A1662">
        <v>2017</v>
      </c>
      <c r="B1662" t="s">
        <v>53</v>
      </c>
      <c r="C1662" t="s">
        <v>31</v>
      </c>
      <c r="D1662" s="1">
        <v>5042</v>
      </c>
      <c r="E1662" s="1">
        <v>78826</v>
      </c>
      <c r="F1662" s="2">
        <v>80496</v>
      </c>
    </row>
    <row r="1663" spans="1:6" x14ac:dyDescent="0.2">
      <c r="A1663">
        <v>2017</v>
      </c>
      <c r="B1663" t="s">
        <v>53</v>
      </c>
      <c r="C1663" t="s">
        <v>32</v>
      </c>
      <c r="D1663">
        <v>396</v>
      </c>
      <c r="E1663" s="1">
        <v>6502</v>
      </c>
      <c r="F1663" s="2">
        <v>65114</v>
      </c>
    </row>
    <row r="1664" spans="1:6" x14ac:dyDescent="0.2">
      <c r="A1664">
        <v>2017</v>
      </c>
      <c r="B1664" t="s">
        <v>53</v>
      </c>
      <c r="C1664" t="s">
        <v>33</v>
      </c>
      <c r="D1664" s="1">
        <v>4456</v>
      </c>
      <c r="E1664" s="1">
        <v>71562</v>
      </c>
      <c r="F1664" s="2">
        <v>67912</v>
      </c>
    </row>
    <row r="1665" spans="1:6" x14ac:dyDescent="0.2">
      <c r="A1665">
        <v>2017</v>
      </c>
      <c r="B1665" t="s">
        <v>53</v>
      </c>
      <c r="C1665" t="s">
        <v>34</v>
      </c>
      <c r="D1665" s="1">
        <v>1491</v>
      </c>
      <c r="E1665" s="1">
        <v>20417</v>
      </c>
      <c r="F1665" s="2">
        <v>57922</v>
      </c>
    </row>
    <row r="1666" spans="1:6" x14ac:dyDescent="0.2">
      <c r="A1666">
        <v>2017</v>
      </c>
      <c r="B1666" t="s">
        <v>53</v>
      </c>
      <c r="C1666" t="s">
        <v>35</v>
      </c>
      <c r="D1666" s="1">
        <v>3521</v>
      </c>
      <c r="E1666" s="1">
        <v>34177</v>
      </c>
      <c r="F1666" s="2">
        <v>80210</v>
      </c>
    </row>
    <row r="1667" spans="1:6" x14ac:dyDescent="0.2">
      <c r="A1667">
        <v>2017</v>
      </c>
      <c r="B1667" t="s">
        <v>53</v>
      </c>
      <c r="C1667" t="s">
        <v>36</v>
      </c>
      <c r="D1667" s="1">
        <v>4664</v>
      </c>
      <c r="E1667" s="1">
        <v>83352</v>
      </c>
      <c r="F1667" s="2">
        <v>78987</v>
      </c>
    </row>
    <row r="1668" spans="1:6" x14ac:dyDescent="0.2">
      <c r="A1668">
        <v>2017</v>
      </c>
      <c r="B1668" t="s">
        <v>53</v>
      </c>
      <c r="C1668" t="s">
        <v>37</v>
      </c>
      <c r="D1668">
        <v>745</v>
      </c>
      <c r="E1668" s="1">
        <v>6125</v>
      </c>
      <c r="F1668" s="2">
        <v>70660</v>
      </c>
    </row>
    <row r="1669" spans="1:6" x14ac:dyDescent="0.2">
      <c r="A1669">
        <v>2017</v>
      </c>
      <c r="B1669" t="s">
        <v>53</v>
      </c>
      <c r="C1669" t="s">
        <v>38</v>
      </c>
      <c r="D1669" s="1">
        <v>2430</v>
      </c>
      <c r="E1669" s="1">
        <v>27428</v>
      </c>
      <c r="F1669" s="2">
        <v>61428</v>
      </c>
    </row>
    <row r="1670" spans="1:6" x14ac:dyDescent="0.2">
      <c r="A1670">
        <v>2017</v>
      </c>
      <c r="B1670" t="s">
        <v>53</v>
      </c>
      <c r="C1670" t="s">
        <v>39</v>
      </c>
      <c r="D1670">
        <v>561</v>
      </c>
      <c r="E1670" s="1">
        <v>5720</v>
      </c>
      <c r="F1670" s="2">
        <v>47231</v>
      </c>
    </row>
    <row r="1671" spans="1:6" x14ac:dyDescent="0.2">
      <c r="A1671">
        <v>2017</v>
      </c>
      <c r="B1671" t="s">
        <v>53</v>
      </c>
      <c r="C1671" t="s">
        <v>40</v>
      </c>
      <c r="D1671" s="1">
        <v>3260</v>
      </c>
      <c r="E1671" s="1">
        <v>45482</v>
      </c>
      <c r="F1671" s="2">
        <v>68381</v>
      </c>
    </row>
    <row r="1672" spans="1:6" x14ac:dyDescent="0.2">
      <c r="A1672">
        <v>2017</v>
      </c>
      <c r="B1672" t="s">
        <v>53</v>
      </c>
      <c r="C1672" t="s">
        <v>41</v>
      </c>
      <c r="D1672" s="1">
        <v>9521</v>
      </c>
      <c r="E1672" s="1">
        <v>201873</v>
      </c>
      <c r="F1672" s="2">
        <v>84394</v>
      </c>
    </row>
    <row r="1673" spans="1:6" x14ac:dyDescent="0.2">
      <c r="A1673">
        <v>2017</v>
      </c>
      <c r="B1673" t="s">
        <v>53</v>
      </c>
      <c r="C1673" t="s">
        <v>42</v>
      </c>
      <c r="D1673" s="1">
        <v>2347</v>
      </c>
      <c r="E1673" s="1">
        <v>37185</v>
      </c>
      <c r="F1673" s="2">
        <v>71167</v>
      </c>
    </row>
    <row r="1674" spans="1:6" x14ac:dyDescent="0.2">
      <c r="A1674">
        <v>2017</v>
      </c>
      <c r="B1674" t="s">
        <v>53</v>
      </c>
      <c r="C1674" t="s">
        <v>43</v>
      </c>
      <c r="D1674">
        <v>503</v>
      </c>
      <c r="E1674" s="1">
        <v>4478</v>
      </c>
      <c r="F1674" s="2">
        <v>58372</v>
      </c>
    </row>
    <row r="1675" spans="1:6" x14ac:dyDescent="0.2">
      <c r="A1675">
        <v>2017</v>
      </c>
      <c r="B1675" t="s">
        <v>53</v>
      </c>
      <c r="C1675" t="s">
        <v>44</v>
      </c>
      <c r="D1675" s="1">
        <v>4222</v>
      </c>
      <c r="E1675" s="1">
        <v>67623</v>
      </c>
      <c r="F1675" s="2">
        <v>98219</v>
      </c>
    </row>
    <row r="1676" spans="1:6" x14ac:dyDescent="0.2">
      <c r="A1676">
        <v>2017</v>
      </c>
      <c r="B1676" t="s">
        <v>53</v>
      </c>
      <c r="C1676" t="s">
        <v>45</v>
      </c>
      <c r="D1676" s="1">
        <v>4271</v>
      </c>
      <c r="E1676" s="1">
        <v>125798</v>
      </c>
      <c r="F1676" s="2">
        <v>172513</v>
      </c>
    </row>
    <row r="1677" spans="1:6" x14ac:dyDescent="0.2">
      <c r="A1677">
        <v>2017</v>
      </c>
      <c r="B1677" t="s">
        <v>53</v>
      </c>
      <c r="C1677" t="s">
        <v>46</v>
      </c>
      <c r="D1677">
        <v>764</v>
      </c>
      <c r="E1677" s="1">
        <v>8615</v>
      </c>
      <c r="F1677" s="2">
        <v>50474</v>
      </c>
    </row>
    <row r="1678" spans="1:6" x14ac:dyDescent="0.2">
      <c r="A1678">
        <v>2017</v>
      </c>
      <c r="B1678" t="s">
        <v>53</v>
      </c>
      <c r="C1678" t="s">
        <v>47</v>
      </c>
      <c r="D1678" s="1">
        <v>2126</v>
      </c>
      <c r="E1678" s="1">
        <v>47658</v>
      </c>
      <c r="F1678" s="2">
        <v>71912</v>
      </c>
    </row>
    <row r="1679" spans="1:6" x14ac:dyDescent="0.2">
      <c r="A1679">
        <v>2017</v>
      </c>
      <c r="B1679" t="s">
        <v>53</v>
      </c>
      <c r="C1679" t="s">
        <v>48</v>
      </c>
      <c r="D1679">
        <v>389</v>
      </c>
      <c r="E1679" s="1">
        <v>3680</v>
      </c>
      <c r="F1679" s="2">
        <v>46375</v>
      </c>
    </row>
    <row r="1680" spans="1:6" x14ac:dyDescent="0.2">
      <c r="A1680">
        <v>2017</v>
      </c>
      <c r="B1680" t="s">
        <v>56</v>
      </c>
      <c r="C1680" t="s">
        <v>1</v>
      </c>
      <c r="D1680" s="1">
        <v>13089</v>
      </c>
      <c r="E1680" s="1">
        <v>94756</v>
      </c>
      <c r="F1680" s="2">
        <v>66324</v>
      </c>
    </row>
    <row r="1681" spans="1:6" x14ac:dyDescent="0.2">
      <c r="A1681">
        <v>2017</v>
      </c>
      <c r="B1681" t="s">
        <v>56</v>
      </c>
      <c r="C1681" t="s">
        <v>2</v>
      </c>
      <c r="D1681" s="1">
        <v>15754</v>
      </c>
      <c r="E1681" s="1">
        <v>206540</v>
      </c>
      <c r="F1681" s="2">
        <v>68059</v>
      </c>
    </row>
    <row r="1682" spans="1:6" x14ac:dyDescent="0.2">
      <c r="A1682">
        <v>2017</v>
      </c>
      <c r="B1682" t="s">
        <v>56</v>
      </c>
      <c r="C1682" t="s">
        <v>3</v>
      </c>
      <c r="D1682" s="1">
        <v>8251</v>
      </c>
      <c r="E1682" s="1">
        <v>49596</v>
      </c>
      <c r="F1682" s="2">
        <v>55939</v>
      </c>
    </row>
    <row r="1683" spans="1:6" x14ac:dyDescent="0.2">
      <c r="A1683">
        <v>2017</v>
      </c>
      <c r="B1683" t="s">
        <v>56</v>
      </c>
      <c r="C1683" t="s">
        <v>4</v>
      </c>
      <c r="D1683" s="1">
        <v>98024</v>
      </c>
      <c r="E1683" s="1">
        <v>827494</v>
      </c>
      <c r="F1683" s="2">
        <v>104466</v>
      </c>
    </row>
    <row r="1684" spans="1:6" x14ac:dyDescent="0.2">
      <c r="A1684">
        <v>2017</v>
      </c>
      <c r="B1684" t="s">
        <v>56</v>
      </c>
      <c r="C1684" t="s">
        <v>5</v>
      </c>
      <c r="D1684" s="1">
        <v>22552</v>
      </c>
      <c r="E1684" s="1">
        <v>161870</v>
      </c>
      <c r="F1684" s="2">
        <v>81536</v>
      </c>
    </row>
    <row r="1685" spans="1:6" x14ac:dyDescent="0.2">
      <c r="A1685">
        <v>2017</v>
      </c>
      <c r="B1685" t="s">
        <v>56</v>
      </c>
      <c r="C1685" t="s">
        <v>6</v>
      </c>
      <c r="D1685" s="1">
        <v>10779</v>
      </c>
      <c r="E1685" s="1">
        <v>126051</v>
      </c>
      <c r="F1685" s="2">
        <v>152598</v>
      </c>
    </row>
    <row r="1686" spans="1:6" x14ac:dyDescent="0.2">
      <c r="A1686">
        <v>2017</v>
      </c>
      <c r="B1686" t="s">
        <v>56</v>
      </c>
      <c r="C1686" t="s">
        <v>7</v>
      </c>
      <c r="D1686" s="1">
        <v>2800</v>
      </c>
      <c r="E1686" s="1">
        <v>47894</v>
      </c>
      <c r="F1686" s="2">
        <v>92267</v>
      </c>
    </row>
    <row r="1687" spans="1:6" x14ac:dyDescent="0.2">
      <c r="A1687">
        <v>2017</v>
      </c>
      <c r="B1687" t="s">
        <v>56</v>
      </c>
      <c r="C1687" t="s">
        <v>8</v>
      </c>
      <c r="D1687" s="1">
        <v>71616</v>
      </c>
      <c r="E1687" s="1">
        <v>556510</v>
      </c>
      <c r="F1687" s="2">
        <v>72708</v>
      </c>
    </row>
    <row r="1688" spans="1:6" x14ac:dyDescent="0.2">
      <c r="A1688">
        <v>2017</v>
      </c>
      <c r="B1688" t="s">
        <v>56</v>
      </c>
      <c r="C1688" t="s">
        <v>9</v>
      </c>
      <c r="D1688" s="1">
        <v>25978</v>
      </c>
      <c r="E1688" s="1">
        <v>233995</v>
      </c>
      <c r="F1688" s="2">
        <v>81197</v>
      </c>
    </row>
    <row r="1689" spans="1:6" x14ac:dyDescent="0.2">
      <c r="A1689">
        <v>2017</v>
      </c>
      <c r="B1689" t="s">
        <v>56</v>
      </c>
      <c r="C1689" t="s">
        <v>10</v>
      </c>
      <c r="D1689" s="1">
        <v>5522</v>
      </c>
      <c r="E1689" s="1">
        <v>31064</v>
      </c>
      <c r="F1689" s="2">
        <v>53820</v>
      </c>
    </row>
    <row r="1690" spans="1:6" x14ac:dyDescent="0.2">
      <c r="A1690">
        <v>2017</v>
      </c>
      <c r="B1690" t="s">
        <v>56</v>
      </c>
      <c r="C1690" t="s">
        <v>11</v>
      </c>
      <c r="D1690" s="1">
        <v>32114</v>
      </c>
      <c r="E1690" s="1">
        <v>370517</v>
      </c>
      <c r="F1690" s="2">
        <v>104689</v>
      </c>
    </row>
    <row r="1691" spans="1:6" x14ac:dyDescent="0.2">
      <c r="A1691">
        <v>2017</v>
      </c>
      <c r="B1691" t="s">
        <v>56</v>
      </c>
      <c r="C1691" t="s">
        <v>12</v>
      </c>
      <c r="D1691" s="1">
        <v>16124</v>
      </c>
      <c r="E1691" s="1">
        <v>131758</v>
      </c>
      <c r="F1691" s="2">
        <v>62518</v>
      </c>
    </row>
    <row r="1692" spans="1:6" x14ac:dyDescent="0.2">
      <c r="A1692">
        <v>2017</v>
      </c>
      <c r="B1692" t="s">
        <v>56</v>
      </c>
      <c r="C1692" t="s">
        <v>13</v>
      </c>
      <c r="D1692" s="1">
        <v>9983</v>
      </c>
      <c r="E1692" s="1">
        <v>108983</v>
      </c>
      <c r="F1692" s="2">
        <v>71597</v>
      </c>
    </row>
    <row r="1693" spans="1:6" x14ac:dyDescent="0.2">
      <c r="A1693">
        <v>2017</v>
      </c>
      <c r="B1693" t="s">
        <v>56</v>
      </c>
      <c r="C1693" t="s">
        <v>14</v>
      </c>
      <c r="D1693" s="1">
        <v>8858</v>
      </c>
      <c r="E1693" s="1">
        <v>74321</v>
      </c>
      <c r="F1693" s="2">
        <v>65845</v>
      </c>
    </row>
    <row r="1694" spans="1:6" x14ac:dyDescent="0.2">
      <c r="A1694">
        <v>2017</v>
      </c>
      <c r="B1694" t="s">
        <v>56</v>
      </c>
      <c r="C1694" t="s">
        <v>15</v>
      </c>
      <c r="D1694" s="1">
        <v>10845</v>
      </c>
      <c r="E1694" s="1">
        <v>93126</v>
      </c>
      <c r="F1694" s="2">
        <v>64967</v>
      </c>
    </row>
    <row r="1695" spans="1:6" x14ac:dyDescent="0.2">
      <c r="A1695">
        <v>2017</v>
      </c>
      <c r="B1695" t="s">
        <v>56</v>
      </c>
      <c r="C1695" t="s">
        <v>16</v>
      </c>
      <c r="D1695" s="1">
        <v>13618</v>
      </c>
      <c r="E1695" s="1">
        <v>85771</v>
      </c>
      <c r="F1695" s="2">
        <v>59758</v>
      </c>
    </row>
    <row r="1696" spans="1:6" x14ac:dyDescent="0.2">
      <c r="A1696">
        <v>2017</v>
      </c>
      <c r="B1696" t="s">
        <v>56</v>
      </c>
      <c r="C1696" t="s">
        <v>17</v>
      </c>
      <c r="D1696" s="1">
        <v>3827</v>
      </c>
      <c r="E1696" s="1">
        <v>29417</v>
      </c>
      <c r="F1696" s="2">
        <v>65934</v>
      </c>
    </row>
    <row r="1697" spans="1:6" x14ac:dyDescent="0.2">
      <c r="A1697">
        <v>2017</v>
      </c>
      <c r="B1697" t="s">
        <v>56</v>
      </c>
      <c r="C1697" t="s">
        <v>18</v>
      </c>
      <c r="D1697" s="1">
        <v>15099</v>
      </c>
      <c r="E1697" s="1">
        <v>140287</v>
      </c>
      <c r="F1697" s="2">
        <v>90791</v>
      </c>
    </row>
    <row r="1698" spans="1:6" x14ac:dyDescent="0.2">
      <c r="A1698">
        <v>2017</v>
      </c>
      <c r="B1698" t="s">
        <v>56</v>
      </c>
      <c r="C1698" t="s">
        <v>19</v>
      </c>
      <c r="D1698" s="1">
        <v>17270</v>
      </c>
      <c r="E1698" s="1">
        <v>216567</v>
      </c>
      <c r="F1698" s="2">
        <v>136040</v>
      </c>
    </row>
    <row r="1699" spans="1:6" x14ac:dyDescent="0.2">
      <c r="A1699">
        <v>2017</v>
      </c>
      <c r="B1699" t="s">
        <v>56</v>
      </c>
      <c r="C1699" t="s">
        <v>20</v>
      </c>
      <c r="D1699" s="1">
        <v>18942</v>
      </c>
      <c r="E1699" s="1">
        <v>202358</v>
      </c>
      <c r="F1699" s="2">
        <v>69275</v>
      </c>
    </row>
    <row r="1700" spans="1:6" x14ac:dyDescent="0.2">
      <c r="A1700">
        <v>2017</v>
      </c>
      <c r="B1700" t="s">
        <v>56</v>
      </c>
      <c r="C1700" t="s">
        <v>21</v>
      </c>
      <c r="D1700" s="1">
        <v>15467</v>
      </c>
      <c r="E1700" s="1">
        <v>175945</v>
      </c>
      <c r="F1700" s="2">
        <v>91036</v>
      </c>
    </row>
    <row r="1701" spans="1:6" x14ac:dyDescent="0.2">
      <c r="A1701">
        <v>2017</v>
      </c>
      <c r="B1701" t="s">
        <v>56</v>
      </c>
      <c r="C1701" t="s">
        <v>22</v>
      </c>
      <c r="D1701" s="1">
        <v>7854</v>
      </c>
      <c r="E1701" s="1">
        <v>42981</v>
      </c>
      <c r="F1701" s="2">
        <v>51222</v>
      </c>
    </row>
    <row r="1702" spans="1:6" x14ac:dyDescent="0.2">
      <c r="A1702">
        <v>2017</v>
      </c>
      <c r="B1702" t="s">
        <v>56</v>
      </c>
      <c r="C1702" t="s">
        <v>23</v>
      </c>
      <c r="D1702" s="1">
        <v>17661</v>
      </c>
      <c r="E1702" s="1">
        <v>163353</v>
      </c>
      <c r="F1702" s="2">
        <v>68974</v>
      </c>
    </row>
    <row r="1703" spans="1:6" x14ac:dyDescent="0.2">
      <c r="A1703">
        <v>2017</v>
      </c>
      <c r="B1703" t="s">
        <v>56</v>
      </c>
      <c r="C1703" t="s">
        <v>24</v>
      </c>
      <c r="D1703" s="1">
        <v>4178</v>
      </c>
      <c r="E1703" s="1">
        <v>20935</v>
      </c>
      <c r="F1703" s="2">
        <v>56708</v>
      </c>
    </row>
    <row r="1704" spans="1:6" x14ac:dyDescent="0.2">
      <c r="A1704">
        <v>2017</v>
      </c>
      <c r="B1704" t="s">
        <v>56</v>
      </c>
      <c r="C1704" t="s">
        <v>25</v>
      </c>
      <c r="D1704" s="1">
        <v>6481</v>
      </c>
      <c r="E1704" s="1">
        <v>66237</v>
      </c>
      <c r="F1704" s="2">
        <v>63484</v>
      </c>
    </row>
    <row r="1705" spans="1:6" x14ac:dyDescent="0.2">
      <c r="A1705">
        <v>2017</v>
      </c>
      <c r="B1705" t="s">
        <v>56</v>
      </c>
      <c r="C1705" t="s">
        <v>26</v>
      </c>
      <c r="D1705" s="1">
        <v>8856</v>
      </c>
      <c r="E1705" s="1">
        <v>61375</v>
      </c>
      <c r="F1705" s="2">
        <v>63979</v>
      </c>
    </row>
    <row r="1706" spans="1:6" x14ac:dyDescent="0.2">
      <c r="A1706">
        <v>2017</v>
      </c>
      <c r="B1706" t="s">
        <v>56</v>
      </c>
      <c r="C1706" t="s">
        <v>27</v>
      </c>
      <c r="D1706" s="1">
        <v>3835</v>
      </c>
      <c r="E1706" s="1">
        <v>33894</v>
      </c>
      <c r="F1706" s="2">
        <v>91139</v>
      </c>
    </row>
    <row r="1707" spans="1:6" x14ac:dyDescent="0.2">
      <c r="A1707">
        <v>2017</v>
      </c>
      <c r="B1707" t="s">
        <v>56</v>
      </c>
      <c r="C1707" t="s">
        <v>28</v>
      </c>
      <c r="D1707" s="1">
        <v>19625</v>
      </c>
      <c r="E1707" s="1">
        <v>241026</v>
      </c>
      <c r="F1707" s="2">
        <v>111862</v>
      </c>
    </row>
    <row r="1708" spans="1:6" x14ac:dyDescent="0.2">
      <c r="A1708">
        <v>2017</v>
      </c>
      <c r="B1708" t="s">
        <v>56</v>
      </c>
      <c r="C1708" t="s">
        <v>29</v>
      </c>
      <c r="D1708" s="1">
        <v>5092</v>
      </c>
      <c r="E1708" s="1">
        <v>32604</v>
      </c>
      <c r="F1708" s="2">
        <v>53932</v>
      </c>
    </row>
    <row r="1709" spans="1:6" x14ac:dyDescent="0.2">
      <c r="A1709">
        <v>2017</v>
      </c>
      <c r="B1709" t="s">
        <v>56</v>
      </c>
      <c r="C1709" t="s">
        <v>30</v>
      </c>
      <c r="D1709" s="1">
        <v>65326</v>
      </c>
      <c r="E1709" s="1">
        <v>708995</v>
      </c>
      <c r="F1709" s="2">
        <v>189559</v>
      </c>
    </row>
    <row r="1710" spans="1:6" x14ac:dyDescent="0.2">
      <c r="A1710">
        <v>2017</v>
      </c>
      <c r="B1710" t="s">
        <v>56</v>
      </c>
      <c r="C1710" t="s">
        <v>31</v>
      </c>
      <c r="D1710" s="1">
        <v>27332</v>
      </c>
      <c r="E1710" s="1">
        <v>226679</v>
      </c>
      <c r="F1710" s="2">
        <v>82975</v>
      </c>
    </row>
    <row r="1711" spans="1:6" x14ac:dyDescent="0.2">
      <c r="A1711">
        <v>2017</v>
      </c>
      <c r="B1711" t="s">
        <v>56</v>
      </c>
      <c r="C1711" t="s">
        <v>32</v>
      </c>
      <c r="D1711" s="1">
        <v>2979</v>
      </c>
      <c r="E1711" s="1">
        <v>23135</v>
      </c>
      <c r="F1711" s="2">
        <v>60044</v>
      </c>
    </row>
    <row r="1712" spans="1:6" x14ac:dyDescent="0.2">
      <c r="A1712">
        <v>2017</v>
      </c>
      <c r="B1712" t="s">
        <v>56</v>
      </c>
      <c r="C1712" t="s">
        <v>33</v>
      </c>
      <c r="D1712" s="1">
        <v>28537</v>
      </c>
      <c r="E1712" s="1">
        <v>288615</v>
      </c>
      <c r="F1712" s="2">
        <v>69967</v>
      </c>
    </row>
    <row r="1713" spans="1:6" x14ac:dyDescent="0.2">
      <c r="A1713">
        <v>2017</v>
      </c>
      <c r="B1713" t="s">
        <v>56</v>
      </c>
      <c r="C1713" t="s">
        <v>34</v>
      </c>
      <c r="D1713" s="1">
        <v>11379</v>
      </c>
      <c r="E1713" s="1">
        <v>76757</v>
      </c>
      <c r="F1713" s="2">
        <v>56323</v>
      </c>
    </row>
    <row r="1714" spans="1:6" x14ac:dyDescent="0.2">
      <c r="A1714">
        <v>2017</v>
      </c>
      <c r="B1714" t="s">
        <v>56</v>
      </c>
      <c r="C1714" t="s">
        <v>35</v>
      </c>
      <c r="D1714" s="1">
        <v>12686</v>
      </c>
      <c r="E1714" s="1">
        <v>83715</v>
      </c>
      <c r="F1714" s="2">
        <v>67638</v>
      </c>
    </row>
    <row r="1715" spans="1:6" x14ac:dyDescent="0.2">
      <c r="A1715">
        <v>2017</v>
      </c>
      <c r="B1715" t="s">
        <v>56</v>
      </c>
      <c r="C1715" t="s">
        <v>36</v>
      </c>
      <c r="D1715" s="1">
        <v>28479</v>
      </c>
      <c r="E1715" s="1">
        <v>321121</v>
      </c>
      <c r="F1715" s="2">
        <v>85405</v>
      </c>
    </row>
    <row r="1716" spans="1:6" x14ac:dyDescent="0.2">
      <c r="A1716">
        <v>2017</v>
      </c>
      <c r="B1716" t="s">
        <v>56</v>
      </c>
      <c r="C1716" t="s">
        <v>37</v>
      </c>
      <c r="D1716" s="1">
        <v>2802</v>
      </c>
      <c r="E1716" s="1">
        <v>32758</v>
      </c>
      <c r="F1716" s="2">
        <v>89570</v>
      </c>
    </row>
    <row r="1717" spans="1:6" x14ac:dyDescent="0.2">
      <c r="A1717">
        <v>2017</v>
      </c>
      <c r="B1717" t="s">
        <v>56</v>
      </c>
      <c r="C1717" t="s">
        <v>38</v>
      </c>
      <c r="D1717" s="1">
        <v>12653</v>
      </c>
      <c r="E1717" s="1">
        <v>98790</v>
      </c>
      <c r="F1717" s="2">
        <v>59859</v>
      </c>
    </row>
    <row r="1718" spans="1:6" x14ac:dyDescent="0.2">
      <c r="A1718">
        <v>2017</v>
      </c>
      <c r="B1718" t="s">
        <v>56</v>
      </c>
      <c r="C1718" t="s">
        <v>39</v>
      </c>
      <c r="D1718" s="1">
        <v>3221</v>
      </c>
      <c r="E1718" s="1">
        <v>28761</v>
      </c>
      <c r="F1718" s="2">
        <v>57506</v>
      </c>
    </row>
    <row r="1719" spans="1:6" x14ac:dyDescent="0.2">
      <c r="A1719">
        <v>2017</v>
      </c>
      <c r="B1719" t="s">
        <v>56</v>
      </c>
      <c r="C1719" t="s">
        <v>40</v>
      </c>
      <c r="D1719" s="1">
        <v>15531</v>
      </c>
      <c r="E1719" s="1">
        <v>148433</v>
      </c>
      <c r="F1719" s="2">
        <v>71601</v>
      </c>
    </row>
    <row r="1720" spans="1:6" x14ac:dyDescent="0.2">
      <c r="A1720">
        <v>2017</v>
      </c>
      <c r="B1720" t="s">
        <v>56</v>
      </c>
      <c r="C1720" t="s">
        <v>41</v>
      </c>
      <c r="D1720" s="1">
        <v>71279</v>
      </c>
      <c r="E1720" s="1">
        <v>740328</v>
      </c>
      <c r="F1720" s="2">
        <v>80242</v>
      </c>
    </row>
    <row r="1721" spans="1:6" x14ac:dyDescent="0.2">
      <c r="A1721">
        <v>2017</v>
      </c>
      <c r="B1721" t="s">
        <v>56</v>
      </c>
      <c r="C1721" t="s">
        <v>42</v>
      </c>
      <c r="D1721" s="1">
        <v>11066</v>
      </c>
      <c r="E1721" s="1">
        <v>84072</v>
      </c>
      <c r="F1721" s="2">
        <v>64760</v>
      </c>
    </row>
    <row r="1722" spans="1:6" x14ac:dyDescent="0.2">
      <c r="A1722">
        <v>2017</v>
      </c>
      <c r="B1722" t="s">
        <v>56</v>
      </c>
      <c r="C1722" t="s">
        <v>43</v>
      </c>
      <c r="D1722" s="1">
        <v>1700</v>
      </c>
      <c r="E1722" s="1">
        <v>11731</v>
      </c>
      <c r="F1722" s="2">
        <v>70768</v>
      </c>
    </row>
    <row r="1723" spans="1:6" x14ac:dyDescent="0.2">
      <c r="A1723">
        <v>2017</v>
      </c>
      <c r="B1723" t="s">
        <v>56</v>
      </c>
      <c r="C1723" t="s">
        <v>44</v>
      </c>
      <c r="D1723" s="1">
        <v>21609</v>
      </c>
      <c r="E1723" s="1">
        <v>192079</v>
      </c>
      <c r="F1723" s="2">
        <v>82201</v>
      </c>
    </row>
    <row r="1724" spans="1:6" x14ac:dyDescent="0.2">
      <c r="A1724">
        <v>2017</v>
      </c>
      <c r="B1724" t="s">
        <v>56</v>
      </c>
      <c r="C1724" t="s">
        <v>45</v>
      </c>
      <c r="D1724" s="1">
        <v>17184</v>
      </c>
      <c r="E1724" s="1">
        <v>144458</v>
      </c>
      <c r="F1724" s="2">
        <v>76957</v>
      </c>
    </row>
    <row r="1725" spans="1:6" x14ac:dyDescent="0.2">
      <c r="A1725">
        <v>2017</v>
      </c>
      <c r="B1725" t="s">
        <v>56</v>
      </c>
      <c r="C1725" t="s">
        <v>46</v>
      </c>
      <c r="D1725" s="1">
        <v>3992</v>
      </c>
      <c r="E1725" s="1">
        <v>24123</v>
      </c>
      <c r="F1725" s="2">
        <v>50354</v>
      </c>
    </row>
    <row r="1726" spans="1:6" x14ac:dyDescent="0.2">
      <c r="A1726">
        <v>2017</v>
      </c>
      <c r="B1726" t="s">
        <v>56</v>
      </c>
      <c r="C1726" t="s">
        <v>47</v>
      </c>
      <c r="D1726" s="1">
        <v>13244</v>
      </c>
      <c r="E1726" s="1">
        <v>148873</v>
      </c>
      <c r="F1726" s="2">
        <v>68759</v>
      </c>
    </row>
    <row r="1727" spans="1:6" x14ac:dyDescent="0.2">
      <c r="A1727">
        <v>2017</v>
      </c>
      <c r="B1727" t="s">
        <v>56</v>
      </c>
      <c r="C1727" t="s">
        <v>48</v>
      </c>
      <c r="D1727" s="1">
        <v>2248</v>
      </c>
      <c r="E1727" s="1">
        <v>10938</v>
      </c>
      <c r="F1727" s="2">
        <v>54692</v>
      </c>
    </row>
    <row r="1728" spans="1:6" x14ac:dyDescent="0.2">
      <c r="A1728">
        <v>2017</v>
      </c>
      <c r="B1728" t="s">
        <v>57</v>
      </c>
      <c r="C1728" t="s">
        <v>1</v>
      </c>
      <c r="D1728" s="1">
        <v>21426</v>
      </c>
      <c r="E1728" s="1">
        <v>239356</v>
      </c>
      <c r="F1728" s="2">
        <v>53774</v>
      </c>
    </row>
    <row r="1729" spans="1:6" x14ac:dyDescent="0.2">
      <c r="A1729">
        <v>2017</v>
      </c>
      <c r="B1729" t="s">
        <v>57</v>
      </c>
      <c r="C1729" t="s">
        <v>2</v>
      </c>
      <c r="D1729" s="1">
        <v>31059</v>
      </c>
      <c r="E1729" s="1">
        <v>417456</v>
      </c>
      <c r="F1729" s="2">
        <v>55334</v>
      </c>
    </row>
    <row r="1730" spans="1:6" x14ac:dyDescent="0.2">
      <c r="A1730">
        <v>2017</v>
      </c>
      <c r="B1730" t="s">
        <v>57</v>
      </c>
      <c r="C1730" t="s">
        <v>3</v>
      </c>
      <c r="D1730" s="1">
        <v>13845</v>
      </c>
      <c r="E1730" s="1">
        <v>144215</v>
      </c>
      <c r="F1730" s="2">
        <v>59263</v>
      </c>
    </row>
    <row r="1731" spans="1:6" x14ac:dyDescent="0.2">
      <c r="A1731">
        <v>2017</v>
      </c>
      <c r="B1731" t="s">
        <v>57</v>
      </c>
      <c r="C1731" t="s">
        <v>4</v>
      </c>
      <c r="D1731" s="1">
        <v>188712</v>
      </c>
      <c r="E1731" s="1">
        <v>2551444</v>
      </c>
      <c r="F1731" s="2">
        <v>86955</v>
      </c>
    </row>
    <row r="1732" spans="1:6" x14ac:dyDescent="0.2">
      <c r="A1732">
        <v>2017</v>
      </c>
      <c r="B1732" t="s">
        <v>57</v>
      </c>
      <c r="C1732" t="s">
        <v>5</v>
      </c>
      <c r="D1732" s="1">
        <v>50576</v>
      </c>
      <c r="E1732" s="1">
        <v>412889</v>
      </c>
      <c r="F1732" s="2">
        <v>78698</v>
      </c>
    </row>
    <row r="1733" spans="1:6" x14ac:dyDescent="0.2">
      <c r="A1733">
        <v>2017</v>
      </c>
      <c r="B1733" t="s">
        <v>57</v>
      </c>
      <c r="C1733" t="s">
        <v>6</v>
      </c>
      <c r="D1733" s="1">
        <v>22807</v>
      </c>
      <c r="E1733" s="1">
        <v>218450</v>
      </c>
      <c r="F1733" s="2">
        <v>87307</v>
      </c>
    </row>
    <row r="1734" spans="1:6" x14ac:dyDescent="0.2">
      <c r="A1734">
        <v>2017</v>
      </c>
      <c r="B1734" t="s">
        <v>57</v>
      </c>
      <c r="C1734" t="s">
        <v>7</v>
      </c>
      <c r="D1734" s="1">
        <v>8644</v>
      </c>
      <c r="E1734" s="1">
        <v>61956</v>
      </c>
      <c r="F1734" s="2">
        <v>80600</v>
      </c>
    </row>
    <row r="1735" spans="1:6" x14ac:dyDescent="0.2">
      <c r="A1735">
        <v>2017</v>
      </c>
      <c r="B1735" t="s">
        <v>57</v>
      </c>
      <c r="C1735" t="s">
        <v>8</v>
      </c>
      <c r="D1735" s="1">
        <v>156978</v>
      </c>
      <c r="E1735" s="1">
        <v>1322562</v>
      </c>
      <c r="F1735" s="2">
        <v>58653</v>
      </c>
    </row>
    <row r="1736" spans="1:6" x14ac:dyDescent="0.2">
      <c r="A1736">
        <v>2017</v>
      </c>
      <c r="B1736" t="s">
        <v>57</v>
      </c>
      <c r="C1736" t="s">
        <v>9</v>
      </c>
      <c r="D1736" s="1">
        <v>54102</v>
      </c>
      <c r="E1736" s="1">
        <v>668820</v>
      </c>
      <c r="F1736" s="2">
        <v>64724</v>
      </c>
    </row>
    <row r="1737" spans="1:6" x14ac:dyDescent="0.2">
      <c r="A1737">
        <v>2017</v>
      </c>
      <c r="B1737" t="s">
        <v>57</v>
      </c>
      <c r="C1737" t="s">
        <v>10</v>
      </c>
      <c r="D1737" s="1">
        <v>11075</v>
      </c>
      <c r="E1737" s="1">
        <v>88110</v>
      </c>
      <c r="F1737" s="2">
        <v>48653</v>
      </c>
    </row>
    <row r="1738" spans="1:6" x14ac:dyDescent="0.2">
      <c r="A1738">
        <v>2017</v>
      </c>
      <c r="B1738" t="s">
        <v>57</v>
      </c>
      <c r="C1738" t="s">
        <v>11</v>
      </c>
      <c r="D1738" s="1">
        <v>73447</v>
      </c>
      <c r="E1738" s="1">
        <v>942202</v>
      </c>
      <c r="F1738" s="2">
        <v>73829</v>
      </c>
    </row>
    <row r="1739" spans="1:6" x14ac:dyDescent="0.2">
      <c r="A1739">
        <v>2017</v>
      </c>
      <c r="B1739" t="s">
        <v>57</v>
      </c>
      <c r="C1739" t="s">
        <v>12</v>
      </c>
      <c r="D1739" s="1">
        <v>29045</v>
      </c>
      <c r="E1739" s="1">
        <v>336985</v>
      </c>
      <c r="F1739" s="2">
        <v>50796</v>
      </c>
    </row>
    <row r="1740" spans="1:6" x14ac:dyDescent="0.2">
      <c r="A1740">
        <v>2017</v>
      </c>
      <c r="B1740" t="s">
        <v>57</v>
      </c>
      <c r="C1740" t="s">
        <v>13</v>
      </c>
      <c r="D1740" s="1">
        <v>15401</v>
      </c>
      <c r="E1740" s="1">
        <v>139096</v>
      </c>
      <c r="F1740" s="2">
        <v>52293</v>
      </c>
    </row>
    <row r="1741" spans="1:6" x14ac:dyDescent="0.2">
      <c r="A1741">
        <v>2017</v>
      </c>
      <c r="B1741" t="s">
        <v>57</v>
      </c>
      <c r="C1741" t="s">
        <v>14</v>
      </c>
      <c r="D1741" s="1">
        <v>16569</v>
      </c>
      <c r="E1741" s="1">
        <v>177353</v>
      </c>
      <c r="F1741" s="2">
        <v>59048</v>
      </c>
    </row>
    <row r="1742" spans="1:6" x14ac:dyDescent="0.2">
      <c r="A1742">
        <v>2017</v>
      </c>
      <c r="B1742" t="s">
        <v>57</v>
      </c>
      <c r="C1742" t="s">
        <v>15</v>
      </c>
      <c r="D1742" s="1">
        <v>20206</v>
      </c>
      <c r="E1742" s="1">
        <v>214141</v>
      </c>
      <c r="F1742" s="2">
        <v>48829</v>
      </c>
    </row>
    <row r="1743" spans="1:6" x14ac:dyDescent="0.2">
      <c r="A1743">
        <v>2017</v>
      </c>
      <c r="B1743" t="s">
        <v>57</v>
      </c>
      <c r="C1743" t="s">
        <v>16</v>
      </c>
      <c r="D1743" s="1">
        <v>24001</v>
      </c>
      <c r="E1743" s="1">
        <v>209874</v>
      </c>
      <c r="F1743" s="2">
        <v>55218</v>
      </c>
    </row>
    <row r="1744" spans="1:6" x14ac:dyDescent="0.2">
      <c r="A1744">
        <v>2017</v>
      </c>
      <c r="B1744" t="s">
        <v>57</v>
      </c>
      <c r="C1744" t="s">
        <v>17</v>
      </c>
      <c r="D1744" s="1">
        <v>9912</v>
      </c>
      <c r="E1744" s="1">
        <v>66736</v>
      </c>
      <c r="F1744" s="2">
        <v>55405</v>
      </c>
    </row>
    <row r="1745" spans="1:6" x14ac:dyDescent="0.2">
      <c r="A1745">
        <v>2017</v>
      </c>
      <c r="B1745" t="s">
        <v>57</v>
      </c>
      <c r="C1745" t="s">
        <v>18</v>
      </c>
      <c r="D1745" s="1">
        <v>42175</v>
      </c>
      <c r="E1745" s="1">
        <v>443764</v>
      </c>
      <c r="F1745" s="2">
        <v>77259</v>
      </c>
    </row>
    <row r="1746" spans="1:6" x14ac:dyDescent="0.2">
      <c r="A1746">
        <v>2017</v>
      </c>
      <c r="B1746" t="s">
        <v>57</v>
      </c>
      <c r="C1746" t="s">
        <v>19</v>
      </c>
      <c r="D1746" s="1">
        <v>47186</v>
      </c>
      <c r="E1746" s="1">
        <v>566190</v>
      </c>
      <c r="F1746" s="2">
        <v>102580</v>
      </c>
    </row>
    <row r="1747" spans="1:6" x14ac:dyDescent="0.2">
      <c r="A1747">
        <v>2017</v>
      </c>
      <c r="B1747" t="s">
        <v>57</v>
      </c>
      <c r="C1747" t="s">
        <v>20</v>
      </c>
      <c r="D1747" s="1">
        <v>42271</v>
      </c>
      <c r="E1747" s="1">
        <v>645279</v>
      </c>
      <c r="F1747" s="2">
        <v>68677</v>
      </c>
    </row>
    <row r="1748" spans="1:6" x14ac:dyDescent="0.2">
      <c r="A1748">
        <v>2017</v>
      </c>
      <c r="B1748" t="s">
        <v>57</v>
      </c>
      <c r="C1748" t="s">
        <v>21</v>
      </c>
      <c r="D1748" s="1">
        <v>29916</v>
      </c>
      <c r="E1748" s="1">
        <v>373603</v>
      </c>
      <c r="F1748" s="2">
        <v>80794</v>
      </c>
    </row>
    <row r="1749" spans="1:6" x14ac:dyDescent="0.2">
      <c r="A1749">
        <v>2017</v>
      </c>
      <c r="B1749" t="s">
        <v>57</v>
      </c>
      <c r="C1749" t="s">
        <v>22</v>
      </c>
      <c r="D1749" s="1">
        <v>11953</v>
      </c>
      <c r="E1749" s="1">
        <v>107737</v>
      </c>
      <c r="F1749" s="2">
        <v>41461</v>
      </c>
    </row>
    <row r="1750" spans="1:6" x14ac:dyDescent="0.2">
      <c r="A1750">
        <v>2017</v>
      </c>
      <c r="B1750" t="s">
        <v>57</v>
      </c>
      <c r="C1750" t="s">
        <v>23</v>
      </c>
      <c r="D1750" s="1">
        <v>33699</v>
      </c>
      <c r="E1750" s="1">
        <v>381525</v>
      </c>
      <c r="F1750" s="2">
        <v>63932</v>
      </c>
    </row>
    <row r="1751" spans="1:6" x14ac:dyDescent="0.2">
      <c r="A1751">
        <v>2017</v>
      </c>
      <c r="B1751" t="s">
        <v>57</v>
      </c>
      <c r="C1751" t="s">
        <v>24</v>
      </c>
      <c r="D1751" s="1">
        <v>8994</v>
      </c>
      <c r="E1751" s="1">
        <v>41010</v>
      </c>
      <c r="F1751" s="2">
        <v>50921</v>
      </c>
    </row>
    <row r="1752" spans="1:6" x14ac:dyDescent="0.2">
      <c r="A1752">
        <v>2017</v>
      </c>
      <c r="B1752" t="s">
        <v>57</v>
      </c>
      <c r="C1752" t="s">
        <v>25</v>
      </c>
      <c r="D1752" s="1">
        <v>11395</v>
      </c>
      <c r="E1752" s="1">
        <v>117542</v>
      </c>
      <c r="F1752" s="2">
        <v>59204</v>
      </c>
    </row>
    <row r="1753" spans="1:6" x14ac:dyDescent="0.2">
      <c r="A1753">
        <v>2017</v>
      </c>
      <c r="B1753" t="s">
        <v>57</v>
      </c>
      <c r="C1753" t="s">
        <v>26</v>
      </c>
      <c r="D1753" s="1">
        <v>19521</v>
      </c>
      <c r="E1753" s="1">
        <v>181485</v>
      </c>
      <c r="F1753" s="2">
        <v>58283</v>
      </c>
    </row>
    <row r="1754" spans="1:6" x14ac:dyDescent="0.2">
      <c r="A1754">
        <v>2017</v>
      </c>
      <c r="B1754" t="s">
        <v>57</v>
      </c>
      <c r="C1754" t="s">
        <v>27</v>
      </c>
      <c r="D1754" s="1">
        <v>11938</v>
      </c>
      <c r="E1754" s="1">
        <v>81761</v>
      </c>
      <c r="F1754" s="2">
        <v>75584</v>
      </c>
    </row>
    <row r="1755" spans="1:6" x14ac:dyDescent="0.2">
      <c r="A1755">
        <v>2017</v>
      </c>
      <c r="B1755" t="s">
        <v>57</v>
      </c>
      <c r="C1755" t="s">
        <v>28</v>
      </c>
      <c r="D1755" s="1">
        <v>50907</v>
      </c>
      <c r="E1755" s="1">
        <v>663584</v>
      </c>
      <c r="F1755" s="2">
        <v>88404</v>
      </c>
    </row>
    <row r="1756" spans="1:6" x14ac:dyDescent="0.2">
      <c r="A1756">
        <v>2017</v>
      </c>
      <c r="B1756" t="s">
        <v>57</v>
      </c>
      <c r="C1756" t="s">
        <v>29</v>
      </c>
      <c r="D1756" s="1">
        <v>10062</v>
      </c>
      <c r="E1756" s="1">
        <v>104434</v>
      </c>
      <c r="F1756" s="2">
        <v>60086</v>
      </c>
    </row>
    <row r="1757" spans="1:6" x14ac:dyDescent="0.2">
      <c r="A1757">
        <v>2017</v>
      </c>
      <c r="B1757" t="s">
        <v>57</v>
      </c>
      <c r="C1757" t="s">
        <v>30</v>
      </c>
      <c r="D1757" s="1">
        <v>111646</v>
      </c>
      <c r="E1757" s="1">
        <v>1314408</v>
      </c>
      <c r="F1757" s="2">
        <v>92549</v>
      </c>
    </row>
    <row r="1758" spans="1:6" x14ac:dyDescent="0.2">
      <c r="A1758">
        <v>2017</v>
      </c>
      <c r="B1758" t="s">
        <v>57</v>
      </c>
      <c r="C1758" t="s">
        <v>31</v>
      </c>
      <c r="D1758" s="1">
        <v>57179</v>
      </c>
      <c r="E1758" s="1">
        <v>616193</v>
      </c>
      <c r="F1758" s="2">
        <v>62617</v>
      </c>
    </row>
    <row r="1759" spans="1:6" x14ac:dyDescent="0.2">
      <c r="A1759">
        <v>2017</v>
      </c>
      <c r="B1759" t="s">
        <v>57</v>
      </c>
      <c r="C1759" t="s">
        <v>32</v>
      </c>
      <c r="D1759" s="1">
        <v>4917</v>
      </c>
      <c r="E1759" s="1">
        <v>34300</v>
      </c>
      <c r="F1759" s="2">
        <v>59438</v>
      </c>
    </row>
    <row r="1760" spans="1:6" x14ac:dyDescent="0.2">
      <c r="A1760">
        <v>2017</v>
      </c>
      <c r="B1760" t="s">
        <v>57</v>
      </c>
      <c r="C1760" t="s">
        <v>33</v>
      </c>
      <c r="D1760" s="1">
        <v>52650</v>
      </c>
      <c r="E1760" s="1">
        <v>724748</v>
      </c>
      <c r="F1760" s="2">
        <v>62445</v>
      </c>
    </row>
    <row r="1761" spans="1:6" x14ac:dyDescent="0.2">
      <c r="A1761">
        <v>2017</v>
      </c>
      <c r="B1761" t="s">
        <v>57</v>
      </c>
      <c r="C1761" t="s">
        <v>34</v>
      </c>
      <c r="D1761" s="1">
        <v>20434</v>
      </c>
      <c r="E1761" s="1">
        <v>185534</v>
      </c>
      <c r="F1761" s="2">
        <v>50640</v>
      </c>
    </row>
    <row r="1762" spans="1:6" x14ac:dyDescent="0.2">
      <c r="A1762">
        <v>2017</v>
      </c>
      <c r="B1762" t="s">
        <v>57</v>
      </c>
      <c r="C1762" t="s">
        <v>35</v>
      </c>
      <c r="D1762" s="1">
        <v>24942</v>
      </c>
      <c r="E1762" s="1">
        <v>242708</v>
      </c>
      <c r="F1762" s="2">
        <v>67873</v>
      </c>
    </row>
    <row r="1763" spans="1:6" x14ac:dyDescent="0.2">
      <c r="A1763">
        <v>2017</v>
      </c>
      <c r="B1763" t="s">
        <v>57</v>
      </c>
      <c r="C1763" t="s">
        <v>36</v>
      </c>
      <c r="D1763" s="1">
        <v>61779</v>
      </c>
      <c r="E1763" s="1">
        <v>799939</v>
      </c>
      <c r="F1763" s="2">
        <v>76029</v>
      </c>
    </row>
    <row r="1764" spans="1:6" x14ac:dyDescent="0.2">
      <c r="A1764">
        <v>2017</v>
      </c>
      <c r="B1764" t="s">
        <v>57</v>
      </c>
      <c r="C1764" t="s">
        <v>37</v>
      </c>
      <c r="D1764" s="1">
        <v>8350</v>
      </c>
      <c r="E1764" s="1">
        <v>67366</v>
      </c>
      <c r="F1764" s="2">
        <v>67763</v>
      </c>
    </row>
    <row r="1765" spans="1:6" x14ac:dyDescent="0.2">
      <c r="A1765">
        <v>2017</v>
      </c>
      <c r="B1765" t="s">
        <v>57</v>
      </c>
      <c r="C1765" t="s">
        <v>38</v>
      </c>
      <c r="D1765" s="1">
        <v>25902</v>
      </c>
      <c r="E1765" s="1">
        <v>280711</v>
      </c>
      <c r="F1765" s="2">
        <v>49505</v>
      </c>
    </row>
    <row r="1766" spans="1:6" x14ac:dyDescent="0.2">
      <c r="A1766">
        <v>2017</v>
      </c>
      <c r="B1766" t="s">
        <v>57</v>
      </c>
      <c r="C1766" t="s">
        <v>39</v>
      </c>
      <c r="D1766" s="1">
        <v>5030</v>
      </c>
      <c r="E1766" s="1">
        <v>31264</v>
      </c>
      <c r="F1766" s="2">
        <v>55293</v>
      </c>
    </row>
    <row r="1767" spans="1:6" x14ac:dyDescent="0.2">
      <c r="A1767">
        <v>2017</v>
      </c>
      <c r="B1767" t="s">
        <v>57</v>
      </c>
      <c r="C1767" t="s">
        <v>40</v>
      </c>
      <c r="D1767" s="1">
        <v>28315</v>
      </c>
      <c r="E1767" s="1">
        <v>407133</v>
      </c>
      <c r="F1767" s="2">
        <v>56172</v>
      </c>
    </row>
    <row r="1768" spans="1:6" x14ac:dyDescent="0.2">
      <c r="A1768">
        <v>2017</v>
      </c>
      <c r="B1768" t="s">
        <v>57</v>
      </c>
      <c r="C1768" t="s">
        <v>41</v>
      </c>
      <c r="D1768" s="1">
        <v>129242</v>
      </c>
      <c r="E1768" s="1">
        <v>1666865</v>
      </c>
      <c r="F1768" s="2">
        <v>71507</v>
      </c>
    </row>
    <row r="1769" spans="1:6" x14ac:dyDescent="0.2">
      <c r="A1769">
        <v>2017</v>
      </c>
      <c r="B1769" t="s">
        <v>57</v>
      </c>
      <c r="C1769" t="s">
        <v>42</v>
      </c>
      <c r="D1769" s="1">
        <v>21911</v>
      </c>
      <c r="E1769" s="1">
        <v>205052</v>
      </c>
      <c r="F1769" s="2">
        <v>56815</v>
      </c>
    </row>
    <row r="1770" spans="1:6" x14ac:dyDescent="0.2">
      <c r="A1770">
        <v>2017</v>
      </c>
      <c r="B1770" t="s">
        <v>57</v>
      </c>
      <c r="C1770" t="s">
        <v>43</v>
      </c>
      <c r="D1770" s="1">
        <v>5488</v>
      </c>
      <c r="E1770" s="1">
        <v>28484</v>
      </c>
      <c r="F1770" s="2">
        <v>63457</v>
      </c>
    </row>
    <row r="1771" spans="1:6" x14ac:dyDescent="0.2">
      <c r="A1771">
        <v>2017</v>
      </c>
      <c r="B1771" t="s">
        <v>57</v>
      </c>
      <c r="C1771" t="s">
        <v>44</v>
      </c>
      <c r="D1771" s="1">
        <v>57146</v>
      </c>
      <c r="E1771" s="1">
        <v>725936</v>
      </c>
      <c r="F1771" s="2">
        <v>84971</v>
      </c>
    </row>
    <row r="1772" spans="1:6" x14ac:dyDescent="0.2">
      <c r="A1772">
        <v>2017</v>
      </c>
      <c r="B1772" t="s">
        <v>57</v>
      </c>
      <c r="C1772" t="s">
        <v>45</v>
      </c>
      <c r="D1772" s="1">
        <v>39177</v>
      </c>
      <c r="E1772" s="1">
        <v>404782</v>
      </c>
      <c r="F1772" s="2">
        <v>76348</v>
      </c>
    </row>
    <row r="1773" spans="1:6" x14ac:dyDescent="0.2">
      <c r="A1773">
        <v>2017</v>
      </c>
      <c r="B1773" t="s">
        <v>57</v>
      </c>
      <c r="C1773" t="s">
        <v>46</v>
      </c>
      <c r="D1773" s="1">
        <v>8077</v>
      </c>
      <c r="E1773" s="1">
        <v>66420</v>
      </c>
      <c r="F1773" s="2">
        <v>48213</v>
      </c>
    </row>
    <row r="1774" spans="1:6" x14ac:dyDescent="0.2">
      <c r="A1774">
        <v>2017</v>
      </c>
      <c r="B1774" t="s">
        <v>57</v>
      </c>
      <c r="C1774" t="s">
        <v>47</v>
      </c>
      <c r="D1774" s="1">
        <v>23769</v>
      </c>
      <c r="E1774" s="1">
        <v>324012</v>
      </c>
      <c r="F1774" s="2">
        <v>57868</v>
      </c>
    </row>
    <row r="1775" spans="1:6" x14ac:dyDescent="0.2">
      <c r="A1775">
        <v>2017</v>
      </c>
      <c r="B1775" t="s">
        <v>57</v>
      </c>
      <c r="C1775" t="s">
        <v>48</v>
      </c>
      <c r="D1775" s="1">
        <v>4417</v>
      </c>
      <c r="E1775" s="1">
        <v>18050</v>
      </c>
      <c r="F1775" s="2">
        <v>50226</v>
      </c>
    </row>
    <row r="1776" spans="1:6" x14ac:dyDescent="0.2">
      <c r="A1776">
        <v>2017</v>
      </c>
      <c r="B1776" t="s">
        <v>58</v>
      </c>
      <c r="C1776" t="s">
        <v>1</v>
      </c>
      <c r="D1776" s="1">
        <v>12429</v>
      </c>
      <c r="E1776" s="1">
        <v>229821</v>
      </c>
      <c r="F1776" s="2">
        <v>45641</v>
      </c>
    </row>
    <row r="1777" spans="1:6" x14ac:dyDescent="0.2">
      <c r="A1777">
        <v>2017</v>
      </c>
      <c r="B1777" t="s">
        <v>58</v>
      </c>
      <c r="C1777" t="s">
        <v>2</v>
      </c>
      <c r="D1777" s="1">
        <v>16509</v>
      </c>
      <c r="E1777" s="1">
        <v>420129</v>
      </c>
      <c r="F1777" s="2">
        <v>50240</v>
      </c>
    </row>
    <row r="1778" spans="1:6" x14ac:dyDescent="0.2">
      <c r="A1778">
        <v>2017</v>
      </c>
      <c r="B1778" t="s">
        <v>58</v>
      </c>
      <c r="C1778" t="s">
        <v>3</v>
      </c>
      <c r="D1778" s="1">
        <v>15762</v>
      </c>
      <c r="E1778" s="1">
        <v>183433</v>
      </c>
      <c r="F1778" s="2">
        <v>41521</v>
      </c>
    </row>
    <row r="1779" spans="1:6" x14ac:dyDescent="0.2">
      <c r="A1779">
        <v>2017</v>
      </c>
      <c r="B1779" t="s">
        <v>58</v>
      </c>
      <c r="C1779" t="s">
        <v>4</v>
      </c>
      <c r="D1779" s="1">
        <v>593987</v>
      </c>
      <c r="E1779" s="1">
        <v>2560907</v>
      </c>
      <c r="F1779" s="2">
        <v>50766</v>
      </c>
    </row>
    <row r="1780" spans="1:6" x14ac:dyDescent="0.2">
      <c r="A1780">
        <v>2017</v>
      </c>
      <c r="B1780" t="s">
        <v>58</v>
      </c>
      <c r="C1780" t="s">
        <v>5</v>
      </c>
      <c r="D1780" s="1">
        <v>21356</v>
      </c>
      <c r="E1780" s="1">
        <v>328843</v>
      </c>
      <c r="F1780" s="2">
        <v>48754</v>
      </c>
    </row>
    <row r="1781" spans="1:6" x14ac:dyDescent="0.2">
      <c r="A1781">
        <v>2017</v>
      </c>
      <c r="B1781" t="s">
        <v>58</v>
      </c>
      <c r="C1781" t="s">
        <v>6</v>
      </c>
      <c r="D1781" s="1">
        <v>12701</v>
      </c>
      <c r="E1781" s="1">
        <v>325348</v>
      </c>
      <c r="F1781" s="2">
        <v>53993</v>
      </c>
    </row>
    <row r="1782" spans="1:6" x14ac:dyDescent="0.2">
      <c r="A1782">
        <v>2017</v>
      </c>
      <c r="B1782" t="s">
        <v>58</v>
      </c>
      <c r="C1782" t="s">
        <v>7</v>
      </c>
      <c r="D1782" s="1">
        <v>4626</v>
      </c>
      <c r="E1782" s="1">
        <v>73879</v>
      </c>
      <c r="F1782" s="2">
        <v>53083</v>
      </c>
    </row>
    <row r="1783" spans="1:6" x14ac:dyDescent="0.2">
      <c r="A1783">
        <v>2017</v>
      </c>
      <c r="B1783" t="s">
        <v>58</v>
      </c>
      <c r="C1783" t="s">
        <v>8</v>
      </c>
      <c r="D1783" s="1">
        <v>71929</v>
      </c>
      <c r="E1783" s="1">
        <v>1258710</v>
      </c>
      <c r="F1783" s="2">
        <v>49450</v>
      </c>
    </row>
    <row r="1784" spans="1:6" x14ac:dyDescent="0.2">
      <c r="A1784">
        <v>2017</v>
      </c>
      <c r="B1784" t="s">
        <v>58</v>
      </c>
      <c r="C1784" t="s">
        <v>9</v>
      </c>
      <c r="D1784" s="1">
        <v>28426</v>
      </c>
      <c r="E1784" s="1">
        <v>546707</v>
      </c>
      <c r="F1784" s="2">
        <v>50819</v>
      </c>
    </row>
    <row r="1785" spans="1:6" x14ac:dyDescent="0.2">
      <c r="A1785">
        <v>2017</v>
      </c>
      <c r="B1785" t="s">
        <v>58</v>
      </c>
      <c r="C1785" t="s">
        <v>10</v>
      </c>
      <c r="D1785" s="1">
        <v>7292</v>
      </c>
      <c r="E1785" s="1">
        <v>96246</v>
      </c>
      <c r="F1785" s="2">
        <v>40927</v>
      </c>
    </row>
    <row r="1786" spans="1:6" x14ac:dyDescent="0.2">
      <c r="A1786">
        <v>2017</v>
      </c>
      <c r="B1786" t="s">
        <v>58</v>
      </c>
      <c r="C1786" t="s">
        <v>11</v>
      </c>
      <c r="D1786" s="1">
        <v>34414</v>
      </c>
      <c r="E1786" s="1">
        <v>910288</v>
      </c>
      <c r="F1786" s="2">
        <v>49347</v>
      </c>
    </row>
    <row r="1787" spans="1:6" x14ac:dyDescent="0.2">
      <c r="A1787">
        <v>2017</v>
      </c>
      <c r="B1787" t="s">
        <v>58</v>
      </c>
      <c r="C1787" t="s">
        <v>12</v>
      </c>
      <c r="D1787" s="1">
        <v>15254</v>
      </c>
      <c r="E1787" s="1">
        <v>452646</v>
      </c>
      <c r="F1787" s="2">
        <v>46791</v>
      </c>
    </row>
    <row r="1788" spans="1:6" x14ac:dyDescent="0.2">
      <c r="A1788">
        <v>2017</v>
      </c>
      <c r="B1788" t="s">
        <v>58</v>
      </c>
      <c r="C1788" t="s">
        <v>13</v>
      </c>
      <c r="D1788" s="1">
        <v>11324</v>
      </c>
      <c r="E1788" s="1">
        <v>219362</v>
      </c>
      <c r="F1788" s="2">
        <v>42092</v>
      </c>
    </row>
    <row r="1789" spans="1:6" x14ac:dyDescent="0.2">
      <c r="A1789">
        <v>2017</v>
      </c>
      <c r="B1789" t="s">
        <v>58</v>
      </c>
      <c r="C1789" t="s">
        <v>14</v>
      </c>
      <c r="D1789" s="1">
        <v>10129</v>
      </c>
      <c r="E1789" s="1">
        <v>192638</v>
      </c>
      <c r="F1789" s="2">
        <v>41465</v>
      </c>
    </row>
    <row r="1790" spans="1:6" x14ac:dyDescent="0.2">
      <c r="A1790">
        <v>2017</v>
      </c>
      <c r="B1790" t="s">
        <v>58</v>
      </c>
      <c r="C1790" t="s">
        <v>15</v>
      </c>
      <c r="D1790" s="1">
        <v>17849</v>
      </c>
      <c r="E1790" s="1">
        <v>262151</v>
      </c>
      <c r="F1790" s="2">
        <v>47340</v>
      </c>
    </row>
    <row r="1791" spans="1:6" x14ac:dyDescent="0.2">
      <c r="A1791">
        <v>2017</v>
      </c>
      <c r="B1791" t="s">
        <v>58</v>
      </c>
      <c r="C1791" t="s">
        <v>16</v>
      </c>
      <c r="D1791" s="1">
        <v>15003</v>
      </c>
      <c r="E1791" s="1">
        <v>297694</v>
      </c>
      <c r="F1791" s="2">
        <v>42305</v>
      </c>
    </row>
    <row r="1792" spans="1:6" x14ac:dyDescent="0.2">
      <c r="A1792">
        <v>2017</v>
      </c>
      <c r="B1792" t="s">
        <v>58</v>
      </c>
      <c r="C1792" t="s">
        <v>17</v>
      </c>
      <c r="D1792" s="1">
        <v>6292</v>
      </c>
      <c r="E1792" s="1">
        <v>118412</v>
      </c>
      <c r="F1792" s="2">
        <v>45937</v>
      </c>
    </row>
    <row r="1793" spans="1:6" x14ac:dyDescent="0.2">
      <c r="A1793">
        <v>2017</v>
      </c>
      <c r="B1793" t="s">
        <v>58</v>
      </c>
      <c r="C1793" t="s">
        <v>18</v>
      </c>
      <c r="D1793" s="1">
        <v>20270</v>
      </c>
      <c r="E1793" s="1">
        <v>436185</v>
      </c>
      <c r="F1793" s="2">
        <v>53201</v>
      </c>
    </row>
    <row r="1794" spans="1:6" x14ac:dyDescent="0.2">
      <c r="A1794">
        <v>2017</v>
      </c>
      <c r="B1794" t="s">
        <v>58</v>
      </c>
      <c r="C1794" t="s">
        <v>19</v>
      </c>
      <c r="D1794" s="1">
        <v>61589</v>
      </c>
      <c r="E1794" s="1">
        <v>769824</v>
      </c>
      <c r="F1794" s="2">
        <v>57794</v>
      </c>
    </row>
    <row r="1795" spans="1:6" x14ac:dyDescent="0.2">
      <c r="A1795">
        <v>2017</v>
      </c>
      <c r="B1795" t="s">
        <v>58</v>
      </c>
      <c r="C1795" t="s">
        <v>20</v>
      </c>
      <c r="D1795" s="1">
        <v>24957</v>
      </c>
      <c r="E1795" s="1">
        <v>656020</v>
      </c>
      <c r="F1795" s="2">
        <v>48406</v>
      </c>
    </row>
    <row r="1796" spans="1:6" x14ac:dyDescent="0.2">
      <c r="A1796">
        <v>2017</v>
      </c>
      <c r="B1796" t="s">
        <v>58</v>
      </c>
      <c r="C1796" t="s">
        <v>21</v>
      </c>
      <c r="D1796" s="1">
        <v>17543</v>
      </c>
      <c r="E1796" s="1">
        <v>514711</v>
      </c>
      <c r="F1796" s="2">
        <v>49720</v>
      </c>
    </row>
    <row r="1797" spans="1:6" x14ac:dyDescent="0.2">
      <c r="A1797">
        <v>2017</v>
      </c>
      <c r="B1797" t="s">
        <v>58</v>
      </c>
      <c r="C1797" t="s">
        <v>22</v>
      </c>
      <c r="D1797" s="1">
        <v>7420</v>
      </c>
      <c r="E1797" s="1">
        <v>142412</v>
      </c>
      <c r="F1797" s="2">
        <v>40426</v>
      </c>
    </row>
    <row r="1798" spans="1:6" x14ac:dyDescent="0.2">
      <c r="A1798">
        <v>2017</v>
      </c>
      <c r="B1798" t="s">
        <v>58</v>
      </c>
      <c r="C1798" t="s">
        <v>23</v>
      </c>
      <c r="D1798" s="1">
        <v>48626</v>
      </c>
      <c r="E1798" s="1">
        <v>450671</v>
      </c>
      <c r="F1798" s="2">
        <v>44800</v>
      </c>
    </row>
    <row r="1799" spans="1:6" x14ac:dyDescent="0.2">
      <c r="A1799">
        <v>2017</v>
      </c>
      <c r="B1799" t="s">
        <v>58</v>
      </c>
      <c r="C1799" t="s">
        <v>24</v>
      </c>
      <c r="D1799" s="1">
        <v>4448</v>
      </c>
      <c r="E1799" s="1">
        <v>73262</v>
      </c>
      <c r="F1799" s="2">
        <v>46171</v>
      </c>
    </row>
    <row r="1800" spans="1:6" x14ac:dyDescent="0.2">
      <c r="A1800">
        <v>2017</v>
      </c>
      <c r="B1800" t="s">
        <v>58</v>
      </c>
      <c r="C1800" t="s">
        <v>25</v>
      </c>
      <c r="D1800" s="1">
        <v>13241</v>
      </c>
      <c r="E1800" s="1">
        <v>136970</v>
      </c>
      <c r="F1800" s="2">
        <v>44565</v>
      </c>
    </row>
    <row r="1801" spans="1:6" x14ac:dyDescent="0.2">
      <c r="A1801">
        <v>2017</v>
      </c>
      <c r="B1801" t="s">
        <v>58</v>
      </c>
      <c r="C1801" t="s">
        <v>26</v>
      </c>
      <c r="D1801" s="1">
        <v>8681</v>
      </c>
      <c r="E1801" s="1">
        <v>131756</v>
      </c>
      <c r="F1801" s="2">
        <v>53119</v>
      </c>
    </row>
    <row r="1802" spans="1:6" x14ac:dyDescent="0.2">
      <c r="A1802">
        <v>2017</v>
      </c>
      <c r="B1802" t="s">
        <v>58</v>
      </c>
      <c r="C1802" t="s">
        <v>27</v>
      </c>
      <c r="D1802" s="1">
        <v>4635</v>
      </c>
      <c r="E1802" s="1">
        <v>111212</v>
      </c>
      <c r="F1802" s="2">
        <v>54599</v>
      </c>
    </row>
    <row r="1803" spans="1:6" x14ac:dyDescent="0.2">
      <c r="A1803">
        <v>2017</v>
      </c>
      <c r="B1803" t="s">
        <v>58</v>
      </c>
      <c r="C1803" t="s">
        <v>28</v>
      </c>
      <c r="D1803" s="1">
        <v>33411</v>
      </c>
      <c r="E1803" s="1">
        <v>644049</v>
      </c>
      <c r="F1803" s="2">
        <v>52138</v>
      </c>
    </row>
    <row r="1804" spans="1:6" x14ac:dyDescent="0.2">
      <c r="A1804">
        <v>2017</v>
      </c>
      <c r="B1804" t="s">
        <v>58</v>
      </c>
      <c r="C1804" t="s">
        <v>29</v>
      </c>
      <c r="D1804" s="1">
        <v>9629</v>
      </c>
      <c r="E1804" s="1">
        <v>127804</v>
      </c>
      <c r="F1804" s="2">
        <v>40621</v>
      </c>
    </row>
    <row r="1805" spans="1:6" x14ac:dyDescent="0.2">
      <c r="A1805">
        <v>2017</v>
      </c>
      <c r="B1805" t="s">
        <v>58</v>
      </c>
      <c r="C1805" t="s">
        <v>30</v>
      </c>
      <c r="D1805" s="1">
        <v>67533</v>
      </c>
      <c r="E1805" s="1">
        <v>1847585</v>
      </c>
      <c r="F1805" s="2">
        <v>51932</v>
      </c>
    </row>
    <row r="1806" spans="1:6" x14ac:dyDescent="0.2">
      <c r="A1806">
        <v>2017</v>
      </c>
      <c r="B1806" t="s">
        <v>58</v>
      </c>
      <c r="C1806" t="s">
        <v>31</v>
      </c>
      <c r="D1806" s="1">
        <v>26885</v>
      </c>
      <c r="E1806" s="1">
        <v>578637</v>
      </c>
      <c r="F1806" s="2">
        <v>47135</v>
      </c>
    </row>
    <row r="1807" spans="1:6" x14ac:dyDescent="0.2">
      <c r="A1807">
        <v>2017</v>
      </c>
      <c r="B1807" t="s">
        <v>58</v>
      </c>
      <c r="C1807" t="s">
        <v>32</v>
      </c>
      <c r="D1807" s="1">
        <v>2484</v>
      </c>
      <c r="E1807" s="1">
        <v>61847</v>
      </c>
      <c r="F1807" s="2">
        <v>49915</v>
      </c>
    </row>
    <row r="1808" spans="1:6" x14ac:dyDescent="0.2">
      <c r="A1808">
        <v>2017</v>
      </c>
      <c r="B1808" t="s">
        <v>58</v>
      </c>
      <c r="C1808" t="s">
        <v>33</v>
      </c>
      <c r="D1808" s="1">
        <v>34090</v>
      </c>
      <c r="E1808" s="1">
        <v>897244</v>
      </c>
      <c r="F1808" s="2">
        <v>45314</v>
      </c>
    </row>
    <row r="1809" spans="1:6" x14ac:dyDescent="0.2">
      <c r="A1809">
        <v>2017</v>
      </c>
      <c r="B1809" t="s">
        <v>58</v>
      </c>
      <c r="C1809" t="s">
        <v>34</v>
      </c>
      <c r="D1809" s="1">
        <v>13367</v>
      </c>
      <c r="E1809" s="1">
        <v>208934</v>
      </c>
      <c r="F1809" s="2">
        <v>44167</v>
      </c>
    </row>
    <row r="1810" spans="1:6" x14ac:dyDescent="0.2">
      <c r="A1810">
        <v>2017</v>
      </c>
      <c r="B1810" t="s">
        <v>58</v>
      </c>
      <c r="C1810" t="s">
        <v>35</v>
      </c>
      <c r="D1810" s="1">
        <v>15363</v>
      </c>
      <c r="E1810" s="1">
        <v>266489</v>
      </c>
      <c r="F1810" s="2">
        <v>50908</v>
      </c>
    </row>
    <row r="1811" spans="1:6" x14ac:dyDescent="0.2">
      <c r="A1811">
        <v>2017</v>
      </c>
      <c r="B1811" t="s">
        <v>58</v>
      </c>
      <c r="C1811" t="s">
        <v>36</v>
      </c>
      <c r="D1811" s="1">
        <v>58709</v>
      </c>
      <c r="E1811" s="1">
        <v>1179271</v>
      </c>
      <c r="F1811" s="2">
        <v>50500</v>
      </c>
    </row>
    <row r="1812" spans="1:6" x14ac:dyDescent="0.2">
      <c r="A1812">
        <v>2017</v>
      </c>
      <c r="B1812" t="s">
        <v>58</v>
      </c>
      <c r="C1812" t="s">
        <v>37</v>
      </c>
      <c r="D1812" s="1">
        <v>4485</v>
      </c>
      <c r="E1812" s="1">
        <v>99581</v>
      </c>
      <c r="F1812" s="2">
        <v>47941</v>
      </c>
    </row>
    <row r="1813" spans="1:6" x14ac:dyDescent="0.2">
      <c r="A1813">
        <v>2017</v>
      </c>
      <c r="B1813" t="s">
        <v>58</v>
      </c>
      <c r="C1813" t="s">
        <v>38</v>
      </c>
      <c r="D1813" s="1">
        <v>11574</v>
      </c>
      <c r="E1813" s="1">
        <v>226255</v>
      </c>
      <c r="F1813" s="2">
        <v>45624</v>
      </c>
    </row>
    <row r="1814" spans="1:6" x14ac:dyDescent="0.2">
      <c r="A1814">
        <v>2017</v>
      </c>
      <c r="B1814" t="s">
        <v>58</v>
      </c>
      <c r="C1814" t="s">
        <v>39</v>
      </c>
      <c r="D1814" s="1">
        <v>2732</v>
      </c>
      <c r="E1814" s="1">
        <v>66629</v>
      </c>
      <c r="F1814" s="2">
        <v>49512</v>
      </c>
    </row>
    <row r="1815" spans="1:6" x14ac:dyDescent="0.2">
      <c r="A1815">
        <v>2017</v>
      </c>
      <c r="B1815" t="s">
        <v>58</v>
      </c>
      <c r="C1815" t="s">
        <v>40</v>
      </c>
      <c r="D1815" s="1">
        <v>15761</v>
      </c>
      <c r="E1815" s="1">
        <v>416511</v>
      </c>
      <c r="F1815" s="2">
        <v>50938</v>
      </c>
    </row>
    <row r="1816" spans="1:6" x14ac:dyDescent="0.2">
      <c r="A1816">
        <v>2017</v>
      </c>
      <c r="B1816" t="s">
        <v>58</v>
      </c>
      <c r="C1816" t="s">
        <v>41</v>
      </c>
      <c r="D1816" s="1">
        <v>87635</v>
      </c>
      <c r="E1816" s="1">
        <v>1607487</v>
      </c>
      <c r="F1816" s="2">
        <v>47096</v>
      </c>
    </row>
    <row r="1817" spans="1:6" x14ac:dyDescent="0.2">
      <c r="A1817">
        <v>2017</v>
      </c>
      <c r="B1817" t="s">
        <v>58</v>
      </c>
      <c r="C1817" t="s">
        <v>42</v>
      </c>
      <c r="D1817" s="1">
        <v>11679</v>
      </c>
      <c r="E1817" s="1">
        <v>181402</v>
      </c>
      <c r="F1817" s="2">
        <v>42492</v>
      </c>
    </row>
    <row r="1818" spans="1:6" x14ac:dyDescent="0.2">
      <c r="A1818">
        <v>2017</v>
      </c>
      <c r="B1818" t="s">
        <v>58</v>
      </c>
      <c r="C1818" t="s">
        <v>43</v>
      </c>
      <c r="D1818" s="1">
        <v>2460</v>
      </c>
      <c r="E1818" s="1">
        <v>62109</v>
      </c>
      <c r="F1818" s="2">
        <v>45259</v>
      </c>
    </row>
    <row r="1819" spans="1:6" x14ac:dyDescent="0.2">
      <c r="A1819">
        <v>2017</v>
      </c>
      <c r="B1819" t="s">
        <v>58</v>
      </c>
      <c r="C1819" t="s">
        <v>44</v>
      </c>
      <c r="D1819" s="1">
        <v>42910</v>
      </c>
      <c r="E1819" s="1">
        <v>496944</v>
      </c>
      <c r="F1819" s="2">
        <v>48573</v>
      </c>
    </row>
    <row r="1820" spans="1:6" x14ac:dyDescent="0.2">
      <c r="A1820">
        <v>2017</v>
      </c>
      <c r="B1820" t="s">
        <v>58</v>
      </c>
      <c r="C1820" t="s">
        <v>45</v>
      </c>
      <c r="D1820" s="1">
        <v>56689</v>
      </c>
      <c r="E1820" s="1">
        <v>451563</v>
      </c>
      <c r="F1820" s="2">
        <v>49782</v>
      </c>
    </row>
    <row r="1821" spans="1:6" x14ac:dyDescent="0.2">
      <c r="A1821">
        <v>2017</v>
      </c>
      <c r="B1821" t="s">
        <v>58</v>
      </c>
      <c r="C1821" t="s">
        <v>46</v>
      </c>
      <c r="D1821" s="1">
        <v>5679</v>
      </c>
      <c r="E1821" s="1">
        <v>123772</v>
      </c>
      <c r="F1821" s="2">
        <v>44732</v>
      </c>
    </row>
    <row r="1822" spans="1:6" x14ac:dyDescent="0.2">
      <c r="A1822">
        <v>2017</v>
      </c>
      <c r="B1822" t="s">
        <v>58</v>
      </c>
      <c r="C1822" t="s">
        <v>47</v>
      </c>
      <c r="D1822" s="1">
        <v>25989</v>
      </c>
      <c r="E1822" s="1">
        <v>428367</v>
      </c>
      <c r="F1822" s="2">
        <v>47663</v>
      </c>
    </row>
    <row r="1823" spans="1:6" x14ac:dyDescent="0.2">
      <c r="A1823">
        <v>2017</v>
      </c>
      <c r="B1823" t="s">
        <v>58</v>
      </c>
      <c r="C1823" t="s">
        <v>48</v>
      </c>
      <c r="D1823" s="1">
        <v>3268</v>
      </c>
      <c r="E1823" s="1">
        <v>26479</v>
      </c>
      <c r="F1823" s="2">
        <v>41913</v>
      </c>
    </row>
    <row r="1824" spans="1:6" x14ac:dyDescent="0.2">
      <c r="A1824">
        <v>2017</v>
      </c>
      <c r="B1824" t="s">
        <v>59</v>
      </c>
      <c r="C1824" t="s">
        <v>1</v>
      </c>
      <c r="D1824" s="1">
        <v>10741</v>
      </c>
      <c r="E1824" s="1">
        <v>202336</v>
      </c>
      <c r="F1824" s="2">
        <v>16222</v>
      </c>
    </row>
    <row r="1825" spans="1:6" x14ac:dyDescent="0.2">
      <c r="A1825">
        <v>2017</v>
      </c>
      <c r="B1825" t="s">
        <v>59</v>
      </c>
      <c r="C1825" t="s">
        <v>2</v>
      </c>
      <c r="D1825" s="1">
        <v>12771</v>
      </c>
      <c r="E1825" s="1">
        <v>317076</v>
      </c>
      <c r="F1825" s="2">
        <v>23505</v>
      </c>
    </row>
    <row r="1826" spans="1:6" x14ac:dyDescent="0.2">
      <c r="A1826">
        <v>2017</v>
      </c>
      <c r="B1826" t="s">
        <v>59</v>
      </c>
      <c r="C1826" t="s">
        <v>3</v>
      </c>
      <c r="D1826" s="1">
        <v>7024</v>
      </c>
      <c r="E1826" s="1">
        <v>116690</v>
      </c>
      <c r="F1826" s="2">
        <v>16181</v>
      </c>
    </row>
    <row r="1827" spans="1:6" x14ac:dyDescent="0.2">
      <c r="A1827">
        <v>2017</v>
      </c>
      <c r="B1827" t="s">
        <v>59</v>
      </c>
      <c r="C1827" t="s">
        <v>4</v>
      </c>
      <c r="D1827" s="1">
        <v>103495</v>
      </c>
      <c r="E1827" s="1">
        <v>1935980</v>
      </c>
      <c r="F1827" s="2">
        <v>29214</v>
      </c>
    </row>
    <row r="1828" spans="1:6" x14ac:dyDescent="0.2">
      <c r="A1828">
        <v>2017</v>
      </c>
      <c r="B1828" t="s">
        <v>59</v>
      </c>
      <c r="C1828" t="s">
        <v>5</v>
      </c>
      <c r="D1828" s="1">
        <v>16627</v>
      </c>
      <c r="E1828" s="1">
        <v>333190</v>
      </c>
      <c r="F1828" s="2">
        <v>24462</v>
      </c>
    </row>
    <row r="1829" spans="1:6" x14ac:dyDescent="0.2">
      <c r="A1829">
        <v>2017</v>
      </c>
      <c r="B1829" t="s">
        <v>59</v>
      </c>
      <c r="C1829" t="s">
        <v>6</v>
      </c>
      <c r="D1829" s="1">
        <v>10338</v>
      </c>
      <c r="E1829" s="1">
        <v>156514</v>
      </c>
      <c r="F1829" s="2">
        <v>23066</v>
      </c>
    </row>
    <row r="1830" spans="1:6" x14ac:dyDescent="0.2">
      <c r="A1830">
        <v>2017</v>
      </c>
      <c r="B1830" t="s">
        <v>59</v>
      </c>
      <c r="C1830" t="s">
        <v>7</v>
      </c>
      <c r="D1830" s="1">
        <v>2565</v>
      </c>
      <c r="E1830" s="1">
        <v>50272</v>
      </c>
      <c r="F1830" s="2">
        <v>19997</v>
      </c>
    </row>
    <row r="1831" spans="1:6" x14ac:dyDescent="0.2">
      <c r="A1831">
        <v>2017</v>
      </c>
      <c r="B1831" t="s">
        <v>59</v>
      </c>
      <c r="C1831" t="s">
        <v>8</v>
      </c>
      <c r="D1831" s="1">
        <v>55396</v>
      </c>
      <c r="E1831" s="1">
        <v>1198478</v>
      </c>
      <c r="F1831" s="2">
        <v>24953</v>
      </c>
    </row>
    <row r="1832" spans="1:6" x14ac:dyDescent="0.2">
      <c r="A1832">
        <v>2017</v>
      </c>
      <c r="B1832" t="s">
        <v>59</v>
      </c>
      <c r="C1832" t="s">
        <v>9</v>
      </c>
      <c r="D1832" s="1">
        <v>23538</v>
      </c>
      <c r="E1832" s="1">
        <v>476035</v>
      </c>
      <c r="F1832" s="2">
        <v>20142</v>
      </c>
    </row>
    <row r="1833" spans="1:6" x14ac:dyDescent="0.2">
      <c r="A1833">
        <v>2017</v>
      </c>
      <c r="B1833" t="s">
        <v>59</v>
      </c>
      <c r="C1833" t="s">
        <v>10</v>
      </c>
      <c r="D1833" s="1">
        <v>4906</v>
      </c>
      <c r="E1833" s="1">
        <v>74928</v>
      </c>
      <c r="F1833" s="2">
        <v>16382</v>
      </c>
    </row>
    <row r="1834" spans="1:6" x14ac:dyDescent="0.2">
      <c r="A1834">
        <v>2017</v>
      </c>
      <c r="B1834" t="s">
        <v>59</v>
      </c>
      <c r="C1834" t="s">
        <v>11</v>
      </c>
      <c r="D1834" s="1">
        <v>32076</v>
      </c>
      <c r="E1834" s="1">
        <v>610100</v>
      </c>
      <c r="F1834" s="2">
        <v>22930</v>
      </c>
    </row>
    <row r="1835" spans="1:6" x14ac:dyDescent="0.2">
      <c r="A1835">
        <v>2017</v>
      </c>
      <c r="B1835" t="s">
        <v>59</v>
      </c>
      <c r="C1835" t="s">
        <v>12</v>
      </c>
      <c r="D1835" s="1">
        <v>15273</v>
      </c>
      <c r="E1835" s="1">
        <v>308506</v>
      </c>
      <c r="F1835" s="2">
        <v>18223</v>
      </c>
    </row>
    <row r="1836" spans="1:6" x14ac:dyDescent="0.2">
      <c r="A1836">
        <v>2017</v>
      </c>
      <c r="B1836" t="s">
        <v>59</v>
      </c>
      <c r="C1836" t="s">
        <v>13</v>
      </c>
      <c r="D1836" s="1">
        <v>8532</v>
      </c>
      <c r="E1836" s="1">
        <v>143101</v>
      </c>
      <c r="F1836" s="2">
        <v>16280</v>
      </c>
    </row>
    <row r="1837" spans="1:6" x14ac:dyDescent="0.2">
      <c r="A1837">
        <v>2017</v>
      </c>
      <c r="B1837" t="s">
        <v>59</v>
      </c>
      <c r="C1837" t="s">
        <v>14</v>
      </c>
      <c r="D1837" s="1">
        <v>6839</v>
      </c>
      <c r="E1837" s="1">
        <v>128449</v>
      </c>
      <c r="F1837" s="2">
        <v>16257</v>
      </c>
    </row>
    <row r="1838" spans="1:6" x14ac:dyDescent="0.2">
      <c r="A1838">
        <v>2017</v>
      </c>
      <c r="B1838" t="s">
        <v>59</v>
      </c>
      <c r="C1838" t="s">
        <v>15</v>
      </c>
      <c r="D1838" s="1">
        <v>10063</v>
      </c>
      <c r="E1838" s="1">
        <v>196846</v>
      </c>
      <c r="F1838" s="2">
        <v>17160</v>
      </c>
    </row>
    <row r="1839" spans="1:6" x14ac:dyDescent="0.2">
      <c r="A1839">
        <v>2017</v>
      </c>
      <c r="B1839" t="s">
        <v>59</v>
      </c>
      <c r="C1839" t="s">
        <v>16</v>
      </c>
      <c r="D1839" s="1">
        <v>12015</v>
      </c>
      <c r="E1839" s="1">
        <v>233109</v>
      </c>
      <c r="F1839" s="2">
        <v>20623</v>
      </c>
    </row>
    <row r="1840" spans="1:6" x14ac:dyDescent="0.2">
      <c r="A1840">
        <v>2017</v>
      </c>
      <c r="B1840" t="s">
        <v>59</v>
      </c>
      <c r="C1840" t="s">
        <v>17</v>
      </c>
      <c r="D1840" s="1">
        <v>5119</v>
      </c>
      <c r="E1840" s="1">
        <v>67354</v>
      </c>
      <c r="F1840" s="2">
        <v>21119</v>
      </c>
    </row>
    <row r="1841" spans="1:6" x14ac:dyDescent="0.2">
      <c r="A1841">
        <v>2017</v>
      </c>
      <c r="B1841" t="s">
        <v>59</v>
      </c>
      <c r="C1841" t="s">
        <v>18</v>
      </c>
      <c r="D1841" s="1">
        <v>14733</v>
      </c>
      <c r="E1841" s="1">
        <v>280195</v>
      </c>
      <c r="F1841" s="2">
        <v>23436</v>
      </c>
    </row>
    <row r="1842" spans="1:6" x14ac:dyDescent="0.2">
      <c r="A1842">
        <v>2017</v>
      </c>
      <c r="B1842" t="s">
        <v>59</v>
      </c>
      <c r="C1842" t="s">
        <v>19</v>
      </c>
      <c r="D1842" s="1">
        <v>20695</v>
      </c>
      <c r="E1842" s="1">
        <v>369350</v>
      </c>
      <c r="F1842" s="2">
        <v>26779</v>
      </c>
    </row>
    <row r="1843" spans="1:6" x14ac:dyDescent="0.2">
      <c r="A1843">
        <v>2017</v>
      </c>
      <c r="B1843" t="s">
        <v>59</v>
      </c>
      <c r="C1843" t="s">
        <v>20</v>
      </c>
      <c r="D1843" s="1">
        <v>21783</v>
      </c>
      <c r="E1843" s="1">
        <v>431316</v>
      </c>
      <c r="F1843" s="2">
        <v>19834</v>
      </c>
    </row>
    <row r="1844" spans="1:6" x14ac:dyDescent="0.2">
      <c r="A1844">
        <v>2017</v>
      </c>
      <c r="B1844" t="s">
        <v>59</v>
      </c>
      <c r="C1844" t="s">
        <v>21</v>
      </c>
      <c r="D1844" s="1">
        <v>14729</v>
      </c>
      <c r="E1844" s="1">
        <v>270490</v>
      </c>
      <c r="F1844" s="2">
        <v>21386</v>
      </c>
    </row>
    <row r="1845" spans="1:6" x14ac:dyDescent="0.2">
      <c r="A1845">
        <v>2017</v>
      </c>
      <c r="B1845" t="s">
        <v>59</v>
      </c>
      <c r="C1845" t="s">
        <v>22</v>
      </c>
      <c r="D1845" s="1">
        <v>6381</v>
      </c>
      <c r="E1845" s="1">
        <v>134613</v>
      </c>
      <c r="F1845" s="2">
        <v>17011</v>
      </c>
    </row>
    <row r="1846" spans="1:6" x14ac:dyDescent="0.2">
      <c r="A1846">
        <v>2017</v>
      </c>
      <c r="B1846" t="s">
        <v>59</v>
      </c>
      <c r="C1846" t="s">
        <v>23</v>
      </c>
      <c r="D1846" s="1">
        <v>14797</v>
      </c>
      <c r="E1846" s="1">
        <v>303022</v>
      </c>
      <c r="F1846" s="2">
        <v>20276</v>
      </c>
    </row>
    <row r="1847" spans="1:6" x14ac:dyDescent="0.2">
      <c r="A1847">
        <v>2017</v>
      </c>
      <c r="B1847" t="s">
        <v>59</v>
      </c>
      <c r="C1847" t="s">
        <v>24</v>
      </c>
      <c r="D1847" s="1">
        <v>4978</v>
      </c>
      <c r="E1847" s="1">
        <v>64958</v>
      </c>
      <c r="F1847" s="2">
        <v>18625</v>
      </c>
    </row>
    <row r="1848" spans="1:6" x14ac:dyDescent="0.2">
      <c r="A1848">
        <v>2017</v>
      </c>
      <c r="B1848" t="s">
        <v>59</v>
      </c>
      <c r="C1848" t="s">
        <v>25</v>
      </c>
      <c r="D1848" s="1">
        <v>5508</v>
      </c>
      <c r="E1848" s="1">
        <v>91776</v>
      </c>
      <c r="F1848" s="2">
        <v>16253</v>
      </c>
    </row>
    <row r="1849" spans="1:6" x14ac:dyDescent="0.2">
      <c r="A1849">
        <v>2017</v>
      </c>
      <c r="B1849" t="s">
        <v>59</v>
      </c>
      <c r="C1849" t="s">
        <v>26</v>
      </c>
      <c r="D1849" s="1">
        <v>8246</v>
      </c>
      <c r="E1849" s="1">
        <v>348888</v>
      </c>
      <c r="F1849" s="2">
        <v>33048</v>
      </c>
    </row>
    <row r="1850" spans="1:6" x14ac:dyDescent="0.2">
      <c r="A1850">
        <v>2017</v>
      </c>
      <c r="B1850" t="s">
        <v>59</v>
      </c>
      <c r="C1850" t="s">
        <v>27</v>
      </c>
      <c r="D1850" s="1">
        <v>4512</v>
      </c>
      <c r="E1850" s="1">
        <v>70729</v>
      </c>
      <c r="F1850" s="2">
        <v>21058</v>
      </c>
    </row>
    <row r="1851" spans="1:6" x14ac:dyDescent="0.2">
      <c r="A1851">
        <v>2017</v>
      </c>
      <c r="B1851" t="s">
        <v>59</v>
      </c>
      <c r="C1851" t="s">
        <v>28</v>
      </c>
      <c r="D1851" s="1">
        <v>23501</v>
      </c>
      <c r="E1851" s="1">
        <v>372798</v>
      </c>
      <c r="F1851" s="2">
        <v>24851</v>
      </c>
    </row>
    <row r="1852" spans="1:6" x14ac:dyDescent="0.2">
      <c r="A1852">
        <v>2017</v>
      </c>
      <c r="B1852" t="s">
        <v>59</v>
      </c>
      <c r="C1852" t="s">
        <v>29</v>
      </c>
      <c r="D1852" s="1">
        <v>4929</v>
      </c>
      <c r="E1852" s="1">
        <v>96321</v>
      </c>
      <c r="F1852" s="2">
        <v>17901</v>
      </c>
    </row>
    <row r="1853" spans="1:6" x14ac:dyDescent="0.2">
      <c r="A1853">
        <v>2017</v>
      </c>
      <c r="B1853" t="s">
        <v>59</v>
      </c>
      <c r="C1853" t="s">
        <v>30</v>
      </c>
      <c r="D1853" s="1">
        <v>66166</v>
      </c>
      <c r="E1853" s="1">
        <v>944545</v>
      </c>
      <c r="F1853" s="2">
        <v>32365</v>
      </c>
    </row>
    <row r="1854" spans="1:6" x14ac:dyDescent="0.2">
      <c r="A1854">
        <v>2017</v>
      </c>
      <c r="B1854" t="s">
        <v>59</v>
      </c>
      <c r="C1854" t="s">
        <v>31</v>
      </c>
      <c r="D1854" s="1">
        <v>25235</v>
      </c>
      <c r="E1854" s="1">
        <v>493758</v>
      </c>
      <c r="F1854" s="2">
        <v>19111</v>
      </c>
    </row>
    <row r="1855" spans="1:6" x14ac:dyDescent="0.2">
      <c r="A1855">
        <v>2017</v>
      </c>
      <c r="B1855" t="s">
        <v>59</v>
      </c>
      <c r="C1855" t="s">
        <v>32</v>
      </c>
      <c r="D1855" s="1">
        <v>2600</v>
      </c>
      <c r="E1855" s="1">
        <v>39316</v>
      </c>
      <c r="F1855" s="2">
        <v>17400</v>
      </c>
    </row>
    <row r="1856" spans="1:6" x14ac:dyDescent="0.2">
      <c r="A1856">
        <v>2017</v>
      </c>
      <c r="B1856" t="s">
        <v>59</v>
      </c>
      <c r="C1856" t="s">
        <v>33</v>
      </c>
      <c r="D1856" s="1">
        <v>28218</v>
      </c>
      <c r="E1856" s="1">
        <v>560257</v>
      </c>
      <c r="F1856" s="2">
        <v>18856</v>
      </c>
    </row>
    <row r="1857" spans="1:6" x14ac:dyDescent="0.2">
      <c r="A1857">
        <v>2017</v>
      </c>
      <c r="B1857" t="s">
        <v>59</v>
      </c>
      <c r="C1857" t="s">
        <v>34</v>
      </c>
      <c r="D1857" s="1">
        <v>8969</v>
      </c>
      <c r="E1857" s="1">
        <v>167540</v>
      </c>
      <c r="F1857" s="2">
        <v>17729</v>
      </c>
    </row>
    <row r="1858" spans="1:6" x14ac:dyDescent="0.2">
      <c r="A1858">
        <v>2017</v>
      </c>
      <c r="B1858" t="s">
        <v>59</v>
      </c>
      <c r="C1858" t="s">
        <v>35</v>
      </c>
      <c r="D1858" s="1">
        <v>13588</v>
      </c>
      <c r="E1858" s="1">
        <v>205823</v>
      </c>
      <c r="F1858" s="2">
        <v>21379</v>
      </c>
    </row>
    <row r="1859" spans="1:6" x14ac:dyDescent="0.2">
      <c r="A1859">
        <v>2017</v>
      </c>
      <c r="B1859" t="s">
        <v>59</v>
      </c>
      <c r="C1859" t="s">
        <v>36</v>
      </c>
      <c r="D1859" s="1">
        <v>33146</v>
      </c>
      <c r="E1859" s="1">
        <v>566779</v>
      </c>
      <c r="F1859" s="2">
        <v>20389</v>
      </c>
    </row>
    <row r="1860" spans="1:6" x14ac:dyDescent="0.2">
      <c r="A1860">
        <v>2017</v>
      </c>
      <c r="B1860" t="s">
        <v>59</v>
      </c>
      <c r="C1860" t="s">
        <v>37</v>
      </c>
      <c r="D1860" s="1">
        <v>3683</v>
      </c>
      <c r="E1860" s="1">
        <v>58183</v>
      </c>
      <c r="F1860" s="2">
        <v>22353</v>
      </c>
    </row>
    <row r="1861" spans="1:6" x14ac:dyDescent="0.2">
      <c r="A1861">
        <v>2017</v>
      </c>
      <c r="B1861" t="s">
        <v>59</v>
      </c>
      <c r="C1861" t="s">
        <v>38</v>
      </c>
      <c r="D1861" s="1">
        <v>12337</v>
      </c>
      <c r="E1861" s="1">
        <v>254069</v>
      </c>
      <c r="F1861" s="2">
        <v>17885</v>
      </c>
    </row>
    <row r="1862" spans="1:6" x14ac:dyDescent="0.2">
      <c r="A1862">
        <v>2017</v>
      </c>
      <c r="B1862" t="s">
        <v>59</v>
      </c>
      <c r="C1862" t="s">
        <v>39</v>
      </c>
      <c r="D1862" s="1">
        <v>3109</v>
      </c>
      <c r="E1862" s="1">
        <v>46967</v>
      </c>
      <c r="F1862" s="2">
        <v>16460</v>
      </c>
    </row>
    <row r="1863" spans="1:6" x14ac:dyDescent="0.2">
      <c r="A1863">
        <v>2017</v>
      </c>
      <c r="B1863" t="s">
        <v>59</v>
      </c>
      <c r="C1863" t="s">
        <v>40</v>
      </c>
      <c r="D1863" s="1">
        <v>15932</v>
      </c>
      <c r="E1863" s="1">
        <v>328856</v>
      </c>
      <c r="F1863" s="2">
        <v>22398</v>
      </c>
    </row>
    <row r="1864" spans="1:6" x14ac:dyDescent="0.2">
      <c r="A1864">
        <v>2017</v>
      </c>
      <c r="B1864" t="s">
        <v>59</v>
      </c>
      <c r="C1864" t="s">
        <v>41</v>
      </c>
      <c r="D1864" s="1">
        <v>60744</v>
      </c>
      <c r="E1864" s="1">
        <v>1317762</v>
      </c>
      <c r="F1864" s="2">
        <v>21234</v>
      </c>
    </row>
    <row r="1865" spans="1:6" x14ac:dyDescent="0.2">
      <c r="A1865">
        <v>2017</v>
      </c>
      <c r="B1865" t="s">
        <v>59</v>
      </c>
      <c r="C1865" t="s">
        <v>42</v>
      </c>
      <c r="D1865" s="1">
        <v>7068</v>
      </c>
      <c r="E1865" s="1">
        <v>142985</v>
      </c>
      <c r="F1865" s="2">
        <v>19510</v>
      </c>
    </row>
    <row r="1866" spans="1:6" x14ac:dyDescent="0.2">
      <c r="A1866">
        <v>2017</v>
      </c>
      <c r="B1866" t="s">
        <v>59</v>
      </c>
      <c r="C1866" t="s">
        <v>43</v>
      </c>
      <c r="D1866" s="1">
        <v>2266</v>
      </c>
      <c r="E1866" s="1">
        <v>37337</v>
      </c>
      <c r="F1866" s="2">
        <v>22375</v>
      </c>
    </row>
    <row r="1867" spans="1:6" x14ac:dyDescent="0.2">
      <c r="A1867">
        <v>2017</v>
      </c>
      <c r="B1867" t="s">
        <v>59</v>
      </c>
      <c r="C1867" t="s">
        <v>44</v>
      </c>
      <c r="D1867" s="1">
        <v>20269</v>
      </c>
      <c r="E1867" s="1">
        <v>402475</v>
      </c>
      <c r="F1867" s="2">
        <v>20078</v>
      </c>
    </row>
    <row r="1868" spans="1:6" x14ac:dyDescent="0.2">
      <c r="A1868">
        <v>2017</v>
      </c>
      <c r="B1868" t="s">
        <v>59</v>
      </c>
      <c r="C1868" t="s">
        <v>45</v>
      </c>
      <c r="D1868" s="1">
        <v>20065</v>
      </c>
      <c r="E1868" s="1">
        <v>325141</v>
      </c>
      <c r="F1868" s="2">
        <v>24250</v>
      </c>
    </row>
    <row r="1869" spans="1:6" x14ac:dyDescent="0.2">
      <c r="A1869">
        <v>2017</v>
      </c>
      <c r="B1869" t="s">
        <v>59</v>
      </c>
      <c r="C1869" t="s">
        <v>46</v>
      </c>
      <c r="D1869" s="1">
        <v>4646</v>
      </c>
      <c r="E1869" s="1">
        <v>74275</v>
      </c>
      <c r="F1869" s="2">
        <v>17335</v>
      </c>
    </row>
    <row r="1870" spans="1:6" x14ac:dyDescent="0.2">
      <c r="A1870">
        <v>2017</v>
      </c>
      <c r="B1870" t="s">
        <v>59</v>
      </c>
      <c r="C1870" t="s">
        <v>47</v>
      </c>
      <c r="D1870" s="1">
        <v>16599</v>
      </c>
      <c r="E1870" s="1">
        <v>279749</v>
      </c>
      <c r="F1870" s="2">
        <v>17248</v>
      </c>
    </row>
    <row r="1871" spans="1:6" x14ac:dyDescent="0.2">
      <c r="A1871">
        <v>2017</v>
      </c>
      <c r="B1871" t="s">
        <v>59</v>
      </c>
      <c r="C1871" t="s">
        <v>48</v>
      </c>
      <c r="D1871" s="1">
        <v>2355</v>
      </c>
      <c r="E1871" s="1">
        <v>36297</v>
      </c>
      <c r="F1871" s="2">
        <v>19867</v>
      </c>
    </row>
    <row r="1872" spans="1:6" x14ac:dyDescent="0.2">
      <c r="A1872">
        <v>2017</v>
      </c>
      <c r="B1872" t="s">
        <v>60</v>
      </c>
      <c r="C1872" t="s">
        <v>1</v>
      </c>
      <c r="D1872" s="1">
        <v>9603</v>
      </c>
      <c r="E1872" s="1">
        <v>45296</v>
      </c>
      <c r="F1872" s="2">
        <v>36539</v>
      </c>
    </row>
    <row r="1873" spans="1:6" x14ac:dyDescent="0.2">
      <c r="A1873">
        <v>2017</v>
      </c>
      <c r="B1873" t="s">
        <v>60</v>
      </c>
      <c r="C1873" t="s">
        <v>2</v>
      </c>
      <c r="D1873" s="1">
        <v>10297</v>
      </c>
      <c r="E1873" s="1">
        <v>71320</v>
      </c>
      <c r="F1873" s="2">
        <v>37061</v>
      </c>
    </row>
    <row r="1874" spans="1:6" x14ac:dyDescent="0.2">
      <c r="A1874">
        <v>2017</v>
      </c>
      <c r="B1874" t="s">
        <v>60</v>
      </c>
      <c r="C1874" t="s">
        <v>3</v>
      </c>
      <c r="D1874" s="1">
        <v>5315</v>
      </c>
      <c r="E1874" s="1">
        <v>24804</v>
      </c>
      <c r="F1874" s="2">
        <v>33179</v>
      </c>
    </row>
    <row r="1875" spans="1:6" x14ac:dyDescent="0.2">
      <c r="A1875">
        <v>2017</v>
      </c>
      <c r="B1875" t="s">
        <v>60</v>
      </c>
      <c r="C1875" t="s">
        <v>4</v>
      </c>
      <c r="D1875" s="1">
        <v>88470</v>
      </c>
      <c r="E1875" s="1">
        <v>527915</v>
      </c>
      <c r="F1875" s="2">
        <v>40412</v>
      </c>
    </row>
    <row r="1876" spans="1:6" x14ac:dyDescent="0.2">
      <c r="A1876">
        <v>2017</v>
      </c>
      <c r="B1876" t="s">
        <v>60</v>
      </c>
      <c r="C1876" t="s">
        <v>5</v>
      </c>
      <c r="D1876" s="1">
        <v>15777</v>
      </c>
      <c r="E1876" s="1">
        <v>80034</v>
      </c>
      <c r="F1876" s="2">
        <v>39558</v>
      </c>
    </row>
    <row r="1877" spans="1:6" x14ac:dyDescent="0.2">
      <c r="A1877">
        <v>2017</v>
      </c>
      <c r="B1877" t="s">
        <v>60</v>
      </c>
      <c r="C1877" t="s">
        <v>6</v>
      </c>
      <c r="D1877" s="1">
        <v>16529</v>
      </c>
      <c r="E1877" s="1">
        <v>64279</v>
      </c>
      <c r="F1877" s="2">
        <v>33397</v>
      </c>
    </row>
    <row r="1878" spans="1:6" x14ac:dyDescent="0.2">
      <c r="A1878">
        <v>2017</v>
      </c>
      <c r="B1878" t="s">
        <v>60</v>
      </c>
      <c r="C1878" t="s">
        <v>7</v>
      </c>
      <c r="D1878" s="1">
        <v>2003</v>
      </c>
      <c r="E1878" s="1">
        <v>11881</v>
      </c>
      <c r="F1878" s="2">
        <v>33610</v>
      </c>
    </row>
    <row r="1879" spans="1:6" x14ac:dyDescent="0.2">
      <c r="A1879">
        <v>2017</v>
      </c>
      <c r="B1879" t="s">
        <v>60</v>
      </c>
      <c r="C1879" t="s">
        <v>8</v>
      </c>
      <c r="D1879" s="1">
        <v>54928</v>
      </c>
      <c r="E1879" s="1">
        <v>273903</v>
      </c>
      <c r="F1879" s="2">
        <v>35319</v>
      </c>
    </row>
    <row r="1880" spans="1:6" x14ac:dyDescent="0.2">
      <c r="A1880">
        <v>2017</v>
      </c>
      <c r="B1880" t="s">
        <v>60</v>
      </c>
      <c r="C1880" t="s">
        <v>9</v>
      </c>
      <c r="D1880" s="1">
        <v>18097</v>
      </c>
      <c r="E1880" s="1">
        <v>106445</v>
      </c>
      <c r="F1880" s="2">
        <v>35520</v>
      </c>
    </row>
    <row r="1881" spans="1:6" x14ac:dyDescent="0.2">
      <c r="A1881">
        <v>2017</v>
      </c>
      <c r="B1881" t="s">
        <v>60</v>
      </c>
      <c r="C1881" t="s">
        <v>10</v>
      </c>
      <c r="D1881" s="1">
        <v>3888</v>
      </c>
      <c r="E1881" s="1">
        <v>17915</v>
      </c>
      <c r="F1881" s="2">
        <v>30056</v>
      </c>
    </row>
    <row r="1882" spans="1:6" x14ac:dyDescent="0.2">
      <c r="A1882">
        <v>2017</v>
      </c>
      <c r="B1882" t="s">
        <v>60</v>
      </c>
      <c r="C1882" t="s">
        <v>11</v>
      </c>
      <c r="D1882" s="1">
        <v>39500</v>
      </c>
      <c r="E1882" s="1">
        <v>206494</v>
      </c>
      <c r="F1882" s="2">
        <v>41240</v>
      </c>
    </row>
    <row r="1883" spans="1:6" x14ac:dyDescent="0.2">
      <c r="A1883">
        <v>2017</v>
      </c>
      <c r="B1883" t="s">
        <v>60</v>
      </c>
      <c r="C1883" t="s">
        <v>12</v>
      </c>
      <c r="D1883" s="1">
        <v>13113</v>
      </c>
      <c r="E1883" s="1">
        <v>86944</v>
      </c>
      <c r="F1883" s="2">
        <v>31882</v>
      </c>
    </row>
    <row r="1884" spans="1:6" x14ac:dyDescent="0.2">
      <c r="A1884">
        <v>2017</v>
      </c>
      <c r="B1884" t="s">
        <v>60</v>
      </c>
      <c r="C1884" t="s">
        <v>13</v>
      </c>
      <c r="D1884" s="1">
        <v>8710</v>
      </c>
      <c r="E1884" s="1">
        <v>42498</v>
      </c>
      <c r="F1884" s="2">
        <v>33069</v>
      </c>
    </row>
    <row r="1885" spans="1:6" x14ac:dyDescent="0.2">
      <c r="A1885">
        <v>2017</v>
      </c>
      <c r="B1885" t="s">
        <v>60</v>
      </c>
      <c r="C1885" t="s">
        <v>14</v>
      </c>
      <c r="D1885" s="1">
        <v>6031</v>
      </c>
      <c r="E1885" s="1">
        <v>33578</v>
      </c>
      <c r="F1885" s="2">
        <v>33575</v>
      </c>
    </row>
    <row r="1886" spans="1:6" x14ac:dyDescent="0.2">
      <c r="A1886">
        <v>2017</v>
      </c>
      <c r="B1886" t="s">
        <v>60</v>
      </c>
      <c r="C1886" t="s">
        <v>15</v>
      </c>
      <c r="D1886" s="1">
        <v>10912</v>
      </c>
      <c r="E1886" s="1">
        <v>46382</v>
      </c>
      <c r="F1886" s="2">
        <v>32330</v>
      </c>
    </row>
    <row r="1887" spans="1:6" x14ac:dyDescent="0.2">
      <c r="A1887">
        <v>2017</v>
      </c>
      <c r="B1887" t="s">
        <v>60</v>
      </c>
      <c r="C1887" t="s">
        <v>16</v>
      </c>
      <c r="D1887" s="1">
        <v>9250</v>
      </c>
      <c r="E1887" s="1">
        <v>45963</v>
      </c>
      <c r="F1887" s="2">
        <v>36468</v>
      </c>
    </row>
    <row r="1888" spans="1:6" x14ac:dyDescent="0.2">
      <c r="A1888">
        <v>2017</v>
      </c>
      <c r="B1888" t="s">
        <v>60</v>
      </c>
      <c r="C1888" t="s">
        <v>17</v>
      </c>
      <c r="D1888" s="1">
        <v>4028</v>
      </c>
      <c r="E1888" s="1">
        <v>17774</v>
      </c>
      <c r="F1888" s="2">
        <v>32993</v>
      </c>
    </row>
    <row r="1889" spans="1:6" x14ac:dyDescent="0.2">
      <c r="A1889">
        <v>2017</v>
      </c>
      <c r="B1889" t="s">
        <v>60</v>
      </c>
      <c r="C1889" t="s">
        <v>18</v>
      </c>
      <c r="D1889" s="1">
        <v>19506</v>
      </c>
      <c r="E1889" s="1">
        <v>91492</v>
      </c>
      <c r="F1889" s="2">
        <v>41793</v>
      </c>
    </row>
    <row r="1890" spans="1:6" x14ac:dyDescent="0.2">
      <c r="A1890">
        <v>2017</v>
      </c>
      <c r="B1890" t="s">
        <v>60</v>
      </c>
      <c r="C1890" t="s">
        <v>19</v>
      </c>
      <c r="D1890" s="1">
        <v>21677</v>
      </c>
      <c r="E1890" s="1">
        <v>118160</v>
      </c>
      <c r="F1890" s="2">
        <v>37032</v>
      </c>
    </row>
    <row r="1891" spans="1:6" x14ac:dyDescent="0.2">
      <c r="A1891">
        <v>2017</v>
      </c>
      <c r="B1891" t="s">
        <v>60</v>
      </c>
      <c r="C1891" t="s">
        <v>20</v>
      </c>
      <c r="D1891" s="1">
        <v>29930</v>
      </c>
      <c r="E1891" s="1">
        <v>137568</v>
      </c>
      <c r="F1891" s="2">
        <v>32157</v>
      </c>
    </row>
    <row r="1892" spans="1:6" x14ac:dyDescent="0.2">
      <c r="A1892">
        <v>2017</v>
      </c>
      <c r="B1892" t="s">
        <v>60</v>
      </c>
      <c r="C1892" t="s">
        <v>21</v>
      </c>
      <c r="D1892" s="1">
        <v>16226</v>
      </c>
      <c r="E1892" s="1">
        <v>90138</v>
      </c>
      <c r="F1892" s="2">
        <v>33237</v>
      </c>
    </row>
    <row r="1893" spans="1:6" x14ac:dyDescent="0.2">
      <c r="A1893">
        <v>2017</v>
      </c>
      <c r="B1893" t="s">
        <v>60</v>
      </c>
      <c r="C1893" t="s">
        <v>22</v>
      </c>
      <c r="D1893" s="1">
        <v>4726</v>
      </c>
      <c r="E1893" s="1">
        <v>21154</v>
      </c>
      <c r="F1893" s="2">
        <v>33958</v>
      </c>
    </row>
    <row r="1894" spans="1:6" x14ac:dyDescent="0.2">
      <c r="A1894">
        <v>2017</v>
      </c>
      <c r="B1894" t="s">
        <v>60</v>
      </c>
      <c r="C1894" t="s">
        <v>23</v>
      </c>
      <c r="D1894" s="1">
        <v>13734</v>
      </c>
      <c r="E1894" s="1">
        <v>76037</v>
      </c>
      <c r="F1894" s="2">
        <v>32705</v>
      </c>
    </row>
    <row r="1895" spans="1:6" x14ac:dyDescent="0.2">
      <c r="A1895">
        <v>2017</v>
      </c>
      <c r="B1895" t="s">
        <v>60</v>
      </c>
      <c r="C1895" t="s">
        <v>24</v>
      </c>
      <c r="D1895" s="1">
        <v>4094</v>
      </c>
      <c r="E1895" s="1">
        <v>17909</v>
      </c>
      <c r="F1895" s="2">
        <v>29177</v>
      </c>
    </row>
    <row r="1896" spans="1:6" x14ac:dyDescent="0.2">
      <c r="A1896">
        <v>2017</v>
      </c>
      <c r="B1896" t="s">
        <v>60</v>
      </c>
      <c r="C1896" t="s">
        <v>25</v>
      </c>
      <c r="D1896" s="1">
        <v>4671</v>
      </c>
      <c r="E1896" s="1">
        <v>25082</v>
      </c>
      <c r="F1896" s="2">
        <v>31310</v>
      </c>
    </row>
    <row r="1897" spans="1:6" x14ac:dyDescent="0.2">
      <c r="A1897">
        <v>2017</v>
      </c>
      <c r="B1897" t="s">
        <v>60</v>
      </c>
      <c r="C1897" t="s">
        <v>26</v>
      </c>
      <c r="D1897" s="1">
        <v>4959</v>
      </c>
      <c r="E1897" s="1">
        <v>33667</v>
      </c>
      <c r="F1897" s="2">
        <v>36336</v>
      </c>
    </row>
    <row r="1898" spans="1:6" x14ac:dyDescent="0.2">
      <c r="A1898">
        <v>2017</v>
      </c>
      <c r="B1898" t="s">
        <v>60</v>
      </c>
      <c r="C1898" t="s">
        <v>27</v>
      </c>
      <c r="D1898" s="1">
        <v>3871</v>
      </c>
      <c r="E1898" s="1">
        <v>20493</v>
      </c>
      <c r="F1898" s="2">
        <v>36646</v>
      </c>
    </row>
    <row r="1899" spans="1:6" x14ac:dyDescent="0.2">
      <c r="A1899">
        <v>2017</v>
      </c>
      <c r="B1899" t="s">
        <v>60</v>
      </c>
      <c r="C1899" t="s">
        <v>28</v>
      </c>
      <c r="D1899" s="1">
        <v>25881</v>
      </c>
      <c r="E1899" s="1">
        <v>136480</v>
      </c>
      <c r="F1899" s="2">
        <v>35059</v>
      </c>
    </row>
    <row r="1900" spans="1:6" x14ac:dyDescent="0.2">
      <c r="A1900">
        <v>2017</v>
      </c>
      <c r="B1900" t="s">
        <v>60</v>
      </c>
      <c r="C1900" t="s">
        <v>29</v>
      </c>
      <c r="D1900" s="1">
        <v>3961</v>
      </c>
      <c r="E1900" s="1">
        <v>20593</v>
      </c>
      <c r="F1900" s="2">
        <v>32578</v>
      </c>
    </row>
    <row r="1901" spans="1:6" x14ac:dyDescent="0.2">
      <c r="A1901">
        <v>2017</v>
      </c>
      <c r="B1901" t="s">
        <v>60</v>
      </c>
      <c r="C1901" t="s">
        <v>30</v>
      </c>
      <c r="D1901" s="1">
        <v>74536</v>
      </c>
      <c r="E1901" s="1">
        <v>369805</v>
      </c>
      <c r="F1901" s="2">
        <v>40436</v>
      </c>
    </row>
    <row r="1902" spans="1:6" x14ac:dyDescent="0.2">
      <c r="A1902">
        <v>2017</v>
      </c>
      <c r="B1902" t="s">
        <v>60</v>
      </c>
      <c r="C1902" t="s">
        <v>31</v>
      </c>
      <c r="D1902" s="1">
        <v>23024</v>
      </c>
      <c r="E1902" s="1">
        <v>107404</v>
      </c>
      <c r="F1902" s="2">
        <v>33978</v>
      </c>
    </row>
    <row r="1903" spans="1:6" x14ac:dyDescent="0.2">
      <c r="A1903">
        <v>2017</v>
      </c>
      <c r="B1903" t="s">
        <v>60</v>
      </c>
      <c r="C1903" t="s">
        <v>32</v>
      </c>
      <c r="D1903" s="1">
        <v>2040</v>
      </c>
      <c r="E1903" s="1">
        <v>12231</v>
      </c>
      <c r="F1903" s="2">
        <v>34167</v>
      </c>
    </row>
    <row r="1904" spans="1:6" x14ac:dyDescent="0.2">
      <c r="A1904">
        <v>2017</v>
      </c>
      <c r="B1904" t="s">
        <v>60</v>
      </c>
      <c r="C1904" t="s">
        <v>33</v>
      </c>
      <c r="D1904" s="1">
        <v>23601</v>
      </c>
      <c r="E1904" s="1">
        <v>155257</v>
      </c>
      <c r="F1904" s="2">
        <v>33039</v>
      </c>
    </row>
    <row r="1905" spans="1:6" x14ac:dyDescent="0.2">
      <c r="A1905">
        <v>2017</v>
      </c>
      <c r="B1905" t="s">
        <v>60</v>
      </c>
      <c r="C1905" t="s">
        <v>34</v>
      </c>
      <c r="D1905" s="1">
        <v>6751</v>
      </c>
      <c r="E1905" s="1">
        <v>35772</v>
      </c>
      <c r="F1905" s="2">
        <v>34306</v>
      </c>
    </row>
    <row r="1906" spans="1:6" x14ac:dyDescent="0.2">
      <c r="A1906">
        <v>2017</v>
      </c>
      <c r="B1906" t="s">
        <v>60</v>
      </c>
      <c r="C1906" t="s">
        <v>35</v>
      </c>
      <c r="D1906" s="1">
        <v>22753</v>
      </c>
      <c r="E1906" s="1">
        <v>77028</v>
      </c>
      <c r="F1906" s="2">
        <v>31901</v>
      </c>
    </row>
    <row r="1907" spans="1:6" x14ac:dyDescent="0.2">
      <c r="A1907">
        <v>2017</v>
      </c>
      <c r="B1907" t="s">
        <v>60</v>
      </c>
      <c r="C1907" t="s">
        <v>36</v>
      </c>
      <c r="D1907" s="1">
        <v>32259</v>
      </c>
      <c r="E1907" s="1">
        <v>197527</v>
      </c>
      <c r="F1907" s="2">
        <v>32593</v>
      </c>
    </row>
    <row r="1908" spans="1:6" x14ac:dyDescent="0.2">
      <c r="A1908">
        <v>2017</v>
      </c>
      <c r="B1908" t="s">
        <v>60</v>
      </c>
      <c r="C1908" t="s">
        <v>37</v>
      </c>
      <c r="D1908" s="1">
        <v>3395</v>
      </c>
      <c r="E1908" s="1">
        <v>17959</v>
      </c>
      <c r="F1908" s="2">
        <v>32566</v>
      </c>
    </row>
    <row r="1909" spans="1:6" x14ac:dyDescent="0.2">
      <c r="A1909">
        <v>2017</v>
      </c>
      <c r="B1909" t="s">
        <v>60</v>
      </c>
      <c r="C1909" t="s">
        <v>38</v>
      </c>
      <c r="D1909" s="1">
        <v>11490</v>
      </c>
      <c r="E1909" s="1">
        <v>51779</v>
      </c>
      <c r="F1909" s="2">
        <v>32842</v>
      </c>
    </row>
    <row r="1910" spans="1:6" x14ac:dyDescent="0.2">
      <c r="A1910">
        <v>2017</v>
      </c>
      <c r="B1910" t="s">
        <v>60</v>
      </c>
      <c r="C1910" t="s">
        <v>39</v>
      </c>
      <c r="D1910" s="1">
        <v>2171</v>
      </c>
      <c r="E1910" s="1">
        <v>11078</v>
      </c>
      <c r="F1910" s="2">
        <v>31403</v>
      </c>
    </row>
    <row r="1911" spans="1:6" x14ac:dyDescent="0.2">
      <c r="A1911">
        <v>2017</v>
      </c>
      <c r="B1911" t="s">
        <v>60</v>
      </c>
      <c r="C1911" t="s">
        <v>40</v>
      </c>
      <c r="D1911" s="1">
        <v>14618</v>
      </c>
      <c r="E1911" s="1">
        <v>76045</v>
      </c>
      <c r="F1911" s="2">
        <v>34443</v>
      </c>
    </row>
    <row r="1912" spans="1:6" x14ac:dyDescent="0.2">
      <c r="A1912">
        <v>2017</v>
      </c>
      <c r="B1912" t="s">
        <v>60</v>
      </c>
      <c r="C1912" t="s">
        <v>41</v>
      </c>
      <c r="D1912" s="1">
        <v>56060</v>
      </c>
      <c r="E1912" s="1">
        <v>328026</v>
      </c>
      <c r="F1912" s="2">
        <v>37841</v>
      </c>
    </row>
    <row r="1913" spans="1:6" x14ac:dyDescent="0.2">
      <c r="A1913">
        <v>2017</v>
      </c>
      <c r="B1913" t="s">
        <v>60</v>
      </c>
      <c r="C1913" t="s">
        <v>42</v>
      </c>
      <c r="D1913" s="1">
        <v>6084</v>
      </c>
      <c r="E1913" s="1">
        <v>35143</v>
      </c>
      <c r="F1913" s="2">
        <v>34421</v>
      </c>
    </row>
    <row r="1914" spans="1:6" x14ac:dyDescent="0.2">
      <c r="A1914">
        <v>2017</v>
      </c>
      <c r="B1914" t="s">
        <v>60</v>
      </c>
      <c r="C1914" t="s">
        <v>43</v>
      </c>
      <c r="D1914" s="1">
        <v>1958</v>
      </c>
      <c r="E1914" s="1">
        <v>8658</v>
      </c>
      <c r="F1914" s="2">
        <v>34757</v>
      </c>
    </row>
    <row r="1915" spans="1:6" x14ac:dyDescent="0.2">
      <c r="A1915">
        <v>2017</v>
      </c>
      <c r="B1915" t="s">
        <v>60</v>
      </c>
      <c r="C1915" t="s">
        <v>44</v>
      </c>
      <c r="D1915" s="1">
        <v>32154</v>
      </c>
      <c r="E1915" s="1">
        <v>141985</v>
      </c>
      <c r="F1915" s="2">
        <v>42290</v>
      </c>
    </row>
    <row r="1916" spans="1:6" x14ac:dyDescent="0.2">
      <c r="A1916">
        <v>2017</v>
      </c>
      <c r="B1916" t="s">
        <v>60</v>
      </c>
      <c r="C1916" t="s">
        <v>45</v>
      </c>
      <c r="D1916" s="1">
        <v>19701</v>
      </c>
      <c r="E1916" s="1">
        <v>97492</v>
      </c>
      <c r="F1916" s="2">
        <v>38822</v>
      </c>
    </row>
    <row r="1917" spans="1:6" x14ac:dyDescent="0.2">
      <c r="A1917">
        <v>2017</v>
      </c>
      <c r="B1917" t="s">
        <v>60</v>
      </c>
      <c r="C1917" t="s">
        <v>46</v>
      </c>
      <c r="D1917" s="1">
        <v>5237</v>
      </c>
      <c r="E1917" s="1">
        <v>19979</v>
      </c>
      <c r="F1917" s="2">
        <v>29927</v>
      </c>
    </row>
    <row r="1918" spans="1:6" x14ac:dyDescent="0.2">
      <c r="A1918">
        <v>2017</v>
      </c>
      <c r="B1918" t="s">
        <v>60</v>
      </c>
      <c r="C1918" t="s">
        <v>47</v>
      </c>
      <c r="D1918" s="1">
        <v>14001</v>
      </c>
      <c r="E1918" s="1">
        <v>84153</v>
      </c>
      <c r="F1918" s="2">
        <v>29242</v>
      </c>
    </row>
    <row r="1919" spans="1:6" x14ac:dyDescent="0.2">
      <c r="A1919">
        <v>2017</v>
      </c>
      <c r="B1919" t="s">
        <v>60</v>
      </c>
      <c r="C1919" t="s">
        <v>48</v>
      </c>
      <c r="D1919" s="1">
        <v>1656</v>
      </c>
      <c r="E1919" s="1">
        <v>7231</v>
      </c>
      <c r="F1919" s="2">
        <v>35035</v>
      </c>
    </row>
  </sheetData>
  <customSheetViews>
    <customSheetView guid="{948164EF-B902-4A6C-8E3C-A935061C5153}" state="hidden">
      <selection activeCell="F150" sqref="F150"/>
      <pageMargins left="0.7" right="0.7" top="0.75" bottom="0.75" header="0.3" footer="0.3"/>
      <pageSetup orientation="portrait" r:id="rId1"/>
    </customSheetView>
    <customSheetView guid="{A1F01C08-243B-48FC-94A8-F102AEB1706D}">
      <selection activeCell="F150" sqref="F150"/>
      <pageMargins left="0.7" right="0.7" top="0.75" bottom="0.75" header="0.3" footer="0.3"/>
      <pageSetup orientation="portrait" r:id="rId2"/>
    </customSheetView>
  </customSheetView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37586-E4F1-9E42-9475-390C4F32D6ED}">
  <dimension ref="A1:T50"/>
  <sheetViews>
    <sheetView zoomScale="150" zoomScaleNormal="150" workbookViewId="0">
      <selection activeCell="B3" sqref="B3"/>
    </sheetView>
  </sheetViews>
  <sheetFormatPr baseColWidth="10" defaultRowHeight="15" x14ac:dyDescent="0.2"/>
  <cols>
    <col min="1" max="1" width="18.83203125" bestFit="1" customWidth="1"/>
    <col min="2" max="2" width="21.6640625" bestFit="1" customWidth="1"/>
    <col min="4" max="4" width="19.33203125" bestFit="1" customWidth="1"/>
    <col min="5" max="5" width="14.6640625" bestFit="1" customWidth="1"/>
    <col min="6" max="6" width="14.6640625" customWidth="1"/>
    <col min="8" max="8" width="19.33203125" bestFit="1" customWidth="1"/>
    <col min="9" max="9" width="11.6640625" bestFit="1" customWidth="1"/>
    <col min="12" max="12" width="12.6640625" customWidth="1"/>
    <col min="15" max="15" width="13.33203125" bestFit="1" customWidth="1"/>
    <col min="18" max="18" width="22" bestFit="1" customWidth="1"/>
    <col min="19" max="19" width="13.1640625" bestFit="1" customWidth="1"/>
    <col min="20" max="20" width="22" bestFit="1" customWidth="1"/>
  </cols>
  <sheetData>
    <row r="1" spans="1:20" x14ac:dyDescent="0.2">
      <c r="A1" s="5" t="s">
        <v>64</v>
      </c>
      <c r="B1" s="5"/>
      <c r="D1" s="7" t="s">
        <v>68</v>
      </c>
      <c r="E1" s="8"/>
      <c r="F1" s="8"/>
      <c r="H1" s="7" t="s">
        <v>69</v>
      </c>
      <c r="I1" s="8"/>
      <c r="K1" s="21" t="s">
        <v>73</v>
      </c>
      <c r="L1" s="21"/>
      <c r="M1" s="21"/>
      <c r="O1" s="21" t="s">
        <v>74</v>
      </c>
      <c r="P1" s="21"/>
      <c r="Q1" s="21"/>
      <c r="R1" s="21"/>
      <c r="S1" s="21"/>
      <c r="T1" s="21"/>
    </row>
    <row r="2" spans="1:20" x14ac:dyDescent="0.2">
      <c r="A2" s="3" t="s">
        <v>49</v>
      </c>
      <c r="B2" s="3" t="s">
        <v>65</v>
      </c>
      <c r="D2" s="6" t="s">
        <v>49</v>
      </c>
      <c r="E2" s="6" t="s">
        <v>63</v>
      </c>
      <c r="F2" s="6" t="s">
        <v>65</v>
      </c>
      <c r="H2" s="6" t="s">
        <v>49</v>
      </c>
      <c r="I2" s="6" t="s">
        <v>62</v>
      </c>
      <c r="K2" s="6" t="s">
        <v>50</v>
      </c>
      <c r="L2" s="6" t="s">
        <v>72</v>
      </c>
      <c r="M2" s="6" t="s">
        <v>62</v>
      </c>
      <c r="O2" s="6" t="s">
        <v>0</v>
      </c>
      <c r="P2" s="6" t="s">
        <v>62</v>
      </c>
      <c r="Q2" s="6" t="s">
        <v>75</v>
      </c>
      <c r="R2" s="6" t="s">
        <v>76</v>
      </c>
      <c r="S2" s="6" t="s">
        <v>77</v>
      </c>
      <c r="T2" s="17" t="str">
        <f>B19</f>
        <v>Employee per 1000 Capita</v>
      </c>
    </row>
    <row r="3" spans="1:20" x14ac:dyDescent="0.2">
      <c r="A3" t="str" cm="1">
        <f t="array" ref="A3:A12">_xlfn._xlws.SORT(_xlfn.UNIQUE(Data!B2:B1919))</f>
        <v>Business Services</v>
      </c>
      <c r="B3" t="str">
        <f>Dashboard!B9</f>
        <v>Construction</v>
      </c>
      <c r="D3" t="s">
        <v>59</v>
      </c>
      <c r="E3" s="10">
        <f>AVERAGEIFS(Data!F:F,Data!B:B,D3,Data!A:A,$B$16)</f>
        <v>23286.416666666668</v>
      </c>
      <c r="F3" s="10">
        <f>IF(D3=$B$3,E3,0)</f>
        <v>0</v>
      </c>
      <c r="H3" t="s">
        <v>54</v>
      </c>
      <c r="I3" s="1">
        <f>SUMIFS(Data!E:E,Data!B:B,H3,Data!A:A,$B$16)</f>
        <v>26277342</v>
      </c>
      <c r="K3">
        <v>2017</v>
      </c>
      <c r="L3" s="2">
        <f>AVERAGEIFS(Data!F:F,Data!B:B,$B$3,Data!A:A,$K3)</f>
        <v>57353.829787234041</v>
      </c>
      <c r="M3" s="1">
        <f>SUMIFS(Data!E:E,Data!B:B,$B$3,Data!A:A,$K3)</f>
        <v>6834462</v>
      </c>
      <c r="O3" t="str" cm="1">
        <f t="array" ref="O3:O50">_xlfn.UNIQUE(Data!C2:C1919)</f>
        <v>Alabama</v>
      </c>
      <c r="P3" s="13">
        <f>SUMIFS(Data!E:E,Data!B:B,$B$3,Data!A:A,$B$16,Data!C:C,$O3)</f>
        <v>92772</v>
      </c>
      <c r="Q3" vm="1">
        <v>4887871</v>
      </c>
      <c r="R3" s="15">
        <f>P3/Q3*1000</f>
        <v>18.980042640241528</v>
      </c>
      <c r="S3" s="16">
        <f>AVERAGEIFS(Data!F:F,Data!B:B,$B$3,Data!A:A,$B$16,Data!C:C,$O3)</f>
        <v>59279</v>
      </c>
      <c r="T3" s="18">
        <f>IF($T$2=$S$2,-S3,R3)</f>
        <v>18.980042640241528</v>
      </c>
    </row>
    <row r="4" spans="1:20" x14ac:dyDescent="0.2">
      <c r="A4" t="str">
        <v>Construction</v>
      </c>
      <c r="D4" t="s">
        <v>60</v>
      </c>
      <c r="E4" s="10">
        <f>AVERAGEIFS(Data!F:F,Data!B:B,D4,Data!A:A,$B$16)</f>
        <v>40790.1875</v>
      </c>
      <c r="F4" s="10">
        <f t="shared" ref="F4:F12" si="0">IF(D4=$B$3,E4,0)</f>
        <v>0</v>
      </c>
      <c r="H4" t="s">
        <v>58</v>
      </c>
      <c r="I4" s="1">
        <f>SUMIFS(Data!E:E,Data!B:B,H4,Data!A:A,$B$16)</f>
        <v>22035033</v>
      </c>
      <c r="K4">
        <v>2018</v>
      </c>
      <c r="L4" s="2">
        <f>AVERAGEIFS(Data!F:F,Data!B:B,$B$3,Data!A:A,$K4)</f>
        <v>59438.8125</v>
      </c>
      <c r="M4" s="1">
        <f>SUMIFS(Data!E:E,Data!B:B,$B$3,Data!A:A,$K4)</f>
        <v>7158459</v>
      </c>
      <c r="O4" t="str">
        <v>Arizona</v>
      </c>
      <c r="P4" s="13">
        <f>SUMIFS(Data!E:E,Data!B:B,$B$3,Data!A:A,$B$16,Data!C:C,$O4)</f>
        <v>173852</v>
      </c>
      <c r="Q4" vm="2">
        <v>7171646</v>
      </c>
      <c r="R4" s="15">
        <f t="shared" ref="R4:R50" si="1">P4/Q4*1000</f>
        <v>24.241575783299957</v>
      </c>
      <c r="S4" s="16">
        <f>AVERAGEIFS(Data!F:F,Data!B:B,$B$3,Data!A:A,$B$16,Data!C:C,$O4)</f>
        <v>63056</v>
      </c>
      <c r="T4" s="18">
        <f t="shared" ref="T4:T50" si="2">IF($T$2=$S$2,-S4,R4)</f>
        <v>24.241575783299957</v>
      </c>
    </row>
    <row r="5" spans="1:20" x14ac:dyDescent="0.2">
      <c r="A5" t="str">
        <v>Education &amp; Health</v>
      </c>
      <c r="D5" t="s">
        <v>54</v>
      </c>
      <c r="E5" s="10">
        <f>AVERAGEIFS(Data!F:F,Data!B:B,D5,Data!A:A,$B$16)</f>
        <v>49366.8125</v>
      </c>
      <c r="F5" s="10">
        <f t="shared" si="0"/>
        <v>0</v>
      </c>
      <c r="H5" t="s">
        <v>57</v>
      </c>
      <c r="I5" s="1">
        <f>SUMIFS(Data!E:E,Data!B:B,H5,Data!A:A,$B$16)</f>
        <v>20065896</v>
      </c>
      <c r="K5">
        <v>2019</v>
      </c>
      <c r="L5" s="2">
        <f>AVERAGEIFS(Data!F:F,Data!B:B,$B$3,Data!A:A,$K5)</f>
        <v>61382.208333333336</v>
      </c>
      <c r="M5" s="1">
        <f>SUMIFS(Data!E:E,Data!B:B,$B$3,Data!A:A,$K5)</f>
        <v>7383280</v>
      </c>
      <c r="O5" t="str">
        <v>Arkansas</v>
      </c>
      <c r="P5" s="13">
        <f>SUMIFS(Data!E:E,Data!B:B,$B$3,Data!A:A,$B$16,Data!C:C,$O5)</f>
        <v>53142</v>
      </c>
      <c r="Q5" vm="3">
        <v>3013825</v>
      </c>
      <c r="R5" s="15">
        <f t="shared" si="1"/>
        <v>17.632742445231557</v>
      </c>
      <c r="S5" s="16">
        <f>AVERAGEIFS(Data!F:F,Data!B:B,$B$3,Data!A:A,$B$16,Data!C:C,$O5)</f>
        <v>52247</v>
      </c>
      <c r="T5" s="18">
        <f t="shared" si="2"/>
        <v>17.632742445231557</v>
      </c>
    </row>
    <row r="6" spans="1:20" x14ac:dyDescent="0.2">
      <c r="A6" t="str">
        <v>Finance</v>
      </c>
      <c r="D6" t="s">
        <v>58</v>
      </c>
      <c r="E6" s="10">
        <f>AVERAGEIFS(Data!F:F,Data!B:B,D6,Data!A:A,$B$16)</f>
        <v>53607.208333333336</v>
      </c>
      <c r="F6" s="10">
        <f t="shared" si="0"/>
        <v>0</v>
      </c>
      <c r="H6" t="s">
        <v>59</v>
      </c>
      <c r="I6" s="1">
        <f>SUMIFS(Data!E:E,Data!B:B,H6,Data!A:A,$B$16)</f>
        <v>12649500</v>
      </c>
      <c r="K6">
        <v>2020</v>
      </c>
      <c r="L6" s="2">
        <f>AVERAGEIFS(Data!F:F,Data!B:B,$B$3,Data!A:A,$K6)</f>
        <v>63896.895833333336</v>
      </c>
      <c r="M6" s="1">
        <f>SUMIFS(Data!E:E,Data!B:B,$B$3,Data!A:A,$K6)</f>
        <v>7136444</v>
      </c>
      <c r="O6" t="str">
        <v>California</v>
      </c>
      <c r="P6" s="13">
        <f>SUMIFS(Data!E:E,Data!B:B,$B$3,Data!A:A,$B$16,Data!C:C,$O6)</f>
        <v>855879</v>
      </c>
      <c r="Q6" vm="4">
        <v>39557045</v>
      </c>
      <c r="R6" s="15">
        <f t="shared" si="1"/>
        <v>21.63657573511874</v>
      </c>
      <c r="S6" s="16">
        <f>AVERAGEIFS(Data!F:F,Data!B:B,$B$3,Data!A:A,$B$16,Data!C:C,$O6)</f>
        <v>76740</v>
      </c>
      <c r="T6" s="18">
        <f t="shared" si="2"/>
        <v>21.63657573511874</v>
      </c>
    </row>
    <row r="7" spans="1:20" x14ac:dyDescent="0.2">
      <c r="A7" t="str">
        <v>Information</v>
      </c>
      <c r="D7" t="s">
        <v>55</v>
      </c>
      <c r="E7" s="10">
        <f>AVERAGEIFS(Data!F:F,Data!B:B,D7,Data!A:A,$B$16)</f>
        <v>55605.9375</v>
      </c>
      <c r="F7" s="10">
        <f t="shared" si="0"/>
        <v>0</v>
      </c>
      <c r="H7" t="s">
        <v>52</v>
      </c>
      <c r="I7" s="1">
        <f>SUMIFS(Data!E:E,Data!B:B,H7,Data!A:A,$B$16)</f>
        <v>12058694</v>
      </c>
      <c r="O7" t="str">
        <v>Colorado</v>
      </c>
      <c r="P7" s="13">
        <f>SUMIFS(Data!E:E,Data!B:B,$B$3,Data!A:A,$B$16,Data!C:C,$O7)</f>
        <v>174730</v>
      </c>
      <c r="Q7" vm="5">
        <v>5695564</v>
      </c>
      <c r="R7" s="15">
        <f t="shared" si="1"/>
        <v>30.678261187127386</v>
      </c>
      <c r="S7" s="16">
        <f>AVERAGEIFS(Data!F:F,Data!B:B,$B$3,Data!A:A,$B$16,Data!C:C,$O7)</f>
        <v>68209</v>
      </c>
      <c r="T7" s="18">
        <f t="shared" si="2"/>
        <v>30.678261187127386</v>
      </c>
    </row>
    <row r="8" spans="1:20" x14ac:dyDescent="0.2">
      <c r="A8" t="str">
        <v>Leisure &amp; Hospitality</v>
      </c>
      <c r="D8" t="s">
        <v>51</v>
      </c>
      <c r="E8" s="10">
        <f>AVERAGEIFS(Data!F:F,Data!B:B,D8,Data!A:A,$B$16)</f>
        <v>63896.895833333336</v>
      </c>
      <c r="F8" s="10">
        <f t="shared" si="0"/>
        <v>63896.895833333336</v>
      </c>
      <c r="H8" t="s">
        <v>56</v>
      </c>
      <c r="I8" s="1">
        <f>SUMIFS(Data!E:E,Data!B:B,H8,Data!A:A,$B$16)</f>
        <v>8142043</v>
      </c>
      <c r="O8" t="str">
        <v>Connecticut</v>
      </c>
      <c r="P8" s="13">
        <f>SUMIFS(Data!E:E,Data!B:B,$B$3,Data!A:A,$B$16,Data!C:C,$O8)</f>
        <v>56915</v>
      </c>
      <c r="Q8" vm="6">
        <v>3572665</v>
      </c>
      <c r="R8" s="15">
        <f t="shared" si="1"/>
        <v>15.930684796923305</v>
      </c>
      <c r="S8" s="16">
        <f>AVERAGEIFS(Data!F:F,Data!B:B,$B$3,Data!A:A,$B$16,Data!C:C,$O8)</f>
        <v>75591</v>
      </c>
      <c r="T8" s="18">
        <f t="shared" si="2"/>
        <v>15.930684796923305</v>
      </c>
    </row>
    <row r="9" spans="1:20" x14ac:dyDescent="0.2">
      <c r="A9" t="str">
        <v>Manufacturing</v>
      </c>
      <c r="D9" t="s">
        <v>52</v>
      </c>
      <c r="E9" s="10">
        <f>AVERAGEIFS(Data!F:F,Data!B:B,D9,Data!A:A,$B$16)</f>
        <v>68427.875</v>
      </c>
      <c r="F9" s="10">
        <f t="shared" si="0"/>
        <v>0</v>
      </c>
      <c r="H9" t="s">
        <v>51</v>
      </c>
      <c r="I9" s="1">
        <f>SUMIFS(Data!E:E,Data!B:B,H9,Data!A:A,$B$16)</f>
        <v>7136444</v>
      </c>
      <c r="O9" t="str">
        <v>Delaware</v>
      </c>
      <c r="P9" s="13">
        <f>SUMIFS(Data!E:E,Data!B:B,$B$3,Data!A:A,$B$16,Data!C:C,$O9)</f>
        <v>22403</v>
      </c>
      <c r="Q9" vm="7">
        <v>967171</v>
      </c>
      <c r="R9" s="15">
        <f t="shared" si="1"/>
        <v>23.163432319620831</v>
      </c>
      <c r="S9" s="16">
        <f>AVERAGEIFS(Data!F:F,Data!B:B,$B$3,Data!A:A,$B$16,Data!C:C,$O9)</f>
        <v>64977</v>
      </c>
      <c r="T9" s="18">
        <f t="shared" si="2"/>
        <v>23.163432319620831</v>
      </c>
    </row>
    <row r="10" spans="1:20" x14ac:dyDescent="0.2">
      <c r="A10" t="str">
        <v>Natural Resources</v>
      </c>
      <c r="D10" t="s">
        <v>57</v>
      </c>
      <c r="E10" s="10">
        <f>AVERAGEIFS(Data!F:F,Data!B:B,D10,Data!A:A,$B$16)</f>
        <v>74713.0625</v>
      </c>
      <c r="F10" s="10">
        <f t="shared" si="0"/>
        <v>0</v>
      </c>
      <c r="H10" t="s">
        <v>60</v>
      </c>
      <c r="I10" s="1">
        <f>SUMIFS(Data!E:E,Data!B:B,H10,Data!A:A,$B$16)</f>
        <v>3843699</v>
      </c>
      <c r="O10" t="str">
        <v>Florida</v>
      </c>
      <c r="P10" s="13">
        <f>SUMIFS(Data!E:E,Data!B:B,$B$3,Data!A:A,$B$16,Data!C:C,$O10)</f>
        <v>561991</v>
      </c>
      <c r="Q10" vm="8">
        <v>21670000</v>
      </c>
      <c r="R10" s="15">
        <f t="shared" si="1"/>
        <v>25.934056299030917</v>
      </c>
      <c r="S10" s="16">
        <f>AVERAGEIFS(Data!F:F,Data!B:B,$B$3,Data!A:A,$B$16,Data!C:C,$O10)</f>
        <v>55910</v>
      </c>
      <c r="T10" s="18">
        <f t="shared" si="2"/>
        <v>25.934056299030917</v>
      </c>
    </row>
    <row r="11" spans="1:20" x14ac:dyDescent="0.2">
      <c r="A11" t="str">
        <v>Other Services</v>
      </c>
      <c r="D11" t="s">
        <v>56</v>
      </c>
      <c r="E11" s="10">
        <f>AVERAGEIFS(Data!F:F,Data!B:B,D11,Data!A:A,$B$16)</f>
        <v>90040.666666666672</v>
      </c>
      <c r="F11" s="10">
        <f t="shared" si="0"/>
        <v>0</v>
      </c>
      <c r="H11" t="s">
        <v>53</v>
      </c>
      <c r="I11" s="1">
        <f>SUMIFS(Data!E:E,Data!B:B,H11,Data!A:A,$B$16)</f>
        <v>2677815</v>
      </c>
      <c r="O11" t="str">
        <v>Georgia</v>
      </c>
      <c r="P11" s="13">
        <f>SUMIFS(Data!E:E,Data!B:B,$B$3,Data!A:A,$B$16,Data!C:C,$O11)</f>
        <v>200710</v>
      </c>
      <c r="Q11" vm="9">
        <v>10519475</v>
      </c>
      <c r="R11" s="15">
        <f t="shared" si="1"/>
        <v>19.079849517204995</v>
      </c>
      <c r="S11" s="16">
        <f>AVERAGEIFS(Data!F:F,Data!B:B,$B$3,Data!A:A,$B$16,Data!C:C,$O11)</f>
        <v>66214</v>
      </c>
      <c r="T11" s="18">
        <f t="shared" si="2"/>
        <v>19.079849517204995</v>
      </c>
    </row>
    <row r="12" spans="1:20" x14ac:dyDescent="0.2">
      <c r="A12" t="str">
        <v>Trade &amp; Transportation</v>
      </c>
      <c r="D12" t="s">
        <v>53</v>
      </c>
      <c r="E12" s="10">
        <f>AVERAGEIFS(Data!F:F,Data!B:B,D12,Data!A:A,$B$16)</f>
        <v>93586.333333333328</v>
      </c>
      <c r="F12" s="10">
        <f t="shared" si="0"/>
        <v>0</v>
      </c>
      <c r="H12" t="s">
        <v>55</v>
      </c>
      <c r="I12" s="1">
        <f>SUMIFS(Data!E:E,Data!B:B,H12,Data!A:A,$B$16)</f>
        <v>1762873</v>
      </c>
      <c r="O12" t="str">
        <v>Idaho</v>
      </c>
      <c r="P12" s="13">
        <f>SUMIFS(Data!E:E,Data!B:B,$B$3,Data!A:A,$B$16,Data!C:C,$O12)</f>
        <v>53385</v>
      </c>
      <c r="Q12" vm="10">
        <v>1754208</v>
      </c>
      <c r="R12" s="15">
        <f t="shared" si="1"/>
        <v>30.432537076561044</v>
      </c>
      <c r="S12" s="16">
        <f>AVERAGEIFS(Data!F:F,Data!B:B,$B$3,Data!A:A,$B$16,Data!C:C,$O12)</f>
        <v>48649</v>
      </c>
      <c r="T12" s="18">
        <f t="shared" si="2"/>
        <v>30.432537076561044</v>
      </c>
    </row>
    <row r="13" spans="1:20" x14ac:dyDescent="0.2">
      <c r="O13" t="str">
        <v>Illinois</v>
      </c>
      <c r="P13" s="13">
        <f>SUMIFS(Data!E:E,Data!B:B,$B$3,Data!A:A,$B$16,Data!C:C,$O13)</f>
        <v>216664</v>
      </c>
      <c r="Q13" vm="11">
        <v>12741080</v>
      </c>
      <c r="R13" s="15">
        <f t="shared" si="1"/>
        <v>17.005151839561481</v>
      </c>
      <c r="S13" s="16">
        <f>AVERAGEIFS(Data!F:F,Data!B:B,$B$3,Data!A:A,$B$16,Data!C:C,$O13)</f>
        <v>76581</v>
      </c>
      <c r="T13" s="18">
        <f t="shared" si="2"/>
        <v>17.005151839561481</v>
      </c>
    </row>
    <row r="14" spans="1:20" x14ac:dyDescent="0.2">
      <c r="H14" s="7" t="s">
        <v>70</v>
      </c>
      <c r="I14" s="8"/>
      <c r="O14" t="str">
        <v>Indiana</v>
      </c>
      <c r="P14" s="13">
        <f>SUMIFS(Data!E:E,Data!B:B,$B$3,Data!A:A,$B$16,Data!C:C,$O14)</f>
        <v>144001</v>
      </c>
      <c r="Q14" vm="12">
        <v>6691878</v>
      </c>
      <c r="R14" s="15">
        <f t="shared" si="1"/>
        <v>21.518772458194846</v>
      </c>
      <c r="S14" s="16">
        <f>AVERAGEIFS(Data!F:F,Data!B:B,$B$3,Data!A:A,$B$16,Data!C:C,$O14)</f>
        <v>62619</v>
      </c>
      <c r="T14" s="18">
        <f t="shared" si="2"/>
        <v>21.518772458194846</v>
      </c>
    </row>
    <row r="15" spans="1:20" x14ac:dyDescent="0.2">
      <c r="A15" s="5" t="s">
        <v>66</v>
      </c>
      <c r="B15" s="5"/>
      <c r="H15" s="6" t="s">
        <v>49</v>
      </c>
      <c r="I15" s="6" t="s">
        <v>62</v>
      </c>
      <c r="O15" t="str">
        <v>Iowa</v>
      </c>
      <c r="P15" s="13">
        <f>SUMIFS(Data!E:E,Data!B:B,$B$3,Data!A:A,$B$16,Data!C:C,$O15)</f>
        <v>76561</v>
      </c>
      <c r="Q15" vm="13">
        <v>3156145</v>
      </c>
      <c r="R15" s="15">
        <f t="shared" si="1"/>
        <v>24.257757485793586</v>
      </c>
      <c r="S15" s="16">
        <f>AVERAGEIFS(Data!F:F,Data!B:B,$B$3,Data!A:A,$B$16,Data!C:C,$O15)</f>
        <v>61831</v>
      </c>
      <c r="T15" s="18">
        <f t="shared" si="2"/>
        <v>24.257757485793586</v>
      </c>
    </row>
    <row r="16" spans="1:20" x14ac:dyDescent="0.2">
      <c r="A16" s="4" t="s">
        <v>67</v>
      </c>
      <c r="B16" s="9">
        <v>2020</v>
      </c>
      <c r="H16" t="str">
        <f>B3</f>
        <v>Construction</v>
      </c>
      <c r="I16" s="1">
        <f>VLOOKUP(B3,H3:I12,2,FALSE)</f>
        <v>7136444</v>
      </c>
      <c r="O16" t="str">
        <v>Kansas</v>
      </c>
      <c r="P16" s="13">
        <f>SUMIFS(Data!E:E,Data!B:B,$B$3,Data!A:A,$B$16,Data!C:C,$O16)</f>
        <v>63118</v>
      </c>
      <c r="Q16" vm="14">
        <v>2911505</v>
      </c>
      <c r="R16" s="15">
        <f t="shared" si="1"/>
        <v>21.678822464670333</v>
      </c>
      <c r="S16" s="16">
        <f>AVERAGEIFS(Data!F:F,Data!B:B,$B$3,Data!A:A,$B$16,Data!C:C,$O16)</f>
        <v>59126</v>
      </c>
      <c r="T16" s="18">
        <f t="shared" si="2"/>
        <v>21.678822464670333</v>
      </c>
    </row>
    <row r="17" spans="1:20" x14ac:dyDescent="0.2">
      <c r="H17" t="s">
        <v>71</v>
      </c>
      <c r="I17" s="1">
        <f>SUM(I3:I12)-I16</f>
        <v>109512895</v>
      </c>
      <c r="O17" t="str">
        <v>Kentucky</v>
      </c>
      <c r="P17" s="13">
        <f>SUMIFS(Data!E:E,Data!B:B,$B$3,Data!A:A,$B$16,Data!C:C,$O17)</f>
        <v>77924</v>
      </c>
      <c r="Q17" vm="15">
        <v>4468402</v>
      </c>
      <c r="R17" s="15">
        <f t="shared" si="1"/>
        <v>17.43889650035964</v>
      </c>
      <c r="S17" s="16">
        <f>AVERAGEIFS(Data!F:F,Data!B:B,$B$3,Data!A:A,$B$16,Data!C:C,$O17)</f>
        <v>58484</v>
      </c>
      <c r="T17" s="18">
        <f t="shared" si="2"/>
        <v>17.43889650035964</v>
      </c>
    </row>
    <row r="18" spans="1:20" x14ac:dyDescent="0.2">
      <c r="A18" s="5" t="s">
        <v>78</v>
      </c>
      <c r="B18" s="5"/>
      <c r="O18" t="str">
        <v>Louisiana</v>
      </c>
      <c r="P18" s="13">
        <f>SUMIFS(Data!E:E,Data!B:B,$B$3,Data!A:A,$B$16,Data!C:C,$O18)</f>
        <v>121521</v>
      </c>
      <c r="Q18" vm="16">
        <v>4659978</v>
      </c>
      <c r="R18" s="15">
        <f t="shared" si="1"/>
        <v>26.077590924248998</v>
      </c>
      <c r="S18" s="16">
        <f>AVERAGEIFS(Data!F:F,Data!B:B,$B$3,Data!A:A,$B$16,Data!C:C,$O18)</f>
        <v>65354</v>
      </c>
      <c r="T18" s="18">
        <f t="shared" si="2"/>
        <v>26.077590924248998</v>
      </c>
    </row>
    <row r="19" spans="1:20" x14ac:dyDescent="0.2">
      <c r="A19" s="4" t="s">
        <v>79</v>
      </c>
      <c r="B19" s="9" t="str">
        <f>Dashboard!P11</f>
        <v>Employee per 1000 Capita</v>
      </c>
      <c r="H19" s="4" t="s">
        <v>80</v>
      </c>
      <c r="I19" s="14">
        <f>I16/SUM(I16:I17)</f>
        <v>6.1178606421421727E-2</v>
      </c>
      <c r="O19" t="str">
        <v>Maine</v>
      </c>
      <c r="P19" s="13">
        <f>SUMIFS(Data!E:E,Data!B:B,$B$3,Data!A:A,$B$16,Data!C:C,$O19)</f>
        <v>30344</v>
      </c>
      <c r="Q19" vm="17">
        <v>1338404</v>
      </c>
      <c r="R19" s="15">
        <f t="shared" si="1"/>
        <v>22.671779223612599</v>
      </c>
      <c r="S19" s="16">
        <f>AVERAGEIFS(Data!F:F,Data!B:B,$B$3,Data!A:A,$B$16,Data!C:C,$O19)</f>
        <v>55607</v>
      </c>
      <c r="T19" s="18">
        <f t="shared" si="2"/>
        <v>22.671779223612599</v>
      </c>
    </row>
    <row r="20" spans="1:20" x14ac:dyDescent="0.2">
      <c r="O20" t="str">
        <v>Maryland</v>
      </c>
      <c r="P20" s="13">
        <f>SUMIFS(Data!E:E,Data!B:B,$B$3,Data!A:A,$B$16,Data!C:C,$O20)</f>
        <v>160039</v>
      </c>
      <c r="Q20" vm="18">
        <v>6042718</v>
      </c>
      <c r="R20" s="15">
        <f t="shared" si="1"/>
        <v>26.484605106510017</v>
      </c>
      <c r="S20" s="16">
        <f>AVERAGEIFS(Data!F:F,Data!B:B,$B$3,Data!A:A,$B$16,Data!C:C,$O20)</f>
        <v>70642</v>
      </c>
      <c r="T20" s="18">
        <f t="shared" si="2"/>
        <v>26.484605106510017</v>
      </c>
    </row>
    <row r="21" spans="1:20" x14ac:dyDescent="0.2">
      <c r="O21" t="str">
        <v>Massachusetts</v>
      </c>
      <c r="P21" s="13">
        <f>SUMIFS(Data!E:E,Data!B:B,$B$3,Data!A:A,$B$16,Data!C:C,$O21)</f>
        <v>152366</v>
      </c>
      <c r="Q21" vm="19">
        <v>6902149</v>
      </c>
      <c r="R21" s="15">
        <f t="shared" si="1"/>
        <v>22.075153694885461</v>
      </c>
      <c r="S21" s="16">
        <f>AVERAGEIFS(Data!F:F,Data!B:B,$B$3,Data!A:A,$B$16,Data!C:C,$O21)</f>
        <v>84958</v>
      </c>
      <c r="T21" s="18">
        <f t="shared" si="2"/>
        <v>22.075153694885461</v>
      </c>
    </row>
    <row r="22" spans="1:20" x14ac:dyDescent="0.2">
      <c r="O22" t="str">
        <v>Michigan</v>
      </c>
      <c r="P22" s="13">
        <f>SUMIFS(Data!E:E,Data!B:B,$B$3,Data!A:A,$B$16,Data!C:C,$O22)</f>
        <v>164028</v>
      </c>
      <c r="Q22" vm="20">
        <v>9995915</v>
      </c>
      <c r="R22" s="15">
        <f t="shared" si="1"/>
        <v>16.409503282090736</v>
      </c>
      <c r="S22" s="16">
        <f>AVERAGEIFS(Data!F:F,Data!B:B,$B$3,Data!A:A,$B$16,Data!C:C,$O22)</f>
        <v>67631</v>
      </c>
      <c r="T22" s="18">
        <f t="shared" si="2"/>
        <v>16.409503282090736</v>
      </c>
    </row>
    <row r="23" spans="1:20" x14ac:dyDescent="0.2">
      <c r="O23" t="str">
        <v>Minnesota</v>
      </c>
      <c r="P23" s="13">
        <f>SUMIFS(Data!E:E,Data!B:B,$B$3,Data!A:A,$B$16,Data!C:C,$O23)</f>
        <v>123866</v>
      </c>
      <c r="Q23" vm="21">
        <v>5611179</v>
      </c>
      <c r="R23" s="15">
        <f t="shared" si="1"/>
        <v>22.074861628901875</v>
      </c>
      <c r="S23" s="16">
        <f>AVERAGEIFS(Data!F:F,Data!B:B,$B$3,Data!A:A,$B$16,Data!C:C,$O23)</f>
        <v>72942</v>
      </c>
      <c r="T23" s="18">
        <f t="shared" si="2"/>
        <v>22.074861628901875</v>
      </c>
    </row>
    <row r="24" spans="1:20" x14ac:dyDescent="0.2">
      <c r="O24" t="str">
        <v>Mississippi</v>
      </c>
      <c r="P24" s="13">
        <f>SUMIFS(Data!E:E,Data!B:B,$B$3,Data!A:A,$B$16,Data!C:C,$O24)</f>
        <v>43888</v>
      </c>
      <c r="Q24" vm="22">
        <v>2963914</v>
      </c>
      <c r="R24" s="15">
        <f t="shared" si="1"/>
        <v>14.807447179641516</v>
      </c>
      <c r="S24" s="16">
        <f>AVERAGEIFS(Data!F:F,Data!B:B,$B$3,Data!A:A,$B$16,Data!C:C,$O24)</f>
        <v>53779</v>
      </c>
      <c r="T24" s="18">
        <f t="shared" si="2"/>
        <v>14.807447179641516</v>
      </c>
    </row>
    <row r="25" spans="1:20" x14ac:dyDescent="0.2">
      <c r="O25" t="str">
        <v>Missouri</v>
      </c>
      <c r="P25" s="13">
        <f>SUMIFS(Data!E:E,Data!B:B,$B$3,Data!A:A,$B$16,Data!C:C,$O25)</f>
        <v>126375</v>
      </c>
      <c r="Q25" vm="23">
        <v>6126452</v>
      </c>
      <c r="R25" s="15">
        <f t="shared" si="1"/>
        <v>20.627763018464847</v>
      </c>
      <c r="S25" s="16">
        <f>AVERAGEIFS(Data!F:F,Data!B:B,$B$3,Data!A:A,$B$16,Data!C:C,$O25)</f>
        <v>64664</v>
      </c>
      <c r="T25" s="18">
        <f t="shared" si="2"/>
        <v>20.627763018464847</v>
      </c>
    </row>
    <row r="26" spans="1:20" x14ac:dyDescent="0.2">
      <c r="O26" t="str">
        <v>Montana</v>
      </c>
      <c r="P26" s="13">
        <f>SUMIFS(Data!E:E,Data!B:B,$B$3,Data!A:A,$B$16,Data!C:C,$O26)</f>
        <v>30793</v>
      </c>
      <c r="Q26" vm="24">
        <v>1062305</v>
      </c>
      <c r="R26" s="15">
        <f t="shared" si="1"/>
        <v>28.986967019829521</v>
      </c>
      <c r="S26" s="16">
        <f>AVERAGEIFS(Data!F:F,Data!B:B,$B$3,Data!A:A,$B$16,Data!C:C,$O26)</f>
        <v>55897</v>
      </c>
      <c r="T26" s="18">
        <f t="shared" si="2"/>
        <v>28.986967019829521</v>
      </c>
    </row>
    <row r="27" spans="1:20" x14ac:dyDescent="0.2">
      <c r="O27" t="str">
        <v>Nebraska</v>
      </c>
      <c r="P27" s="13">
        <f>SUMIFS(Data!E:E,Data!B:B,$B$3,Data!A:A,$B$16,Data!C:C,$O27)</f>
        <v>55249</v>
      </c>
      <c r="Q27" vm="25">
        <v>1929268</v>
      </c>
      <c r="R27" s="15">
        <f t="shared" si="1"/>
        <v>28.637286266086413</v>
      </c>
      <c r="S27" s="16">
        <f>AVERAGEIFS(Data!F:F,Data!B:B,$B$3,Data!A:A,$B$16,Data!C:C,$O27)</f>
        <v>56548</v>
      </c>
      <c r="T27" s="18">
        <f t="shared" si="2"/>
        <v>28.637286266086413</v>
      </c>
    </row>
    <row r="28" spans="1:20" x14ac:dyDescent="0.2">
      <c r="O28" t="str">
        <v>Nevada</v>
      </c>
      <c r="P28" s="13">
        <f>SUMIFS(Data!E:E,Data!B:B,$B$3,Data!A:A,$B$16,Data!C:C,$O28)</f>
        <v>93450</v>
      </c>
      <c r="Q28" vm="26">
        <v>3034392</v>
      </c>
      <c r="R28" s="15">
        <f t="shared" si="1"/>
        <v>30.796943835865637</v>
      </c>
      <c r="S28" s="16">
        <f>AVERAGEIFS(Data!F:F,Data!B:B,$B$3,Data!A:A,$B$16,Data!C:C,$O28)</f>
        <v>67902</v>
      </c>
      <c r="T28" s="18">
        <f t="shared" si="2"/>
        <v>30.796943835865637</v>
      </c>
    </row>
    <row r="29" spans="1:20" x14ac:dyDescent="0.2">
      <c r="O29" t="str">
        <v>New Hampshire</v>
      </c>
      <c r="P29" s="13">
        <f>SUMIFS(Data!E:E,Data!B:B,$B$3,Data!A:A,$B$16,Data!C:C,$O29)</f>
        <v>27866</v>
      </c>
      <c r="Q29" vm="27">
        <v>1356458</v>
      </c>
      <c r="R29" s="15">
        <f t="shared" si="1"/>
        <v>20.543208857185405</v>
      </c>
      <c r="S29" s="16">
        <f>AVERAGEIFS(Data!F:F,Data!B:B,$B$3,Data!A:A,$B$16,Data!C:C,$O29)</f>
        <v>68870</v>
      </c>
      <c r="T29" s="18">
        <f t="shared" si="2"/>
        <v>20.543208857185405</v>
      </c>
    </row>
    <row r="30" spans="1:20" x14ac:dyDescent="0.2">
      <c r="O30" t="str">
        <v>New Jersey</v>
      </c>
      <c r="P30" s="13">
        <f>SUMIFS(Data!E:E,Data!B:B,$B$3,Data!A:A,$B$16,Data!C:C,$O30)</f>
        <v>151469</v>
      </c>
      <c r="Q30" vm="28">
        <v>8908520</v>
      </c>
      <c r="R30" s="15">
        <f t="shared" si="1"/>
        <v>17.002712010524753</v>
      </c>
      <c r="S30" s="16">
        <f>AVERAGEIFS(Data!F:F,Data!B:B,$B$3,Data!A:A,$B$16,Data!C:C,$O30)</f>
        <v>77924</v>
      </c>
      <c r="T30" s="18">
        <f t="shared" si="2"/>
        <v>17.002712010524753</v>
      </c>
    </row>
    <row r="31" spans="1:20" x14ac:dyDescent="0.2">
      <c r="O31" t="str">
        <v>New Mexico</v>
      </c>
      <c r="P31" s="13">
        <f>SUMIFS(Data!E:E,Data!B:B,$B$3,Data!A:A,$B$16,Data!C:C,$O31)</f>
        <v>48577</v>
      </c>
      <c r="Q31" vm="29">
        <v>2095428</v>
      </c>
      <c r="R31" s="15">
        <f t="shared" si="1"/>
        <v>23.182376106456534</v>
      </c>
      <c r="S31" s="16">
        <f>AVERAGEIFS(Data!F:F,Data!B:B,$B$3,Data!A:A,$B$16,Data!C:C,$O31)</f>
        <v>53439</v>
      </c>
      <c r="T31" s="18">
        <f t="shared" si="2"/>
        <v>23.182376106456534</v>
      </c>
    </row>
    <row r="32" spans="1:20" x14ac:dyDescent="0.2">
      <c r="O32" t="str">
        <v>New York</v>
      </c>
      <c r="P32" s="13">
        <f>SUMIFS(Data!E:E,Data!B:B,$B$3,Data!A:A,$B$16,Data!C:C,$O32)</f>
        <v>361821</v>
      </c>
      <c r="Q32" vm="30">
        <v>19542209</v>
      </c>
      <c r="R32" s="15">
        <f t="shared" si="1"/>
        <v>18.514846504814273</v>
      </c>
      <c r="S32" s="16">
        <f>AVERAGEIFS(Data!F:F,Data!B:B,$B$3,Data!A:A,$B$16,Data!C:C,$O32)</f>
        <v>78199</v>
      </c>
      <c r="T32" s="18">
        <f t="shared" si="2"/>
        <v>18.514846504814273</v>
      </c>
    </row>
    <row r="33" spans="15:20" x14ac:dyDescent="0.2">
      <c r="O33" t="str">
        <v>North Carolina</v>
      </c>
      <c r="P33" s="13">
        <f>SUMIFS(Data!E:E,Data!B:B,$B$3,Data!A:A,$B$16,Data!C:C,$O33)</f>
        <v>229369</v>
      </c>
      <c r="Q33" vm="31">
        <v>10383620</v>
      </c>
      <c r="R33" s="15">
        <f t="shared" si="1"/>
        <v>22.089502504906765</v>
      </c>
      <c r="S33" s="16">
        <f>AVERAGEIFS(Data!F:F,Data!B:B,$B$3,Data!A:A,$B$16,Data!C:C,$O33)</f>
        <v>59177</v>
      </c>
      <c r="T33" s="18">
        <f t="shared" si="2"/>
        <v>22.089502504906765</v>
      </c>
    </row>
    <row r="34" spans="15:20" x14ac:dyDescent="0.2">
      <c r="O34" t="str">
        <v>North Dakota</v>
      </c>
      <c r="P34" s="13">
        <f>SUMIFS(Data!E:E,Data!B:B,$B$3,Data!A:A,$B$16,Data!C:C,$O34)</f>
        <v>25364</v>
      </c>
      <c r="Q34" vm="32">
        <v>760077</v>
      </c>
      <c r="R34" s="15">
        <f t="shared" si="1"/>
        <v>33.37030327190535</v>
      </c>
      <c r="S34" s="16">
        <f>AVERAGEIFS(Data!F:F,Data!B:B,$B$3,Data!A:A,$B$16,Data!C:C,$O34)</f>
        <v>66729</v>
      </c>
      <c r="T34" s="18">
        <f t="shared" si="2"/>
        <v>33.37030327190535</v>
      </c>
    </row>
    <row r="35" spans="15:20" x14ac:dyDescent="0.2">
      <c r="O35" t="str">
        <v>Ohio</v>
      </c>
      <c r="P35" s="13">
        <f>SUMIFS(Data!E:E,Data!B:B,$B$3,Data!A:A,$B$16,Data!C:C,$O35)</f>
        <v>218531</v>
      </c>
      <c r="Q35" vm="33">
        <v>11689442</v>
      </c>
      <c r="R35" s="15">
        <f t="shared" si="1"/>
        <v>18.694733247318393</v>
      </c>
      <c r="S35" s="16">
        <f>AVERAGEIFS(Data!F:F,Data!B:B,$B$3,Data!A:A,$B$16,Data!C:C,$O35)</f>
        <v>65104</v>
      </c>
      <c r="T35" s="18">
        <f t="shared" si="2"/>
        <v>18.694733247318393</v>
      </c>
    </row>
    <row r="36" spans="15:20" x14ac:dyDescent="0.2">
      <c r="O36" t="str">
        <v>Oklahoma</v>
      </c>
      <c r="P36" s="13">
        <f>SUMIFS(Data!E:E,Data!B:B,$B$3,Data!A:A,$B$16,Data!C:C,$O36)</f>
        <v>78772</v>
      </c>
      <c r="Q36" vm="34">
        <v>3943079</v>
      </c>
      <c r="R36" s="15">
        <f t="shared" si="1"/>
        <v>19.97728171309781</v>
      </c>
      <c r="S36" s="16">
        <f>AVERAGEIFS(Data!F:F,Data!B:B,$B$3,Data!A:A,$B$16,Data!C:C,$O36)</f>
        <v>55099</v>
      </c>
      <c r="T36" s="18">
        <f t="shared" si="2"/>
        <v>19.97728171309781</v>
      </c>
    </row>
    <row r="37" spans="15:20" x14ac:dyDescent="0.2">
      <c r="O37" t="str">
        <v>Oregon</v>
      </c>
      <c r="P37" s="13">
        <f>SUMIFS(Data!E:E,Data!B:B,$B$3,Data!A:A,$B$16,Data!C:C,$O37)</f>
        <v>107568</v>
      </c>
      <c r="Q37" vm="35">
        <v>4190713</v>
      </c>
      <c r="R37" s="15">
        <f t="shared" si="1"/>
        <v>25.668185819453633</v>
      </c>
      <c r="S37" s="16">
        <f>AVERAGEIFS(Data!F:F,Data!B:B,$B$3,Data!A:A,$B$16,Data!C:C,$O37)</f>
        <v>66876</v>
      </c>
      <c r="T37" s="18">
        <f t="shared" si="2"/>
        <v>25.668185819453633</v>
      </c>
    </row>
    <row r="38" spans="15:20" x14ac:dyDescent="0.2">
      <c r="O38" t="str">
        <v>Pennsylvania</v>
      </c>
      <c r="P38" s="13">
        <f>SUMIFS(Data!E:E,Data!B:B,$B$3,Data!A:A,$B$16,Data!C:C,$O38)</f>
        <v>241570</v>
      </c>
      <c r="Q38" vm="36">
        <v>12807060</v>
      </c>
      <c r="R38" s="15">
        <f t="shared" si="1"/>
        <v>18.862252538834049</v>
      </c>
      <c r="S38" s="16">
        <f>AVERAGEIFS(Data!F:F,Data!B:B,$B$3,Data!A:A,$B$16,Data!C:C,$O38)</f>
        <v>70639</v>
      </c>
      <c r="T38" s="18">
        <f t="shared" si="2"/>
        <v>18.862252538834049</v>
      </c>
    </row>
    <row r="39" spans="15:20" x14ac:dyDescent="0.2">
      <c r="O39" t="str">
        <v>Rhode Island</v>
      </c>
      <c r="P39" s="13">
        <f>SUMIFS(Data!E:E,Data!B:B,$B$3,Data!A:A,$B$16,Data!C:C,$O39)</f>
        <v>18924</v>
      </c>
      <c r="Q39" vm="37">
        <v>1057315</v>
      </c>
      <c r="R39" s="15">
        <f t="shared" si="1"/>
        <v>17.898166582333552</v>
      </c>
      <c r="S39" s="16">
        <f>AVERAGEIFS(Data!F:F,Data!B:B,$B$3,Data!A:A,$B$16,Data!C:C,$O39)</f>
        <v>66955</v>
      </c>
      <c r="T39" s="18">
        <f t="shared" si="2"/>
        <v>17.898166582333552</v>
      </c>
    </row>
    <row r="40" spans="15:20" x14ac:dyDescent="0.2">
      <c r="O40" t="str">
        <v>South Carolina</v>
      </c>
      <c r="P40" s="13">
        <f>SUMIFS(Data!E:E,Data!B:B,$B$3,Data!A:A,$B$16,Data!C:C,$O40)</f>
        <v>103647</v>
      </c>
      <c r="Q40" vm="38">
        <v>5084127</v>
      </c>
      <c r="R40" s="15">
        <f t="shared" si="1"/>
        <v>20.386390819898871</v>
      </c>
      <c r="S40" s="16">
        <f>AVERAGEIFS(Data!F:F,Data!B:B,$B$3,Data!A:A,$B$16,Data!C:C,$O40)</f>
        <v>57906</v>
      </c>
      <c r="T40" s="18">
        <f t="shared" si="2"/>
        <v>20.386390819898871</v>
      </c>
    </row>
    <row r="41" spans="15:20" x14ac:dyDescent="0.2">
      <c r="O41" t="str">
        <v>South Dakota</v>
      </c>
      <c r="P41" s="13">
        <f>SUMIFS(Data!E:E,Data!B:B,$B$3,Data!A:A,$B$16,Data!C:C,$O41)</f>
        <v>24410</v>
      </c>
      <c r="Q41" vm="39">
        <v>882235</v>
      </c>
      <c r="R41" s="15">
        <f t="shared" si="1"/>
        <v>27.668365004788974</v>
      </c>
      <c r="S41" s="16">
        <f>AVERAGEIFS(Data!F:F,Data!B:B,$B$3,Data!A:A,$B$16,Data!C:C,$O41)</f>
        <v>54005</v>
      </c>
      <c r="T41" s="18">
        <f t="shared" si="2"/>
        <v>27.668365004788974</v>
      </c>
    </row>
    <row r="42" spans="15:20" x14ac:dyDescent="0.2">
      <c r="O42" t="str">
        <v>Tennessee</v>
      </c>
      <c r="P42" s="13">
        <f>SUMIFS(Data!E:E,Data!B:B,$B$3,Data!A:A,$B$16,Data!C:C,$O42)</f>
        <v>130050</v>
      </c>
      <c r="Q42" vm="40">
        <v>6770010</v>
      </c>
      <c r="R42" s="15">
        <f t="shared" si="1"/>
        <v>19.209720517399532</v>
      </c>
      <c r="S42" s="16">
        <f>AVERAGEIFS(Data!F:F,Data!B:B,$B$3,Data!A:A,$B$16,Data!C:C,$O42)</f>
        <v>62259</v>
      </c>
      <c r="T42" s="18">
        <f t="shared" si="2"/>
        <v>19.209720517399532</v>
      </c>
    </row>
    <row r="43" spans="15:20" x14ac:dyDescent="0.2">
      <c r="O43" t="str">
        <v>Texas</v>
      </c>
      <c r="P43" s="13">
        <f>SUMIFS(Data!E:E,Data!B:B,$B$3,Data!A:A,$B$16,Data!C:C,$O43)</f>
        <v>737125</v>
      </c>
      <c r="Q43" vm="41">
        <v>28701845</v>
      </c>
      <c r="R43" s="15">
        <f t="shared" si="1"/>
        <v>25.682146914248893</v>
      </c>
      <c r="S43" s="16">
        <f>AVERAGEIFS(Data!F:F,Data!B:B,$B$3,Data!A:A,$B$16,Data!C:C,$O43)</f>
        <v>68929</v>
      </c>
      <c r="T43" s="18">
        <f t="shared" si="2"/>
        <v>25.682146914248893</v>
      </c>
    </row>
    <row r="44" spans="15:20" x14ac:dyDescent="0.2">
      <c r="O44" t="str">
        <v>Utah</v>
      </c>
      <c r="P44" s="13">
        <f>SUMIFS(Data!E:E,Data!B:B,$B$3,Data!A:A,$B$16,Data!C:C,$O44)</f>
        <v>115416</v>
      </c>
      <c r="Q44" vm="42">
        <v>3161105</v>
      </c>
      <c r="R44" s="15">
        <f t="shared" si="1"/>
        <v>36.511283237981651</v>
      </c>
      <c r="S44" s="16">
        <f>AVERAGEIFS(Data!F:F,Data!B:B,$B$3,Data!A:A,$B$16,Data!C:C,$O44)</f>
        <v>57474</v>
      </c>
      <c r="T44" s="18">
        <f t="shared" si="2"/>
        <v>36.511283237981651</v>
      </c>
    </row>
    <row r="45" spans="15:20" x14ac:dyDescent="0.2">
      <c r="O45" t="str">
        <v>Vermont</v>
      </c>
      <c r="P45" s="13">
        <f>SUMIFS(Data!E:E,Data!B:B,$B$3,Data!A:A,$B$16,Data!C:C,$O45)</f>
        <v>14269</v>
      </c>
      <c r="Q45" vm="43">
        <v>626299</v>
      </c>
      <c r="R45" s="15">
        <f t="shared" si="1"/>
        <v>22.783047713631987</v>
      </c>
      <c r="S45" s="16">
        <f>AVERAGEIFS(Data!F:F,Data!B:B,$B$3,Data!A:A,$B$16,Data!C:C,$O45)</f>
        <v>55130</v>
      </c>
      <c r="T45" s="18">
        <f t="shared" si="2"/>
        <v>22.783047713631987</v>
      </c>
    </row>
    <row r="46" spans="15:20" x14ac:dyDescent="0.2">
      <c r="O46" t="str">
        <v>Virginia</v>
      </c>
      <c r="P46" s="13">
        <f>SUMIFS(Data!E:E,Data!B:B,$B$3,Data!A:A,$B$16,Data!C:C,$O46)</f>
        <v>201137</v>
      </c>
      <c r="Q46" vm="44">
        <v>8517685</v>
      </c>
      <c r="R46" s="15">
        <f t="shared" si="1"/>
        <v>23.614045365612839</v>
      </c>
      <c r="S46" s="16">
        <f>AVERAGEIFS(Data!F:F,Data!B:B,$B$3,Data!A:A,$B$16,Data!C:C,$O46)</f>
        <v>63521</v>
      </c>
      <c r="T46" s="18">
        <f t="shared" si="2"/>
        <v>23.614045365612839</v>
      </c>
    </row>
    <row r="47" spans="15:20" x14ac:dyDescent="0.2">
      <c r="O47" t="str">
        <v>Washington</v>
      </c>
      <c r="P47" s="13">
        <f>SUMIFS(Data!E:E,Data!B:B,$B$3,Data!A:A,$B$16,Data!C:C,$O47)</f>
        <v>199964</v>
      </c>
      <c r="Q47" vm="45">
        <v>7614893</v>
      </c>
      <c r="R47" s="15">
        <f t="shared" si="1"/>
        <v>26.259594192590757</v>
      </c>
      <c r="S47" s="16">
        <f>AVERAGEIFS(Data!F:F,Data!B:B,$B$3,Data!A:A,$B$16,Data!C:C,$O47)</f>
        <v>69827</v>
      </c>
      <c r="T47" s="18">
        <f t="shared" si="2"/>
        <v>26.259594192590757</v>
      </c>
    </row>
    <row r="48" spans="15:20" x14ac:dyDescent="0.2">
      <c r="O48" t="str">
        <v>West Virginia</v>
      </c>
      <c r="P48" s="13">
        <f>SUMIFS(Data!E:E,Data!B:B,$B$3,Data!A:A,$B$16,Data!C:C,$O48)</f>
        <v>29583</v>
      </c>
      <c r="Q48" vm="46">
        <v>1805832</v>
      </c>
      <c r="R48" s="15">
        <f t="shared" si="1"/>
        <v>16.38192257087038</v>
      </c>
      <c r="S48" s="16">
        <f>AVERAGEIFS(Data!F:F,Data!B:B,$B$3,Data!A:A,$B$16,Data!C:C,$O48)</f>
        <v>60489</v>
      </c>
      <c r="T48" s="18">
        <f t="shared" si="2"/>
        <v>16.38192257087038</v>
      </c>
    </row>
    <row r="49" spans="15:20" x14ac:dyDescent="0.2">
      <c r="O49" t="str">
        <v>Wisconsin</v>
      </c>
      <c r="P49" s="13">
        <f>SUMIFS(Data!E:E,Data!B:B,$B$3,Data!A:A,$B$16,Data!C:C,$O49)</f>
        <v>123846</v>
      </c>
      <c r="Q49" vm="47">
        <v>5813568</v>
      </c>
      <c r="R49" s="15">
        <f t="shared" si="1"/>
        <v>21.302924469103999</v>
      </c>
      <c r="S49" s="16">
        <f>AVERAGEIFS(Data!F:F,Data!B:B,$B$3,Data!A:A,$B$16,Data!C:C,$O49)</f>
        <v>66423</v>
      </c>
      <c r="T49" s="18">
        <f t="shared" si="2"/>
        <v>21.302924469103999</v>
      </c>
    </row>
    <row r="50" spans="15:20" x14ac:dyDescent="0.2">
      <c r="O50" t="str">
        <v>Wyoming</v>
      </c>
      <c r="P50" s="13">
        <f>SUMIFS(Data!E:E,Data!B:B,$B$3,Data!A:A,$B$16,Data!C:C,$O50)</f>
        <v>21200</v>
      </c>
      <c r="Q50" vm="48">
        <v>577737</v>
      </c>
      <c r="R50" s="15">
        <f t="shared" si="1"/>
        <v>36.694897505266233</v>
      </c>
      <c r="S50" s="16">
        <f>AVERAGEIFS(Data!F:F,Data!B:B,$B$3,Data!A:A,$B$16,Data!C:C,$O50)</f>
        <v>56640</v>
      </c>
      <c r="T50" s="18">
        <f t="shared" si="2"/>
        <v>36.694897505266233</v>
      </c>
    </row>
  </sheetData>
  <sortState xmlns:xlrd2="http://schemas.microsoft.com/office/spreadsheetml/2017/richdata2" ref="H3:I12">
    <sortCondition descending="1" ref="I3:I12"/>
  </sortState>
  <mergeCells count="2">
    <mergeCell ref="K1:M1"/>
    <mergeCell ref="O1:T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AE85C-4702-404F-B4AB-8450AA15D1B0}">
  <dimension ref="A1:Y55"/>
  <sheetViews>
    <sheetView showGridLines="0" showRowColHeaders="0" tabSelected="1" zoomScaleNormal="100" workbookViewId="0">
      <selection activeCell="B9" sqref="B9"/>
    </sheetView>
  </sheetViews>
  <sheetFormatPr baseColWidth="10" defaultColWidth="0" defaultRowHeight="15" zeroHeight="1" x14ac:dyDescent="0.2"/>
  <cols>
    <col min="1" max="1" width="4.6640625" customWidth="1"/>
    <col min="2" max="2" width="41.6640625" bestFit="1" customWidth="1"/>
    <col min="3" max="18" width="10.83203125" customWidth="1"/>
    <col min="19" max="19" width="12" customWidth="1"/>
    <col min="20" max="24" width="10.83203125" customWidth="1"/>
    <col min="25" max="25" width="4.6640625" customWidth="1"/>
    <col min="26" max="16384" width="10.83203125" hidden="1"/>
  </cols>
  <sheetData>
    <row r="1" spans="2:19" x14ac:dyDescent="0.2"/>
    <row r="2" spans="2:19" x14ac:dyDescent="0.2"/>
    <row r="3" spans="2:19" x14ac:dyDescent="0.2"/>
    <row r="4" spans="2:19" x14ac:dyDescent="0.2"/>
    <row r="5" spans="2:19" x14ac:dyDescent="0.2"/>
    <row r="6" spans="2:19" x14ac:dyDescent="0.2"/>
    <row r="7" spans="2:19" x14ac:dyDescent="0.2"/>
    <row r="8" spans="2:19" x14ac:dyDescent="0.2"/>
    <row r="9" spans="2:19" ht="31" x14ac:dyDescent="0.35">
      <c r="B9" s="20" t="s">
        <v>51</v>
      </c>
    </row>
    <row r="10" spans="2:19" x14ac:dyDescent="0.2"/>
    <row r="11" spans="2:19" ht="31" x14ac:dyDescent="0.35">
      <c r="P11" s="22" t="s">
        <v>76</v>
      </c>
      <c r="Q11" s="22"/>
      <c r="R11" s="22"/>
      <c r="S11" s="22"/>
    </row>
    <row r="12" spans="2:19" x14ac:dyDescent="0.2"/>
    <row r="13" spans="2:19" x14ac:dyDescent="0.2"/>
    <row r="14" spans="2:19" x14ac:dyDescent="0.2"/>
    <row r="15" spans="2:19" x14ac:dyDescent="0.2">
      <c r="B15" s="19"/>
    </row>
    <row r="16" spans="2:19" x14ac:dyDescent="0.2"/>
    <row r="17" x14ac:dyDescent="0.2"/>
    <row r="18" x14ac:dyDescent="0.2"/>
    <row r="19" x14ac:dyDescent="0.2"/>
    <row r="20" x14ac:dyDescent="0.2"/>
    <row r="21" x14ac:dyDescent="0.2"/>
    <row r="22" x14ac:dyDescent="0.2"/>
    <row r="23" x14ac:dyDescent="0.2"/>
    <row r="24" x14ac:dyDescent="0.2"/>
    <row r="25" x14ac:dyDescent="0.2"/>
    <row r="26" x14ac:dyDescent="0.2"/>
    <row r="27" x14ac:dyDescent="0.2"/>
    <row r="28" x14ac:dyDescent="0.2"/>
    <row r="29" x14ac:dyDescent="0.2"/>
    <row r="30" x14ac:dyDescent="0.2"/>
    <row r="31" x14ac:dyDescent="0.2"/>
    <row r="32" x14ac:dyDescent="0.2"/>
    <row r="33" x14ac:dyDescent="0.2"/>
    <row r="34" x14ac:dyDescent="0.2"/>
    <row r="35" x14ac:dyDescent="0.2"/>
    <row r="36" x14ac:dyDescent="0.2"/>
    <row r="37" x14ac:dyDescent="0.2"/>
    <row r="38" x14ac:dyDescent="0.2"/>
    <row r="39" x14ac:dyDescent="0.2"/>
    <row r="40" x14ac:dyDescent="0.2"/>
    <row r="41" x14ac:dyDescent="0.2"/>
    <row r="42" x14ac:dyDescent="0.2"/>
    <row r="43" x14ac:dyDescent="0.2"/>
    <row r="44" x14ac:dyDescent="0.2"/>
    <row r="45" x14ac:dyDescent="0.2"/>
    <row r="46" x14ac:dyDescent="0.2"/>
    <row r="47" x14ac:dyDescent="0.2"/>
    <row r="48" x14ac:dyDescent="0.2"/>
    <row r="49" x14ac:dyDescent="0.2"/>
    <row r="50" x14ac:dyDescent="0.2"/>
    <row r="51" x14ac:dyDescent="0.2"/>
    <row r="52" x14ac:dyDescent="0.2"/>
    <row r="53" x14ac:dyDescent="0.2"/>
    <row r="54" x14ac:dyDescent="0.2"/>
    <row r="55" x14ac:dyDescent="0.2"/>
  </sheetData>
  <sheetProtection selectLockedCells="1"/>
  <mergeCells count="1">
    <mergeCell ref="P11:S11"/>
  </mergeCells>
  <dataValidations count="1">
    <dataValidation type="list" allowBlank="1" showInputMessage="1" showErrorMessage="1" sqref="B9" xr:uid="{08E538DB-2B19-AF4C-A809-38FFF3F97D50}">
      <formula1>Natural_Resources</formula1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1AB1E35-0DB6-A644-845D-073277330464}">
          <x14:formula1>
            <xm:f>'Data Prep'!$R$2:$S$2</xm:f>
          </x14:formula1>
          <xm:sqref>P11:S11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B54B5-0FAC-0349-A6B1-B3FAD243E1F8}">
  <dimension ref="A1"/>
  <sheetViews>
    <sheetView showGridLines="0" showRowColHeaders="0" workbookViewId="0">
      <selection activeCell="AB14" sqref="AB14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8D2C4-E87E-144A-B8FF-56EFD08A0DC9}">
  <dimension ref="A1"/>
  <sheetViews>
    <sheetView showGridLines="0" showRowColHeaders="0" workbookViewId="0">
      <selection activeCell="AB21" sqref="AB21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Data</vt:lpstr>
      <vt:lpstr>Data Prep</vt:lpstr>
      <vt:lpstr>Dashboard</vt:lpstr>
      <vt:lpstr>Sheet2</vt:lpstr>
      <vt:lpstr>Sheet1</vt:lpstr>
      <vt:lpstr>Natural_Resources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Enrique Ruiz</dc:creator>
  <cp:lastModifiedBy>Microsoft Office User</cp:lastModifiedBy>
  <dcterms:created xsi:type="dcterms:W3CDTF">2021-09-21T20:47:02Z</dcterms:created>
  <dcterms:modified xsi:type="dcterms:W3CDTF">2022-06-25T06:02:25Z</dcterms:modified>
</cp:coreProperties>
</file>