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" sheetId="1" state="visible" r:id="rId2"/>
    <sheet name="Charts" sheetId="2" state="visible" r:id="rId3"/>
    <sheet name="LoopWork" sheetId="3" state="visible" r:id="rId4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<sst xmlns="http://schemas.openxmlformats.org/spreadsheetml/2006/main" count="186" uniqueCount="72">
  <si>
    <t xml:space="preserve">Comparison of Normal, Transpose, and Block Multiplication of sizes of sqrt(n) and n/2</t>
  </si>
  <si>
    <t xml:space="preserve">Comparison of Block Multiplication of sizes sqrt(n), n/2m n/4 and n/8</t>
  </si>
  <si>
    <t xml:space="preserve">n</t>
  </si>
  <si>
    <t xml:space="preserve">Normal</t>
  </si>
  <si>
    <t xml:space="preserve">Tran</t>
  </si>
  <si>
    <t xml:space="preserve">Block</t>
  </si>
  <si>
    <t xml:space="preserve">sqrt(n)</t>
  </si>
  <si>
    <t xml:space="preserve">N/2</t>
  </si>
  <si>
    <t xml:space="preserve">Chart Data</t>
  </si>
  <si>
    <t xml:space="preserve">N/4</t>
  </si>
  <si>
    <t xml:space="preserve">N/8</t>
  </si>
  <si>
    <t xml:space="preserve">See CHARTS tab to view graphs of the data</t>
  </si>
  <si>
    <t xml:space="preserve">Size n</t>
  </si>
  <si>
    <t xml:space="preserve">Time</t>
  </si>
  <si>
    <t xml:space="preserve">x2</t>
  </si>
  <si>
    <t xml:space="preserve">x3</t>
  </si>
  <si>
    <t xml:space="preserve">x4</t>
  </si>
  <si>
    <t xml:space="preserve">x5</t>
  </si>
  <si>
    <t xml:space="preserve">AVG</t>
  </si>
  <si>
    <t xml:space="preserve">Min</t>
  </si>
  <si>
    <t xml:space="preserve">Max</t>
  </si>
  <si>
    <t xml:space="preserve">Average</t>
  </si>
  <si>
    <t xml:space="preserve">B = </t>
  </si>
  <si>
    <t xml:space="preserve">b</t>
  </si>
  <si>
    <t xml:space="preserve">^3</t>
  </si>
  <si>
    <t xml:space="preserve">(n/b^3)</t>
  </si>
  <si>
    <t xml:space="preserve">N/16</t>
  </si>
  <si>
    <t xml:space="preserve">Block sqrt(n)</t>
  </si>
  <si>
    <t xml:space="preserve">Block n/8</t>
  </si>
  <si>
    <t xml:space="preserve">Block n/4</t>
  </si>
  <si>
    <t xml:space="preserve">Block n/2</t>
  </si>
  <si>
    <t xml:space="preserve">Fork sqrt(n)</t>
  </si>
  <si>
    <t xml:space="preserve">Fork n/8</t>
  </si>
  <si>
    <t xml:space="preserve">Fork n/4</t>
  </si>
  <si>
    <t xml:space="preserve">Fork n/2</t>
  </si>
  <si>
    <t xml:space="preserve">bsize</t>
  </si>
  <si>
    <t xml:space="preserve">Row/Column</t>
  </si>
  <si>
    <t xml:space="preserve">sum</t>
  </si>
  <si>
    <t xml:space="preserve">en</t>
  </si>
  <si>
    <t xml:space="preserve">kk</t>
  </si>
  <si>
    <t xml:space="preserve">jj</t>
  </si>
  <si>
    <t xml:space="preserve">,i </t>
  </si>
  <si>
    <t xml:space="preserve">j</t>
  </si>
  <si>
    <t xml:space="preserve">Sum = </t>
  </si>
  <si>
    <t xml:space="preserve">k</t>
  </si>
  <si>
    <t xml:space="preserve">Sum +=</t>
  </si>
  <si>
    <t xml:space="preserve">C[i][j] =</t>
  </si>
  <si>
    <t xml:space="preserve">A</t>
  </si>
  <si>
    <t xml:space="preserve">(=0; &lt; en; +=bsize)</t>
  </si>
  <si>
    <t xml:space="preserve">(=0; &lt;n; i++)</t>
  </si>
  <si>
    <t xml:space="preserve">(=jj; &lt;jj+bsize; j++)</t>
  </si>
  <si>
    <t xml:space="preserve">C[i][j]</t>
  </si>
  <si>
    <t xml:space="preserve">(=kk; &lt;kk+bzise; k++)</t>
  </si>
  <si>
    <t xml:space="preserve">A[i][k]*B[k][j]</t>
  </si>
  <si>
    <t xml:space="preserve">KK = 0</t>
  </si>
  <si>
    <t xml:space="preserve">JJ = 0</t>
  </si>
  <si>
    <t xml:space="preserve">I = 0</t>
  </si>
  <si>
    <t xml:space="preserve">J = 0</t>
  </si>
  <si>
    <t xml:space="preserve">K = 0</t>
  </si>
  <si>
    <t xml:space="preserve">K = 1</t>
  </si>
  <si>
    <t xml:space="preserve">K = 2</t>
  </si>
  <si>
    <t xml:space="preserve">K = 3</t>
  </si>
  <si>
    <t xml:space="preserve">J = 1</t>
  </si>
  <si>
    <t xml:space="preserve">J = 2</t>
  </si>
  <si>
    <t xml:space="preserve">B</t>
  </si>
  <si>
    <t xml:space="preserve">J = 3</t>
  </si>
  <si>
    <t xml:space="preserve">JJ = 4</t>
  </si>
  <si>
    <t xml:space="preserve">J = 4</t>
  </si>
  <si>
    <t xml:space="preserve">C</t>
  </si>
  <si>
    <t xml:space="preserve">J = 5</t>
  </si>
  <si>
    <t xml:space="preserve">J = 6</t>
  </si>
  <si>
    <t xml:space="preserve">J = 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</si>
</sst>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Times New Roman"/>
      <family val="1"/>
    </font>
    <font>
      <b val="true"/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66"/>
      </patternFill>
    </fill>
    <fill>
      <patternFill patternType="solid">
        <fgColor rgb="FF66FFFF"/>
        <bgColor rgb="FF83CAFF"/>
      </patternFill>
    </fill>
    <fill>
      <patternFill patternType="solid">
        <fgColor rgb="FFFF3300"/>
        <bgColor rgb="FFFF420E"/>
      </patternFill>
    </fill>
    <fill>
      <patternFill patternType="solid">
        <fgColor rgb="FFDDDDDD"/>
        <bgColor rgb="FFCCFFCC"/>
      </patternFill>
    </fill>
    <fill>
      <patternFill patternType="solid">
        <fgColor rgb="FFFF3333"/>
        <bgColor rgb="FFFF420E"/>
      </patternFill>
    </fill>
    <fill>
      <patternFill patternType="solid">
        <fgColor rgb="FFFFCC00"/>
        <bgColor rgb="FFFFD320"/>
      </patternFill>
    </fill>
    <fill>
      <patternFill patternType="solid">
        <fgColor rgb="FFFFFF66"/>
        <bgColor rgb="FFFFFF00"/>
      </patternFill>
    </fill>
    <fill>
      <patternFill patternType="solid">
        <fgColor rgb="FF00FF66"/>
        <bgColor rgb="FF00FFFF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66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3CAFF"/>
      <rgbColor rgb="FFFF99CC"/>
      <rgbColor rgb="FFCC99FF"/>
      <rgbColor rgb="FFFFCC99"/>
      <rgbColor rgb="FF3366FF"/>
      <rgbColor rgb="FF66FFFF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Data!$B$2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Data!$A$3:$A$15</c:f>
              <c:strCache>
                <c:ptCount val="13"/>
                <c:pt idx="0">
                  <c:v>0</c:v>
                </c:pt>
                <c:pt idx="1">
                  <c:v>196</c:v>
                </c:pt>
                <c:pt idx="2">
                  <c:v>289</c:v>
                </c:pt>
                <c:pt idx="3">
                  <c:v>400</c:v>
                </c:pt>
                <c:pt idx="4">
                  <c:v>484</c:v>
                </c:pt>
                <c:pt idx="5">
                  <c:v>576</c:v>
                </c:pt>
                <c:pt idx="6">
                  <c:v>676</c:v>
                </c:pt>
                <c:pt idx="7">
                  <c:v>784</c:v>
                </c:pt>
                <c:pt idx="8">
                  <c:v>900</c:v>
                </c:pt>
                <c:pt idx="9">
                  <c:v>1024</c:v>
                </c:pt>
                <c:pt idx="10">
                  <c:v>1089</c:v>
                </c:pt>
                <c:pt idx="11">
                  <c:v>1225</c:v>
                </c:pt>
                <c:pt idx="12">
                  <c:v>2025</c:v>
                </c:pt>
              </c:strCache>
            </c:strRef>
          </c:cat>
          <c:val>
            <c:numRef>
              <c:f>Data!$B$3:$B$15</c:f>
              <c:numCache>
                <c:formatCode>General</c:formatCode>
                <c:ptCount val="13"/>
                <c:pt idx="0">
                  <c:v>0.01</c:v>
                </c:pt>
                <c:pt idx="1">
                  <c:v>0.134</c:v>
                </c:pt>
                <c:pt idx="2">
                  <c:v>0.458</c:v>
                </c:pt>
                <c:pt idx="3">
                  <c:v>0.976</c:v>
                </c:pt>
                <c:pt idx="4">
                  <c:v>1.846</c:v>
                </c:pt>
                <c:pt idx="5">
                  <c:v>2.798</c:v>
                </c:pt>
                <c:pt idx="6">
                  <c:v>3.65</c:v>
                </c:pt>
                <c:pt idx="7">
                  <c:v>6.8525</c:v>
                </c:pt>
                <c:pt idx="8">
                  <c:v>7.6425</c:v>
                </c:pt>
                <c:pt idx="9">
                  <c:v>22.2</c:v>
                </c:pt>
                <c:pt idx="10">
                  <c:v>27.7025</c:v>
                </c:pt>
                <c:pt idx="11">
                  <c:v>57.76</c:v>
                </c:pt>
                <c:pt idx="1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Tran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Data!$A$3:$A$15</c:f>
              <c:strCache>
                <c:ptCount val="13"/>
                <c:pt idx="0">
                  <c:v>0</c:v>
                </c:pt>
                <c:pt idx="1">
                  <c:v>196</c:v>
                </c:pt>
                <c:pt idx="2">
                  <c:v>289</c:v>
                </c:pt>
                <c:pt idx="3">
                  <c:v>400</c:v>
                </c:pt>
                <c:pt idx="4">
                  <c:v>484</c:v>
                </c:pt>
                <c:pt idx="5">
                  <c:v>576</c:v>
                </c:pt>
                <c:pt idx="6">
                  <c:v>676</c:v>
                </c:pt>
                <c:pt idx="7">
                  <c:v>784</c:v>
                </c:pt>
                <c:pt idx="8">
                  <c:v>900</c:v>
                </c:pt>
                <c:pt idx="9">
                  <c:v>1024</c:v>
                </c:pt>
                <c:pt idx="10">
                  <c:v>1089</c:v>
                </c:pt>
                <c:pt idx="11">
                  <c:v>1225</c:v>
                </c:pt>
                <c:pt idx="12">
                  <c:v>2025</c:v>
                </c:pt>
              </c:strCache>
            </c:strRef>
          </c:cat>
          <c:val>
            <c:numRef>
              <c:f>Data!$C$3:$C$15</c:f>
              <c:numCache>
                <c:formatCode>General</c:formatCode>
                <c:ptCount val="13"/>
                <c:pt idx="0">
                  <c:v>0.01</c:v>
                </c:pt>
                <c:pt idx="1">
                  <c:v>0.098</c:v>
                </c:pt>
                <c:pt idx="2">
                  <c:v>0.348</c:v>
                </c:pt>
                <c:pt idx="3">
                  <c:v>0.728</c:v>
                </c:pt>
                <c:pt idx="4">
                  <c:v>1.242</c:v>
                </c:pt>
                <c:pt idx="5">
                  <c:v>2.034</c:v>
                </c:pt>
                <c:pt idx="6">
                  <c:v>2.804</c:v>
                </c:pt>
                <c:pt idx="7">
                  <c:v>3.744</c:v>
                </c:pt>
                <c:pt idx="8">
                  <c:v>4.98</c:v>
                </c:pt>
                <c:pt idx="9">
                  <c:v>6.264</c:v>
                </c:pt>
                <c:pt idx="10">
                  <c:v>7.748</c:v>
                </c:pt>
                <c:pt idx="11">
                  <c:v>11.596</c:v>
                </c:pt>
                <c:pt idx="1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Data!$A$3:$A$15</c:f>
              <c:strCache>
                <c:ptCount val="13"/>
                <c:pt idx="0">
                  <c:v>0</c:v>
                </c:pt>
                <c:pt idx="1">
                  <c:v>196</c:v>
                </c:pt>
                <c:pt idx="2">
                  <c:v>289</c:v>
                </c:pt>
                <c:pt idx="3">
                  <c:v>400</c:v>
                </c:pt>
                <c:pt idx="4">
                  <c:v>484</c:v>
                </c:pt>
                <c:pt idx="5">
                  <c:v>576</c:v>
                </c:pt>
                <c:pt idx="6">
                  <c:v>676</c:v>
                </c:pt>
                <c:pt idx="7">
                  <c:v>784</c:v>
                </c:pt>
                <c:pt idx="8">
                  <c:v>900</c:v>
                </c:pt>
                <c:pt idx="9">
                  <c:v>1024</c:v>
                </c:pt>
                <c:pt idx="10">
                  <c:v>1089</c:v>
                </c:pt>
                <c:pt idx="11">
                  <c:v>1225</c:v>
                </c:pt>
                <c:pt idx="12">
                  <c:v>2025</c:v>
                </c:pt>
              </c:strCache>
            </c:strRef>
          </c:cat>
          <c:val>
            <c:numRef>
              <c:f>Data!$D$3:$D$15</c:f>
              <c:numCache>
                <c:formatCode>General</c:formatCode>
                <c:ptCount val="13"/>
                <c:pt idx="0">
                  <c:v>0.01</c:v>
                </c:pt>
                <c:pt idx="1">
                  <c:v>0.08</c:v>
                </c:pt>
                <c:pt idx="2">
                  <c:v>0.256</c:v>
                </c:pt>
                <c:pt idx="3">
                  <c:v>0.708</c:v>
                </c:pt>
                <c:pt idx="4">
                  <c:v>1.006</c:v>
                </c:pt>
                <c:pt idx="5">
                  <c:v>1.44</c:v>
                </c:pt>
                <c:pt idx="6">
                  <c:v>2.264</c:v>
                </c:pt>
                <c:pt idx="7">
                  <c:v>3.218</c:v>
                </c:pt>
                <c:pt idx="8">
                  <c:v>5.132</c:v>
                </c:pt>
                <c:pt idx="9">
                  <c:v>7.13</c:v>
                </c:pt>
                <c:pt idx="10">
                  <c:v>7.484</c:v>
                </c:pt>
                <c:pt idx="11">
                  <c:v>10.668</c:v>
                </c:pt>
                <c:pt idx="1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sqrt(n)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Data!$A$3:$A$15</c:f>
              <c:strCache>
                <c:ptCount val="13"/>
                <c:pt idx="0">
                  <c:v>0</c:v>
                </c:pt>
                <c:pt idx="1">
                  <c:v>196</c:v>
                </c:pt>
                <c:pt idx="2">
                  <c:v>289</c:v>
                </c:pt>
                <c:pt idx="3">
                  <c:v>400</c:v>
                </c:pt>
                <c:pt idx="4">
                  <c:v>484</c:v>
                </c:pt>
                <c:pt idx="5">
                  <c:v>576</c:v>
                </c:pt>
                <c:pt idx="6">
                  <c:v>676</c:v>
                </c:pt>
                <c:pt idx="7">
                  <c:v>784</c:v>
                </c:pt>
                <c:pt idx="8">
                  <c:v>900</c:v>
                </c:pt>
                <c:pt idx="9">
                  <c:v>1024</c:v>
                </c:pt>
                <c:pt idx="10">
                  <c:v>1089</c:v>
                </c:pt>
                <c:pt idx="11">
                  <c:v>1225</c:v>
                </c:pt>
                <c:pt idx="12">
                  <c:v>2025</c:v>
                </c:pt>
              </c:strCache>
            </c:strRef>
          </c:cat>
          <c:val>
            <c:numRef>
              <c:f>Data!$E$3:$E$15</c:f>
              <c:numCache>
                <c:formatCode>General</c:formatCode>
                <c:ptCount val="13"/>
                <c:pt idx="0">
                  <c:v>0.01</c:v>
                </c:pt>
                <c:pt idx="1">
                  <c:v>0.08</c:v>
                </c:pt>
                <c:pt idx="2">
                  <c:v>0.256</c:v>
                </c:pt>
                <c:pt idx="3">
                  <c:v>0.708</c:v>
                </c:pt>
                <c:pt idx="4">
                  <c:v>1.006</c:v>
                </c:pt>
                <c:pt idx="5">
                  <c:v>1.44</c:v>
                </c:pt>
                <c:pt idx="6">
                  <c:v>2.264</c:v>
                </c:pt>
                <c:pt idx="7">
                  <c:v>3.218</c:v>
                </c:pt>
                <c:pt idx="8">
                  <c:v>5.132</c:v>
                </c:pt>
                <c:pt idx="9">
                  <c:v>7.13</c:v>
                </c:pt>
                <c:pt idx="10">
                  <c:v>7.484</c:v>
                </c:pt>
                <c:pt idx="11">
                  <c:v>10.668</c:v>
                </c:pt>
                <c:pt idx="12">
                  <c:v>41.376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N/2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Data!$A$3:$A$15</c:f>
              <c:strCache>
                <c:ptCount val="13"/>
                <c:pt idx="0">
                  <c:v>0</c:v>
                </c:pt>
                <c:pt idx="1">
                  <c:v>196</c:v>
                </c:pt>
                <c:pt idx="2">
                  <c:v>289</c:v>
                </c:pt>
                <c:pt idx="3">
                  <c:v>400</c:v>
                </c:pt>
                <c:pt idx="4">
                  <c:v>484</c:v>
                </c:pt>
                <c:pt idx="5">
                  <c:v>576</c:v>
                </c:pt>
                <c:pt idx="6">
                  <c:v>676</c:v>
                </c:pt>
                <c:pt idx="7">
                  <c:v>784</c:v>
                </c:pt>
                <c:pt idx="8">
                  <c:v>900</c:v>
                </c:pt>
                <c:pt idx="9">
                  <c:v>1024</c:v>
                </c:pt>
                <c:pt idx="10">
                  <c:v>1089</c:v>
                </c:pt>
                <c:pt idx="11">
                  <c:v>1225</c:v>
                </c:pt>
                <c:pt idx="12">
                  <c:v>2025</c:v>
                </c:pt>
              </c:strCache>
            </c:strRef>
          </c:cat>
          <c:val>
            <c:numRef>
              <c:f>Data!$F$3:$F$15</c:f>
              <c:numCache>
                <c:formatCode>General</c:formatCode>
                <c:ptCount val="13"/>
                <c:pt idx="0">
                  <c:v>0.01</c:v>
                </c:pt>
                <c:pt idx="1">
                  <c:v>0.08</c:v>
                </c:pt>
                <c:pt idx="2">
                  <c:v>0.304</c:v>
                </c:pt>
                <c:pt idx="3">
                  <c:v>0.722</c:v>
                </c:pt>
                <c:pt idx="4">
                  <c:v>1.184</c:v>
                </c:pt>
                <c:pt idx="5">
                  <c:v>1.906</c:v>
                </c:pt>
                <c:pt idx="6">
                  <c:v>3.006</c:v>
                </c:pt>
                <c:pt idx="7">
                  <c:v>4.144</c:v>
                </c:pt>
                <c:pt idx="8">
                  <c:v>5.996</c:v>
                </c:pt>
                <c:pt idx="9">
                  <c:v>7.544</c:v>
                </c:pt>
                <c:pt idx="10">
                  <c:v>9.102</c:v>
                </c:pt>
                <c:pt idx="11">
                  <c:v>11.49</c:v>
                </c:pt>
                <c:pt idx="12">
                  <c:v>64.778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76898"/>
        <c:axId val="80428204"/>
      </c:lineChart>
      <c:catAx>
        <c:axId val="20676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28204"/>
        <c:crosses val="autoZero"/>
        <c:auto val="1"/>
        <c:lblAlgn val="ctr"/>
        <c:lblOffset val="100"/>
      </c:catAx>
      <c:valAx>
        <c:axId val="80428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676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Block Multiplication with Forks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Data!$B$83</c:f>
              <c:strCache>
                <c:ptCount val="1"/>
                <c:pt idx="0">
                  <c:v>Fork sqrt(n)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Data!$A$84:$A$103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Data!$B$84:$B$103</c:f>
              <c:numCache>
                <c:formatCode>General</c:formatCode>
                <c:ptCount val="20"/>
                <c:pt idx="0">
                  <c:v>8.98</c:v>
                </c:pt>
                <c:pt idx="1">
                  <c:v>101.876666666667</c:v>
                </c:pt>
                <c:pt idx="2">
                  <c:v>102.5</c:v>
                </c:pt>
                <c:pt idx="3">
                  <c:v>106.913333333333</c:v>
                </c:pt>
                <c:pt idx="4">
                  <c:v>106.106666666667</c:v>
                </c:pt>
                <c:pt idx="5">
                  <c:v>108.18</c:v>
                </c:pt>
                <c:pt idx="6">
                  <c:v>122.123333333333</c:v>
                </c:pt>
                <c:pt idx="7">
                  <c:v>90.8366666666667</c:v>
                </c:pt>
                <c:pt idx="8">
                  <c:v>79.43</c:v>
                </c:pt>
                <c:pt idx="9">
                  <c:v>90.52</c:v>
                </c:pt>
                <c:pt idx="10">
                  <c:v>94.51</c:v>
                </c:pt>
                <c:pt idx="11">
                  <c:v>93.24</c:v>
                </c:pt>
                <c:pt idx="12">
                  <c:v>114.72</c:v>
                </c:pt>
                <c:pt idx="13">
                  <c:v>101.796666666667</c:v>
                </c:pt>
                <c:pt idx="14">
                  <c:v>86.71</c:v>
                </c:pt>
                <c:pt idx="15">
                  <c:v>97.91</c:v>
                </c:pt>
                <c:pt idx="16">
                  <c:v>90.19</c:v>
                </c:pt>
                <c:pt idx="17">
                  <c:v>121.723333333333</c:v>
                </c:pt>
                <c:pt idx="18">
                  <c:v>114.75</c:v>
                </c:pt>
                <c:pt idx="19">
                  <c:v>98.38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Data!$C$83</c:f>
              <c:strCache>
                <c:ptCount val="1"/>
                <c:pt idx="0">
                  <c:v>Fork n/8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Data!$A$84:$A$103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Data!$C$84:$C$103</c:f>
              <c:numCache>
                <c:formatCode>General</c:formatCode>
                <c:ptCount val="20"/>
                <c:pt idx="0">
                  <c:v>2.98</c:v>
                </c:pt>
                <c:pt idx="1">
                  <c:v>13.9333333333333</c:v>
                </c:pt>
                <c:pt idx="2">
                  <c:v>13.62</c:v>
                </c:pt>
                <c:pt idx="3">
                  <c:v>12.9733333333333</c:v>
                </c:pt>
                <c:pt idx="4">
                  <c:v>13.23</c:v>
                </c:pt>
                <c:pt idx="5">
                  <c:v>13.2733333333333</c:v>
                </c:pt>
                <c:pt idx="6">
                  <c:v>14.4433333333333</c:v>
                </c:pt>
                <c:pt idx="7">
                  <c:v>16.85</c:v>
                </c:pt>
                <c:pt idx="8">
                  <c:v>14.11</c:v>
                </c:pt>
                <c:pt idx="9">
                  <c:v>18.57</c:v>
                </c:pt>
                <c:pt idx="10">
                  <c:v>18.5433333333333</c:v>
                </c:pt>
                <c:pt idx="11">
                  <c:v>19.8266666666667</c:v>
                </c:pt>
                <c:pt idx="12">
                  <c:v>15.7633333333333</c:v>
                </c:pt>
                <c:pt idx="13">
                  <c:v>16.06</c:v>
                </c:pt>
                <c:pt idx="14">
                  <c:v>17.35</c:v>
                </c:pt>
                <c:pt idx="15">
                  <c:v>18.1633333333333</c:v>
                </c:pt>
                <c:pt idx="16">
                  <c:v>12.6333333333333</c:v>
                </c:pt>
                <c:pt idx="17">
                  <c:v>16.01</c:v>
                </c:pt>
                <c:pt idx="18">
                  <c:v>17.76</c:v>
                </c:pt>
                <c:pt idx="19">
                  <c:v>17.1133333333333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Data!$D$83</c:f>
              <c:strCache>
                <c:ptCount val="1"/>
                <c:pt idx="0">
                  <c:v>Fork n/4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Data!$A$84:$A$103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Data!$D$84:$D$103</c:f>
              <c:numCache>
                <c:formatCode>General</c:formatCode>
                <c:ptCount val="20"/>
                <c:pt idx="0">
                  <c:v>0.553333333333333</c:v>
                </c:pt>
                <c:pt idx="1">
                  <c:v>1.78</c:v>
                </c:pt>
                <c:pt idx="2">
                  <c:v>2.02333333333333</c:v>
                </c:pt>
                <c:pt idx="3">
                  <c:v>2.12666666666667</c:v>
                </c:pt>
                <c:pt idx="4">
                  <c:v>2.19</c:v>
                </c:pt>
                <c:pt idx="5">
                  <c:v>2.22</c:v>
                </c:pt>
                <c:pt idx="6">
                  <c:v>2.23666666666667</c:v>
                </c:pt>
                <c:pt idx="7">
                  <c:v>2.55333333333333</c:v>
                </c:pt>
                <c:pt idx="8">
                  <c:v>2.84</c:v>
                </c:pt>
                <c:pt idx="9">
                  <c:v>2.86333333333333</c:v>
                </c:pt>
                <c:pt idx="10">
                  <c:v>2.99</c:v>
                </c:pt>
                <c:pt idx="11">
                  <c:v>2.83666666666667</c:v>
                </c:pt>
                <c:pt idx="12">
                  <c:v>2.68333333333333</c:v>
                </c:pt>
                <c:pt idx="13">
                  <c:v>3.08</c:v>
                </c:pt>
                <c:pt idx="14">
                  <c:v>3.04666666666667</c:v>
                </c:pt>
                <c:pt idx="15">
                  <c:v>3.17666666666667</c:v>
                </c:pt>
                <c:pt idx="16">
                  <c:v>3.14333333333333</c:v>
                </c:pt>
                <c:pt idx="17">
                  <c:v>2.44666666666667</c:v>
                </c:pt>
                <c:pt idx="18">
                  <c:v>2.93666666666667</c:v>
                </c:pt>
                <c:pt idx="19">
                  <c:v>3.17333333333333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Data!$E$83</c:f>
              <c:strCache>
                <c:ptCount val="1"/>
                <c:pt idx="0">
                  <c:v>Fork n/2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Data!$A$84:$A$103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Data!$E$84:$E$103</c:f>
              <c:numCache>
                <c:formatCode>General</c:formatCode>
                <c:ptCount val="20"/>
                <c:pt idx="0">
                  <c:v>0.07</c:v>
                </c:pt>
                <c:pt idx="1">
                  <c:v>0.34</c:v>
                </c:pt>
                <c:pt idx="2">
                  <c:v>0.303333333333333</c:v>
                </c:pt>
                <c:pt idx="3">
                  <c:v>0.316666666666667</c:v>
                </c:pt>
                <c:pt idx="4">
                  <c:v>0.276666666666667</c:v>
                </c:pt>
                <c:pt idx="5">
                  <c:v>0.27</c:v>
                </c:pt>
                <c:pt idx="6">
                  <c:v>0.293333333333333</c:v>
                </c:pt>
                <c:pt idx="7">
                  <c:v>0.37</c:v>
                </c:pt>
                <c:pt idx="8">
                  <c:v>0.353333333333333</c:v>
                </c:pt>
                <c:pt idx="9">
                  <c:v>0.33</c:v>
                </c:pt>
                <c:pt idx="10">
                  <c:v>0.353333333333333</c:v>
                </c:pt>
                <c:pt idx="11">
                  <c:v>0.366666666666667</c:v>
                </c:pt>
                <c:pt idx="12">
                  <c:v>0.29</c:v>
                </c:pt>
                <c:pt idx="13">
                  <c:v>0.366666666666667</c:v>
                </c:pt>
                <c:pt idx="14">
                  <c:v>0.32</c:v>
                </c:pt>
                <c:pt idx="15">
                  <c:v>0.343333333333333</c:v>
                </c:pt>
                <c:pt idx="16">
                  <c:v>0.343333333333333</c:v>
                </c:pt>
                <c:pt idx="17">
                  <c:v>0.35</c:v>
                </c:pt>
                <c:pt idx="18">
                  <c:v>0.3</c:v>
                </c:pt>
                <c:pt idx="19">
                  <c:v>0.31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798488"/>
        <c:axId val="91010114"/>
      </c:lineChart>
      <c:catAx>
        <c:axId val="49798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10114"/>
        <c:crosses val="autoZero"/>
        <c:auto val="1"/>
        <c:lblAlgn val="ctr"/>
        <c:lblOffset val="100"/>
      </c:catAx>
      <c:valAx>
        <c:axId val="91010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798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Matrix Multiplication (no forks)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Data!$B$61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Data!$B$62:$B$71</c:f>
              <c:numCache>
                <c:formatCode>General</c:formatCode>
                <c:ptCount val="10"/>
                <c:pt idx="0">
                  <c:v>0.02</c:v>
                </c:pt>
                <c:pt idx="1">
                  <c:v>0.27</c:v>
                </c:pt>
                <c:pt idx="2">
                  <c:v>0.75</c:v>
                </c:pt>
                <c:pt idx="3">
                  <c:v>2.35</c:v>
                </c:pt>
                <c:pt idx="4">
                  <c:v>5.22</c:v>
                </c:pt>
                <c:pt idx="5">
                  <c:v>12</c:v>
                </c:pt>
                <c:pt idx="6">
                  <c:v>96.23</c:v>
                </c:pt>
                <c:pt idx="7">
                  <c:v>261.33</c:v>
                </c:pt>
                <c:pt idx="8">
                  <c:v>414.14</c:v>
                </c:pt>
                <c:pt idx="9">
                  <c:v>627.12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Data!$C$61</c:f>
              <c:strCache>
                <c:ptCount val="1"/>
                <c:pt idx="0">
                  <c:v>Tran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Data!$C$62:$C$71</c:f>
              <c:numCache>
                <c:formatCode>General</c:formatCode>
                <c:ptCount val="10"/>
                <c:pt idx="0">
                  <c:v>0.02</c:v>
                </c:pt>
                <c:pt idx="1">
                  <c:v>0.22</c:v>
                </c:pt>
                <c:pt idx="2">
                  <c:v>0.44</c:v>
                </c:pt>
                <c:pt idx="3">
                  <c:v>1.03</c:v>
                </c:pt>
                <c:pt idx="4">
                  <c:v>2.45</c:v>
                </c:pt>
                <c:pt idx="5">
                  <c:v>5.76</c:v>
                </c:pt>
                <c:pt idx="6">
                  <c:v>16.63</c:v>
                </c:pt>
                <c:pt idx="7">
                  <c:v>27.93</c:v>
                </c:pt>
                <c:pt idx="8">
                  <c:v>54.87</c:v>
                </c:pt>
                <c:pt idx="9">
                  <c:v>98.78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Data!$D$61</c:f>
              <c:strCache>
                <c:ptCount val="1"/>
                <c:pt idx="0">
                  <c:v>Block sqrt(n)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Data!$D$62:$D$71</c:f>
              <c:numCache>
                <c:formatCode>General</c:formatCode>
                <c:ptCount val="10"/>
                <c:pt idx="0">
                  <c:v>0.02</c:v>
                </c:pt>
                <c:pt idx="1">
                  <c:v>0.23</c:v>
                </c:pt>
                <c:pt idx="2">
                  <c:v>0.49</c:v>
                </c:pt>
                <c:pt idx="3">
                  <c:v>1.06</c:v>
                </c:pt>
                <c:pt idx="4">
                  <c:v>2.97</c:v>
                </c:pt>
                <c:pt idx="5">
                  <c:v>8.15</c:v>
                </c:pt>
                <c:pt idx="6">
                  <c:v>15.39</c:v>
                </c:pt>
                <c:pt idx="7">
                  <c:v>30.14</c:v>
                </c:pt>
                <c:pt idx="8">
                  <c:v>59.52</c:v>
                </c:pt>
                <c:pt idx="9">
                  <c:v>89.9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Data!$E$61</c:f>
              <c:strCache>
                <c:ptCount val="1"/>
                <c:pt idx="0">
                  <c:v>Block n/8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Data!$E$62:$E$71</c:f>
              <c:numCache>
                <c:formatCode>General</c:formatCode>
                <c:ptCount val="10"/>
                <c:pt idx="0">
                  <c:v>0.02</c:v>
                </c:pt>
                <c:pt idx="1">
                  <c:v>0.17</c:v>
                </c:pt>
                <c:pt idx="2">
                  <c:v>0.43</c:v>
                </c:pt>
                <c:pt idx="3">
                  <c:v>1.16</c:v>
                </c:pt>
                <c:pt idx="4">
                  <c:v>3.01</c:v>
                </c:pt>
                <c:pt idx="5">
                  <c:v>7.19</c:v>
                </c:pt>
                <c:pt idx="6">
                  <c:v>15.99</c:v>
                </c:pt>
                <c:pt idx="7">
                  <c:v>41.51</c:v>
                </c:pt>
                <c:pt idx="8">
                  <c:v>73.57</c:v>
                </c:pt>
                <c:pt idx="9">
                  <c:v>145.36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Data!$F$61</c:f>
              <c:strCache>
                <c:ptCount val="1"/>
                <c:pt idx="0">
                  <c:v>Block n/4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Data!$F$62:$F$71</c:f>
              <c:numCache>
                <c:formatCode>General</c:formatCode>
                <c:ptCount val="10"/>
                <c:pt idx="0">
                  <c:v>0.02</c:v>
                </c:pt>
                <c:pt idx="1">
                  <c:v>0.17</c:v>
                </c:pt>
                <c:pt idx="2">
                  <c:v>0.43</c:v>
                </c:pt>
                <c:pt idx="3">
                  <c:v>1.29</c:v>
                </c:pt>
                <c:pt idx="4">
                  <c:v>3.65</c:v>
                </c:pt>
                <c:pt idx="5">
                  <c:v>8.73</c:v>
                </c:pt>
                <c:pt idx="6">
                  <c:v>19.67</c:v>
                </c:pt>
                <c:pt idx="7">
                  <c:v>45.84</c:v>
                </c:pt>
                <c:pt idx="8">
                  <c:v>114.01</c:v>
                </c:pt>
                <c:pt idx="9">
                  <c:v>183.94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Data!$G$61</c:f>
              <c:strCache>
                <c:ptCount val="1"/>
                <c:pt idx="0">
                  <c:v>Block n/2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Data!$A$62:$A$71</c:f>
              <c:strCache>
                <c:ptCount val="1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</c:strCache>
            </c:strRef>
          </c:cat>
          <c:val>
            <c:numRef>
              <c:f>Data!$G$62:$G$71</c:f>
              <c:numCache>
                <c:formatCode>General</c:formatCode>
                <c:ptCount val="10"/>
                <c:pt idx="0">
                  <c:v>0.02</c:v>
                </c:pt>
                <c:pt idx="1">
                  <c:v>0.17</c:v>
                </c:pt>
                <c:pt idx="2">
                  <c:v>0.53</c:v>
                </c:pt>
                <c:pt idx="3">
                  <c:v>1.56</c:v>
                </c:pt>
                <c:pt idx="4">
                  <c:v>3.81</c:v>
                </c:pt>
                <c:pt idx="5">
                  <c:v>9.3</c:v>
                </c:pt>
                <c:pt idx="6">
                  <c:v>24.03</c:v>
                </c:pt>
                <c:pt idx="7">
                  <c:v>86.92</c:v>
                </c:pt>
                <c:pt idx="8">
                  <c:v>99.21</c:v>
                </c:pt>
                <c:pt idx="9">
                  <c:v>451.75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402898"/>
        <c:axId val="15626409"/>
      </c:lineChart>
      <c:catAx>
        <c:axId val="58402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26409"/>
        <c:crosses val="autoZero"/>
        <c:auto val="1"/>
        <c:lblAlgn val="ctr"/>
        <c:lblOffset val="100"/>
      </c:catAx>
      <c:valAx>
        <c:axId val="15626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402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Block Multiplication with Forks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Data!$L$3:$L$3</c:f>
              <c:strCache>
                <c:ptCount val="1"/>
                <c:pt idx="0">
                  <c:v>sqrt(n)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Data!$K$4:$K$23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Data!$L$4:$L$23</c:f>
              <c:numCache>
                <c:formatCode>General</c:formatCode>
                <c:ptCount val="20"/>
                <c:pt idx="0">
                  <c:v>8.98</c:v>
                </c:pt>
                <c:pt idx="1">
                  <c:v>101.876666666667</c:v>
                </c:pt>
                <c:pt idx="2">
                  <c:v>102.5</c:v>
                </c:pt>
                <c:pt idx="3">
                  <c:v>106.913333333333</c:v>
                </c:pt>
                <c:pt idx="4">
                  <c:v>106.106666666667</c:v>
                </c:pt>
                <c:pt idx="5">
                  <c:v>108.18</c:v>
                </c:pt>
                <c:pt idx="6">
                  <c:v>122.123333333333</c:v>
                </c:pt>
                <c:pt idx="7">
                  <c:v>90.8366666666667</c:v>
                </c:pt>
                <c:pt idx="8">
                  <c:v>79.43</c:v>
                </c:pt>
                <c:pt idx="9">
                  <c:v>90.52</c:v>
                </c:pt>
                <c:pt idx="10">
                  <c:v>94.51</c:v>
                </c:pt>
                <c:pt idx="11">
                  <c:v>93.24</c:v>
                </c:pt>
                <c:pt idx="12">
                  <c:v>114.72</c:v>
                </c:pt>
                <c:pt idx="13">
                  <c:v>101.796666666667</c:v>
                </c:pt>
                <c:pt idx="14">
                  <c:v>86.71</c:v>
                </c:pt>
                <c:pt idx="15">
                  <c:v>97.91</c:v>
                </c:pt>
                <c:pt idx="16">
                  <c:v>90.19</c:v>
                </c:pt>
                <c:pt idx="17">
                  <c:v>121.723333333333</c:v>
                </c:pt>
                <c:pt idx="18">
                  <c:v>114.75</c:v>
                </c:pt>
                <c:pt idx="19">
                  <c:v>98.38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Data!$M$3:$M$3</c:f>
              <c:strCache>
                <c:ptCount val="1"/>
                <c:pt idx="0">
                  <c:v>N/2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Data!$K$4:$K$23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Data!$M$4:$M$23</c:f>
              <c:numCache>
                <c:formatCode>General</c:formatCode>
                <c:ptCount val="20"/>
                <c:pt idx="0">
                  <c:v>0.07</c:v>
                </c:pt>
                <c:pt idx="1">
                  <c:v>0.34</c:v>
                </c:pt>
                <c:pt idx="2">
                  <c:v>0.303333333333333</c:v>
                </c:pt>
                <c:pt idx="3">
                  <c:v>0.316666666666667</c:v>
                </c:pt>
                <c:pt idx="4">
                  <c:v>0.276666666666667</c:v>
                </c:pt>
                <c:pt idx="5">
                  <c:v>0.27</c:v>
                </c:pt>
                <c:pt idx="6">
                  <c:v>0.293333333333333</c:v>
                </c:pt>
                <c:pt idx="7">
                  <c:v>0.37</c:v>
                </c:pt>
                <c:pt idx="8">
                  <c:v>0.353333333333333</c:v>
                </c:pt>
                <c:pt idx="9">
                  <c:v>0.33</c:v>
                </c:pt>
                <c:pt idx="10">
                  <c:v>0.353333333333333</c:v>
                </c:pt>
                <c:pt idx="11">
                  <c:v>0.366666666666667</c:v>
                </c:pt>
                <c:pt idx="12">
                  <c:v>0.29</c:v>
                </c:pt>
                <c:pt idx="13">
                  <c:v>0.366666666666667</c:v>
                </c:pt>
                <c:pt idx="14">
                  <c:v>0.32</c:v>
                </c:pt>
                <c:pt idx="15">
                  <c:v>0.343333333333333</c:v>
                </c:pt>
                <c:pt idx="16">
                  <c:v>0.343333333333333</c:v>
                </c:pt>
                <c:pt idx="17">
                  <c:v>0.35</c:v>
                </c:pt>
                <c:pt idx="18">
                  <c:v>0.3</c:v>
                </c:pt>
                <c:pt idx="19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Data!$N$3:$N$3</c:f>
              <c:strCache>
                <c:ptCount val="1"/>
                <c:pt idx="0">
                  <c:v>N/4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Data!$K$4:$K$23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Data!$N$4:$N$23</c:f>
              <c:numCache>
                <c:formatCode>General</c:formatCode>
                <c:ptCount val="20"/>
                <c:pt idx="0">
                  <c:v>0.553333333333333</c:v>
                </c:pt>
                <c:pt idx="1">
                  <c:v>1.78</c:v>
                </c:pt>
                <c:pt idx="2">
                  <c:v>2.02333333333333</c:v>
                </c:pt>
                <c:pt idx="3">
                  <c:v>2.12666666666667</c:v>
                </c:pt>
                <c:pt idx="4">
                  <c:v>2.19</c:v>
                </c:pt>
                <c:pt idx="5">
                  <c:v>2.22</c:v>
                </c:pt>
                <c:pt idx="6">
                  <c:v>2.23666666666667</c:v>
                </c:pt>
                <c:pt idx="7">
                  <c:v>2.55333333333333</c:v>
                </c:pt>
                <c:pt idx="8">
                  <c:v>2.84</c:v>
                </c:pt>
                <c:pt idx="9">
                  <c:v>2.86333333333333</c:v>
                </c:pt>
                <c:pt idx="10">
                  <c:v>2.99</c:v>
                </c:pt>
                <c:pt idx="11">
                  <c:v>2.83666666666667</c:v>
                </c:pt>
                <c:pt idx="12">
                  <c:v>2.68333333333333</c:v>
                </c:pt>
                <c:pt idx="13">
                  <c:v>3.08</c:v>
                </c:pt>
                <c:pt idx="14">
                  <c:v>3.04666666666667</c:v>
                </c:pt>
                <c:pt idx="15">
                  <c:v>3.17666666666667</c:v>
                </c:pt>
                <c:pt idx="16">
                  <c:v>3.14333333333333</c:v>
                </c:pt>
                <c:pt idx="17">
                  <c:v>2.44666666666667</c:v>
                </c:pt>
                <c:pt idx="18">
                  <c:v>2.93666666666667</c:v>
                </c:pt>
                <c:pt idx="19">
                  <c:v>3.17333333333333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Data!$O$3:$O$3</c:f>
              <c:strCache>
                <c:ptCount val="1"/>
                <c:pt idx="0">
                  <c:v>N/8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Data!$K$4:$K$23</c:f>
              <c:strCache>
                <c:ptCount val="20"/>
                <c:pt idx="0">
                  <c:v>144</c:v>
                </c:pt>
                <c:pt idx="1">
                  <c:v>256</c:v>
                </c:pt>
                <c:pt idx="2">
                  <c:v>400</c:v>
                </c:pt>
                <c:pt idx="3">
                  <c:v>576</c:v>
                </c:pt>
                <c:pt idx="4">
                  <c:v>784</c:v>
                </c:pt>
                <c:pt idx="5">
                  <c:v>1024</c:v>
                </c:pt>
                <c:pt idx="6">
                  <c:v>1296</c:v>
                </c:pt>
                <c:pt idx="7">
                  <c:v>1600</c:v>
                </c:pt>
                <c:pt idx="8">
                  <c:v>1936</c:v>
                </c:pt>
                <c:pt idx="9">
                  <c:v>2304</c:v>
                </c:pt>
                <c:pt idx="10">
                  <c:v>2704</c:v>
                </c:pt>
                <c:pt idx="11">
                  <c:v>3136</c:v>
                </c:pt>
                <c:pt idx="12">
                  <c:v>3600</c:v>
                </c:pt>
                <c:pt idx="13">
                  <c:v>4096</c:v>
                </c:pt>
                <c:pt idx="14">
                  <c:v>4624</c:v>
                </c:pt>
                <c:pt idx="15">
                  <c:v>5184</c:v>
                </c:pt>
                <c:pt idx="16">
                  <c:v>5776</c:v>
                </c:pt>
                <c:pt idx="17">
                  <c:v>6400</c:v>
                </c:pt>
                <c:pt idx="18">
                  <c:v>7056</c:v>
                </c:pt>
                <c:pt idx="19">
                  <c:v>7744</c:v>
                </c:pt>
              </c:strCache>
            </c:strRef>
          </c:cat>
          <c:val>
            <c:numRef>
              <c:f>Data!$O$4:$O$23</c:f>
              <c:numCache>
                <c:formatCode>General</c:formatCode>
                <c:ptCount val="20"/>
                <c:pt idx="0">
                  <c:v>2.98</c:v>
                </c:pt>
                <c:pt idx="1">
                  <c:v>13.9333333333333</c:v>
                </c:pt>
                <c:pt idx="2">
                  <c:v>13.62</c:v>
                </c:pt>
                <c:pt idx="3">
                  <c:v>12.9733333333333</c:v>
                </c:pt>
                <c:pt idx="4">
                  <c:v>13.23</c:v>
                </c:pt>
                <c:pt idx="5">
                  <c:v>13.2733333333333</c:v>
                </c:pt>
                <c:pt idx="6">
                  <c:v>14.4433333333333</c:v>
                </c:pt>
                <c:pt idx="7">
                  <c:v>16.85</c:v>
                </c:pt>
                <c:pt idx="8">
                  <c:v>14.11</c:v>
                </c:pt>
                <c:pt idx="9">
                  <c:v>18.57</c:v>
                </c:pt>
                <c:pt idx="10">
                  <c:v>18.5433333333333</c:v>
                </c:pt>
                <c:pt idx="11">
                  <c:v>19.8266666666667</c:v>
                </c:pt>
                <c:pt idx="12">
                  <c:v>15.7633333333333</c:v>
                </c:pt>
                <c:pt idx="13">
                  <c:v>16.06</c:v>
                </c:pt>
                <c:pt idx="14">
                  <c:v>17.35</c:v>
                </c:pt>
                <c:pt idx="15">
                  <c:v>18.1633333333333</c:v>
                </c:pt>
                <c:pt idx="16">
                  <c:v>12.6333333333333</c:v>
                </c:pt>
                <c:pt idx="17">
                  <c:v>16.01</c:v>
                </c:pt>
                <c:pt idx="18">
                  <c:v>17.76</c:v>
                </c:pt>
                <c:pt idx="19">
                  <c:v>17.1133333333333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975156"/>
        <c:axId val="9421882"/>
      </c:lineChart>
      <c:catAx>
        <c:axId val="99975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Matrix size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1882"/>
        <c:crosses val="autoZero"/>
        <c:auto val="1"/>
        <c:lblAlgn val="ctr"/>
        <c:lblOffset val="100"/>
      </c:catAx>
      <c:valAx>
        <c:axId val="9421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9751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364320</xdr:colOff>
      <xdr:row>5</xdr:row>
      <xdr:rowOff>61560</xdr:rowOff>
    </xdr:from>
    <xdr:to>
      <xdr:col>26</xdr:col>
      <xdr:colOff>52920</xdr:colOff>
      <xdr:row>25</xdr:row>
      <xdr:rowOff>52920</xdr:rowOff>
    </xdr:to>
    <xdr:graphicFrame>
      <xdr:nvGraphicFramePr>
        <xdr:cNvPr id="0" name=""/>
        <xdr:cNvGraphicFramePr/>
      </xdr:nvGraphicFramePr>
      <xdr:xfrm>
        <a:off x="8486280" y="1014480"/>
        <a:ext cx="424044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394200</xdr:colOff>
      <xdr:row>104</xdr:row>
      <xdr:rowOff>26640</xdr:rowOff>
    </xdr:from>
    <xdr:to>
      <xdr:col>15</xdr:col>
      <xdr:colOff>495360</xdr:colOff>
      <xdr:row>124</xdr:row>
      <xdr:rowOff>18720</xdr:rowOff>
    </xdr:to>
    <xdr:graphicFrame>
      <xdr:nvGraphicFramePr>
        <xdr:cNvPr id="1" name=""/>
        <xdr:cNvGraphicFramePr/>
      </xdr:nvGraphicFramePr>
      <xdr:xfrm>
        <a:off x="1804320" y="17354880"/>
        <a:ext cx="575856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284400</xdr:colOff>
      <xdr:row>60</xdr:row>
      <xdr:rowOff>265320</xdr:rowOff>
    </xdr:from>
    <xdr:to>
      <xdr:col>25</xdr:col>
      <xdr:colOff>313920</xdr:colOff>
      <xdr:row>80</xdr:row>
      <xdr:rowOff>113400</xdr:rowOff>
    </xdr:to>
    <xdr:graphicFrame>
      <xdr:nvGraphicFramePr>
        <xdr:cNvPr id="2" name=""/>
        <xdr:cNvGraphicFramePr/>
      </xdr:nvGraphicFramePr>
      <xdr:xfrm>
        <a:off x="6415200" y="1015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151200</xdr:colOff>
      <xdr:row>34</xdr:row>
      <xdr:rowOff>83880</xdr:rowOff>
    </xdr:to>
    <xdr:graphicFrame>
      <xdr:nvGraphicFramePr>
        <xdr:cNvPr id="3" name=""/>
        <xdr:cNvGraphicFramePr/>
      </xdr:nvGraphicFramePr>
      <xdr:xfrm>
        <a:off x="0" y="0"/>
        <a:ext cx="8285400" cy="56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93960</xdr:colOff>
      <xdr:row>48</xdr:row>
      <xdr:rowOff>29160</xdr:rowOff>
    </xdr:from>
    <xdr:to>
      <xdr:col>14</xdr:col>
      <xdr:colOff>52200</xdr:colOff>
      <xdr:row>49</xdr:row>
      <xdr:rowOff>132120</xdr:rowOff>
    </xdr:to>
    <xdr:sp>
      <xdr:nvSpPr>
        <xdr:cNvPr id="4" name="CustomShape 1"/>
        <xdr:cNvSpPr/>
      </xdr:nvSpPr>
      <xdr:spPr>
        <a:xfrm>
          <a:off x="7647120" y="7831800"/>
          <a:ext cx="539280" cy="26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Block Size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13</xdr:col>
      <xdr:colOff>5400</xdr:colOff>
      <xdr:row>12</xdr:row>
      <xdr:rowOff>124560</xdr:rowOff>
    </xdr:from>
    <xdr:to>
      <xdr:col>13</xdr:col>
      <xdr:colOff>563760</xdr:colOff>
      <xdr:row>14</xdr:row>
      <xdr:rowOff>65160</xdr:rowOff>
    </xdr:to>
    <xdr:sp>
      <xdr:nvSpPr>
        <xdr:cNvPr id="5" name="CustomShape 1"/>
        <xdr:cNvSpPr/>
      </xdr:nvSpPr>
      <xdr:spPr>
        <a:xfrm>
          <a:off x="7558560" y="2075040"/>
          <a:ext cx="558360" cy="26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Block Size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3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G98" activeCellId="0" sqref="G98"/>
    </sheetView>
  </sheetViews>
  <sheetFormatPr defaultRowHeight="12.8"/>
  <cols>
    <col collapsed="false" hidden="false" max="1" min="1" style="1" width="6.71428571428571"/>
    <col collapsed="false" hidden="false" max="2" min="2" style="1" width="7.26020408163265"/>
    <col collapsed="false" hidden="false" max="3" min="3" style="1" width="6.01020408163265"/>
    <col collapsed="false" hidden="false" max="4" min="4" style="1" width="8.51530612244898"/>
    <col collapsed="false" hidden="false" max="5" min="5" style="1" width="6.98469387755102"/>
    <col collapsed="false" hidden="false" max="6" min="6" style="1" width="3.33163265306122"/>
    <col collapsed="false" hidden="false" max="7" min="7" style="1" width="6.43367346938776"/>
    <col collapsed="false" hidden="false" max="8" min="8" style="1" width="7.26020408163265"/>
    <col collapsed="false" hidden="false" max="9" min="9" style="1" width="6.01020408163265"/>
    <col collapsed="false" hidden="false" max="10" min="10" style="1" width="8.51530612244898"/>
    <col collapsed="false" hidden="false" max="11" min="11" style="1" width="6.43367346938776"/>
    <col collapsed="false" hidden="false" max="12" min="12" style="1" width="6.98469387755102"/>
    <col collapsed="false" hidden="false" max="13" min="13" style="1" width="6.43367346938776"/>
    <col collapsed="false" hidden="false" max="14" min="14" style="1" width="7.26020408163265"/>
    <col collapsed="false" hidden="false" max="15" min="15" style="1" width="6.01020408163265"/>
    <col collapsed="false" hidden="false" max="16" min="16" style="1" width="8.51530612244898"/>
    <col collapsed="false" hidden="false" max="19" min="17" style="1" width="6.43367346938776"/>
    <col collapsed="false" hidden="false" max="20" min="20" style="1" width="7.26020408163265"/>
    <col collapsed="false" hidden="false" max="21" min="21" style="1" width="5.04081632653061"/>
    <col collapsed="false" hidden="false" max="22" min="22" style="1" width="8.51530612244898"/>
    <col collapsed="false" hidden="false" max="25" min="23" style="1" width="6.43367346938776"/>
    <col collapsed="false" hidden="false" max="1016" min="26" style="1" width="11.5204081632653"/>
    <col collapsed="false" hidden="false" max="1025" min="1017" style="0" width="11.5204081632653"/>
  </cols>
  <sheetData>
    <row r="1" customFormat="false" ht="23.85" hidden="false" customHeight="true" outlineLevel="0" collapsed="false">
      <c r="A1" s="2" t="s">
        <v>0</v>
      </c>
      <c r="B1" s="2"/>
      <c r="C1" s="2"/>
      <c r="D1" s="2"/>
      <c r="E1" s="2"/>
      <c r="F1" s="2"/>
      <c r="G1" s="0"/>
      <c r="H1" s="0"/>
      <c r="I1" s="0"/>
      <c r="J1" s="0"/>
      <c r="K1" s="2" t="s">
        <v>1</v>
      </c>
      <c r="L1" s="2"/>
      <c r="M1" s="2"/>
      <c r="N1" s="2"/>
      <c r="O1" s="2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</row>
    <row r="2" customFormat="false" ht="12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0"/>
      <c r="H2" s="0"/>
      <c r="I2" s="0"/>
      <c r="J2" s="0"/>
      <c r="K2" s="4" t="s">
        <v>8</v>
      </c>
      <c r="L2" s="4"/>
      <c r="M2" s="4"/>
      <c r="N2" s="4"/>
      <c r="O2" s="4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</row>
    <row r="3" customFormat="false" ht="12.8" hidden="false" customHeight="false" outlineLevel="0" collapsed="false">
      <c r="A3" s="3" t="n">
        <v>0</v>
      </c>
      <c r="B3" s="5" t="n">
        <v>0.01</v>
      </c>
      <c r="C3" s="5" t="n">
        <v>0.01</v>
      </c>
      <c r="D3" s="5" t="n">
        <v>0.01</v>
      </c>
      <c r="E3" s="5" t="n">
        <v>0.01</v>
      </c>
      <c r="F3" s="5" t="n">
        <v>0.01</v>
      </c>
      <c r="G3" s="6"/>
      <c r="H3" s="0"/>
      <c r="I3" s="0"/>
      <c r="J3" s="0"/>
      <c r="K3" s="3"/>
      <c r="L3" s="3" t="s">
        <v>6</v>
      </c>
      <c r="M3" s="3" t="s">
        <v>7</v>
      </c>
      <c r="N3" s="3" t="s">
        <v>9</v>
      </c>
      <c r="O3" s="3" t="s">
        <v>10</v>
      </c>
      <c r="P3" s="0"/>
      <c r="Q3" s="4" t="s">
        <v>11</v>
      </c>
      <c r="R3" s="4"/>
      <c r="S3" s="4"/>
      <c r="T3" s="4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</row>
    <row r="4" customFormat="false" ht="12.8" hidden="false" customHeight="false" outlineLevel="0" collapsed="false">
      <c r="A4" s="3" t="n">
        <v>196</v>
      </c>
      <c r="B4" s="5" t="n">
        <v>0.134</v>
      </c>
      <c r="C4" s="5" t="n">
        <v>0.098</v>
      </c>
      <c r="D4" s="5" t="n">
        <v>0.08</v>
      </c>
      <c r="E4" s="5" t="n">
        <v>0.08</v>
      </c>
      <c r="F4" s="5" t="n">
        <v>0.08</v>
      </c>
      <c r="G4" s="6"/>
      <c r="H4" s="0"/>
      <c r="I4" s="0"/>
      <c r="J4" s="0"/>
      <c r="K4" s="3" t="n">
        <v>144</v>
      </c>
      <c r="L4" s="5" t="n">
        <v>8.98</v>
      </c>
      <c r="M4" s="5" t="n">
        <v>0.07</v>
      </c>
      <c r="N4" s="5" t="n">
        <v>0.553333333333333</v>
      </c>
      <c r="O4" s="5" t="n">
        <v>2.98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</row>
    <row r="5" customFormat="false" ht="12.8" hidden="false" customHeight="false" outlineLevel="0" collapsed="false">
      <c r="A5" s="3" t="n">
        <v>289</v>
      </c>
      <c r="B5" s="5" t="n">
        <v>0.458</v>
      </c>
      <c r="C5" s="5" t="n">
        <v>0.348</v>
      </c>
      <c r="D5" s="5" t="n">
        <v>0.256</v>
      </c>
      <c r="E5" s="5" t="n">
        <v>0.256</v>
      </c>
      <c r="F5" s="5" t="n">
        <v>0.304</v>
      </c>
      <c r="G5" s="6"/>
      <c r="H5" s="0"/>
      <c r="I5" s="0"/>
      <c r="J5" s="0"/>
      <c r="K5" s="3" t="n">
        <v>256</v>
      </c>
      <c r="L5" s="5" t="n">
        <v>101.876666666667</v>
      </c>
      <c r="M5" s="5" t="n">
        <v>0.34</v>
      </c>
      <c r="N5" s="5" t="n">
        <v>1.78</v>
      </c>
      <c r="O5" s="5" t="n">
        <v>13.9333333333333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</row>
    <row r="6" customFormat="false" ht="12.8" hidden="false" customHeight="false" outlineLevel="0" collapsed="false">
      <c r="A6" s="3" t="n">
        <v>400</v>
      </c>
      <c r="B6" s="5" t="n">
        <v>0.976</v>
      </c>
      <c r="C6" s="5" t="n">
        <v>0.728</v>
      </c>
      <c r="D6" s="5" t="n">
        <v>0.708</v>
      </c>
      <c r="E6" s="5" t="n">
        <v>0.708</v>
      </c>
      <c r="F6" s="5" t="n">
        <v>0.722</v>
      </c>
      <c r="G6" s="6"/>
      <c r="H6" s="0"/>
      <c r="I6" s="0"/>
      <c r="J6" s="0"/>
      <c r="K6" s="3" t="n">
        <v>400</v>
      </c>
      <c r="L6" s="5" t="n">
        <v>102.5</v>
      </c>
      <c r="M6" s="5" t="n">
        <v>0.303333333333333</v>
      </c>
      <c r="N6" s="5" t="n">
        <v>2.02333333333333</v>
      </c>
      <c r="O6" s="5" t="n">
        <v>13.62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</row>
    <row r="7" customFormat="false" ht="12.8" hidden="false" customHeight="false" outlineLevel="0" collapsed="false">
      <c r="A7" s="3" t="n">
        <v>484</v>
      </c>
      <c r="B7" s="5" t="n">
        <v>1.846</v>
      </c>
      <c r="C7" s="5" t="n">
        <v>1.242</v>
      </c>
      <c r="D7" s="5" t="n">
        <v>1.006</v>
      </c>
      <c r="E7" s="5" t="n">
        <v>1.006</v>
      </c>
      <c r="F7" s="5" t="n">
        <v>1.184</v>
      </c>
      <c r="G7" s="6"/>
      <c r="H7" s="0"/>
      <c r="I7" s="0"/>
      <c r="J7" s="0"/>
      <c r="K7" s="3" t="n">
        <v>576</v>
      </c>
      <c r="L7" s="5" t="n">
        <v>106.913333333333</v>
      </c>
      <c r="M7" s="5" t="n">
        <v>0.316666666666667</v>
      </c>
      <c r="N7" s="5" t="n">
        <v>2.12666666666667</v>
      </c>
      <c r="O7" s="5" t="n">
        <v>12.9733333333333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</row>
    <row r="8" customFormat="false" ht="12.8" hidden="false" customHeight="false" outlineLevel="0" collapsed="false">
      <c r="A8" s="3" t="n">
        <v>576</v>
      </c>
      <c r="B8" s="5" t="n">
        <v>2.798</v>
      </c>
      <c r="C8" s="5" t="n">
        <v>2.034</v>
      </c>
      <c r="D8" s="5" t="n">
        <v>1.44</v>
      </c>
      <c r="E8" s="5" t="n">
        <v>1.44</v>
      </c>
      <c r="F8" s="5" t="n">
        <v>1.906</v>
      </c>
      <c r="G8" s="6"/>
      <c r="H8" s="0"/>
      <c r="I8" s="0"/>
      <c r="J8" s="0"/>
      <c r="K8" s="3" t="n">
        <v>784</v>
      </c>
      <c r="L8" s="5" t="n">
        <v>106.106666666667</v>
      </c>
      <c r="M8" s="5" t="n">
        <v>0.276666666666667</v>
      </c>
      <c r="N8" s="5" t="n">
        <v>2.19</v>
      </c>
      <c r="O8" s="5" t="n">
        <v>13.23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</row>
    <row r="9" customFormat="false" ht="12.8" hidden="false" customHeight="false" outlineLevel="0" collapsed="false">
      <c r="A9" s="3" t="n">
        <v>676</v>
      </c>
      <c r="B9" s="5" t="n">
        <v>3.65</v>
      </c>
      <c r="C9" s="5" t="n">
        <v>2.804</v>
      </c>
      <c r="D9" s="5" t="n">
        <v>2.264</v>
      </c>
      <c r="E9" s="5" t="n">
        <v>2.264</v>
      </c>
      <c r="F9" s="5" t="n">
        <v>3.006</v>
      </c>
      <c r="G9" s="6"/>
      <c r="H9" s="0"/>
      <c r="I9" s="0"/>
      <c r="J9" s="0"/>
      <c r="K9" s="3" t="n">
        <v>1024</v>
      </c>
      <c r="L9" s="5" t="n">
        <v>108.18</v>
      </c>
      <c r="M9" s="5" t="n">
        <v>0.27</v>
      </c>
      <c r="N9" s="5" t="n">
        <v>2.22</v>
      </c>
      <c r="O9" s="5" t="n">
        <v>13.2733333333333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</row>
    <row r="10" customFormat="false" ht="12.8" hidden="false" customHeight="false" outlineLevel="0" collapsed="false">
      <c r="A10" s="3" t="n">
        <v>784</v>
      </c>
      <c r="B10" s="5" t="n">
        <v>6.8525</v>
      </c>
      <c r="C10" s="5" t="n">
        <v>3.744</v>
      </c>
      <c r="D10" s="5" t="n">
        <v>3.218</v>
      </c>
      <c r="E10" s="5" t="n">
        <v>3.218</v>
      </c>
      <c r="F10" s="5" t="n">
        <v>4.144</v>
      </c>
      <c r="G10" s="6"/>
      <c r="H10" s="0"/>
      <c r="I10" s="0"/>
      <c r="J10" s="0"/>
      <c r="K10" s="3" t="n">
        <v>1296</v>
      </c>
      <c r="L10" s="5" t="n">
        <v>122.123333333333</v>
      </c>
      <c r="M10" s="5" t="n">
        <v>0.293333333333333</v>
      </c>
      <c r="N10" s="5" t="n">
        <v>2.23666666666667</v>
      </c>
      <c r="O10" s="5" t="n">
        <v>14.4433333333333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</row>
    <row r="11" customFormat="false" ht="12.8" hidden="false" customHeight="false" outlineLevel="0" collapsed="false">
      <c r="A11" s="3" t="n">
        <v>900</v>
      </c>
      <c r="B11" s="5" t="n">
        <v>7.6425</v>
      </c>
      <c r="C11" s="5" t="n">
        <v>4.98</v>
      </c>
      <c r="D11" s="5" t="n">
        <v>5.132</v>
      </c>
      <c r="E11" s="5" t="n">
        <v>5.132</v>
      </c>
      <c r="F11" s="5" t="n">
        <v>5.996</v>
      </c>
      <c r="G11" s="6"/>
      <c r="H11" s="0"/>
      <c r="I11" s="0"/>
      <c r="J11" s="0"/>
      <c r="K11" s="3" t="n">
        <v>1600</v>
      </c>
      <c r="L11" s="5" t="n">
        <v>90.8366666666667</v>
      </c>
      <c r="M11" s="5" t="n">
        <v>0.37</v>
      </c>
      <c r="N11" s="5" t="n">
        <v>2.55333333333333</v>
      </c>
      <c r="O11" s="5" t="n">
        <v>16.85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</row>
    <row r="12" customFormat="false" ht="12.8" hidden="false" customHeight="false" outlineLevel="0" collapsed="false">
      <c r="A12" s="3" t="n">
        <v>1024</v>
      </c>
      <c r="B12" s="5" t="n">
        <v>22.2</v>
      </c>
      <c r="C12" s="5" t="n">
        <v>6.264</v>
      </c>
      <c r="D12" s="5" t="n">
        <v>7.13</v>
      </c>
      <c r="E12" s="5" t="n">
        <v>7.13</v>
      </c>
      <c r="F12" s="5" t="n">
        <v>7.544</v>
      </c>
      <c r="G12" s="6"/>
      <c r="H12" s="0"/>
      <c r="I12" s="0"/>
      <c r="J12" s="0"/>
      <c r="K12" s="3" t="n">
        <v>1936</v>
      </c>
      <c r="L12" s="5" t="n">
        <v>79.43</v>
      </c>
      <c r="M12" s="5" t="n">
        <v>0.353333333333333</v>
      </c>
      <c r="N12" s="5" t="n">
        <v>2.84</v>
      </c>
      <c r="O12" s="5" t="n">
        <v>14.11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</row>
    <row r="13" customFormat="false" ht="12.8" hidden="false" customHeight="false" outlineLevel="0" collapsed="false">
      <c r="A13" s="3" t="n">
        <v>1089</v>
      </c>
      <c r="B13" s="5" t="n">
        <v>27.7025</v>
      </c>
      <c r="C13" s="5" t="n">
        <v>7.748</v>
      </c>
      <c r="D13" s="5" t="n">
        <v>7.484</v>
      </c>
      <c r="E13" s="5" t="n">
        <v>7.484</v>
      </c>
      <c r="F13" s="5" t="n">
        <v>9.102</v>
      </c>
      <c r="G13" s="6"/>
      <c r="H13" s="0"/>
      <c r="I13" s="0"/>
      <c r="J13" s="0"/>
      <c r="K13" s="3" t="n">
        <v>2304</v>
      </c>
      <c r="L13" s="5" t="n">
        <v>90.52</v>
      </c>
      <c r="M13" s="5" t="n">
        <v>0.33</v>
      </c>
      <c r="N13" s="5" t="n">
        <v>2.86333333333333</v>
      </c>
      <c r="O13" s="5" t="n">
        <v>18.57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</row>
    <row r="14" customFormat="false" ht="12.8" hidden="false" customHeight="false" outlineLevel="0" collapsed="false">
      <c r="A14" s="3" t="n">
        <v>1225</v>
      </c>
      <c r="B14" s="5" t="n">
        <v>57.76</v>
      </c>
      <c r="C14" s="5" t="n">
        <v>11.596</v>
      </c>
      <c r="D14" s="5" t="n">
        <v>10.668</v>
      </c>
      <c r="E14" s="5" t="n">
        <v>10.668</v>
      </c>
      <c r="F14" s="5" t="n">
        <v>11.49</v>
      </c>
      <c r="G14" s="6"/>
      <c r="H14" s="0"/>
      <c r="I14" s="0"/>
      <c r="J14" s="0"/>
      <c r="K14" s="3" t="n">
        <v>2704</v>
      </c>
      <c r="L14" s="5" t="n">
        <v>94.51</v>
      </c>
      <c r="M14" s="5" t="n">
        <v>0.353333333333333</v>
      </c>
      <c r="N14" s="5" t="n">
        <v>2.99</v>
      </c>
      <c r="O14" s="5" t="n">
        <v>18.5433333333333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</row>
    <row r="15" customFormat="false" ht="12.8" hidden="false" customHeight="false" outlineLevel="0" collapsed="false">
      <c r="A15" s="3" t="n">
        <f aca="false">ROUND(SQRT(2000),0)^2</f>
        <v>2025</v>
      </c>
      <c r="B15" s="3"/>
      <c r="C15" s="3"/>
      <c r="D15" s="3"/>
      <c r="E15" s="5" t="n">
        <v>41.376</v>
      </c>
      <c r="F15" s="5" t="n">
        <v>64.778</v>
      </c>
      <c r="G15" s="6"/>
      <c r="H15" s="0"/>
      <c r="I15" s="0"/>
      <c r="J15" s="0"/>
      <c r="K15" s="3" t="n">
        <v>3136</v>
      </c>
      <c r="L15" s="5" t="n">
        <v>93.24</v>
      </c>
      <c r="M15" s="5" t="n">
        <v>0.366666666666667</v>
      </c>
      <c r="N15" s="5" t="n">
        <v>2.83666666666667</v>
      </c>
      <c r="O15" s="5" t="n">
        <v>19.8266666666667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3" t="n">
        <v>3600</v>
      </c>
      <c r="L16" s="5" t="n">
        <v>114.72</v>
      </c>
      <c r="M16" s="5" t="n">
        <v>0.29</v>
      </c>
      <c r="N16" s="5" t="n">
        <v>2.68333333333333</v>
      </c>
      <c r="O16" s="5" t="n">
        <v>15.7633333333333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</row>
    <row r="17" customFormat="false" ht="12.8" hidden="false" customHeight="false" outlineLevel="0" collapsed="false">
      <c r="A17" s="1" t="s">
        <v>12</v>
      </c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7" t="s">
        <v>19</v>
      </c>
      <c r="I17" s="8" t="s">
        <v>20</v>
      </c>
      <c r="J17" s="0"/>
      <c r="K17" s="3" t="n">
        <v>4096</v>
      </c>
      <c r="L17" s="5" t="n">
        <v>101.796666666667</v>
      </c>
      <c r="M17" s="5" t="n">
        <v>0.366666666666667</v>
      </c>
      <c r="N17" s="5" t="n">
        <v>3.08</v>
      </c>
      <c r="O17" s="5" t="n">
        <v>16.06</v>
      </c>
      <c r="P17" s="0"/>
      <c r="Q17" s="0"/>
      <c r="S17" s="0"/>
      <c r="T17" s="0"/>
      <c r="U17" s="0"/>
      <c r="V17" s="0"/>
      <c r="W17" s="0"/>
      <c r="ALU17" s="0"/>
      <c r="ALV17" s="0"/>
      <c r="ALW17" s="0"/>
      <c r="ALX17" s="0"/>
      <c r="ALY17" s="0"/>
      <c r="ALZ17" s="0"/>
      <c r="AMA17" s="0"/>
      <c r="AMB17" s="0"/>
    </row>
    <row r="18" customFormat="false" ht="12.8" hidden="false" customHeight="false" outlineLevel="0" collapsed="false">
      <c r="A18" s="1" t="n">
        <v>100</v>
      </c>
      <c r="B18" s="6" t="n">
        <v>0.01</v>
      </c>
      <c r="C18" s="6" t="n">
        <v>0.01</v>
      </c>
      <c r="D18" s="6" t="n">
        <v>0.01</v>
      </c>
      <c r="E18" s="6" t="n">
        <v>0.01</v>
      </c>
      <c r="F18" s="6" t="n">
        <v>0.01</v>
      </c>
      <c r="G18" s="6" t="n">
        <f aca="false">AVERAGE(B18:F18)</f>
        <v>0.01</v>
      </c>
      <c r="H18" s="7" t="n">
        <f aca="false">MIN(B18:F18)</f>
        <v>0.01</v>
      </c>
      <c r="I18" s="8" t="n">
        <f aca="false">MAX(B18:F18)</f>
        <v>0.01</v>
      </c>
      <c r="J18" s="0"/>
      <c r="K18" s="3" t="n">
        <v>4624</v>
      </c>
      <c r="L18" s="5" t="n">
        <v>86.71</v>
      </c>
      <c r="M18" s="5" t="n">
        <v>0.32</v>
      </c>
      <c r="N18" s="5" t="n">
        <v>3.04666666666667</v>
      </c>
      <c r="O18" s="5" t="n">
        <v>17.35</v>
      </c>
      <c r="P18" s="0"/>
      <c r="Q18" s="0"/>
      <c r="S18" s="0"/>
      <c r="T18" s="0"/>
      <c r="U18" s="0"/>
      <c r="V18" s="0"/>
      <c r="W18" s="0"/>
      <c r="ALU18" s="0"/>
      <c r="ALV18" s="0"/>
      <c r="ALW18" s="0"/>
      <c r="ALX18" s="0"/>
      <c r="ALY18" s="0"/>
      <c r="ALZ18" s="0"/>
      <c r="AMA18" s="0"/>
      <c r="AMB18" s="0"/>
    </row>
    <row r="19" customFormat="false" ht="12.8" hidden="false" customHeight="false" outlineLevel="0" collapsed="false">
      <c r="A19" s="1" t="n">
        <v>200</v>
      </c>
      <c r="B19" s="6" t="n">
        <v>0.08</v>
      </c>
      <c r="C19" s="6" t="n">
        <v>0.08</v>
      </c>
      <c r="D19" s="6" t="n">
        <v>0.08</v>
      </c>
      <c r="E19" s="6" t="n">
        <v>0.08</v>
      </c>
      <c r="F19" s="6" t="n">
        <v>0.08</v>
      </c>
      <c r="G19" s="6" t="n">
        <f aca="false">AVERAGE(B19:F19)</f>
        <v>0.08</v>
      </c>
      <c r="H19" s="7" t="n">
        <f aca="false">MIN(B19:F19)</f>
        <v>0.08</v>
      </c>
      <c r="I19" s="8" t="n">
        <f aca="false">MAX(B19:F19)</f>
        <v>0.08</v>
      </c>
      <c r="J19" s="0"/>
      <c r="K19" s="3" t="n">
        <v>5184</v>
      </c>
      <c r="L19" s="5" t="n">
        <v>97.91</v>
      </c>
      <c r="M19" s="5" t="n">
        <v>0.343333333333333</v>
      </c>
      <c r="N19" s="5" t="n">
        <v>3.17666666666667</v>
      </c>
      <c r="O19" s="5" t="n">
        <v>18.1633333333333</v>
      </c>
      <c r="P19" s="0"/>
      <c r="Q19" s="0"/>
      <c r="S19" s="0"/>
      <c r="T19" s="0"/>
      <c r="U19" s="0"/>
      <c r="V19" s="0"/>
      <c r="W19" s="0"/>
      <c r="ALU19" s="0"/>
      <c r="ALV19" s="0"/>
      <c r="ALW19" s="0"/>
      <c r="ALX19" s="0"/>
      <c r="ALY19" s="0"/>
      <c r="ALZ19" s="0"/>
      <c r="AMA19" s="0"/>
      <c r="AMB19" s="0"/>
    </row>
    <row r="20" customFormat="false" ht="12.8" hidden="false" customHeight="false" outlineLevel="0" collapsed="false">
      <c r="A20" s="1" t="n">
        <v>300</v>
      </c>
      <c r="B20" s="6" t="n">
        <v>0.3</v>
      </c>
      <c r="C20" s="6" t="n">
        <v>0.31</v>
      </c>
      <c r="D20" s="6" t="n">
        <v>0.3</v>
      </c>
      <c r="E20" s="6" t="n">
        <v>0.3</v>
      </c>
      <c r="F20" s="6" t="n">
        <v>0.31</v>
      </c>
      <c r="G20" s="6" t="n">
        <f aca="false">AVERAGE(B20:F20)</f>
        <v>0.304</v>
      </c>
      <c r="H20" s="7" t="n">
        <f aca="false">MIN(B20:F20)</f>
        <v>0.3</v>
      </c>
      <c r="I20" s="8" t="n">
        <f aca="false">MAX(B20:F20)</f>
        <v>0.31</v>
      </c>
      <c r="J20" s="0"/>
      <c r="K20" s="3" t="n">
        <v>5776</v>
      </c>
      <c r="L20" s="5" t="n">
        <v>90.19</v>
      </c>
      <c r="M20" s="5" t="n">
        <v>0.343333333333333</v>
      </c>
      <c r="N20" s="5" t="n">
        <v>3.14333333333333</v>
      </c>
      <c r="O20" s="5" t="n">
        <v>12.6333333333333</v>
      </c>
      <c r="P20" s="0"/>
      <c r="Q20" s="0"/>
      <c r="S20" s="0"/>
      <c r="T20" s="0"/>
      <c r="U20" s="0"/>
      <c r="V20" s="0"/>
      <c r="W20" s="0"/>
      <c r="ALU20" s="0"/>
      <c r="ALV20" s="0"/>
      <c r="ALW20" s="0"/>
      <c r="ALX20" s="0"/>
      <c r="ALY20" s="0"/>
      <c r="ALZ20" s="0"/>
      <c r="AMA20" s="0"/>
      <c r="AMB20" s="0"/>
    </row>
    <row r="21" customFormat="false" ht="12.8" hidden="false" customHeight="false" outlineLevel="0" collapsed="false">
      <c r="A21" s="1" t="n">
        <v>400</v>
      </c>
      <c r="B21" s="6" t="n">
        <v>0.74</v>
      </c>
      <c r="C21" s="6" t="n">
        <v>0.66</v>
      </c>
      <c r="D21" s="6" t="n">
        <v>0.67</v>
      </c>
      <c r="E21" s="6" t="n">
        <v>0.81</v>
      </c>
      <c r="F21" s="6" t="n">
        <v>0.73</v>
      </c>
      <c r="G21" s="6" t="n">
        <f aca="false">AVERAGE(B21:F21)</f>
        <v>0.722</v>
      </c>
      <c r="H21" s="7" t="n">
        <f aca="false">MIN(B21:F21)</f>
        <v>0.66</v>
      </c>
      <c r="I21" s="8" t="n">
        <f aca="false">MAX(B21:F21)</f>
        <v>0.81</v>
      </c>
      <c r="J21" s="0"/>
      <c r="K21" s="3" t="n">
        <v>6400</v>
      </c>
      <c r="L21" s="5" t="n">
        <v>121.723333333333</v>
      </c>
      <c r="M21" s="5" t="n">
        <v>0.35</v>
      </c>
      <c r="N21" s="5" t="n">
        <v>2.44666666666667</v>
      </c>
      <c r="O21" s="5" t="n">
        <v>16.01</v>
      </c>
      <c r="P21" s="0"/>
      <c r="Q21" s="0"/>
      <c r="S21" s="0"/>
      <c r="T21" s="0"/>
      <c r="U21" s="0"/>
      <c r="V21" s="0"/>
      <c r="W21" s="0"/>
      <c r="ALU21" s="0"/>
      <c r="ALV21" s="0"/>
      <c r="ALW21" s="0"/>
      <c r="ALX21" s="0"/>
      <c r="ALY21" s="0"/>
      <c r="ALZ21" s="0"/>
      <c r="AMA21" s="0"/>
      <c r="AMB21" s="0"/>
    </row>
    <row r="22" customFormat="false" ht="12.8" hidden="false" customHeight="false" outlineLevel="0" collapsed="false">
      <c r="A22" s="1" t="n">
        <v>500</v>
      </c>
      <c r="B22" s="6" t="n">
        <v>1.14</v>
      </c>
      <c r="C22" s="6" t="n">
        <v>1.16</v>
      </c>
      <c r="D22" s="6" t="n">
        <v>1.17</v>
      </c>
      <c r="E22" s="6" t="n">
        <v>1.18</v>
      </c>
      <c r="F22" s="6" t="n">
        <v>1.27</v>
      </c>
      <c r="G22" s="6" t="n">
        <f aca="false">AVERAGE(B22:F22)</f>
        <v>1.184</v>
      </c>
      <c r="H22" s="7" t="n">
        <f aca="false">MIN(B22:F22)</f>
        <v>1.14</v>
      </c>
      <c r="I22" s="8" t="n">
        <f aca="false">MAX(B22:F22)</f>
        <v>1.27</v>
      </c>
      <c r="J22" s="0"/>
      <c r="K22" s="3" t="n">
        <v>7056</v>
      </c>
      <c r="L22" s="5" t="n">
        <v>114.75</v>
      </c>
      <c r="M22" s="5" t="n">
        <v>0.3</v>
      </c>
      <c r="N22" s="5" t="n">
        <v>2.93666666666667</v>
      </c>
      <c r="O22" s="5" t="n">
        <v>17.76</v>
      </c>
      <c r="P22" s="0"/>
      <c r="Q22" s="0"/>
      <c r="S22" s="0"/>
      <c r="T22" s="0"/>
      <c r="U22" s="0"/>
      <c r="V22" s="0"/>
      <c r="W22" s="0"/>
      <c r="ALU22" s="0"/>
      <c r="ALV22" s="0"/>
      <c r="ALW22" s="0"/>
      <c r="ALX22" s="0"/>
      <c r="ALY22" s="0"/>
      <c r="ALZ22" s="0"/>
      <c r="AMA22" s="0"/>
      <c r="AMB22" s="0"/>
    </row>
    <row r="23" customFormat="false" ht="12.8" hidden="false" customHeight="false" outlineLevel="0" collapsed="false">
      <c r="A23" s="1" t="n">
        <v>600</v>
      </c>
      <c r="B23" s="6" t="n">
        <v>1.82</v>
      </c>
      <c r="C23" s="6" t="n">
        <v>1.76</v>
      </c>
      <c r="D23" s="6" t="n">
        <v>2.24</v>
      </c>
      <c r="E23" s="6" t="n">
        <v>1.88</v>
      </c>
      <c r="F23" s="6" t="n">
        <v>1.83</v>
      </c>
      <c r="G23" s="6" t="n">
        <f aca="false">AVERAGE(B23:F23)</f>
        <v>1.906</v>
      </c>
      <c r="H23" s="7" t="n">
        <f aca="false">MIN(B23:F23)</f>
        <v>1.76</v>
      </c>
      <c r="I23" s="8" t="n">
        <f aca="false">MAX(B23:F23)</f>
        <v>2.24</v>
      </c>
      <c r="J23" s="0"/>
      <c r="K23" s="3" t="n">
        <v>7744</v>
      </c>
      <c r="L23" s="5" t="n">
        <v>98.38</v>
      </c>
      <c r="M23" s="5" t="n">
        <v>0.31</v>
      </c>
      <c r="N23" s="5" t="n">
        <v>3.17333333333333</v>
      </c>
      <c r="O23" s="5" t="n">
        <v>17.1133333333333</v>
      </c>
      <c r="P23" s="0"/>
      <c r="Q23" s="0"/>
      <c r="S23" s="0"/>
      <c r="T23" s="0"/>
      <c r="U23" s="0"/>
      <c r="V23" s="0"/>
      <c r="W23" s="0"/>
      <c r="ALU23" s="0"/>
      <c r="ALV23" s="0"/>
      <c r="ALW23" s="0"/>
      <c r="ALX23" s="0"/>
      <c r="ALY23" s="0"/>
      <c r="ALZ23" s="0"/>
      <c r="AMA23" s="0"/>
      <c r="AMB23" s="0"/>
    </row>
    <row r="24" customFormat="false" ht="12.8" hidden="false" customHeight="false" outlineLevel="0" collapsed="false">
      <c r="A24" s="1" t="n">
        <v>700</v>
      </c>
      <c r="B24" s="6" t="n">
        <v>3.85</v>
      </c>
      <c r="C24" s="6" t="n">
        <v>3.24</v>
      </c>
      <c r="D24" s="6" t="n">
        <v>2.63</v>
      </c>
      <c r="E24" s="6" t="n">
        <v>2.52</v>
      </c>
      <c r="F24" s="6" t="n">
        <v>2.79</v>
      </c>
      <c r="G24" s="6" t="n">
        <f aca="false">AVERAGE(B24:F24)</f>
        <v>3.006</v>
      </c>
      <c r="H24" s="7" t="n">
        <f aca="false">MIN(B24:F24)</f>
        <v>2.52</v>
      </c>
      <c r="I24" s="8" t="n">
        <f aca="false">MAX(B24:F24)</f>
        <v>3.85</v>
      </c>
      <c r="J24" s="0"/>
      <c r="K24" s="0"/>
      <c r="L24" s="0"/>
      <c r="M24" s="0"/>
      <c r="N24" s="0"/>
      <c r="O24" s="0"/>
      <c r="P24" s="0"/>
      <c r="Q24" s="0"/>
      <c r="S24" s="0"/>
      <c r="T24" s="0"/>
      <c r="U24" s="0"/>
      <c r="V24" s="0"/>
      <c r="W24" s="0"/>
      <c r="ALU24" s="0"/>
      <c r="ALV24" s="0"/>
      <c r="ALW24" s="0"/>
      <c r="ALX24" s="0"/>
      <c r="ALY24" s="0"/>
      <c r="ALZ24" s="0"/>
      <c r="AMA24" s="0"/>
      <c r="AMB24" s="0"/>
    </row>
    <row r="25" customFormat="false" ht="12.8" hidden="false" customHeight="false" outlineLevel="0" collapsed="false">
      <c r="A25" s="1" t="n">
        <v>800</v>
      </c>
      <c r="B25" s="6" t="n">
        <v>4.13</v>
      </c>
      <c r="C25" s="6" t="n">
        <v>3.49</v>
      </c>
      <c r="D25" s="6" t="n">
        <v>3.34</v>
      </c>
      <c r="E25" s="6" t="n">
        <v>5.48</v>
      </c>
      <c r="F25" s="6" t="n">
        <v>4.28</v>
      </c>
      <c r="G25" s="6" t="n">
        <f aca="false">AVERAGE(B25:F25)</f>
        <v>4.144</v>
      </c>
      <c r="H25" s="7" t="n">
        <f aca="false">MIN(B25:F25)</f>
        <v>3.34</v>
      </c>
      <c r="I25" s="8" t="n">
        <f aca="false">MAX(B25:F25)</f>
        <v>5.48</v>
      </c>
      <c r="J25" s="0"/>
      <c r="K25" s="0"/>
      <c r="L25" s="0"/>
      <c r="M25" s="0"/>
      <c r="N25" s="0"/>
      <c r="O25" s="0"/>
      <c r="P25" s="0"/>
      <c r="Q25" s="0"/>
      <c r="S25" s="0"/>
      <c r="T25" s="0"/>
      <c r="U25" s="0"/>
      <c r="V25" s="0"/>
      <c r="W25" s="0"/>
      <c r="ALU25" s="0"/>
      <c r="ALV25" s="0"/>
      <c r="ALW25" s="0"/>
      <c r="ALX25" s="0"/>
      <c r="ALY25" s="0"/>
      <c r="ALZ25" s="0"/>
      <c r="AMA25" s="0"/>
      <c r="AMB25" s="0"/>
    </row>
    <row r="26" customFormat="false" ht="12.8" hidden="false" customHeight="false" outlineLevel="0" collapsed="false">
      <c r="A26" s="1" t="n">
        <v>900</v>
      </c>
      <c r="B26" s="6" t="n">
        <v>6.09</v>
      </c>
      <c r="C26" s="6" t="n">
        <v>6.05</v>
      </c>
      <c r="D26" s="6" t="n">
        <v>7.39</v>
      </c>
      <c r="E26" s="6" t="n">
        <v>6.07</v>
      </c>
      <c r="F26" s="6" t="n">
        <v>4.38</v>
      </c>
      <c r="G26" s="6" t="n">
        <f aca="false">AVERAGE(B26:F26)</f>
        <v>5.996</v>
      </c>
      <c r="H26" s="7" t="n">
        <f aca="false">MIN(B26:F26)</f>
        <v>4.38</v>
      </c>
      <c r="I26" s="8" t="n">
        <f aca="false">MAX(B26:F26)</f>
        <v>7.39</v>
      </c>
      <c r="J26" s="0"/>
      <c r="K26" s="0"/>
      <c r="L26" s="0"/>
      <c r="M26" s="0"/>
      <c r="N26" s="0"/>
      <c r="O26" s="0"/>
      <c r="P26" s="0"/>
      <c r="Q26" s="0"/>
      <c r="S26" s="0"/>
      <c r="T26" s="0"/>
      <c r="U26" s="0"/>
      <c r="V26" s="0"/>
      <c r="W26" s="0"/>
      <c r="ALU26" s="0"/>
      <c r="ALV26" s="0"/>
      <c r="ALW26" s="0"/>
      <c r="ALX26" s="0"/>
      <c r="ALY26" s="0"/>
      <c r="ALZ26" s="0"/>
      <c r="AMA26" s="0"/>
      <c r="AMB26" s="0"/>
    </row>
    <row r="27" customFormat="false" ht="12.8" hidden="false" customHeight="false" outlineLevel="0" collapsed="false">
      <c r="A27" s="1" t="n">
        <v>1000</v>
      </c>
      <c r="B27" s="6" t="n">
        <v>8.97</v>
      </c>
      <c r="C27" s="6" t="n">
        <v>7.03</v>
      </c>
      <c r="D27" s="6" t="n">
        <v>7.34</v>
      </c>
      <c r="E27" s="6" t="n">
        <v>6.97</v>
      </c>
      <c r="F27" s="6" t="n">
        <v>7.41</v>
      </c>
      <c r="G27" s="6" t="n">
        <f aca="false">AVERAGE(B27:F27)</f>
        <v>7.544</v>
      </c>
      <c r="H27" s="7" t="n">
        <f aca="false">MIN(B27:F27)</f>
        <v>6.97</v>
      </c>
      <c r="I27" s="8" t="n">
        <f aca="false">MAX(B27:F27)</f>
        <v>8.97</v>
      </c>
      <c r="J27" s="0"/>
      <c r="K27" s="0"/>
      <c r="L27" s="0"/>
      <c r="M27" s="0"/>
      <c r="N27" s="0"/>
      <c r="O27" s="0"/>
      <c r="P27" s="0"/>
      <c r="Q27" s="0"/>
      <c r="S27" s="0"/>
      <c r="T27" s="0"/>
      <c r="U27" s="0"/>
      <c r="V27" s="0"/>
      <c r="W27" s="0"/>
      <c r="ALU27" s="0"/>
      <c r="ALV27" s="0"/>
      <c r="ALW27" s="0"/>
      <c r="ALX27" s="0"/>
      <c r="ALY27" s="0"/>
      <c r="ALZ27" s="0"/>
      <c r="AMA27" s="0"/>
      <c r="AMB27" s="0"/>
    </row>
    <row r="28" customFormat="false" ht="12.8" hidden="false" customHeight="false" outlineLevel="0" collapsed="false">
      <c r="A28" s="1" t="n">
        <v>1100</v>
      </c>
      <c r="B28" s="6" t="n">
        <v>7.85</v>
      </c>
      <c r="C28" s="6" t="n">
        <v>10.42</v>
      </c>
      <c r="D28" s="6" t="n">
        <v>10.05</v>
      </c>
      <c r="E28" s="6" t="n">
        <v>8.98</v>
      </c>
      <c r="F28" s="6" t="n">
        <v>8.21</v>
      </c>
      <c r="G28" s="6" t="n">
        <f aca="false">AVERAGE(B28:F28)</f>
        <v>9.102</v>
      </c>
      <c r="H28" s="7" t="n">
        <f aca="false">MIN(B28:F28)</f>
        <v>7.85</v>
      </c>
      <c r="I28" s="8" t="n">
        <f aca="false">MAX(B28:F28)</f>
        <v>10.42</v>
      </c>
      <c r="J28" s="0"/>
      <c r="K28" s="0"/>
      <c r="L28" s="0"/>
      <c r="M28" s="0"/>
      <c r="N28" s="0"/>
      <c r="O28" s="0"/>
      <c r="P28" s="0"/>
      <c r="Q28" s="0"/>
      <c r="S28" s="0"/>
      <c r="T28" s="0"/>
      <c r="U28" s="0"/>
      <c r="V28" s="0"/>
      <c r="W28" s="0"/>
      <c r="ALU28" s="0"/>
      <c r="ALV28" s="0"/>
      <c r="ALW28" s="0"/>
      <c r="ALX28" s="0"/>
      <c r="ALY28" s="0"/>
      <c r="ALZ28" s="0"/>
      <c r="AMA28" s="0"/>
      <c r="AMB28" s="0"/>
    </row>
    <row r="29" customFormat="false" ht="12.8" hidden="false" customHeight="false" outlineLevel="0" collapsed="false">
      <c r="A29" s="1" t="n">
        <v>1200</v>
      </c>
      <c r="B29" s="6" t="n">
        <v>9.58</v>
      </c>
      <c r="C29" s="6" t="n">
        <v>10.94</v>
      </c>
      <c r="D29" s="6" t="n">
        <v>9.97</v>
      </c>
      <c r="E29" s="6" t="n">
        <v>14.9</v>
      </c>
      <c r="F29" s="6" t="n">
        <v>12.06</v>
      </c>
      <c r="G29" s="6" t="n">
        <f aca="false">AVERAGE(B29:F29)</f>
        <v>11.49</v>
      </c>
      <c r="H29" s="7" t="n">
        <f aca="false">MIN(B29:F29)</f>
        <v>9.58</v>
      </c>
      <c r="I29" s="8" t="n">
        <f aca="false">MAX(B29:F29)</f>
        <v>14.9</v>
      </c>
      <c r="J29" s="0"/>
      <c r="K29" s="0"/>
      <c r="L29" s="0"/>
      <c r="M29" s="0"/>
      <c r="N29" s="0"/>
      <c r="O29" s="0"/>
      <c r="P29" s="0"/>
      <c r="Q29" s="0"/>
      <c r="S29" s="0"/>
      <c r="T29" s="0"/>
      <c r="U29" s="0"/>
      <c r="V29" s="0"/>
      <c r="W29" s="0"/>
      <c r="ALU29" s="0"/>
      <c r="ALV29" s="0"/>
      <c r="ALW29" s="0"/>
      <c r="ALX29" s="0"/>
      <c r="ALY29" s="0"/>
      <c r="ALZ29" s="0"/>
      <c r="AMA29" s="0"/>
      <c r="AMB29" s="0"/>
    </row>
    <row r="30" customFormat="false" ht="12.8" hidden="false" customHeight="false" outlineLevel="0" collapsed="false">
      <c r="A30" s="1" t="n">
        <v>2025</v>
      </c>
      <c r="B30" s="6" t="n">
        <v>41.78</v>
      </c>
      <c r="C30" s="6" t="n">
        <v>39.01</v>
      </c>
      <c r="D30" s="6" t="n">
        <v>38.63</v>
      </c>
      <c r="E30" s="6" t="n">
        <v>43.12</v>
      </c>
      <c r="F30" s="6" t="n">
        <v>44.34</v>
      </c>
      <c r="G30" s="6" t="n">
        <f aca="false">AVERAGE(B30:F30)</f>
        <v>41.376</v>
      </c>
      <c r="H30" s="7" t="n">
        <f aca="false">MIN(B30:F30)</f>
        <v>38.63</v>
      </c>
      <c r="I30" s="8" t="n">
        <f aca="false">MAX(B30:F30)</f>
        <v>44.34</v>
      </c>
      <c r="J30" s="0"/>
      <c r="K30" s="0"/>
      <c r="L30" s="0"/>
      <c r="M30" s="0"/>
      <c r="N30" s="0"/>
      <c r="O30" s="0"/>
      <c r="P30" s="0"/>
      <c r="Q30" s="0"/>
      <c r="S30" s="0"/>
      <c r="T30" s="0"/>
      <c r="U30" s="0"/>
      <c r="V30" s="0"/>
      <c r="W30" s="0"/>
      <c r="ALU30" s="0"/>
      <c r="ALV30" s="0"/>
      <c r="ALW30" s="0"/>
      <c r="ALX30" s="0"/>
      <c r="ALY30" s="0"/>
      <c r="ALZ30" s="0"/>
      <c r="AMA30" s="0"/>
      <c r="AMB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9" t="s">
        <v>21</v>
      </c>
      <c r="O31" s="9"/>
      <c r="P31" s="9"/>
      <c r="Q31" s="9"/>
      <c r="S31" s="0"/>
      <c r="T31" s="0"/>
      <c r="U31" s="0"/>
      <c r="V31" s="0"/>
      <c r="W31" s="0"/>
      <c r="ALU31" s="0"/>
      <c r="ALV31" s="0"/>
      <c r="ALW31" s="0"/>
      <c r="ALX31" s="0"/>
      <c r="ALY31" s="0"/>
      <c r="ALZ31" s="0"/>
      <c r="AMA31" s="0"/>
      <c r="AMB31" s="0"/>
    </row>
    <row r="32" customFormat="false" ht="12.8" hidden="false" customHeight="false" outlineLevel="0" collapsed="false">
      <c r="A32" s="1" t="n">
        <v>0</v>
      </c>
      <c r="B32" s="1" t="s">
        <v>6</v>
      </c>
      <c r="C32" s="1" t="s">
        <v>7</v>
      </c>
      <c r="D32" s="1" t="s">
        <v>9</v>
      </c>
      <c r="E32" s="1" t="s">
        <v>10</v>
      </c>
      <c r="F32" s="10" t="s">
        <v>6</v>
      </c>
      <c r="G32" s="10" t="s">
        <v>7</v>
      </c>
      <c r="H32" s="10" t="s">
        <v>9</v>
      </c>
      <c r="I32" s="10" t="s">
        <v>10</v>
      </c>
      <c r="J32" s="1" t="s">
        <v>6</v>
      </c>
      <c r="K32" s="1" t="s">
        <v>7</v>
      </c>
      <c r="L32" s="1" t="s">
        <v>9</v>
      </c>
      <c r="M32" s="1" t="s">
        <v>10</v>
      </c>
      <c r="N32" s="10" t="s">
        <v>6</v>
      </c>
      <c r="O32" s="10" t="s">
        <v>7</v>
      </c>
      <c r="P32" s="10" t="s">
        <v>9</v>
      </c>
      <c r="Q32" s="10" t="s">
        <v>10</v>
      </c>
      <c r="S32" s="0"/>
      <c r="T32" s="0"/>
      <c r="U32" s="0"/>
      <c r="V32" s="0"/>
      <c r="W32" s="0"/>
      <c r="ALU32" s="0"/>
      <c r="ALV32" s="0"/>
      <c r="ALW32" s="0"/>
      <c r="ALX32" s="0"/>
      <c r="ALY32" s="0"/>
      <c r="ALZ32" s="0"/>
      <c r="AMA32" s="0"/>
      <c r="AMB32" s="0"/>
    </row>
    <row r="33" customFormat="false" ht="12.8" hidden="false" customHeight="false" outlineLevel="0" collapsed="false">
      <c r="A33" s="1" t="n">
        <v>144</v>
      </c>
      <c r="B33" s="6" t="n">
        <v>8.57</v>
      </c>
      <c r="C33" s="6" t="n">
        <v>0.07</v>
      </c>
      <c r="D33" s="6" t="n">
        <v>0.62</v>
      </c>
      <c r="E33" s="6" t="n">
        <v>2.93</v>
      </c>
      <c r="F33" s="11" t="n">
        <v>9.44</v>
      </c>
      <c r="G33" s="11" t="n">
        <v>0.07</v>
      </c>
      <c r="H33" s="11" t="n">
        <v>0.66</v>
      </c>
      <c r="I33" s="11" t="n">
        <v>3.22</v>
      </c>
      <c r="J33" s="6" t="n">
        <v>8.93</v>
      </c>
      <c r="K33" s="6" t="n">
        <v>0.07</v>
      </c>
      <c r="L33" s="6" t="n">
        <v>0.38</v>
      </c>
      <c r="M33" s="6" t="n">
        <v>2.79</v>
      </c>
      <c r="N33" s="11" t="n">
        <f aca="false">AVERAGE(B33,F33,J33)</f>
        <v>8.98</v>
      </c>
      <c r="O33" s="11" t="n">
        <f aca="false">AVERAGE(C33,G33,K33)</f>
        <v>0.07</v>
      </c>
      <c r="P33" s="11" t="n">
        <f aca="false">AVERAGE(D33,H33,L33)</f>
        <v>0.553333333333333</v>
      </c>
      <c r="Q33" s="11" t="n">
        <f aca="false">AVERAGE(E33,I33,M33)</f>
        <v>2.98</v>
      </c>
      <c r="S33" s="0"/>
      <c r="T33" s="0"/>
      <c r="U33" s="0"/>
      <c r="V33" s="0"/>
      <c r="W33" s="0"/>
      <c r="ALU33" s="0"/>
      <c r="ALV33" s="0"/>
      <c r="ALW33" s="0"/>
      <c r="ALX33" s="0"/>
      <c r="ALY33" s="0"/>
      <c r="ALZ33" s="0"/>
      <c r="AMA33" s="0"/>
      <c r="AMB33" s="0"/>
    </row>
    <row r="34" customFormat="false" ht="12.8" hidden="false" customHeight="false" outlineLevel="0" collapsed="false">
      <c r="A34" s="1" t="n">
        <v>256</v>
      </c>
      <c r="B34" s="6" t="n">
        <v>101.4</v>
      </c>
      <c r="C34" s="6" t="n">
        <v>0.37</v>
      </c>
      <c r="D34" s="6" t="n">
        <v>1.65</v>
      </c>
      <c r="E34" s="6" t="n">
        <v>13.79</v>
      </c>
      <c r="F34" s="11" t="n">
        <v>102.57</v>
      </c>
      <c r="G34" s="11" t="n">
        <v>0.34</v>
      </c>
      <c r="H34" s="11" t="n">
        <v>1.76</v>
      </c>
      <c r="I34" s="11" t="n">
        <v>13.71</v>
      </c>
      <c r="J34" s="6" t="n">
        <v>101.66</v>
      </c>
      <c r="K34" s="6" t="n">
        <v>0.31</v>
      </c>
      <c r="L34" s="6" t="n">
        <v>1.93</v>
      </c>
      <c r="M34" s="6" t="n">
        <v>14.3</v>
      </c>
      <c r="N34" s="11" t="n">
        <f aca="false">AVERAGE(B34,F34,J34)</f>
        <v>101.876666666667</v>
      </c>
      <c r="O34" s="11" t="n">
        <f aca="false">AVERAGE(C34,G34,K34)</f>
        <v>0.34</v>
      </c>
      <c r="P34" s="11" t="n">
        <f aca="false">AVERAGE(D34,H34,L34)</f>
        <v>1.78</v>
      </c>
      <c r="Q34" s="11" t="n">
        <f aca="false">AVERAGE(E34,I34,M34)</f>
        <v>13.9333333333333</v>
      </c>
      <c r="S34" s="0"/>
      <c r="T34" s="0"/>
      <c r="U34" s="0"/>
      <c r="V34" s="0"/>
      <c r="W34" s="0"/>
      <c r="ALU34" s="0"/>
      <c r="ALV34" s="0"/>
      <c r="ALW34" s="0"/>
      <c r="ALX34" s="0"/>
      <c r="ALY34" s="0"/>
      <c r="ALZ34" s="0"/>
      <c r="AMA34" s="0"/>
      <c r="AMB34" s="0"/>
    </row>
    <row r="35" customFormat="false" ht="12.8" hidden="false" customHeight="false" outlineLevel="0" collapsed="false">
      <c r="A35" s="1" t="n">
        <v>400</v>
      </c>
      <c r="B35" s="6" t="n">
        <v>101.5</v>
      </c>
      <c r="C35" s="6" t="n">
        <v>0.29</v>
      </c>
      <c r="D35" s="6" t="n">
        <v>1.69</v>
      </c>
      <c r="E35" s="6" t="n">
        <v>13.83</v>
      </c>
      <c r="F35" s="11" t="n">
        <v>103.86</v>
      </c>
      <c r="G35" s="11" t="n">
        <v>0.3</v>
      </c>
      <c r="H35" s="11" t="n">
        <v>2.67</v>
      </c>
      <c r="I35" s="11" t="n">
        <v>13.93</v>
      </c>
      <c r="J35" s="6" t="n">
        <v>102.14</v>
      </c>
      <c r="K35" s="6" t="n">
        <v>0.32</v>
      </c>
      <c r="L35" s="6" t="n">
        <v>1.71</v>
      </c>
      <c r="M35" s="6" t="n">
        <v>13.1</v>
      </c>
      <c r="N35" s="11" t="n">
        <f aca="false">AVERAGE(B35,F35,J35)</f>
        <v>102.5</v>
      </c>
      <c r="O35" s="11" t="n">
        <f aca="false">AVERAGE(C35,G35,K35)</f>
        <v>0.303333333333333</v>
      </c>
      <c r="P35" s="11" t="n">
        <f aca="false">AVERAGE(D35,H35,L35)</f>
        <v>2.02333333333333</v>
      </c>
      <c r="Q35" s="11" t="n">
        <f aca="false">AVERAGE(E35,I35,M35)</f>
        <v>13.62</v>
      </c>
      <c r="S35" s="0"/>
      <c r="T35" s="0"/>
      <c r="U35" s="0"/>
      <c r="V35" s="0"/>
      <c r="W35" s="0"/>
      <c r="ALU35" s="0"/>
      <c r="ALV35" s="0"/>
      <c r="ALW35" s="0"/>
      <c r="ALX35" s="0"/>
      <c r="ALY35" s="0"/>
      <c r="ALZ35" s="0"/>
      <c r="AMA35" s="0"/>
      <c r="AMB35" s="0"/>
    </row>
    <row r="36" customFormat="false" ht="12.8" hidden="false" customHeight="false" outlineLevel="0" collapsed="false">
      <c r="A36" s="1" t="n">
        <v>576</v>
      </c>
      <c r="B36" s="6" t="n">
        <v>110.27</v>
      </c>
      <c r="C36" s="6" t="n">
        <v>0.4</v>
      </c>
      <c r="D36" s="6" t="n">
        <v>2.27</v>
      </c>
      <c r="E36" s="6" t="n">
        <v>13.24</v>
      </c>
      <c r="F36" s="11" t="n">
        <v>106.37</v>
      </c>
      <c r="G36" s="11" t="n">
        <v>0.27</v>
      </c>
      <c r="H36" s="11" t="n">
        <v>2.15</v>
      </c>
      <c r="I36" s="11" t="n">
        <v>12.64</v>
      </c>
      <c r="J36" s="6" t="n">
        <v>104.1</v>
      </c>
      <c r="K36" s="6" t="n">
        <v>0.28</v>
      </c>
      <c r="L36" s="6" t="n">
        <v>1.96</v>
      </c>
      <c r="M36" s="6" t="n">
        <v>13.04</v>
      </c>
      <c r="N36" s="11" t="n">
        <f aca="false">AVERAGE(B36,F36,J36)</f>
        <v>106.913333333333</v>
      </c>
      <c r="O36" s="11" t="n">
        <f aca="false">AVERAGE(C36,G36,K36)</f>
        <v>0.316666666666667</v>
      </c>
      <c r="P36" s="11" t="n">
        <f aca="false">AVERAGE(D36,H36,L36)</f>
        <v>2.12666666666667</v>
      </c>
      <c r="Q36" s="11" t="n">
        <f aca="false">AVERAGE(E36,I36,M36)</f>
        <v>12.9733333333333</v>
      </c>
      <c r="S36" s="0"/>
      <c r="T36" s="0"/>
      <c r="U36" s="0"/>
      <c r="V36" s="0"/>
      <c r="W36" s="0"/>
    </row>
    <row r="37" customFormat="false" ht="12.8" hidden="false" customHeight="false" outlineLevel="0" collapsed="false">
      <c r="A37" s="1" t="n">
        <v>784</v>
      </c>
      <c r="B37" s="6" t="n">
        <v>106.37</v>
      </c>
      <c r="C37" s="6" t="n">
        <v>0.28</v>
      </c>
      <c r="D37" s="6" t="n">
        <v>2.21</v>
      </c>
      <c r="E37" s="6" t="n">
        <v>13.56</v>
      </c>
      <c r="F37" s="11" t="n">
        <v>104.46</v>
      </c>
      <c r="G37" s="11" t="n">
        <v>0.29</v>
      </c>
      <c r="H37" s="11" t="n">
        <v>2.21</v>
      </c>
      <c r="I37" s="11" t="n">
        <v>12.7</v>
      </c>
      <c r="J37" s="6" t="n">
        <v>107.49</v>
      </c>
      <c r="K37" s="6" t="n">
        <v>0.26</v>
      </c>
      <c r="L37" s="6" t="n">
        <v>2.15</v>
      </c>
      <c r="M37" s="6" t="n">
        <v>13.43</v>
      </c>
      <c r="N37" s="11" t="n">
        <f aca="false">AVERAGE(B37,F37,J37)</f>
        <v>106.106666666667</v>
      </c>
      <c r="O37" s="11" t="n">
        <f aca="false">AVERAGE(C37,G37,K37)</f>
        <v>0.276666666666667</v>
      </c>
      <c r="P37" s="11" t="n">
        <f aca="false">AVERAGE(D37,H37,L37)</f>
        <v>2.19</v>
      </c>
      <c r="Q37" s="11" t="n">
        <f aca="false">AVERAGE(E37,I37,M37)</f>
        <v>13.23</v>
      </c>
      <c r="S37" s="0"/>
      <c r="T37" s="0"/>
      <c r="U37" s="0"/>
      <c r="V37" s="0"/>
      <c r="W37" s="0"/>
    </row>
    <row r="38" customFormat="false" ht="12.8" hidden="false" customHeight="false" outlineLevel="0" collapsed="false">
      <c r="A38" s="1" t="n">
        <v>1024</v>
      </c>
      <c r="B38" s="6" t="n">
        <v>109.25</v>
      </c>
      <c r="C38" s="6" t="n">
        <v>0.27</v>
      </c>
      <c r="D38" s="6" t="n">
        <v>2.25</v>
      </c>
      <c r="E38" s="6" t="n">
        <v>13.12</v>
      </c>
      <c r="F38" s="11" t="n">
        <v>104.15</v>
      </c>
      <c r="G38" s="11" t="n">
        <v>0.27</v>
      </c>
      <c r="H38" s="11" t="n">
        <v>2.08</v>
      </c>
      <c r="I38" s="11" t="n">
        <v>13.19</v>
      </c>
      <c r="J38" s="6" t="n">
        <v>111.14</v>
      </c>
      <c r="K38" s="6" t="n">
        <v>0.27</v>
      </c>
      <c r="L38" s="6" t="n">
        <v>2.33</v>
      </c>
      <c r="M38" s="6" t="n">
        <v>13.51</v>
      </c>
      <c r="N38" s="11" t="n">
        <f aca="false">AVERAGE(B38,F38,J38)</f>
        <v>108.18</v>
      </c>
      <c r="O38" s="11" t="n">
        <f aca="false">AVERAGE(C38,G38,K38)</f>
        <v>0.27</v>
      </c>
      <c r="P38" s="11" t="n">
        <f aca="false">AVERAGE(D38,H38,L38)</f>
        <v>2.22</v>
      </c>
      <c r="Q38" s="11" t="n">
        <f aca="false">AVERAGE(E38,I38,M38)</f>
        <v>13.2733333333333</v>
      </c>
      <c r="S38" s="0"/>
      <c r="T38" s="0"/>
      <c r="U38" s="0"/>
      <c r="V38" s="0"/>
      <c r="W38" s="0"/>
    </row>
    <row r="39" customFormat="false" ht="12.8" hidden="false" customHeight="false" outlineLevel="0" collapsed="false">
      <c r="A39" s="1" t="n">
        <v>1296</v>
      </c>
      <c r="B39" s="6" t="n">
        <v>110.35</v>
      </c>
      <c r="C39" s="6" t="n">
        <v>0.29</v>
      </c>
      <c r="D39" s="6" t="n">
        <v>2.12</v>
      </c>
      <c r="E39" s="6" t="n">
        <v>12.76</v>
      </c>
      <c r="F39" s="11" t="n">
        <v>137.1</v>
      </c>
      <c r="G39" s="11" t="n">
        <v>0.28</v>
      </c>
      <c r="H39" s="11" t="n">
        <v>2.58</v>
      </c>
      <c r="I39" s="11" t="n">
        <v>15.15</v>
      </c>
      <c r="J39" s="6" t="n">
        <v>118.92</v>
      </c>
      <c r="K39" s="6" t="n">
        <v>0.31</v>
      </c>
      <c r="L39" s="6" t="n">
        <v>2.01</v>
      </c>
      <c r="M39" s="6" t="n">
        <v>15.42</v>
      </c>
      <c r="N39" s="11" t="n">
        <f aca="false">AVERAGE(B39,F39,J39)</f>
        <v>122.123333333333</v>
      </c>
      <c r="O39" s="11" t="n">
        <f aca="false">AVERAGE(C39,G39,K39)</f>
        <v>0.293333333333333</v>
      </c>
      <c r="P39" s="11" t="n">
        <f aca="false">AVERAGE(D39,H39,L39)</f>
        <v>2.23666666666667</v>
      </c>
      <c r="Q39" s="11" t="n">
        <f aca="false">AVERAGE(E39,I39,M39)</f>
        <v>14.4433333333333</v>
      </c>
      <c r="S39" s="0"/>
      <c r="T39" s="0"/>
      <c r="U39" s="0"/>
      <c r="V39" s="0"/>
      <c r="W39" s="0"/>
    </row>
    <row r="40" customFormat="false" ht="12.8" hidden="false" customHeight="false" outlineLevel="0" collapsed="false">
      <c r="A40" s="1" t="n">
        <v>1600</v>
      </c>
      <c r="B40" s="6" t="n">
        <v>62.11</v>
      </c>
      <c r="C40" s="6" t="n">
        <v>0.41</v>
      </c>
      <c r="D40" s="6" t="n">
        <v>3.1</v>
      </c>
      <c r="E40" s="6" t="n">
        <v>21.53</v>
      </c>
      <c r="F40" s="11" t="n">
        <v>138.39</v>
      </c>
      <c r="G40" s="11" t="n">
        <v>0.27</v>
      </c>
      <c r="H40" s="11" t="n">
        <v>2.03</v>
      </c>
      <c r="I40" s="11" t="n">
        <v>12.6</v>
      </c>
      <c r="J40" s="6" t="n">
        <v>72.01</v>
      </c>
      <c r="K40" s="6" t="n">
        <v>0.43</v>
      </c>
      <c r="L40" s="6" t="n">
        <v>2.53</v>
      </c>
      <c r="M40" s="6" t="n">
        <v>16.42</v>
      </c>
      <c r="N40" s="11" t="n">
        <f aca="false">AVERAGE(B40,F40,J40)</f>
        <v>90.8366666666667</v>
      </c>
      <c r="O40" s="11" t="n">
        <f aca="false">AVERAGE(C40,G40,K40)</f>
        <v>0.37</v>
      </c>
      <c r="P40" s="11" t="n">
        <f aca="false">AVERAGE(D40,H40,L40)</f>
        <v>2.55333333333333</v>
      </c>
      <c r="Q40" s="11" t="n">
        <f aca="false">AVERAGE(E40,I40,M40)</f>
        <v>16.85</v>
      </c>
      <c r="S40" s="0"/>
      <c r="T40" s="0"/>
      <c r="U40" s="0"/>
      <c r="V40" s="0"/>
      <c r="W40" s="0"/>
    </row>
    <row r="41" customFormat="false" ht="12.8" hidden="false" customHeight="false" outlineLevel="0" collapsed="false">
      <c r="A41" s="1" t="n">
        <v>1936</v>
      </c>
      <c r="B41" s="6" t="n">
        <v>53.55</v>
      </c>
      <c r="C41" s="6" t="n">
        <v>0.36</v>
      </c>
      <c r="D41" s="6" t="n">
        <v>2.88</v>
      </c>
      <c r="E41" s="6" t="n">
        <v>8.54</v>
      </c>
      <c r="F41" s="11" t="n">
        <v>96.86</v>
      </c>
      <c r="G41" s="11" t="n">
        <v>0.3</v>
      </c>
      <c r="H41" s="11" t="n">
        <v>2.47</v>
      </c>
      <c r="I41" s="11" t="n">
        <v>18.37</v>
      </c>
      <c r="J41" s="6" t="n">
        <v>87.88</v>
      </c>
      <c r="K41" s="6" t="n">
        <v>0.4</v>
      </c>
      <c r="L41" s="6" t="n">
        <v>3.17</v>
      </c>
      <c r="M41" s="6" t="n">
        <v>15.42</v>
      </c>
      <c r="N41" s="11" t="n">
        <f aca="false">AVERAGE(B41,F41,J41)</f>
        <v>79.43</v>
      </c>
      <c r="O41" s="11" t="n">
        <f aca="false">AVERAGE(C41,G41,K41)</f>
        <v>0.353333333333333</v>
      </c>
      <c r="P41" s="11" t="n">
        <f aca="false">AVERAGE(D41,H41,L41)</f>
        <v>2.84</v>
      </c>
      <c r="Q41" s="11" t="n">
        <f aca="false">AVERAGE(E41,I41,M41)</f>
        <v>14.11</v>
      </c>
      <c r="S41" s="0"/>
      <c r="T41" s="0"/>
      <c r="U41" s="0"/>
      <c r="V41" s="0"/>
      <c r="W41" s="0"/>
    </row>
    <row r="42" customFormat="false" ht="12.8" hidden="false" customHeight="false" outlineLevel="0" collapsed="false">
      <c r="A42" s="1" t="n">
        <v>2304</v>
      </c>
      <c r="B42" s="6" t="n">
        <v>149.94</v>
      </c>
      <c r="C42" s="6" t="n">
        <v>0.27</v>
      </c>
      <c r="D42" s="6" t="n">
        <v>2.39</v>
      </c>
      <c r="E42" s="6" t="n">
        <v>15.32</v>
      </c>
      <c r="F42" s="11" t="n">
        <v>73.46</v>
      </c>
      <c r="G42" s="11" t="n">
        <v>0.34</v>
      </c>
      <c r="H42" s="11" t="n">
        <v>3</v>
      </c>
      <c r="I42" s="11" t="n">
        <v>18.21</v>
      </c>
      <c r="J42" s="6" t="n">
        <v>48.16</v>
      </c>
      <c r="K42" s="6" t="n">
        <v>0.38</v>
      </c>
      <c r="L42" s="6" t="n">
        <v>3.2</v>
      </c>
      <c r="M42" s="6" t="n">
        <v>22.18</v>
      </c>
      <c r="N42" s="11" t="n">
        <f aca="false">AVERAGE(B42,F42,J42)</f>
        <v>90.52</v>
      </c>
      <c r="O42" s="11" t="n">
        <f aca="false">AVERAGE(C42,G42,K42)</f>
        <v>0.33</v>
      </c>
      <c r="P42" s="11" t="n">
        <f aca="false">AVERAGE(D42,H42,L42)</f>
        <v>2.86333333333333</v>
      </c>
      <c r="Q42" s="11" t="n">
        <f aca="false">AVERAGE(E42,I42,M42)</f>
        <v>18.57</v>
      </c>
      <c r="S42" s="0"/>
      <c r="T42" s="0"/>
      <c r="U42" s="0"/>
      <c r="V42" s="0"/>
      <c r="W42" s="0"/>
    </row>
    <row r="43" customFormat="false" ht="12.8" hidden="false" customHeight="false" outlineLevel="0" collapsed="false">
      <c r="A43" s="1" t="n">
        <v>2704</v>
      </c>
      <c r="B43" s="6" t="n">
        <v>82.8</v>
      </c>
      <c r="C43" s="6" t="n">
        <v>0.41</v>
      </c>
      <c r="D43" s="6" t="n">
        <v>3.4</v>
      </c>
      <c r="E43" s="6" t="n">
        <v>16.95</v>
      </c>
      <c r="F43" s="11" t="n">
        <v>55.25</v>
      </c>
      <c r="G43" s="11" t="n">
        <v>0.36</v>
      </c>
      <c r="H43" s="11" t="n">
        <v>3.2</v>
      </c>
      <c r="I43" s="11" t="n">
        <v>24.22</v>
      </c>
      <c r="J43" s="6" t="n">
        <v>145.48</v>
      </c>
      <c r="K43" s="6" t="n">
        <v>0.29</v>
      </c>
      <c r="L43" s="6" t="n">
        <v>2.37</v>
      </c>
      <c r="M43" s="6" t="n">
        <v>14.46</v>
      </c>
      <c r="N43" s="11" t="n">
        <f aca="false">AVERAGE(B43,F43,J43)</f>
        <v>94.51</v>
      </c>
      <c r="O43" s="11" t="n">
        <f aca="false">AVERAGE(C43,G43,K43)</f>
        <v>0.353333333333333</v>
      </c>
      <c r="P43" s="11" t="n">
        <f aca="false">AVERAGE(D43,H43,L43)</f>
        <v>2.99</v>
      </c>
      <c r="Q43" s="11" t="n">
        <f aca="false">AVERAGE(E43,I43,M43)</f>
        <v>18.5433333333333</v>
      </c>
      <c r="S43" s="0"/>
      <c r="T43" s="0"/>
      <c r="U43" s="0"/>
      <c r="V43" s="0"/>
      <c r="W43" s="0"/>
    </row>
    <row r="44" customFormat="false" ht="12.8" hidden="false" customHeight="false" outlineLevel="0" collapsed="false">
      <c r="A44" s="1" t="n">
        <v>3136</v>
      </c>
      <c r="B44" s="6" t="n">
        <v>54.36</v>
      </c>
      <c r="C44" s="6" t="n">
        <v>0.31</v>
      </c>
      <c r="D44" s="6" t="n">
        <v>2.72</v>
      </c>
      <c r="E44" s="6" t="n">
        <v>21.31</v>
      </c>
      <c r="F44" s="11" t="n">
        <v>149.75</v>
      </c>
      <c r="G44" s="11" t="n">
        <v>0.42</v>
      </c>
      <c r="H44" s="11" t="n">
        <v>2.98</v>
      </c>
      <c r="I44" s="11" t="n">
        <v>16.35</v>
      </c>
      <c r="J44" s="6" t="n">
        <v>75.61</v>
      </c>
      <c r="K44" s="6" t="n">
        <v>0.37</v>
      </c>
      <c r="L44" s="6" t="n">
        <v>2.81</v>
      </c>
      <c r="M44" s="6" t="n">
        <v>21.82</v>
      </c>
      <c r="N44" s="11" t="n">
        <f aca="false">AVERAGE(B44,F44,J44)</f>
        <v>93.24</v>
      </c>
      <c r="O44" s="11" t="n">
        <f aca="false">AVERAGE(C44,G44,K44)</f>
        <v>0.366666666666667</v>
      </c>
      <c r="P44" s="11" t="n">
        <f aca="false">AVERAGE(D44,H44,L44)</f>
        <v>2.83666666666667</v>
      </c>
      <c r="Q44" s="11" t="n">
        <f aca="false">AVERAGE(E44,I44,M44)</f>
        <v>19.8266666666667</v>
      </c>
      <c r="S44" s="0"/>
      <c r="T44" s="0"/>
      <c r="U44" s="0"/>
      <c r="V44" s="0"/>
      <c r="W44" s="0"/>
    </row>
    <row r="45" customFormat="false" ht="12.8" hidden="false" customHeight="false" outlineLevel="0" collapsed="false">
      <c r="A45" s="1" t="n">
        <v>3600</v>
      </c>
      <c r="B45" s="6" t="n">
        <v>117.9</v>
      </c>
      <c r="C45" s="6" t="n">
        <v>0.28</v>
      </c>
      <c r="D45" s="6" t="n">
        <v>2.69</v>
      </c>
      <c r="E45" s="6" t="n">
        <v>14.87</v>
      </c>
      <c r="F45" s="11" t="n">
        <v>112.63</v>
      </c>
      <c r="G45" s="11" t="n">
        <v>0.3</v>
      </c>
      <c r="H45" s="11" t="n">
        <v>2.79</v>
      </c>
      <c r="I45" s="11" t="n">
        <v>16.74</v>
      </c>
      <c r="J45" s="6" t="n">
        <v>113.63</v>
      </c>
      <c r="K45" s="6" t="n">
        <v>0.29</v>
      </c>
      <c r="L45" s="6" t="n">
        <v>2.57</v>
      </c>
      <c r="M45" s="6" t="n">
        <v>15.68</v>
      </c>
      <c r="N45" s="11" t="n">
        <f aca="false">AVERAGE(B45,F45,J45)</f>
        <v>114.72</v>
      </c>
      <c r="O45" s="11" t="n">
        <f aca="false">AVERAGE(C45,G45,K45)</f>
        <v>0.29</v>
      </c>
      <c r="P45" s="11" t="n">
        <f aca="false">AVERAGE(D45,H45,L45)</f>
        <v>2.68333333333333</v>
      </c>
      <c r="Q45" s="11" t="n">
        <f aca="false">AVERAGE(E45,I45,M45)</f>
        <v>15.7633333333333</v>
      </c>
      <c r="S45" s="0"/>
      <c r="T45" s="0"/>
      <c r="U45" s="0"/>
      <c r="V45" s="0"/>
      <c r="W45" s="0"/>
    </row>
    <row r="46" customFormat="false" ht="12.8" hidden="false" customHeight="false" outlineLevel="0" collapsed="false">
      <c r="A46" s="1" t="n">
        <v>4096</v>
      </c>
      <c r="B46" s="6" t="n">
        <v>67.98</v>
      </c>
      <c r="C46" s="6" t="n">
        <v>0.31</v>
      </c>
      <c r="D46" s="6" t="n">
        <v>3.34</v>
      </c>
      <c r="E46" s="6" t="n">
        <v>14.24</v>
      </c>
      <c r="F46" s="11" t="n">
        <v>89.13</v>
      </c>
      <c r="G46" s="11" t="n">
        <v>0.39</v>
      </c>
      <c r="H46" s="11" t="n">
        <v>3.12</v>
      </c>
      <c r="I46" s="11" t="n">
        <v>18.36</v>
      </c>
      <c r="J46" s="6" t="n">
        <v>148.28</v>
      </c>
      <c r="K46" s="6" t="n">
        <v>0.4</v>
      </c>
      <c r="L46" s="6" t="n">
        <v>2.78</v>
      </c>
      <c r="M46" s="6" t="n">
        <v>15.58</v>
      </c>
      <c r="N46" s="11" t="n">
        <f aca="false">AVERAGE(B46,F46,J46)</f>
        <v>101.796666666667</v>
      </c>
      <c r="O46" s="11" t="n">
        <f aca="false">AVERAGE(C46,G46,K46)</f>
        <v>0.366666666666667</v>
      </c>
      <c r="P46" s="11" t="n">
        <f aca="false">AVERAGE(D46,H46,L46)</f>
        <v>3.08</v>
      </c>
      <c r="Q46" s="11" t="n">
        <f aca="false">AVERAGE(E46,I46,M46)</f>
        <v>16.06</v>
      </c>
      <c r="S46" s="0"/>
      <c r="T46" s="0"/>
      <c r="U46" s="0"/>
      <c r="V46" s="0"/>
      <c r="W46" s="0"/>
    </row>
    <row r="47" customFormat="false" ht="12.8" hidden="false" customHeight="false" outlineLevel="0" collapsed="false">
      <c r="A47" s="1" t="n">
        <v>4624</v>
      </c>
      <c r="B47" s="6" t="n">
        <v>127.41</v>
      </c>
      <c r="C47" s="6" t="n">
        <v>0.29</v>
      </c>
      <c r="D47" s="6" t="n">
        <v>3.03</v>
      </c>
      <c r="E47" s="6" t="n">
        <v>16.63</v>
      </c>
      <c r="F47" s="11" t="n">
        <v>99.63</v>
      </c>
      <c r="G47" s="11" t="n">
        <v>0.25</v>
      </c>
      <c r="H47" s="11" t="n">
        <v>3.06</v>
      </c>
      <c r="I47" s="11" t="n">
        <v>18.91</v>
      </c>
      <c r="J47" s="6" t="n">
        <v>33.09</v>
      </c>
      <c r="K47" s="6" t="n">
        <v>0.42</v>
      </c>
      <c r="L47" s="6" t="n">
        <v>3.05</v>
      </c>
      <c r="M47" s="6" t="n">
        <v>16.51</v>
      </c>
      <c r="N47" s="11" t="n">
        <f aca="false">AVERAGE(B47,F47,J47)</f>
        <v>86.71</v>
      </c>
      <c r="O47" s="11" t="n">
        <f aca="false">AVERAGE(C47,G47,K47)</f>
        <v>0.32</v>
      </c>
      <c r="P47" s="11" t="n">
        <f aca="false">AVERAGE(D47,H47,L47)</f>
        <v>3.04666666666667</v>
      </c>
      <c r="Q47" s="11" t="n">
        <f aca="false">AVERAGE(E47,I47,M47)</f>
        <v>17.35</v>
      </c>
      <c r="S47" s="0"/>
      <c r="T47" s="0"/>
      <c r="U47" s="0"/>
      <c r="V47" s="0"/>
      <c r="W47" s="0"/>
    </row>
    <row r="48" customFormat="false" ht="12.8" hidden="false" customHeight="false" outlineLevel="0" collapsed="false">
      <c r="A48" s="1" t="n">
        <v>5184</v>
      </c>
      <c r="B48" s="6" t="n">
        <v>73.25</v>
      </c>
      <c r="C48" s="6" t="n">
        <v>0.34</v>
      </c>
      <c r="D48" s="6" t="n">
        <v>2.98</v>
      </c>
      <c r="E48" s="6" t="n">
        <v>17.31</v>
      </c>
      <c r="F48" s="11" t="n">
        <v>147.68</v>
      </c>
      <c r="G48" s="11" t="n">
        <v>0.39</v>
      </c>
      <c r="H48" s="11" t="n">
        <v>3.3</v>
      </c>
      <c r="I48" s="11" t="n">
        <v>14.91</v>
      </c>
      <c r="J48" s="6" t="n">
        <v>72.8</v>
      </c>
      <c r="K48" s="6" t="n">
        <v>0.3</v>
      </c>
      <c r="L48" s="6" t="n">
        <v>3.25</v>
      </c>
      <c r="M48" s="6" t="n">
        <v>22.27</v>
      </c>
      <c r="N48" s="11" t="n">
        <f aca="false">AVERAGE(B48,F48,J48)</f>
        <v>97.91</v>
      </c>
      <c r="O48" s="11" t="n">
        <f aca="false">AVERAGE(C48,G48,K48)</f>
        <v>0.343333333333333</v>
      </c>
      <c r="P48" s="11" t="n">
        <f aca="false">AVERAGE(D48,H48,L48)</f>
        <v>3.17666666666667</v>
      </c>
      <c r="Q48" s="11" t="n">
        <f aca="false">AVERAGE(E48,I48,M48)</f>
        <v>18.1633333333333</v>
      </c>
      <c r="S48" s="0"/>
      <c r="T48" s="0"/>
      <c r="U48" s="0"/>
      <c r="V48" s="0"/>
      <c r="W48" s="0"/>
    </row>
    <row r="49" customFormat="false" ht="12.8" hidden="false" customHeight="false" outlineLevel="0" collapsed="false">
      <c r="A49" s="1" t="n">
        <v>5776</v>
      </c>
      <c r="B49" s="6" t="n">
        <v>43.51</v>
      </c>
      <c r="C49" s="6" t="n">
        <v>0.4</v>
      </c>
      <c r="D49" s="6" t="n">
        <v>3.41</v>
      </c>
      <c r="E49" s="6" t="n">
        <v>5.8</v>
      </c>
      <c r="F49" s="11" t="n">
        <v>84.11</v>
      </c>
      <c r="G49" s="11" t="n">
        <v>0.33</v>
      </c>
      <c r="H49" s="11" t="n">
        <v>2.91</v>
      </c>
      <c r="I49" s="11" t="n">
        <v>17.21</v>
      </c>
      <c r="J49" s="6" t="n">
        <v>142.95</v>
      </c>
      <c r="K49" s="6" t="n">
        <v>0.3</v>
      </c>
      <c r="L49" s="6" t="n">
        <v>3.11</v>
      </c>
      <c r="M49" s="6" t="n">
        <v>14.89</v>
      </c>
      <c r="N49" s="11" t="n">
        <f aca="false">AVERAGE(B49,F49,J49)</f>
        <v>90.19</v>
      </c>
      <c r="O49" s="11" t="n">
        <f aca="false">AVERAGE(C49,G49,K49)</f>
        <v>0.343333333333333</v>
      </c>
      <c r="P49" s="11" t="n">
        <f aca="false">AVERAGE(D49,H49,L49)</f>
        <v>3.14333333333333</v>
      </c>
      <c r="Q49" s="11" t="n">
        <f aca="false">AVERAGE(E49,I49,M49)</f>
        <v>12.6333333333333</v>
      </c>
      <c r="S49" s="0"/>
      <c r="T49" s="0"/>
      <c r="U49" s="0"/>
      <c r="V49" s="0"/>
      <c r="W49" s="0"/>
    </row>
    <row r="50" customFormat="false" ht="12.8" hidden="false" customHeight="false" outlineLevel="0" collapsed="false">
      <c r="A50" s="1" t="n">
        <v>6400</v>
      </c>
      <c r="B50" s="6" t="n">
        <v>118.57</v>
      </c>
      <c r="C50" s="6" t="n">
        <v>0.31</v>
      </c>
      <c r="D50" s="6" t="n">
        <v>2.51</v>
      </c>
      <c r="E50" s="6" t="n">
        <v>15.52</v>
      </c>
      <c r="F50" s="11" t="n">
        <v>124.22</v>
      </c>
      <c r="G50" s="11" t="n">
        <v>0.3</v>
      </c>
      <c r="H50" s="11" t="n">
        <v>2.11</v>
      </c>
      <c r="I50" s="11" t="n">
        <v>17.14</v>
      </c>
      <c r="J50" s="6" t="n">
        <v>122.38</v>
      </c>
      <c r="K50" s="6" t="n">
        <v>0.44</v>
      </c>
      <c r="L50" s="6" t="n">
        <v>2.72</v>
      </c>
      <c r="M50" s="6" t="n">
        <v>15.37</v>
      </c>
      <c r="N50" s="11" t="n">
        <f aca="false">AVERAGE(B50,F50,J50)</f>
        <v>121.723333333333</v>
      </c>
      <c r="O50" s="11" t="n">
        <f aca="false">AVERAGE(C50,G50,K50)</f>
        <v>0.35</v>
      </c>
      <c r="P50" s="11" t="n">
        <f aca="false">AVERAGE(D50,H50,L50)</f>
        <v>2.44666666666667</v>
      </c>
      <c r="Q50" s="11" t="n">
        <f aca="false">AVERAGE(E50,I50,M50)</f>
        <v>16.01</v>
      </c>
      <c r="S50" s="0"/>
      <c r="T50" s="0"/>
      <c r="U50" s="0"/>
      <c r="V50" s="0"/>
      <c r="W50" s="0"/>
    </row>
    <row r="51" customFormat="false" ht="12.8" hidden="false" customHeight="false" outlineLevel="0" collapsed="false">
      <c r="A51" s="1" t="n">
        <v>7056</v>
      </c>
      <c r="B51" s="6" t="n">
        <v>126.07</v>
      </c>
      <c r="C51" s="6" t="n">
        <v>0.31</v>
      </c>
      <c r="D51" s="6" t="n">
        <v>2.96</v>
      </c>
      <c r="E51" s="6" t="n">
        <v>19.86</v>
      </c>
      <c r="F51" s="11" t="n">
        <v>83.65</v>
      </c>
      <c r="G51" s="11" t="n">
        <v>0.31</v>
      </c>
      <c r="H51" s="11" t="n">
        <v>2.93</v>
      </c>
      <c r="I51" s="11" t="n">
        <v>17.64</v>
      </c>
      <c r="J51" s="6" t="n">
        <v>134.53</v>
      </c>
      <c r="K51" s="6" t="n">
        <v>0.28</v>
      </c>
      <c r="L51" s="6" t="n">
        <v>2.92</v>
      </c>
      <c r="M51" s="6" t="n">
        <v>15.78</v>
      </c>
      <c r="N51" s="11" t="n">
        <f aca="false">AVERAGE(B51,F51,J51)</f>
        <v>114.75</v>
      </c>
      <c r="O51" s="11" t="n">
        <f aca="false">AVERAGE(C51,G51,K51)</f>
        <v>0.3</v>
      </c>
      <c r="P51" s="11" t="n">
        <f aca="false">AVERAGE(D51,H51,L51)</f>
        <v>2.93666666666667</v>
      </c>
      <c r="Q51" s="11" t="n">
        <f aca="false">AVERAGE(E51,I51,M51)</f>
        <v>17.76</v>
      </c>
      <c r="S51" s="0"/>
      <c r="T51" s="0"/>
      <c r="U51" s="0"/>
      <c r="V51" s="0"/>
      <c r="W51" s="0"/>
    </row>
    <row r="52" customFormat="false" ht="12.8" hidden="false" customHeight="false" outlineLevel="0" collapsed="false">
      <c r="A52" s="1" t="n">
        <v>7744</v>
      </c>
      <c r="B52" s="6" t="n">
        <v>97.72</v>
      </c>
      <c r="C52" s="6" t="n">
        <v>0.39</v>
      </c>
      <c r="D52" s="6" t="n">
        <v>2.92</v>
      </c>
      <c r="E52" s="6" t="n">
        <v>17.4</v>
      </c>
      <c r="F52" s="11" t="n">
        <v>45.92</v>
      </c>
      <c r="G52" s="11" t="n">
        <v>0.27</v>
      </c>
      <c r="H52" s="11" t="n">
        <v>3.41</v>
      </c>
      <c r="I52" s="11" t="n">
        <v>20.19</v>
      </c>
      <c r="J52" s="6" t="n">
        <v>151.5</v>
      </c>
      <c r="K52" s="6" t="n">
        <v>0.27</v>
      </c>
      <c r="L52" s="6" t="n">
        <v>3.19</v>
      </c>
      <c r="M52" s="6" t="n">
        <v>13.75</v>
      </c>
      <c r="N52" s="11" t="n">
        <f aca="false">AVERAGE(B52,F52,J52)</f>
        <v>98.38</v>
      </c>
      <c r="O52" s="11" t="n">
        <f aca="false">AVERAGE(C52,G52,K52)</f>
        <v>0.31</v>
      </c>
      <c r="P52" s="11" t="n">
        <f aca="false">AVERAGE(D52,H52,L52)</f>
        <v>3.17333333333333</v>
      </c>
      <c r="Q52" s="11" t="n">
        <f aca="false">AVERAGE(E52,I52,M52)</f>
        <v>17.1133333333333</v>
      </c>
      <c r="S52" s="0"/>
      <c r="T52" s="0"/>
      <c r="U52" s="0"/>
      <c r="V52" s="0"/>
      <c r="W52" s="0"/>
    </row>
    <row r="53" customFormat="false" ht="12.8" hidden="false" customHeight="false" outlineLevel="0" collapsed="false">
      <c r="A53" s="0"/>
      <c r="B53" s="0"/>
      <c r="C53" s="0"/>
      <c r="D53" s="0"/>
      <c r="E53" s="0"/>
      <c r="H53" s="0"/>
      <c r="I53" s="0"/>
      <c r="J53" s="0"/>
      <c r="K53" s="0"/>
      <c r="L53" s="0"/>
    </row>
    <row r="54" customFormat="false" ht="12.8" hidden="false" customHeight="false" outlineLevel="0" collapsed="false">
      <c r="A54" s="1" t="s">
        <v>2</v>
      </c>
      <c r="B54" s="1" t="s">
        <v>22</v>
      </c>
      <c r="C54" s="1" t="s">
        <v>23</v>
      </c>
      <c r="D54" s="1" t="s">
        <v>24</v>
      </c>
      <c r="E54" s="1" t="s">
        <v>25</v>
      </c>
      <c r="H54" s="0"/>
      <c r="I54" s="10"/>
      <c r="J54" s="10"/>
      <c r="K54" s="10"/>
      <c r="L54" s="10"/>
    </row>
    <row r="55" customFormat="false" ht="12.8" hidden="false" customHeight="false" outlineLevel="0" collapsed="false">
      <c r="A55" s="1" t="n">
        <v>512</v>
      </c>
      <c r="B55" s="1" t="s">
        <v>7</v>
      </c>
      <c r="C55" s="1" t="n">
        <f aca="false">A55/2</f>
        <v>256</v>
      </c>
      <c r="D55" s="1" t="n">
        <v>3</v>
      </c>
      <c r="E55" s="1" t="n">
        <f aca="false">(A55/C55)^D55</f>
        <v>8</v>
      </c>
      <c r="I55" s="6"/>
      <c r="J55" s="6"/>
      <c r="K55" s="6"/>
      <c r="L55" s="6"/>
    </row>
    <row r="56" customFormat="false" ht="12.8" hidden="false" customHeight="false" outlineLevel="0" collapsed="false">
      <c r="A56" s="1" t="n">
        <v>512</v>
      </c>
      <c r="B56" s="1" t="s">
        <v>9</v>
      </c>
      <c r="C56" s="1" t="n">
        <f aca="false">A56/4</f>
        <v>128</v>
      </c>
      <c r="D56" s="1" t="n">
        <v>3</v>
      </c>
      <c r="E56" s="1" t="n">
        <f aca="false">(A56/C56)^D56</f>
        <v>64</v>
      </c>
      <c r="I56" s="6"/>
      <c r="J56" s="6"/>
      <c r="K56" s="6"/>
      <c r="L56" s="6"/>
    </row>
    <row r="57" customFormat="false" ht="12.8" hidden="false" customHeight="false" outlineLevel="0" collapsed="false">
      <c r="A57" s="1" t="n">
        <v>512</v>
      </c>
      <c r="B57" s="1" t="s">
        <v>10</v>
      </c>
      <c r="C57" s="1" t="n">
        <f aca="false">A57/8</f>
        <v>64</v>
      </c>
      <c r="D57" s="1" t="n">
        <v>3</v>
      </c>
      <c r="E57" s="1" t="n">
        <f aca="false">(A57/C57)^D57</f>
        <v>512</v>
      </c>
      <c r="I57" s="6"/>
      <c r="J57" s="6"/>
      <c r="K57" s="6"/>
      <c r="L57" s="6"/>
    </row>
    <row r="58" customFormat="false" ht="12.8" hidden="false" customHeight="false" outlineLevel="0" collapsed="false">
      <c r="A58" s="1" t="n">
        <v>512</v>
      </c>
      <c r="B58" s="1" t="s">
        <v>26</v>
      </c>
      <c r="C58" s="1" t="n">
        <f aca="false">A58/16</f>
        <v>32</v>
      </c>
      <c r="D58" s="1" t="n">
        <v>3</v>
      </c>
      <c r="E58" s="1" t="n">
        <f aca="false">(A58/C58)^D58</f>
        <v>4096</v>
      </c>
      <c r="I58" s="6"/>
      <c r="J58" s="6"/>
      <c r="K58" s="6"/>
      <c r="L58" s="6"/>
    </row>
    <row r="59" customFormat="false" ht="12.8" hidden="false" customHeight="false" outlineLevel="0" collapsed="false">
      <c r="I59" s="6"/>
      <c r="J59" s="6"/>
      <c r="K59" s="6"/>
      <c r="L59" s="6"/>
    </row>
    <row r="60" customFormat="false" ht="12.8" hidden="false" customHeight="false" outlineLevel="0" collapsed="false">
      <c r="I60" s="6"/>
      <c r="J60" s="6"/>
      <c r="K60" s="6"/>
      <c r="L60" s="6"/>
      <c r="T60" s="12"/>
      <c r="U60" s="12"/>
      <c r="V60" s="12"/>
      <c r="W60" s="12"/>
      <c r="X60" s="12"/>
      <c r="Y60" s="12"/>
    </row>
    <row r="61" s="13" customFormat="true" ht="23.85" hidden="false" customHeight="false" outlineLevel="0" collapsed="false">
      <c r="B61" s="14" t="s">
        <v>3</v>
      </c>
      <c r="C61" s="14" t="s">
        <v>4</v>
      </c>
      <c r="D61" s="14" t="s">
        <v>27</v>
      </c>
      <c r="E61" s="14" t="s">
        <v>28</v>
      </c>
      <c r="F61" s="14" t="s">
        <v>29</v>
      </c>
      <c r="G61" s="14" t="s">
        <v>30</v>
      </c>
      <c r="H61" s="14"/>
      <c r="I61" s="14"/>
      <c r="J61" s="14"/>
      <c r="K61" s="14"/>
      <c r="M61" s="0"/>
      <c r="AMC61" s="15"/>
      <c r="AMD61" s="15"/>
      <c r="AME61" s="15"/>
      <c r="AMF61" s="15"/>
      <c r="AMG61" s="15"/>
      <c r="AMH61" s="15"/>
      <c r="AMI61" s="15"/>
      <c r="AMJ61" s="15"/>
    </row>
    <row r="62" customFormat="false" ht="12.8" hidden="false" customHeight="false" outlineLevel="0" collapsed="false">
      <c r="A62" s="16" t="n">
        <v>144</v>
      </c>
      <c r="B62" s="6" t="n">
        <v>0.02</v>
      </c>
      <c r="C62" s="6" t="n">
        <v>0.02</v>
      </c>
      <c r="D62" s="6" t="n">
        <v>0.02</v>
      </c>
      <c r="E62" s="6" t="n">
        <v>0.02</v>
      </c>
      <c r="F62" s="6" t="n">
        <v>0.02</v>
      </c>
      <c r="G62" s="6" t="n">
        <v>0.02</v>
      </c>
      <c r="H62" s="6"/>
      <c r="I62" s="6"/>
      <c r="J62" s="6"/>
      <c r="K62" s="6"/>
      <c r="M62" s="0"/>
    </row>
    <row r="63" customFormat="false" ht="12.8" hidden="false" customHeight="false" outlineLevel="0" collapsed="false">
      <c r="A63" s="16" t="n">
        <v>256</v>
      </c>
      <c r="B63" s="6" t="n">
        <v>0.27</v>
      </c>
      <c r="C63" s="6" t="n">
        <v>0.22</v>
      </c>
      <c r="D63" s="6" t="n">
        <v>0.23</v>
      </c>
      <c r="E63" s="6" t="n">
        <v>0.17</v>
      </c>
      <c r="F63" s="6" t="n">
        <v>0.17</v>
      </c>
      <c r="G63" s="6" t="n">
        <v>0.17</v>
      </c>
      <c r="H63" s="6"/>
      <c r="I63" s="6"/>
      <c r="J63" s="6"/>
      <c r="K63" s="6"/>
      <c r="M63" s="0"/>
    </row>
    <row r="64" customFormat="false" ht="12.8" hidden="false" customHeight="false" outlineLevel="0" collapsed="false">
      <c r="A64" s="16" t="n">
        <v>400</v>
      </c>
      <c r="B64" s="6" t="n">
        <v>0.75</v>
      </c>
      <c r="C64" s="6" t="n">
        <v>0.44</v>
      </c>
      <c r="D64" s="6" t="n">
        <v>0.49</v>
      </c>
      <c r="E64" s="6" t="n">
        <v>0.43</v>
      </c>
      <c r="F64" s="6" t="n">
        <v>0.43</v>
      </c>
      <c r="G64" s="6" t="n">
        <v>0.53</v>
      </c>
      <c r="H64" s="6"/>
      <c r="I64" s="6"/>
      <c r="J64" s="6"/>
      <c r="K64" s="6"/>
      <c r="M64" s="0"/>
    </row>
    <row r="65" customFormat="false" ht="12.8" hidden="false" customHeight="false" outlineLevel="0" collapsed="false">
      <c r="A65" s="16" t="n">
        <v>576</v>
      </c>
      <c r="B65" s="6" t="n">
        <v>2.35</v>
      </c>
      <c r="C65" s="6" t="n">
        <v>1.03</v>
      </c>
      <c r="D65" s="6" t="n">
        <v>1.06</v>
      </c>
      <c r="E65" s="6" t="n">
        <v>1.16</v>
      </c>
      <c r="F65" s="6" t="n">
        <v>1.29</v>
      </c>
      <c r="G65" s="6" t="n">
        <v>1.56</v>
      </c>
      <c r="H65" s="6"/>
      <c r="I65" s="6"/>
      <c r="J65" s="6"/>
      <c r="K65" s="6"/>
      <c r="M65" s="0"/>
    </row>
    <row r="66" customFormat="false" ht="12.8" hidden="false" customHeight="false" outlineLevel="0" collapsed="false">
      <c r="A66" s="16" t="n">
        <v>784</v>
      </c>
      <c r="B66" s="6" t="n">
        <v>5.22</v>
      </c>
      <c r="C66" s="6" t="n">
        <v>2.45</v>
      </c>
      <c r="D66" s="6" t="n">
        <v>2.97</v>
      </c>
      <c r="E66" s="6" t="n">
        <v>3.01</v>
      </c>
      <c r="F66" s="6" t="n">
        <v>3.65</v>
      </c>
      <c r="G66" s="6" t="n">
        <v>3.81</v>
      </c>
      <c r="H66" s="6"/>
      <c r="I66" s="6"/>
      <c r="J66" s="6"/>
      <c r="K66" s="6"/>
      <c r="M66" s="0"/>
    </row>
    <row r="67" customFormat="false" ht="12.8" hidden="false" customHeight="false" outlineLevel="0" collapsed="false">
      <c r="A67" s="16" t="n">
        <v>1024</v>
      </c>
      <c r="B67" s="6" t="n">
        <v>12</v>
      </c>
      <c r="C67" s="6" t="n">
        <v>5.76</v>
      </c>
      <c r="D67" s="6" t="n">
        <v>8.15</v>
      </c>
      <c r="E67" s="6" t="n">
        <v>7.19</v>
      </c>
      <c r="F67" s="6" t="n">
        <v>8.73</v>
      </c>
      <c r="G67" s="6" t="n">
        <v>9.3</v>
      </c>
      <c r="H67" s="6"/>
      <c r="I67" s="6"/>
      <c r="J67" s="6"/>
      <c r="K67" s="6"/>
      <c r="M67" s="0"/>
    </row>
    <row r="68" customFormat="false" ht="12.8" hidden="false" customHeight="false" outlineLevel="0" collapsed="false">
      <c r="A68" s="16" t="n">
        <v>1296</v>
      </c>
      <c r="B68" s="6" t="n">
        <v>96.23</v>
      </c>
      <c r="C68" s="6" t="n">
        <v>16.63</v>
      </c>
      <c r="D68" s="6" t="n">
        <v>15.39</v>
      </c>
      <c r="E68" s="6" t="n">
        <v>15.99</v>
      </c>
      <c r="F68" s="6" t="n">
        <v>19.67</v>
      </c>
      <c r="G68" s="6" t="n">
        <v>24.03</v>
      </c>
      <c r="H68" s="6"/>
      <c r="I68" s="6"/>
      <c r="J68" s="6"/>
      <c r="K68" s="6"/>
      <c r="M68" s="0"/>
    </row>
    <row r="69" customFormat="false" ht="12.8" hidden="false" customHeight="false" outlineLevel="0" collapsed="false">
      <c r="A69" s="16" t="n">
        <v>1600</v>
      </c>
      <c r="B69" s="6" t="n">
        <v>261.33</v>
      </c>
      <c r="C69" s="6" t="n">
        <v>27.93</v>
      </c>
      <c r="D69" s="6" t="n">
        <v>30.14</v>
      </c>
      <c r="E69" s="6" t="n">
        <v>41.51</v>
      </c>
      <c r="F69" s="6" t="n">
        <v>45.84</v>
      </c>
      <c r="G69" s="6" t="n">
        <v>86.92</v>
      </c>
      <c r="H69" s="6"/>
      <c r="I69" s="6"/>
      <c r="J69" s="6"/>
      <c r="K69" s="6"/>
      <c r="M69" s="0"/>
    </row>
    <row r="70" customFormat="false" ht="12.8" hidden="false" customHeight="false" outlineLevel="0" collapsed="false">
      <c r="A70" s="16" t="n">
        <v>1936</v>
      </c>
      <c r="B70" s="6" t="n">
        <v>414.14</v>
      </c>
      <c r="C70" s="6" t="n">
        <v>54.87</v>
      </c>
      <c r="D70" s="6" t="n">
        <v>59.52</v>
      </c>
      <c r="E70" s="6" t="n">
        <v>73.57</v>
      </c>
      <c r="F70" s="6" t="n">
        <v>114.01</v>
      </c>
      <c r="G70" s="6" t="n">
        <v>99.21</v>
      </c>
      <c r="H70" s="6"/>
      <c r="I70" s="6"/>
      <c r="J70" s="6"/>
      <c r="K70" s="6"/>
      <c r="M70" s="0"/>
    </row>
    <row r="71" customFormat="false" ht="12.8" hidden="false" customHeight="false" outlineLevel="0" collapsed="false">
      <c r="A71" s="16" t="n">
        <v>2304</v>
      </c>
      <c r="B71" s="6" t="n">
        <v>627.12</v>
      </c>
      <c r="C71" s="6" t="n">
        <v>98.78</v>
      </c>
      <c r="D71" s="6" t="n">
        <v>89.9</v>
      </c>
      <c r="E71" s="6" t="n">
        <v>145.36</v>
      </c>
      <c r="F71" s="6" t="n">
        <v>183.94</v>
      </c>
      <c r="G71" s="6" t="n">
        <v>451.75</v>
      </c>
      <c r="H71" s="6"/>
      <c r="I71" s="6"/>
      <c r="J71" s="6"/>
      <c r="K71" s="6"/>
      <c r="M71" s="0"/>
    </row>
    <row r="72" customFormat="false" ht="12.8" hidden="false" customHeight="false" outlineLevel="0" collapsed="false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M72" s="0"/>
    </row>
    <row r="73" customFormat="false" ht="12.8" hidden="false" customHeight="false" outlineLevel="0" collapsed="false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M73" s="0"/>
    </row>
    <row r="74" customFormat="false" ht="12.8" hidden="false" customHeight="false" outlineLevel="0" collapsed="false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M74" s="0"/>
    </row>
    <row r="75" customFormat="false" ht="12.8" hidden="false" customHeight="false" outlineLevel="0" collapsed="false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M75" s="0"/>
    </row>
    <row r="76" customFormat="false" ht="12.8" hidden="false" customHeight="false" outlineLevel="0" collapsed="false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M76" s="0"/>
    </row>
    <row r="77" customFormat="false" ht="12.8" hidden="false" customHeight="false" outlineLevel="0" collapsed="false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M77" s="0"/>
    </row>
    <row r="78" customFormat="false" ht="12.8" hidden="false" customHeight="false" outlineLevel="0" collapsed="false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M78" s="0"/>
    </row>
    <row r="79" customFormat="false" ht="12.8" hidden="false" customHeight="false" outlineLevel="0" collapsed="false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M79" s="0"/>
    </row>
    <row r="80" customFormat="false" ht="12.8" hidden="false" customHeight="false" outlineLevel="0" collapsed="false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M80" s="0"/>
    </row>
    <row r="81" customFormat="false" ht="12.8" hidden="false" customHeight="false" outlineLevel="0" collapsed="false">
      <c r="A81" s="16"/>
      <c r="B81" s="6"/>
      <c r="C81" s="6"/>
      <c r="D81" s="6"/>
      <c r="E81" s="6"/>
      <c r="F81" s="6"/>
      <c r="G81" s="6"/>
      <c r="H81" s="6"/>
      <c r="I81" s="6"/>
      <c r="J81" s="6"/>
      <c r="K81" s="6"/>
      <c r="M81" s="0"/>
    </row>
    <row r="83" customFormat="false" ht="23.95" hidden="false" customHeight="false" outlineLevel="0" collapsed="false">
      <c r="B83" s="14" t="s">
        <v>31</v>
      </c>
      <c r="C83" s="14" t="s">
        <v>32</v>
      </c>
      <c r="D83" s="14" t="s">
        <v>33</v>
      </c>
      <c r="E83" s="14" t="s">
        <v>34</v>
      </c>
      <c r="F83" s="17"/>
      <c r="H83" s="14" t="s">
        <v>31</v>
      </c>
      <c r="I83" s="14" t="s">
        <v>32</v>
      </c>
      <c r="J83" s="14" t="s">
        <v>33</v>
      </c>
      <c r="K83" s="14" t="s">
        <v>34</v>
      </c>
      <c r="AMC83" s="1"/>
    </row>
    <row r="84" customFormat="false" ht="12.8" hidden="false" customHeight="false" outlineLevel="0" collapsed="false">
      <c r="A84" s="16" t="n">
        <v>144</v>
      </c>
      <c r="B84" s="6" t="n">
        <v>8.98</v>
      </c>
      <c r="C84" s="6" t="n">
        <v>2.98</v>
      </c>
      <c r="D84" s="6" t="n">
        <v>0.553333333333333</v>
      </c>
      <c r="E84" s="6" t="n">
        <v>0.07</v>
      </c>
      <c r="F84" s="6"/>
      <c r="G84" s="16" t="n">
        <v>2704</v>
      </c>
      <c r="H84" s="6" t="n">
        <v>94.51</v>
      </c>
      <c r="I84" s="6" t="n">
        <v>18.5433333333333</v>
      </c>
      <c r="J84" s="6" t="n">
        <v>2.99</v>
      </c>
      <c r="K84" s="6" t="n">
        <v>0.353333333333333</v>
      </c>
      <c r="AMC84" s="1"/>
    </row>
    <row r="85" customFormat="false" ht="12.8" hidden="false" customHeight="false" outlineLevel="0" collapsed="false">
      <c r="A85" s="16" t="n">
        <v>256</v>
      </c>
      <c r="B85" s="6" t="n">
        <v>101.876666666667</v>
      </c>
      <c r="C85" s="6" t="n">
        <v>13.9333333333333</v>
      </c>
      <c r="D85" s="6" t="n">
        <v>1.78</v>
      </c>
      <c r="E85" s="6" t="n">
        <v>0.34</v>
      </c>
      <c r="F85" s="6"/>
      <c r="G85" s="16" t="n">
        <v>3136</v>
      </c>
      <c r="H85" s="6" t="n">
        <v>93.24</v>
      </c>
      <c r="I85" s="6" t="n">
        <v>19.8266666666667</v>
      </c>
      <c r="J85" s="6" t="n">
        <v>2.83666666666667</v>
      </c>
      <c r="K85" s="6" t="n">
        <v>0.366666666666667</v>
      </c>
      <c r="AMC85" s="1"/>
    </row>
    <row r="86" customFormat="false" ht="12.8" hidden="false" customHeight="false" outlineLevel="0" collapsed="false">
      <c r="A86" s="16" t="n">
        <v>400</v>
      </c>
      <c r="B86" s="6" t="n">
        <v>102.5</v>
      </c>
      <c r="C86" s="6" t="n">
        <v>13.62</v>
      </c>
      <c r="D86" s="6" t="n">
        <v>2.02333333333333</v>
      </c>
      <c r="E86" s="6" t="n">
        <v>0.303333333333333</v>
      </c>
      <c r="F86" s="6"/>
      <c r="G86" s="16" t="n">
        <v>3600</v>
      </c>
      <c r="H86" s="6" t="n">
        <v>114.72</v>
      </c>
      <c r="I86" s="6" t="n">
        <v>15.7633333333333</v>
      </c>
      <c r="J86" s="6" t="n">
        <v>2.68333333333333</v>
      </c>
      <c r="K86" s="6" t="n">
        <v>0.29</v>
      </c>
      <c r="AMC86" s="1"/>
    </row>
    <row r="87" customFormat="false" ht="12.8" hidden="false" customHeight="false" outlineLevel="0" collapsed="false">
      <c r="A87" s="16" t="n">
        <v>576</v>
      </c>
      <c r="B87" s="6" t="n">
        <v>106.913333333333</v>
      </c>
      <c r="C87" s="6" t="n">
        <v>12.9733333333333</v>
      </c>
      <c r="D87" s="6" t="n">
        <v>2.12666666666667</v>
      </c>
      <c r="E87" s="6" t="n">
        <v>0.316666666666667</v>
      </c>
      <c r="F87" s="6"/>
      <c r="G87" s="16" t="n">
        <v>4096</v>
      </c>
      <c r="H87" s="6" t="n">
        <v>101.796666666667</v>
      </c>
      <c r="I87" s="6" t="n">
        <v>16.06</v>
      </c>
      <c r="J87" s="6" t="n">
        <v>3.08</v>
      </c>
      <c r="K87" s="6" t="n">
        <v>0.366666666666667</v>
      </c>
      <c r="AMC87" s="1"/>
    </row>
    <row r="88" customFormat="false" ht="12.8" hidden="false" customHeight="false" outlineLevel="0" collapsed="false">
      <c r="A88" s="16" t="n">
        <v>784</v>
      </c>
      <c r="B88" s="6" t="n">
        <v>106.106666666667</v>
      </c>
      <c r="C88" s="6" t="n">
        <v>13.23</v>
      </c>
      <c r="D88" s="6" t="n">
        <v>2.19</v>
      </c>
      <c r="E88" s="6" t="n">
        <v>0.276666666666667</v>
      </c>
      <c r="F88" s="6"/>
      <c r="G88" s="16" t="n">
        <v>4624</v>
      </c>
      <c r="H88" s="6" t="n">
        <v>86.71</v>
      </c>
      <c r="I88" s="6" t="n">
        <v>17.35</v>
      </c>
      <c r="J88" s="6" t="n">
        <v>3.04666666666667</v>
      </c>
      <c r="K88" s="6" t="n">
        <v>0.32</v>
      </c>
      <c r="AMC88" s="1"/>
    </row>
    <row r="89" customFormat="false" ht="12.8" hidden="false" customHeight="false" outlineLevel="0" collapsed="false">
      <c r="A89" s="16" t="n">
        <v>1024</v>
      </c>
      <c r="B89" s="6" t="n">
        <v>108.18</v>
      </c>
      <c r="C89" s="6" t="n">
        <v>13.2733333333333</v>
      </c>
      <c r="D89" s="6" t="n">
        <v>2.22</v>
      </c>
      <c r="E89" s="6" t="n">
        <v>0.27</v>
      </c>
      <c r="F89" s="6"/>
      <c r="G89" s="16" t="n">
        <v>5184</v>
      </c>
      <c r="H89" s="6" t="n">
        <v>97.91</v>
      </c>
      <c r="I89" s="6" t="n">
        <v>18.1633333333333</v>
      </c>
      <c r="J89" s="6" t="n">
        <v>3.17666666666667</v>
      </c>
      <c r="K89" s="6" t="n">
        <v>0.343333333333333</v>
      </c>
      <c r="AMC89" s="1"/>
    </row>
    <row r="90" customFormat="false" ht="12.8" hidden="false" customHeight="false" outlineLevel="0" collapsed="false">
      <c r="A90" s="16" t="n">
        <v>1296</v>
      </c>
      <c r="B90" s="6" t="n">
        <v>122.123333333333</v>
      </c>
      <c r="C90" s="6" t="n">
        <v>14.4433333333333</v>
      </c>
      <c r="D90" s="6" t="n">
        <v>2.23666666666667</v>
      </c>
      <c r="E90" s="6" t="n">
        <v>0.293333333333333</v>
      </c>
      <c r="F90" s="6"/>
      <c r="G90" s="16" t="n">
        <v>5776</v>
      </c>
      <c r="H90" s="6" t="n">
        <v>90.19</v>
      </c>
      <c r="I90" s="6" t="n">
        <v>12.6333333333333</v>
      </c>
      <c r="J90" s="6" t="n">
        <v>3.14333333333333</v>
      </c>
      <c r="K90" s="6" t="n">
        <v>0.343333333333333</v>
      </c>
      <c r="AMC90" s="1"/>
    </row>
    <row r="91" customFormat="false" ht="12.8" hidden="false" customHeight="false" outlineLevel="0" collapsed="false">
      <c r="A91" s="16" t="n">
        <v>1600</v>
      </c>
      <c r="B91" s="6" t="n">
        <v>90.8366666666667</v>
      </c>
      <c r="C91" s="6" t="n">
        <v>16.85</v>
      </c>
      <c r="D91" s="6" t="n">
        <v>2.55333333333333</v>
      </c>
      <c r="E91" s="6" t="n">
        <v>0.37</v>
      </c>
      <c r="F91" s="6"/>
      <c r="G91" s="16" t="n">
        <v>6400</v>
      </c>
      <c r="H91" s="6" t="n">
        <v>121.723333333333</v>
      </c>
      <c r="I91" s="6" t="n">
        <v>16.01</v>
      </c>
      <c r="J91" s="6" t="n">
        <v>2.44666666666667</v>
      </c>
      <c r="K91" s="6" t="n">
        <v>0.35</v>
      </c>
      <c r="AMC91" s="1"/>
    </row>
    <row r="92" customFormat="false" ht="12.8" hidden="false" customHeight="false" outlineLevel="0" collapsed="false">
      <c r="A92" s="16" t="n">
        <v>1936</v>
      </c>
      <c r="B92" s="6" t="n">
        <v>79.43</v>
      </c>
      <c r="C92" s="6" t="n">
        <v>14.11</v>
      </c>
      <c r="D92" s="6" t="n">
        <v>2.84</v>
      </c>
      <c r="E92" s="6" t="n">
        <v>0.353333333333333</v>
      </c>
      <c r="F92" s="6"/>
      <c r="G92" s="16" t="n">
        <v>7056</v>
      </c>
      <c r="H92" s="6" t="n">
        <v>114.75</v>
      </c>
      <c r="I92" s="6" t="n">
        <v>17.76</v>
      </c>
      <c r="J92" s="6" t="n">
        <v>2.93666666666667</v>
      </c>
      <c r="K92" s="6" t="n">
        <v>0.3</v>
      </c>
      <c r="AMC92" s="1"/>
    </row>
    <row r="93" customFormat="false" ht="12.8" hidden="false" customHeight="false" outlineLevel="0" collapsed="false">
      <c r="A93" s="16" t="n">
        <v>2304</v>
      </c>
      <c r="B93" s="6" t="n">
        <v>90.52</v>
      </c>
      <c r="C93" s="6" t="n">
        <v>18.57</v>
      </c>
      <c r="D93" s="6" t="n">
        <v>2.86333333333333</v>
      </c>
      <c r="E93" s="6" t="n">
        <v>0.33</v>
      </c>
      <c r="F93" s="6"/>
      <c r="G93" s="16" t="n">
        <v>7744</v>
      </c>
      <c r="H93" s="6" t="n">
        <v>98.38</v>
      </c>
      <c r="I93" s="6" t="n">
        <v>17.1133333333333</v>
      </c>
      <c r="J93" s="6" t="n">
        <v>3.17333333333333</v>
      </c>
      <c r="K93" s="6" t="n">
        <v>0.31</v>
      </c>
      <c r="AMC93" s="1"/>
    </row>
    <row r="94" customFormat="false" ht="12.8" hidden="false" customHeight="false" outlineLevel="0" collapsed="false">
      <c r="A94" s="16" t="n">
        <v>2704</v>
      </c>
      <c r="B94" s="6" t="n">
        <v>94.51</v>
      </c>
      <c r="C94" s="6" t="n">
        <v>18.5433333333333</v>
      </c>
      <c r="D94" s="6" t="n">
        <v>2.99</v>
      </c>
      <c r="E94" s="6" t="n">
        <v>0.353333333333333</v>
      </c>
    </row>
    <row r="95" customFormat="false" ht="12.8" hidden="false" customHeight="false" outlineLevel="0" collapsed="false">
      <c r="A95" s="16" t="n">
        <v>3136</v>
      </c>
      <c r="B95" s="6" t="n">
        <v>93.24</v>
      </c>
      <c r="C95" s="6" t="n">
        <v>19.8266666666667</v>
      </c>
      <c r="D95" s="6" t="n">
        <v>2.83666666666667</v>
      </c>
      <c r="E95" s="6" t="n">
        <v>0.366666666666667</v>
      </c>
    </row>
    <row r="96" customFormat="false" ht="12.8" hidden="false" customHeight="false" outlineLevel="0" collapsed="false">
      <c r="A96" s="16" t="n">
        <v>3600</v>
      </c>
      <c r="B96" s="6" t="n">
        <v>114.72</v>
      </c>
      <c r="C96" s="6" t="n">
        <v>15.7633333333333</v>
      </c>
      <c r="D96" s="6" t="n">
        <v>2.68333333333333</v>
      </c>
      <c r="E96" s="6" t="n">
        <v>0.29</v>
      </c>
    </row>
    <row r="97" customFormat="false" ht="12.8" hidden="false" customHeight="false" outlineLevel="0" collapsed="false">
      <c r="A97" s="16" t="n">
        <v>4096</v>
      </c>
      <c r="B97" s="6" t="n">
        <v>101.796666666667</v>
      </c>
      <c r="C97" s="6" t="n">
        <v>16.06</v>
      </c>
      <c r="D97" s="6" t="n">
        <v>3.08</v>
      </c>
      <c r="E97" s="6" t="n">
        <v>0.366666666666667</v>
      </c>
    </row>
    <row r="98" customFormat="false" ht="12.8" hidden="false" customHeight="false" outlineLevel="0" collapsed="false">
      <c r="A98" s="16" t="n">
        <v>4624</v>
      </c>
      <c r="B98" s="6" t="n">
        <v>86.71</v>
      </c>
      <c r="C98" s="6" t="n">
        <v>17.35</v>
      </c>
      <c r="D98" s="6" t="n">
        <v>3.04666666666667</v>
      </c>
      <c r="E98" s="6" t="n">
        <v>0.32</v>
      </c>
      <c r="G98" s="1" t="n">
        <v>0</v>
      </c>
    </row>
    <row r="99" customFormat="false" ht="12.8" hidden="false" customHeight="false" outlineLevel="0" collapsed="false">
      <c r="A99" s="16" t="n">
        <v>5184</v>
      </c>
      <c r="B99" s="6" t="n">
        <v>97.91</v>
      </c>
      <c r="C99" s="6" t="n">
        <v>18.1633333333333</v>
      </c>
      <c r="D99" s="6" t="n">
        <v>3.17666666666667</v>
      </c>
      <c r="E99" s="6" t="n">
        <v>0.343333333333333</v>
      </c>
    </row>
    <row r="100" customFormat="false" ht="12.8" hidden="false" customHeight="false" outlineLevel="0" collapsed="false">
      <c r="A100" s="16" t="n">
        <v>5776</v>
      </c>
      <c r="B100" s="6" t="n">
        <v>90.19</v>
      </c>
      <c r="C100" s="6" t="n">
        <v>12.6333333333333</v>
      </c>
      <c r="D100" s="6" t="n">
        <v>3.14333333333333</v>
      </c>
      <c r="E100" s="6" t="n">
        <v>0.343333333333333</v>
      </c>
    </row>
    <row r="101" customFormat="false" ht="12.8" hidden="false" customHeight="false" outlineLevel="0" collapsed="false">
      <c r="A101" s="16" t="n">
        <v>6400</v>
      </c>
      <c r="B101" s="6" t="n">
        <v>121.723333333333</v>
      </c>
      <c r="C101" s="6" t="n">
        <v>16.01</v>
      </c>
      <c r="D101" s="6" t="n">
        <v>2.44666666666667</v>
      </c>
      <c r="E101" s="6" t="n">
        <v>0.35</v>
      </c>
    </row>
    <row r="102" customFormat="false" ht="12.8" hidden="false" customHeight="false" outlineLevel="0" collapsed="false">
      <c r="A102" s="16" t="n">
        <v>7056</v>
      </c>
      <c r="B102" s="6" t="n">
        <v>114.75</v>
      </c>
      <c r="C102" s="6" t="n">
        <v>17.76</v>
      </c>
      <c r="D102" s="6" t="n">
        <v>2.93666666666667</v>
      </c>
      <c r="E102" s="6" t="n">
        <v>0.3</v>
      </c>
    </row>
    <row r="103" customFormat="false" ht="12.8" hidden="false" customHeight="false" outlineLevel="0" collapsed="false">
      <c r="A103" s="16" t="n">
        <v>7744</v>
      </c>
      <c r="B103" s="6" t="n">
        <v>98.38</v>
      </c>
      <c r="C103" s="6" t="n">
        <v>17.1133333333333</v>
      </c>
      <c r="D103" s="6" t="n">
        <v>3.17333333333333</v>
      </c>
      <c r="E103" s="6" t="n">
        <v>0.31</v>
      </c>
    </row>
  </sheetData>
  <mergeCells count="6">
    <mergeCell ref="A1:F1"/>
    <mergeCell ref="K1:O1"/>
    <mergeCell ref="K2:O2"/>
    <mergeCell ref="Q3:T3"/>
    <mergeCell ref="N31:Q31"/>
    <mergeCell ref="T60:Y6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5"/>
  <cols>
    <col collapsed="false" hidden="false" max="2" min="1" style="1" width="15.7959183673469"/>
    <col collapsed="false" hidden="false" max="3" min="3" style="1" width="10.6632653061225"/>
    <col collapsed="false" hidden="false" max="4" min="4" style="1" width="15.6581632653061"/>
    <col collapsed="false" hidden="false" max="5" min="5" style="1" width="9.44897959183673"/>
    <col collapsed="false" hidden="false" max="6" min="6" style="1" width="18.2244897959184"/>
    <col collapsed="false" hidden="false" max="7" min="7" style="1" width="13.2295918367347"/>
    <col collapsed="false" hidden="false" max="8" min="8" style="1" width="10.530612244898"/>
    <col collapsed="false" hidden="false" max="9" min="9" style="0" width="6.75"/>
    <col collapsed="false" hidden="false" max="10" min="10" style="18" width="7.69387755102041"/>
    <col collapsed="false" hidden="false" max="18" min="11" style="1" width="7.69387755102041"/>
    <col collapsed="false" hidden="false" max="1025" min="19" style="0" width="8.23469387755102"/>
  </cols>
  <sheetData>
    <row r="1" customFormat="false" ht="15" hidden="false" customHeight="false" outlineLevel="0" collapsed="false">
      <c r="A1" s="19" t="s">
        <v>2</v>
      </c>
      <c r="B1" s="20" t="n">
        <v>8</v>
      </c>
      <c r="C1" s="0"/>
      <c r="D1" s="0"/>
      <c r="E1" s="0"/>
      <c r="F1" s="0"/>
      <c r="G1" s="0"/>
      <c r="H1" s="0"/>
      <c r="J1" s="0"/>
      <c r="K1" s="1" t="n">
        <v>100</v>
      </c>
      <c r="L1" s="1" t="n">
        <f aca="false">SQRT(K1)</f>
        <v>10</v>
      </c>
      <c r="M1" s="0"/>
      <c r="N1" s="0"/>
      <c r="O1" s="0"/>
      <c r="P1" s="0"/>
      <c r="Q1" s="0"/>
      <c r="R1" s="0"/>
    </row>
    <row r="2" customFormat="false" ht="12.8" hidden="false" customHeight="false" outlineLevel="0" collapsed="false">
      <c r="A2" s="19" t="s">
        <v>35</v>
      </c>
      <c r="B2" s="20" t="n">
        <v>2</v>
      </c>
      <c r="C2" s="0"/>
      <c r="D2" s="0"/>
      <c r="E2" s="0"/>
      <c r="F2" s="1" t="s">
        <v>36</v>
      </c>
      <c r="G2" s="0"/>
      <c r="H2" s="0"/>
      <c r="J2" s="0"/>
      <c r="K2" s="0"/>
      <c r="L2" s="0"/>
      <c r="M2" s="0"/>
      <c r="N2" s="0"/>
      <c r="O2" s="0"/>
      <c r="P2" s="0"/>
      <c r="Q2" s="0"/>
      <c r="R2" s="0"/>
    </row>
    <row r="3" customFormat="false" ht="12.8" hidden="false" customHeight="false" outlineLevel="0" collapsed="false">
      <c r="A3" s="19" t="s">
        <v>37</v>
      </c>
      <c r="B3" s="20"/>
      <c r="C3" s="0"/>
      <c r="D3" s="0"/>
      <c r="E3" s="0"/>
      <c r="F3" s="0"/>
      <c r="G3" s="0"/>
      <c r="H3" s="0"/>
      <c r="J3" s="0"/>
      <c r="K3" s="0"/>
      <c r="L3" s="0"/>
      <c r="M3" s="0"/>
      <c r="N3" s="0"/>
      <c r="O3" s="0"/>
      <c r="P3" s="0"/>
      <c r="Q3" s="0"/>
      <c r="R3" s="0"/>
    </row>
    <row r="4" customFormat="false" ht="12.8" hidden="false" customHeight="false" outlineLevel="0" collapsed="false">
      <c r="A4" s="19" t="s">
        <v>38</v>
      </c>
      <c r="B4" s="20" t="n">
        <f aca="false">B2*(B1/B2)</f>
        <v>8</v>
      </c>
      <c r="C4" s="0"/>
      <c r="D4" s="0"/>
      <c r="E4" s="0"/>
      <c r="F4" s="0"/>
      <c r="G4" s="0"/>
      <c r="H4" s="0"/>
      <c r="J4" s="0"/>
      <c r="K4" s="0"/>
      <c r="L4" s="0"/>
      <c r="M4" s="0"/>
      <c r="N4" s="0"/>
      <c r="O4" s="0"/>
      <c r="P4" s="0"/>
      <c r="Q4" s="0"/>
      <c r="R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J5" s="0"/>
      <c r="K5" s="0"/>
      <c r="L5" s="0"/>
      <c r="M5" s="0"/>
      <c r="N5" s="0"/>
      <c r="O5" s="0"/>
      <c r="P5" s="0"/>
      <c r="Q5" s="0"/>
      <c r="R5" s="0"/>
    </row>
    <row r="6" s="1" customFormat="true" ht="15" hidden="false" customHeight="false" outlineLevel="0" collapsed="false">
      <c r="A6" s="21" t="s">
        <v>39</v>
      </c>
      <c r="B6" s="22" t="s">
        <v>40</v>
      </c>
      <c r="C6" s="23" t="s">
        <v>41</v>
      </c>
      <c r="D6" s="24" t="s">
        <v>42</v>
      </c>
      <c r="E6" s="24" t="s">
        <v>43</v>
      </c>
      <c r="F6" s="25" t="s">
        <v>44</v>
      </c>
      <c r="G6" s="25" t="s">
        <v>45</v>
      </c>
      <c r="H6" s="24" t="s">
        <v>46</v>
      </c>
      <c r="J6" s="26" t="s">
        <v>47</v>
      </c>
      <c r="K6" s="26" t="n">
        <v>0</v>
      </c>
      <c r="L6" s="26" t="n">
        <v>1</v>
      </c>
      <c r="M6" s="26" t="n">
        <v>2</v>
      </c>
      <c r="N6" s="26" t="n">
        <v>3</v>
      </c>
      <c r="O6" s="26" t="n">
        <v>4</v>
      </c>
      <c r="P6" s="26" t="n">
        <v>5</v>
      </c>
      <c r="Q6" s="26" t="n">
        <v>6</v>
      </c>
      <c r="R6" s="26" t="n">
        <v>7</v>
      </c>
      <c r="AMJ6" s="0"/>
    </row>
    <row r="7" customFormat="false" ht="15" hidden="false" customHeight="false" outlineLevel="0" collapsed="false">
      <c r="A7" s="21" t="s">
        <v>48</v>
      </c>
      <c r="B7" s="22" t="s">
        <v>48</v>
      </c>
      <c r="C7" s="23" t="s">
        <v>49</v>
      </c>
      <c r="D7" s="24" t="s">
        <v>50</v>
      </c>
      <c r="E7" s="24" t="s">
        <v>51</v>
      </c>
      <c r="F7" s="25" t="s">
        <v>52</v>
      </c>
      <c r="G7" s="25" t="s">
        <v>53</v>
      </c>
      <c r="H7" s="24" t="s">
        <v>37</v>
      </c>
      <c r="I7" s="1"/>
      <c r="J7" s="26" t="n">
        <v>0</v>
      </c>
      <c r="K7" s="27" t="n">
        <v>25</v>
      </c>
      <c r="L7" s="27" t="n">
        <v>22</v>
      </c>
      <c r="M7" s="27" t="n">
        <v>98</v>
      </c>
      <c r="N7" s="27" t="n">
        <v>60</v>
      </c>
      <c r="O7" s="28" t="n">
        <v>81</v>
      </c>
      <c r="P7" s="28" t="n">
        <v>74</v>
      </c>
      <c r="Q7" s="28" t="n">
        <v>41</v>
      </c>
      <c r="R7" s="28" t="n">
        <v>51</v>
      </c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56</v>
      </c>
      <c r="D8" s="1" t="s">
        <v>57</v>
      </c>
      <c r="E8" s="1" t="n">
        <v>0</v>
      </c>
      <c r="F8" s="1" t="s">
        <v>58</v>
      </c>
      <c r="G8" s="19" t="n">
        <f aca="false">K7*K17</f>
        <v>1375</v>
      </c>
      <c r="H8" s="0"/>
      <c r="J8" s="26" t="n">
        <v>1</v>
      </c>
      <c r="K8" s="27" t="n">
        <v>71</v>
      </c>
      <c r="L8" s="27" t="n">
        <v>41</v>
      </c>
      <c r="M8" s="27" t="n">
        <v>15</v>
      </c>
      <c r="N8" s="27" t="n">
        <v>5</v>
      </c>
      <c r="O8" s="28" t="n">
        <v>17</v>
      </c>
      <c r="P8" s="28" t="n">
        <v>49</v>
      </c>
      <c r="Q8" s="28" t="n">
        <v>74</v>
      </c>
      <c r="R8" s="28" t="n">
        <v>67</v>
      </c>
    </row>
    <row r="9" customFormat="false" ht="15" hidden="false" customHeight="false" outlineLevel="0" collapsed="false">
      <c r="A9" s="0"/>
      <c r="B9" s="0"/>
      <c r="C9" s="1" t="s">
        <v>56</v>
      </c>
      <c r="D9" s="1" t="s">
        <v>57</v>
      </c>
      <c r="E9" s="0"/>
      <c r="F9" s="1" t="s">
        <v>59</v>
      </c>
      <c r="G9" s="1" t="n">
        <f aca="false">G8+L7*K18</f>
        <v>1507</v>
      </c>
      <c r="H9" s="0"/>
      <c r="J9" s="26" t="n">
        <v>2</v>
      </c>
      <c r="K9" s="27" t="n">
        <v>57</v>
      </c>
      <c r="L9" s="27" t="n">
        <v>64</v>
      </c>
      <c r="M9" s="27" t="n">
        <v>55</v>
      </c>
      <c r="N9" s="27" t="n">
        <v>83</v>
      </c>
      <c r="O9" s="28" t="n">
        <v>41</v>
      </c>
      <c r="P9" s="28" t="n">
        <v>20</v>
      </c>
      <c r="Q9" s="28" t="n">
        <v>20</v>
      </c>
      <c r="R9" s="28" t="n">
        <v>19</v>
      </c>
    </row>
    <row r="10" customFormat="false" ht="15" hidden="false" customHeight="false" outlineLevel="0" collapsed="false">
      <c r="A10" s="0"/>
      <c r="B10" s="0"/>
      <c r="C10" s="1" t="s">
        <v>56</v>
      </c>
      <c r="D10" s="1" t="s">
        <v>57</v>
      </c>
      <c r="E10" s="0"/>
      <c r="F10" s="1" t="s">
        <v>60</v>
      </c>
      <c r="G10" s="1" t="n">
        <f aca="false">G9+M7*K19</f>
        <v>4055</v>
      </c>
      <c r="H10" s="0"/>
      <c r="J10" s="26" t="n">
        <v>3</v>
      </c>
      <c r="K10" s="27" t="n">
        <v>43</v>
      </c>
      <c r="L10" s="27" t="n">
        <v>67</v>
      </c>
      <c r="M10" s="27" t="n">
        <v>94</v>
      </c>
      <c r="N10" s="27" t="n">
        <v>10</v>
      </c>
      <c r="O10" s="28" t="n">
        <v>27</v>
      </c>
      <c r="P10" s="28" t="n">
        <v>69</v>
      </c>
      <c r="Q10" s="28" t="n">
        <v>9</v>
      </c>
      <c r="R10" s="28" t="n">
        <v>63</v>
      </c>
    </row>
    <row r="11" customFormat="false" ht="15" hidden="false" customHeight="false" outlineLevel="0" collapsed="false">
      <c r="A11" s="29"/>
      <c r="B11" s="29"/>
      <c r="C11" s="30" t="s">
        <v>56</v>
      </c>
      <c r="D11" s="30" t="s">
        <v>57</v>
      </c>
      <c r="E11" s="30"/>
      <c r="F11" s="29" t="s">
        <v>61</v>
      </c>
      <c r="G11" s="29" t="n">
        <f aca="false">G10+N7*K20</f>
        <v>4115</v>
      </c>
      <c r="H11" s="29" t="n">
        <f aca="false">G11</f>
        <v>4115</v>
      </c>
      <c r="J11" s="26" t="n">
        <v>4</v>
      </c>
      <c r="K11" s="31" t="n">
        <v>63</v>
      </c>
      <c r="L11" s="31" t="n">
        <v>60</v>
      </c>
      <c r="M11" s="31" t="n">
        <v>87</v>
      </c>
      <c r="N11" s="31" t="n">
        <v>74</v>
      </c>
      <c r="O11" s="28" t="n">
        <v>55</v>
      </c>
      <c r="P11" s="28" t="n">
        <v>55</v>
      </c>
      <c r="Q11" s="28" t="n">
        <v>90</v>
      </c>
      <c r="R11" s="28" t="n">
        <v>42</v>
      </c>
    </row>
    <row r="12" customFormat="false" ht="15" hidden="false" customHeight="false" outlineLevel="0" collapsed="false">
      <c r="A12" s="0"/>
      <c r="B12" s="0"/>
      <c r="C12" s="1" t="s">
        <v>56</v>
      </c>
      <c r="D12" s="1" t="s">
        <v>62</v>
      </c>
      <c r="E12" s="1" t="n">
        <v>0</v>
      </c>
      <c r="F12" s="1" t="s">
        <v>58</v>
      </c>
      <c r="G12" s="1" t="n">
        <f aca="false">K7*L17</f>
        <v>350</v>
      </c>
      <c r="H12" s="0"/>
      <c r="J12" s="26" t="n">
        <v>5</v>
      </c>
      <c r="K12" s="31" t="n">
        <v>87</v>
      </c>
      <c r="L12" s="31" t="n">
        <v>83</v>
      </c>
      <c r="M12" s="31" t="n">
        <v>8</v>
      </c>
      <c r="N12" s="31" t="n">
        <v>90</v>
      </c>
      <c r="O12" s="28" t="n">
        <v>55</v>
      </c>
      <c r="P12" s="28" t="n">
        <v>48</v>
      </c>
      <c r="Q12" s="28" t="n">
        <v>35</v>
      </c>
      <c r="R12" s="28" t="n">
        <v>57</v>
      </c>
    </row>
    <row r="13" customFormat="false" ht="15" hidden="false" customHeight="false" outlineLevel="0" collapsed="false">
      <c r="A13" s="0"/>
      <c r="B13" s="0"/>
      <c r="C13" s="1" t="s">
        <v>56</v>
      </c>
      <c r="D13" s="1" t="s">
        <v>62</v>
      </c>
      <c r="E13" s="0"/>
      <c r="F13" s="1" t="s">
        <v>59</v>
      </c>
      <c r="G13" s="1" t="n">
        <f aca="false">G12+L7*L18</f>
        <v>548</v>
      </c>
      <c r="H13" s="0"/>
      <c r="J13" s="26" t="n">
        <v>6</v>
      </c>
      <c r="K13" s="31" t="n">
        <v>47</v>
      </c>
      <c r="L13" s="31" t="n">
        <v>48</v>
      </c>
      <c r="M13" s="31" t="n">
        <v>35</v>
      </c>
      <c r="N13" s="31" t="n">
        <v>53</v>
      </c>
      <c r="O13" s="28" t="n">
        <v>64</v>
      </c>
      <c r="P13" s="28" t="n">
        <v>52</v>
      </c>
      <c r="Q13" s="28" t="n">
        <v>95</v>
      </c>
      <c r="R13" s="28" t="n">
        <v>2</v>
      </c>
    </row>
    <row r="14" customFormat="false" ht="15" hidden="false" customHeight="false" outlineLevel="0" collapsed="false">
      <c r="A14" s="0"/>
      <c r="B14" s="0"/>
      <c r="C14" s="1" t="s">
        <v>56</v>
      </c>
      <c r="D14" s="1" t="s">
        <v>62</v>
      </c>
      <c r="E14" s="0"/>
      <c r="F14" s="1" t="s">
        <v>60</v>
      </c>
      <c r="G14" s="1" t="n">
        <f aca="false">G13+M7*L19</f>
        <v>2704</v>
      </c>
      <c r="H14" s="0"/>
      <c r="J14" s="26" t="n">
        <v>7</v>
      </c>
      <c r="K14" s="31" t="n">
        <v>19</v>
      </c>
      <c r="L14" s="31" t="n">
        <v>90</v>
      </c>
      <c r="M14" s="31" t="n">
        <v>41</v>
      </c>
      <c r="N14" s="31" t="n">
        <v>20</v>
      </c>
      <c r="O14" s="28" t="n">
        <v>97</v>
      </c>
      <c r="P14" s="28" t="n">
        <v>17</v>
      </c>
      <c r="Q14" s="28" t="n">
        <v>12</v>
      </c>
      <c r="R14" s="28" t="n">
        <v>16</v>
      </c>
    </row>
    <row r="15" customFormat="false" ht="15" hidden="false" customHeight="false" outlineLevel="0" collapsed="false">
      <c r="A15" s="29"/>
      <c r="B15" s="29"/>
      <c r="C15" s="30" t="s">
        <v>56</v>
      </c>
      <c r="D15" s="30" t="s">
        <v>62</v>
      </c>
      <c r="E15" s="29"/>
      <c r="F15" s="29" t="s">
        <v>61</v>
      </c>
      <c r="G15" s="29" t="n">
        <f aca="false">G14+N7*L20</f>
        <v>4564</v>
      </c>
      <c r="H15" s="29" t="n">
        <f aca="false">G15</f>
        <v>4564</v>
      </c>
      <c r="J15" s="0"/>
      <c r="K15" s="0"/>
      <c r="L15" s="0"/>
      <c r="M15" s="0"/>
      <c r="N15" s="0"/>
      <c r="O15" s="0"/>
      <c r="P15" s="0"/>
      <c r="Q15" s="0"/>
      <c r="R15" s="0"/>
    </row>
    <row r="16" customFormat="false" ht="15" hidden="false" customHeight="false" outlineLevel="0" collapsed="false">
      <c r="A16" s="0"/>
      <c r="B16" s="0"/>
      <c r="C16" s="1" t="s">
        <v>56</v>
      </c>
      <c r="D16" s="1" t="s">
        <v>63</v>
      </c>
      <c r="E16" s="1" t="n">
        <v>0</v>
      </c>
      <c r="F16" s="1" t="s">
        <v>58</v>
      </c>
      <c r="G16" s="1" t="n">
        <f aca="false">K7*M17</f>
        <v>2400</v>
      </c>
      <c r="H16" s="0"/>
      <c r="J16" s="26" t="s">
        <v>64</v>
      </c>
      <c r="K16" s="26" t="n">
        <v>0</v>
      </c>
      <c r="L16" s="26" t="n">
        <v>1</v>
      </c>
      <c r="M16" s="26" t="n">
        <v>2</v>
      </c>
      <c r="N16" s="26" t="n">
        <v>3</v>
      </c>
      <c r="O16" s="26" t="n">
        <v>4</v>
      </c>
      <c r="P16" s="26" t="n">
        <v>5</v>
      </c>
      <c r="Q16" s="26" t="n">
        <v>6</v>
      </c>
      <c r="R16" s="26" t="n">
        <v>7</v>
      </c>
    </row>
    <row r="17" customFormat="false" ht="15" hidden="false" customHeight="false" outlineLevel="0" collapsed="false">
      <c r="A17" s="0"/>
      <c r="B17" s="0"/>
      <c r="C17" s="1" t="s">
        <v>56</v>
      </c>
      <c r="D17" s="1" t="s">
        <v>63</v>
      </c>
      <c r="E17" s="0"/>
      <c r="F17" s="1" t="s">
        <v>59</v>
      </c>
      <c r="G17" s="1" t="n">
        <f aca="false">G16+L7*M18</f>
        <v>4600</v>
      </c>
      <c r="H17" s="0"/>
      <c r="J17" s="26" t="n">
        <v>0</v>
      </c>
      <c r="K17" s="27" t="n">
        <v>55</v>
      </c>
      <c r="L17" s="27" t="n">
        <v>14</v>
      </c>
      <c r="M17" s="27" t="n">
        <v>96</v>
      </c>
      <c r="N17" s="27" t="n">
        <v>95</v>
      </c>
      <c r="O17" s="32" t="n">
        <v>83</v>
      </c>
      <c r="P17" s="32" t="n">
        <v>55</v>
      </c>
      <c r="Q17" s="32" t="n">
        <v>79</v>
      </c>
      <c r="R17" s="32" t="n">
        <v>85</v>
      </c>
    </row>
    <row r="18" customFormat="false" ht="15" hidden="false" customHeight="false" outlineLevel="0" collapsed="false">
      <c r="A18" s="0"/>
      <c r="B18" s="0"/>
      <c r="C18" s="1" t="s">
        <v>56</v>
      </c>
      <c r="D18" s="1" t="s">
        <v>63</v>
      </c>
      <c r="E18" s="0"/>
      <c r="F18" s="1" t="s">
        <v>60</v>
      </c>
      <c r="G18" s="1" t="n">
        <f aca="false">G17+M7*M19</f>
        <v>6854</v>
      </c>
      <c r="H18" s="0"/>
      <c r="J18" s="26" t="n">
        <v>1</v>
      </c>
      <c r="K18" s="27" t="n">
        <v>6</v>
      </c>
      <c r="L18" s="27" t="n">
        <v>9</v>
      </c>
      <c r="M18" s="27" t="n">
        <v>100</v>
      </c>
      <c r="N18" s="27" t="n">
        <v>32</v>
      </c>
      <c r="O18" s="32" t="n">
        <v>2</v>
      </c>
      <c r="P18" s="32" t="n">
        <v>93</v>
      </c>
      <c r="Q18" s="32" t="n">
        <v>95</v>
      </c>
      <c r="R18" s="32" t="n">
        <v>11</v>
      </c>
    </row>
    <row r="19" customFormat="false" ht="15" hidden="false" customHeight="false" outlineLevel="0" collapsed="false">
      <c r="A19" s="29"/>
      <c r="B19" s="29"/>
      <c r="C19" s="30" t="s">
        <v>56</v>
      </c>
      <c r="D19" s="29" t="s">
        <v>63</v>
      </c>
      <c r="E19" s="29"/>
      <c r="F19" s="29" t="s">
        <v>61</v>
      </c>
      <c r="G19" s="29" t="n">
        <f aca="false">G18+N7*M20</f>
        <v>7754</v>
      </c>
      <c r="H19" s="29" t="n">
        <f aca="false">G19</f>
        <v>7754</v>
      </c>
      <c r="J19" s="26" t="n">
        <v>2</v>
      </c>
      <c r="K19" s="27" t="n">
        <v>26</v>
      </c>
      <c r="L19" s="27" t="n">
        <v>22</v>
      </c>
      <c r="M19" s="27" t="n">
        <v>23</v>
      </c>
      <c r="N19" s="27" t="n">
        <v>84</v>
      </c>
      <c r="O19" s="32" t="n">
        <v>93</v>
      </c>
      <c r="P19" s="32" t="n">
        <v>94</v>
      </c>
      <c r="Q19" s="32" t="n">
        <v>10</v>
      </c>
      <c r="R19" s="32" t="n">
        <v>49</v>
      </c>
    </row>
    <row r="20" customFormat="false" ht="15" hidden="false" customHeight="false" outlineLevel="0" collapsed="false">
      <c r="A20" s="0"/>
      <c r="B20" s="0"/>
      <c r="C20" s="1" t="s">
        <v>56</v>
      </c>
      <c r="D20" s="1" t="s">
        <v>65</v>
      </c>
      <c r="E20" s="1" t="n">
        <v>0</v>
      </c>
      <c r="F20" s="1" t="s">
        <v>58</v>
      </c>
      <c r="G20" s="1" t="n">
        <f aca="false">K7*N17</f>
        <v>2375</v>
      </c>
      <c r="H20" s="0"/>
      <c r="J20" s="26" t="n">
        <v>3</v>
      </c>
      <c r="K20" s="27" t="n">
        <f aca="false">1</f>
        <v>1</v>
      </c>
      <c r="L20" s="27" t="n">
        <v>31</v>
      </c>
      <c r="M20" s="27" t="n">
        <v>15</v>
      </c>
      <c r="N20" s="27" t="n">
        <v>5</v>
      </c>
      <c r="O20" s="32" t="n">
        <v>85</v>
      </c>
      <c r="P20" s="32" t="n">
        <v>73</v>
      </c>
      <c r="Q20" s="32" t="n">
        <v>99</v>
      </c>
      <c r="R20" s="32" t="n">
        <v>30</v>
      </c>
    </row>
    <row r="21" customFormat="false" ht="15" hidden="false" customHeight="false" outlineLevel="0" collapsed="false">
      <c r="A21" s="0"/>
      <c r="B21" s="0"/>
      <c r="C21" s="1" t="s">
        <v>56</v>
      </c>
      <c r="D21" s="1" t="s">
        <v>65</v>
      </c>
      <c r="E21" s="0"/>
      <c r="F21" s="1" t="s">
        <v>59</v>
      </c>
      <c r="G21" s="1" t="n">
        <f aca="false">G20+L7*N18</f>
        <v>3079</v>
      </c>
      <c r="H21" s="0"/>
      <c r="J21" s="26" t="n">
        <v>4</v>
      </c>
      <c r="K21" s="28" t="n">
        <v>41</v>
      </c>
      <c r="L21" s="28" t="n">
        <v>73</v>
      </c>
      <c r="M21" s="28" t="n">
        <v>47</v>
      </c>
      <c r="N21" s="28" t="n">
        <v>38</v>
      </c>
      <c r="O21" s="28" t="n">
        <v>74</v>
      </c>
      <c r="P21" s="28" t="n">
        <v>11</v>
      </c>
      <c r="Q21" s="28" t="n">
        <v>51</v>
      </c>
      <c r="R21" s="28" t="n">
        <v>91</v>
      </c>
    </row>
    <row r="22" customFormat="false" ht="15" hidden="false" customHeight="false" outlineLevel="0" collapsed="false">
      <c r="A22" s="0"/>
      <c r="B22" s="0"/>
      <c r="C22" s="1" t="s">
        <v>56</v>
      </c>
      <c r="D22" s="1" t="s">
        <v>65</v>
      </c>
      <c r="E22" s="0"/>
      <c r="F22" s="1" t="s">
        <v>60</v>
      </c>
      <c r="G22" s="1" t="n">
        <f aca="false">G21+M7*N19</f>
        <v>11311</v>
      </c>
      <c r="H22" s="0"/>
      <c r="J22" s="26" t="n">
        <v>5</v>
      </c>
      <c r="K22" s="28" t="n">
        <v>38</v>
      </c>
      <c r="L22" s="28" t="n">
        <v>14</v>
      </c>
      <c r="M22" s="28" t="n">
        <v>4</v>
      </c>
      <c r="N22" s="28" t="n">
        <v>7</v>
      </c>
      <c r="O22" s="28" t="n">
        <v>5</v>
      </c>
      <c r="P22" s="28" t="n">
        <v>42</v>
      </c>
      <c r="Q22" s="28" t="n">
        <v>40</v>
      </c>
      <c r="R22" s="28" t="n">
        <v>62</v>
      </c>
    </row>
    <row r="23" customFormat="false" ht="15" hidden="false" customHeight="false" outlineLevel="0" collapsed="false">
      <c r="A23" s="29"/>
      <c r="B23" s="29"/>
      <c r="C23" s="30" t="s">
        <v>56</v>
      </c>
      <c r="D23" s="29" t="s">
        <v>65</v>
      </c>
      <c r="E23" s="29"/>
      <c r="F23" s="29" t="s">
        <v>61</v>
      </c>
      <c r="G23" s="29" t="n">
        <f aca="false">G22+N7*N20</f>
        <v>11611</v>
      </c>
      <c r="H23" s="29" t="n">
        <f aca="false">G23</f>
        <v>11611</v>
      </c>
      <c r="J23" s="26" t="n">
        <v>6</v>
      </c>
      <c r="K23" s="28" t="n">
        <v>82</v>
      </c>
      <c r="L23" s="28" t="n">
        <v>47</v>
      </c>
      <c r="M23" s="28" t="n">
        <v>28</v>
      </c>
      <c r="N23" s="28" t="n">
        <v>71</v>
      </c>
      <c r="O23" s="28" t="n">
        <v>50</v>
      </c>
      <c r="P23" s="28" t="n">
        <v>25</v>
      </c>
      <c r="Q23" s="28" t="n">
        <v>36</v>
      </c>
      <c r="R23" s="28" t="n">
        <v>42</v>
      </c>
    </row>
    <row r="24" customFormat="false" ht="15" hidden="false" customHeight="false" outlineLevel="0" collapsed="false">
      <c r="B24" s="1" t="s">
        <v>66</v>
      </c>
      <c r="C24" s="1" t="s">
        <v>56</v>
      </c>
      <c r="D24" s="1" t="s">
        <v>67</v>
      </c>
      <c r="E24" s="1" t="n">
        <v>0</v>
      </c>
      <c r="F24" s="1" t="s">
        <v>58</v>
      </c>
      <c r="G24" s="1" t="n">
        <f aca="false">K7*O17</f>
        <v>2075</v>
      </c>
      <c r="H24" s="0"/>
      <c r="J24" s="26" t="n">
        <v>7</v>
      </c>
      <c r="K24" s="28" t="n">
        <v>77</v>
      </c>
      <c r="L24" s="28" t="n">
        <v>73</v>
      </c>
      <c r="M24" s="28" t="n">
        <v>39</v>
      </c>
      <c r="N24" s="28" t="n">
        <v>43</v>
      </c>
      <c r="O24" s="28" t="n">
        <v>99</v>
      </c>
      <c r="P24" s="28" t="n">
        <v>77</v>
      </c>
      <c r="Q24" s="28" t="n">
        <v>99</v>
      </c>
      <c r="R24" s="28" t="n">
        <v>15</v>
      </c>
    </row>
    <row r="25" customFormat="false" ht="15" hidden="false" customHeight="false" outlineLevel="0" collapsed="false">
      <c r="C25" s="1" t="s">
        <v>56</v>
      </c>
      <c r="D25" s="1" t="s">
        <v>67</v>
      </c>
      <c r="E25" s="0"/>
      <c r="F25" s="1" t="s">
        <v>59</v>
      </c>
      <c r="G25" s="1" t="n">
        <f aca="false">G24+L7*O18</f>
        <v>2119</v>
      </c>
      <c r="H25" s="0"/>
      <c r="J25" s="0"/>
      <c r="K25" s="0"/>
      <c r="L25" s="0"/>
      <c r="M25" s="0"/>
      <c r="N25" s="0"/>
      <c r="O25" s="0"/>
      <c r="P25" s="0"/>
      <c r="Q25" s="0"/>
      <c r="R25" s="0"/>
    </row>
    <row r="26" customFormat="false" ht="15" hidden="false" customHeight="false" outlineLevel="0" collapsed="false">
      <c r="C26" s="1" t="s">
        <v>56</v>
      </c>
      <c r="D26" s="1" t="s">
        <v>67</v>
      </c>
      <c r="E26" s="0"/>
      <c r="F26" s="1" t="s">
        <v>60</v>
      </c>
      <c r="G26" s="1" t="n">
        <f aca="false">G25+M7*O19</f>
        <v>11233</v>
      </c>
      <c r="H26" s="0"/>
      <c r="J26" s="26" t="s">
        <v>68</v>
      </c>
      <c r="K26" s="26" t="n">
        <v>0</v>
      </c>
      <c r="L26" s="26" t="n">
        <v>1</v>
      </c>
      <c r="M26" s="26" t="n">
        <v>2</v>
      </c>
      <c r="N26" s="26" t="n">
        <v>3</v>
      </c>
      <c r="O26" s="26" t="n">
        <v>4</v>
      </c>
      <c r="P26" s="26" t="n">
        <v>5</v>
      </c>
      <c r="Q26" s="26" t="n">
        <v>6</v>
      </c>
      <c r="R26" s="26" t="n">
        <v>7</v>
      </c>
    </row>
    <row r="27" customFormat="false" ht="15" hidden="false" customHeight="false" outlineLevel="0" collapsed="false">
      <c r="C27" s="30" t="s">
        <v>56</v>
      </c>
      <c r="D27" s="1" t="s">
        <v>67</v>
      </c>
      <c r="E27" s="30"/>
      <c r="F27" s="29" t="s">
        <v>61</v>
      </c>
      <c r="G27" s="1" t="n">
        <f aca="false">G26+N7*O17</f>
        <v>16213</v>
      </c>
      <c r="H27" s="1" t="n">
        <f aca="false">G27</f>
        <v>16213</v>
      </c>
      <c r="J27" s="26" t="n">
        <v>0</v>
      </c>
      <c r="K27" s="27" t="n">
        <f aca="false">H11</f>
        <v>4115</v>
      </c>
      <c r="L27" s="27" t="n">
        <f aca="false">H15</f>
        <v>4564</v>
      </c>
      <c r="M27" s="27" t="n">
        <f aca="false">H19</f>
        <v>7754</v>
      </c>
      <c r="N27" s="27" t="n">
        <f aca="false">H23</f>
        <v>11611</v>
      </c>
      <c r="O27" s="32" t="n">
        <f aca="false">H27</f>
        <v>16213</v>
      </c>
      <c r="P27" s="32"/>
      <c r="Q27" s="32"/>
      <c r="R27" s="32"/>
    </row>
    <row r="28" customFormat="false" ht="15" hidden="false" customHeight="false" outlineLevel="0" collapsed="false">
      <c r="C28" s="1" t="s">
        <v>56</v>
      </c>
      <c r="D28" s="1" t="s">
        <v>69</v>
      </c>
      <c r="E28" s="1" t="n">
        <v>0</v>
      </c>
      <c r="F28" s="1" t="s">
        <v>58</v>
      </c>
      <c r="J28" s="26" t="n">
        <v>1</v>
      </c>
      <c r="K28" s="28"/>
      <c r="L28" s="28"/>
      <c r="M28" s="28"/>
      <c r="N28" s="28"/>
      <c r="O28" s="28"/>
      <c r="P28" s="28"/>
      <c r="Q28" s="28"/>
      <c r="R28" s="28"/>
    </row>
    <row r="29" customFormat="false" ht="15" hidden="false" customHeight="false" outlineLevel="0" collapsed="false">
      <c r="C29" s="1" t="s">
        <v>56</v>
      </c>
      <c r="D29" s="1" t="s">
        <v>69</v>
      </c>
      <c r="E29" s="0"/>
      <c r="F29" s="1" t="s">
        <v>59</v>
      </c>
      <c r="J29" s="26" t="n">
        <v>2</v>
      </c>
      <c r="K29" s="28"/>
      <c r="L29" s="28"/>
      <c r="M29" s="28"/>
      <c r="N29" s="28"/>
      <c r="O29" s="28"/>
      <c r="P29" s="28"/>
      <c r="Q29" s="28"/>
      <c r="R29" s="28"/>
    </row>
    <row r="30" customFormat="false" ht="15" hidden="false" customHeight="false" outlineLevel="0" collapsed="false">
      <c r="C30" s="1" t="s">
        <v>56</v>
      </c>
      <c r="D30" s="1" t="s">
        <v>69</v>
      </c>
      <c r="E30" s="0"/>
      <c r="F30" s="1" t="s">
        <v>60</v>
      </c>
      <c r="J30" s="26" t="n">
        <v>3</v>
      </c>
      <c r="K30" s="28"/>
      <c r="L30" s="28"/>
      <c r="M30" s="28"/>
      <c r="N30" s="28"/>
      <c r="O30" s="28"/>
      <c r="P30" s="28"/>
      <c r="Q30" s="28"/>
      <c r="R30" s="28"/>
    </row>
    <row r="31" customFormat="false" ht="15" hidden="false" customHeight="false" outlineLevel="0" collapsed="false">
      <c r="C31" s="30" t="s">
        <v>56</v>
      </c>
      <c r="D31" s="1" t="s">
        <v>69</v>
      </c>
      <c r="E31" s="29"/>
      <c r="F31" s="29" t="s">
        <v>61</v>
      </c>
      <c r="J31" s="26" t="n">
        <v>4</v>
      </c>
      <c r="K31" s="28"/>
      <c r="L31" s="28"/>
      <c r="M31" s="28"/>
      <c r="N31" s="28"/>
      <c r="O31" s="28"/>
      <c r="P31" s="28"/>
      <c r="Q31" s="28"/>
      <c r="R31" s="28"/>
    </row>
    <row r="32" customFormat="false" ht="15" hidden="false" customHeight="false" outlineLevel="0" collapsed="false">
      <c r="C32" s="1" t="s">
        <v>56</v>
      </c>
      <c r="D32" s="1" t="s">
        <v>70</v>
      </c>
      <c r="E32" s="1" t="n">
        <v>0</v>
      </c>
      <c r="F32" s="1" t="s">
        <v>58</v>
      </c>
      <c r="J32" s="26" t="n">
        <v>5</v>
      </c>
      <c r="K32" s="28"/>
      <c r="L32" s="28"/>
      <c r="M32" s="28"/>
      <c r="N32" s="28"/>
      <c r="O32" s="28"/>
      <c r="P32" s="28"/>
      <c r="Q32" s="28"/>
      <c r="R32" s="28"/>
    </row>
    <row r="33" customFormat="false" ht="15" hidden="false" customHeight="false" outlineLevel="0" collapsed="false">
      <c r="C33" s="1" t="s">
        <v>56</v>
      </c>
      <c r="D33" s="1" t="s">
        <v>70</v>
      </c>
      <c r="E33" s="0"/>
      <c r="F33" s="1" t="s">
        <v>59</v>
      </c>
      <c r="J33" s="26" t="n">
        <v>6</v>
      </c>
      <c r="K33" s="28"/>
      <c r="L33" s="28"/>
      <c r="M33" s="28"/>
      <c r="N33" s="28"/>
      <c r="O33" s="28"/>
      <c r="P33" s="28"/>
      <c r="Q33" s="28"/>
      <c r="R33" s="28"/>
    </row>
    <row r="34" customFormat="false" ht="15" hidden="false" customHeight="false" outlineLevel="0" collapsed="false">
      <c r="C34" s="1" t="s">
        <v>56</v>
      </c>
      <c r="D34" s="1" t="s">
        <v>70</v>
      </c>
      <c r="E34" s="0"/>
      <c r="F34" s="1" t="s">
        <v>60</v>
      </c>
      <c r="J34" s="26" t="n">
        <v>7</v>
      </c>
      <c r="K34" s="28"/>
      <c r="L34" s="28"/>
      <c r="M34" s="28"/>
      <c r="N34" s="28"/>
      <c r="O34" s="28"/>
      <c r="P34" s="28"/>
      <c r="Q34" s="28"/>
      <c r="R34" s="28"/>
    </row>
    <row r="35" customFormat="false" ht="15" hidden="false" customHeight="false" outlineLevel="0" collapsed="false">
      <c r="C35" s="30" t="s">
        <v>56</v>
      </c>
      <c r="D35" s="1" t="s">
        <v>70</v>
      </c>
      <c r="E35" s="29"/>
      <c r="F35" s="29" t="s">
        <v>61</v>
      </c>
    </row>
    <row r="36" customFormat="false" ht="15" hidden="false" customHeight="false" outlineLevel="0" collapsed="false">
      <c r="C36" s="1" t="s">
        <v>56</v>
      </c>
      <c r="D36" s="1" t="s">
        <v>71</v>
      </c>
      <c r="E36" s="1" t="n">
        <v>0</v>
      </c>
      <c r="F36" s="1" t="s">
        <v>58</v>
      </c>
    </row>
    <row r="37" customFormat="false" ht="15" hidden="false" customHeight="false" outlineLevel="0" collapsed="false">
      <c r="C37" s="1" t="s">
        <v>56</v>
      </c>
      <c r="D37" s="1" t="s">
        <v>71</v>
      </c>
      <c r="E37" s="0"/>
      <c r="F37" s="1" t="s">
        <v>59</v>
      </c>
    </row>
    <row r="38" customFormat="false" ht="15" hidden="false" customHeight="false" outlineLevel="0" collapsed="false">
      <c r="C38" s="1" t="s">
        <v>56</v>
      </c>
      <c r="D38" s="1" t="s">
        <v>71</v>
      </c>
      <c r="E38" s="0"/>
      <c r="F38" s="1" t="s">
        <v>60</v>
      </c>
    </row>
    <row r="39" customFormat="false" ht="15" hidden="false" customHeight="false" outlineLevel="0" collapsed="false">
      <c r="C39" s="30" t="s">
        <v>56</v>
      </c>
      <c r="D39" s="1" t="s">
        <v>71</v>
      </c>
      <c r="E39" s="29"/>
      <c r="F39" s="29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2016-11-01T10:06:09Z</dcterms:created>
  <dc:creator/>
  <dc:description/>
  <dc:language>en-US</dc:language>
  <cp:lastModifiedBy/>
  <dcterms:modified xsi:type="dcterms:W3CDTF">2016-11-09T20:12:00Z</dcterms:modified>
  <cp:revision>41</cp:revision>
  <dc:subject/>
  <dc:title/>
</cp:coreProperties>
</file>