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UDENTS_SMB\Testfran\Downloads\"/>
    </mc:Choice>
  </mc:AlternateContent>
  <bookViews>
    <workbookView xWindow="900" yWindow="-18120" windowWidth="29040" windowHeight="17640" firstSheet="11" activeTab="14"/>
  </bookViews>
  <sheets>
    <sheet name="1.10 Pasch" sheetId="1" r:id="rId1"/>
    <sheet name="1.11 Bonusermittlung" sheetId="2" r:id="rId2"/>
    <sheet name="1.12a Bonus- SVERWEIS" sheetId="4" r:id="rId3"/>
    <sheet name="1.12b Bonus- WVERWEIS" sheetId="3" r:id="rId4"/>
    <sheet name="1.13a Warenbestand" sheetId="5" r:id="rId5"/>
    <sheet name="1.13b AutoFilter1" sheetId="6" r:id="rId6"/>
    <sheet name="1.13c AutoFilter2" sheetId="7" r:id="rId7"/>
    <sheet name="1.13d AutoFilter3" sheetId="8" r:id="rId8"/>
    <sheet name="1.14 Zeitberechnung" sheetId="9" r:id="rId9"/>
    <sheet name="1.15a Vertreterumsätze" sheetId="10" r:id="rId10"/>
    <sheet name="1.15b Maximale Einzelumsätze" sheetId="15" r:id="rId11"/>
    <sheet name="1.16 Bestand " sheetId="11" r:id="rId12"/>
    <sheet name="1.17 Lagerbestand Tische" sheetId="12" r:id="rId13"/>
    <sheet name="1.17 Pivot Chart" sheetId="16" r:id="rId14"/>
    <sheet name="1.17 Pivot-Tabelle" sheetId="14" r:id="rId15"/>
    <sheet name="1.18 Correlation" sheetId="21" r:id="rId16"/>
    <sheet name="1.18 Verregnete Unfälle" sheetId="13" r:id="rId17"/>
  </sheets>
  <definedNames>
    <definedName name="_xlnm._FilterDatabase" localSheetId="5" hidden="1">'1.13b AutoFilter1'!$A$1:$E$40</definedName>
    <definedName name="_xlnm._FilterDatabase" localSheetId="6" hidden="1">'1.13c AutoFilter2'!$A$1:$E$40</definedName>
    <definedName name="_xlnm._FilterDatabase" localSheetId="7" hidden="1">'1.13d AutoFilter3'!$A$1:$E$40</definedName>
  </definedNames>
  <calcPr calcId="162913"/>
  <pivotCaches>
    <pivotCache cacheId="0" r:id="rId18"/>
    <pivotCache cacheId="7" r:id="rId19"/>
    <pivotCache cacheId="6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9" l="1"/>
  <c r="D14" i="9" s="1"/>
  <c r="B9" i="9"/>
  <c r="D9" i="9" s="1"/>
  <c r="B4" i="9"/>
  <c r="D4" i="9" s="1"/>
  <c r="D5" i="3"/>
  <c r="D6" i="3"/>
  <c r="D7" i="3"/>
  <c r="D8" i="3"/>
  <c r="D9" i="3"/>
  <c r="D4" i="3"/>
  <c r="D5" i="4"/>
  <c r="D6" i="4"/>
  <c r="D7" i="4"/>
  <c r="D8" i="4"/>
  <c r="D9" i="4"/>
  <c r="D4" i="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2" i="2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C3" i="1"/>
  <c r="B3" i="1"/>
  <c r="E9" i="9" l="1"/>
  <c r="E4" i="9"/>
  <c r="F4" i="9"/>
</calcChain>
</file>

<file path=xl/sharedStrings.xml><?xml version="1.0" encoding="utf-8"?>
<sst xmlns="http://schemas.openxmlformats.org/spreadsheetml/2006/main" count="1273" uniqueCount="157">
  <si>
    <t>Pasch würfeln</t>
  </si>
  <si>
    <t>Wurf</t>
  </si>
  <si>
    <t>1. Würfel</t>
  </si>
  <si>
    <t>2. Würfel</t>
  </si>
  <si>
    <t>Bonus für erzielte Umsätze</t>
  </si>
  <si>
    <t>Filiale</t>
  </si>
  <si>
    <t>Filialleiter/in</t>
  </si>
  <si>
    <t>Jahresumsatz</t>
  </si>
  <si>
    <t>Bonus</t>
  </si>
  <si>
    <t>Bonusstaffelung</t>
  </si>
  <si>
    <t>Betrag</t>
  </si>
  <si>
    <t>Berlin</t>
  </si>
  <si>
    <t>Fr. Heine</t>
  </si>
  <si>
    <t>Frankfurt</t>
  </si>
  <si>
    <t>Hr. Schrenk</t>
  </si>
  <si>
    <t>Innsbruck</t>
  </si>
  <si>
    <t>Hr. Wulf</t>
  </si>
  <si>
    <t>Ludwigshafen</t>
  </si>
  <si>
    <t>Hr. Böning</t>
  </si>
  <si>
    <t>München</t>
  </si>
  <si>
    <t>Fr. Seifert</t>
  </si>
  <si>
    <t>Zürich</t>
  </si>
  <si>
    <t>Fr. Warnecke</t>
  </si>
  <si>
    <t>Standort</t>
  </si>
  <si>
    <t>Land</t>
  </si>
  <si>
    <t>Umsatz</t>
  </si>
  <si>
    <t xml:space="preserve">Quartal </t>
  </si>
  <si>
    <t>Ziel</t>
  </si>
  <si>
    <t>Deutschland</t>
  </si>
  <si>
    <t>Q1</t>
  </si>
  <si>
    <t>Hamburg</t>
  </si>
  <si>
    <t>Prag</t>
  </si>
  <si>
    <t>Tschechien</t>
  </si>
  <si>
    <t>Pilsen</t>
  </si>
  <si>
    <t>Salzburg</t>
  </si>
  <si>
    <t>Österreich</t>
  </si>
  <si>
    <t>Wien</t>
  </si>
  <si>
    <t>Q2</t>
  </si>
  <si>
    <t>Warengruppe</t>
  </si>
  <si>
    <t>Warenart</t>
  </si>
  <si>
    <t>Artikel</t>
  </si>
  <si>
    <t>Vorrat</t>
  </si>
  <si>
    <t>Verkauft</t>
  </si>
  <si>
    <t>Frischkost</t>
  </si>
  <si>
    <t>Obst</t>
  </si>
  <si>
    <t>Äpfel</t>
  </si>
  <si>
    <t>Gemüse</t>
  </si>
  <si>
    <t>Blumenkohl</t>
  </si>
  <si>
    <t>Birnen</t>
  </si>
  <si>
    <t>Karotten</t>
  </si>
  <si>
    <t>Pfirsiche</t>
  </si>
  <si>
    <t>Salat</t>
  </si>
  <si>
    <t>Kopfsalat</t>
  </si>
  <si>
    <t>Lauch</t>
  </si>
  <si>
    <t>Bananen</t>
  </si>
  <si>
    <t>Getränke</t>
  </si>
  <si>
    <t>Alkoholische</t>
  </si>
  <si>
    <t>Wein</t>
  </si>
  <si>
    <t>Alkoholfreie</t>
  </si>
  <si>
    <t>Säfte</t>
  </si>
  <si>
    <t>Wasser</t>
  </si>
  <si>
    <t>Spirituosen</t>
  </si>
  <si>
    <t>Cola</t>
  </si>
  <si>
    <t>Limonade</t>
  </si>
  <si>
    <t>Bier</t>
  </si>
  <si>
    <t>Konserven</t>
  </si>
  <si>
    <t>Fisch</t>
  </si>
  <si>
    <t>Schollen</t>
  </si>
  <si>
    <t>Tiernahrung</t>
  </si>
  <si>
    <t>Hundefutter</t>
  </si>
  <si>
    <t>Suppen</t>
  </si>
  <si>
    <t>Bohnensuppe</t>
  </si>
  <si>
    <t>Vogelfutter</t>
  </si>
  <si>
    <t>Katzenfutter</t>
  </si>
  <si>
    <t>Heringe</t>
  </si>
  <si>
    <t>Erbsensuppe</t>
  </si>
  <si>
    <t>Kühlwaren</t>
  </si>
  <si>
    <t>Wurst</t>
  </si>
  <si>
    <t>Salami</t>
  </si>
  <si>
    <t>Milchprodukte</t>
  </si>
  <si>
    <t>Vollmilch</t>
  </si>
  <si>
    <t>Kabeljau</t>
  </si>
  <si>
    <t>Fleisch</t>
  </si>
  <si>
    <t>Hähnchen</t>
  </si>
  <si>
    <t>Käse (F)</t>
  </si>
  <si>
    <t>Teigwaren</t>
  </si>
  <si>
    <t>Pommes Frites</t>
  </si>
  <si>
    <t>Kroketten</t>
  </si>
  <si>
    <t>Backfisch</t>
  </si>
  <si>
    <t>Joghurt</t>
  </si>
  <si>
    <t>Quark</t>
  </si>
  <si>
    <t>Käse (D)</t>
  </si>
  <si>
    <t>Käse (NL)</t>
  </si>
  <si>
    <t>Schinken</t>
  </si>
  <si>
    <t>Schreibwaren</t>
  </si>
  <si>
    <t>Stifte</t>
  </si>
  <si>
    <t>Kugelschreiber</t>
  </si>
  <si>
    <t>Blätter</t>
  </si>
  <si>
    <t>Blöcke</t>
  </si>
  <si>
    <t>Hefte</t>
  </si>
  <si>
    <t>Bleistifte</t>
  </si>
  <si>
    <t>Übungsteil 1</t>
  </si>
  <si>
    <t>a)</t>
  </si>
  <si>
    <t>b)</t>
  </si>
  <si>
    <t>c)</t>
  </si>
  <si>
    <t>Anfangsdatum</t>
  </si>
  <si>
    <t>Enddatum</t>
  </si>
  <si>
    <t>Anzahl der Tage</t>
  </si>
  <si>
    <t>Anzahl der Jahre</t>
  </si>
  <si>
    <t>(Formel)</t>
  </si>
  <si>
    <t>(Funktion)</t>
  </si>
  <si>
    <t>Übungsteil 2</t>
  </si>
  <si>
    <t>Geb-Datum</t>
  </si>
  <si>
    <t>Tagesdatum</t>
  </si>
  <si>
    <t>Alter in Tagen</t>
  </si>
  <si>
    <t>Alter in Jahren</t>
  </si>
  <si>
    <t>Übungsteil 3</t>
  </si>
  <si>
    <t>Anfangs-</t>
  </si>
  <si>
    <t>Aktuelle</t>
  </si>
  <si>
    <t>Vergangene</t>
  </si>
  <si>
    <t>Uhrzeit</t>
  </si>
  <si>
    <t>Zeit</t>
  </si>
  <si>
    <t>Vertreterumsätze im ersten Quartal</t>
  </si>
  <si>
    <t>Vertreter</t>
  </si>
  <si>
    <t>Region</t>
  </si>
  <si>
    <t>Datum</t>
  </si>
  <si>
    <t>Mayer, Urs</t>
  </si>
  <si>
    <t>Schweiz</t>
  </si>
  <si>
    <t>Süd</t>
  </si>
  <si>
    <t>Müller, Cornelia</t>
  </si>
  <si>
    <t>Mitte</t>
  </si>
  <si>
    <t>Amort, Anna</t>
  </si>
  <si>
    <t>Tender, Karl</t>
  </si>
  <si>
    <t>Nord</t>
  </si>
  <si>
    <t>Greif, Otto</t>
  </si>
  <si>
    <t>Weis, Martin</t>
  </si>
  <si>
    <t>Mayer, Johanna</t>
  </si>
  <si>
    <t>Breitner, Dagmar</t>
  </si>
  <si>
    <t>Lager</t>
  </si>
  <si>
    <t>Summe von Bestand</t>
  </si>
  <si>
    <t>Dekor</t>
  </si>
  <si>
    <t>Maße in cm</t>
  </si>
  <si>
    <t>Grau</t>
  </si>
  <si>
    <t>Sand</t>
  </si>
  <si>
    <t>Weiß</t>
  </si>
  <si>
    <t>Gesamtergebnis</t>
  </si>
  <si>
    <t>120 x 60</t>
  </si>
  <si>
    <t>140 x 70</t>
  </si>
  <si>
    <t>180 x 90</t>
  </si>
  <si>
    <t>Bestand</t>
  </si>
  <si>
    <t>Augsburg</t>
  </si>
  <si>
    <t>Nürnberg</t>
  </si>
  <si>
    <t>Pedestrians killed in collision with railway train //Deaths (US) (CDC)</t>
  </si>
  <si>
    <t>Precipitation in Howard County, MO //Avg Daily Precipitation (mm) (CDC)</t>
  </si>
  <si>
    <t>Zeilenbeschriftungen</t>
  </si>
  <si>
    <t>Spaltenbeschriftungen</t>
  </si>
  <si>
    <t>Maximum von 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</si>
</sst>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5" formatCode="[$-407]mmmm\ yy;@"/>
    <numFmt numFmtId="166" formatCode="[$-407]d/\ mmm/;@"/>
    <numFmt numFmtId="169" formatCode="#,##0\ &quot;€&quot;"/>
    <numFmt numFmtId="171" formatCode="[$-F400]h:mm:ss\ AM/PM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6"/>
      <name val="Calibri Light"/>
      <family val="1"/>
      <scheme val="maj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  <scheme val="minor"/>
    </font>
    <font>
      <b/>
      <sz val="13"/>
      <name val="Calibri Light"/>
      <family val="1"/>
      <scheme val="major"/>
    </font>
    <font>
      <b/>
      <u/>
      <sz val="7.5"/>
      <color theme="1"/>
      <name val="Trebuchet MS"/>
      <family val="2"/>
    </font>
    <font>
      <b/>
      <sz val="7.5"/>
      <color theme="1"/>
      <name val="Calibri"/>
      <family val="2"/>
      <scheme val="minor"/>
    </font>
    <font>
      <sz val="11"/>
      <color theme="1"/>
      <name val="Trebuchet MS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13"/>
      </patternFill>
    </fill>
    <fill>
      <patternFill patternType="gray125">
        <fgColor indexed="13"/>
        <bgColor indexed="13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dotted">
        <color rgb="FF219AE1"/>
      </left>
      <right/>
      <top style="dotted">
        <color rgb="FF219AE1"/>
      </top>
      <bottom style="dotted">
        <color rgb="FF219AE1"/>
      </bottom>
      <diagonal/>
    </border>
    <border>
      <left style="dotted">
        <color rgb="FF219AE1"/>
      </left>
      <right style="dotted">
        <color rgb="FF219AE1"/>
      </right>
      <top style="dotted">
        <color rgb="FF219AE1"/>
      </top>
      <bottom/>
      <diagonal/>
    </border>
    <border>
      <left style="dotted">
        <color rgb="FF219AE1"/>
      </left>
      <right/>
      <top style="dotted">
        <color rgb="FF219AE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0" fontId="9" fillId="0" borderId="0"/>
  </cellStyleXfs>
  <cellXfs count="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Protection="1"/>
    <xf numFmtId="0" fontId="0" fillId="0" borderId="0" xfId="0" applyFont="1" applyProtection="1"/>
    <xf numFmtId="0" fontId="5" fillId="2" borderId="1" xfId="0" applyFont="1" applyFill="1" applyBorder="1" applyProtection="1"/>
    <xf numFmtId="0" fontId="5" fillId="2" borderId="2" xfId="0" applyFont="1" applyFill="1" applyBorder="1" applyProtection="1"/>
    <xf numFmtId="0" fontId="5" fillId="2" borderId="3" xfId="0" applyFont="1" applyFill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164" fontId="0" fillId="0" borderId="6" xfId="2" applyNumberFormat="1" applyFont="1" applyBorder="1" applyProtection="1">
      <protection locked="0"/>
    </xf>
    <xf numFmtId="164" fontId="0" fillId="0" borderId="7" xfId="2" applyNumberFormat="1" applyFont="1" applyBorder="1" applyProtection="1">
      <protection locked="0"/>
    </xf>
    <xf numFmtId="0" fontId="0" fillId="0" borderId="8" xfId="0" applyFont="1" applyBorder="1" applyProtection="1"/>
    <xf numFmtId="0" fontId="0" fillId="0" borderId="9" xfId="0" applyFont="1" applyBorder="1" applyProtection="1">
      <protection locked="0"/>
    </xf>
    <xf numFmtId="164" fontId="0" fillId="0" borderId="9" xfId="2" applyNumberFormat="1" applyFont="1" applyBorder="1" applyProtection="1">
      <protection locked="0"/>
    </xf>
    <xf numFmtId="9" fontId="0" fillId="0" borderId="10" xfId="1" applyFont="1" applyBorder="1" applyAlignment="1" applyProtection="1">
      <alignment horizontal="center"/>
      <protection hidden="1"/>
    </xf>
    <xf numFmtId="0" fontId="0" fillId="0" borderId="12" xfId="0" applyFont="1" applyBorder="1" applyAlignment="1" applyProtection="1">
      <alignment horizontal="center"/>
    </xf>
    <xf numFmtId="9" fontId="0" fillId="0" borderId="13" xfId="0" applyNumberFormat="1" applyFont="1" applyBorder="1" applyAlignment="1" applyProtection="1">
      <alignment horizontal="right"/>
      <protection locked="0"/>
    </xf>
    <xf numFmtId="9" fontId="0" fillId="0" borderId="14" xfId="0" applyNumberFormat="1" applyFont="1" applyBorder="1" applyAlignment="1" applyProtection="1">
      <alignment horizontal="right"/>
      <protection locked="0"/>
    </xf>
    <xf numFmtId="0" fontId="0" fillId="0" borderId="15" xfId="0" applyFont="1" applyBorder="1" applyProtection="1"/>
    <xf numFmtId="0" fontId="0" fillId="0" borderId="16" xfId="0" applyFont="1" applyBorder="1" applyProtection="1">
      <protection locked="0"/>
    </xf>
    <xf numFmtId="164" fontId="0" fillId="0" borderId="16" xfId="2" applyNumberFormat="1" applyFont="1" applyBorder="1" applyProtection="1">
      <protection locked="0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17" xfId="2" applyNumberFormat="1" applyFont="1" applyBorder="1" applyProtection="1">
      <protection locked="0"/>
    </xf>
    <xf numFmtId="9" fontId="0" fillId="0" borderId="18" xfId="0" applyNumberFormat="1" applyFont="1" applyBorder="1" applyAlignment="1" applyProtection="1">
      <alignment horizontal="center"/>
      <protection locked="0"/>
    </xf>
    <xf numFmtId="164" fontId="0" fillId="0" borderId="19" xfId="2" applyNumberFormat="1" applyFont="1" applyBorder="1" applyProtection="1">
      <protection locked="0"/>
    </xf>
    <xf numFmtId="9" fontId="0" fillId="0" borderId="14" xfId="0" applyNumberFormat="1" applyFont="1" applyBorder="1" applyAlignment="1" applyProtection="1">
      <alignment horizontal="center"/>
      <protection locked="0"/>
    </xf>
    <xf numFmtId="0" fontId="7" fillId="0" borderId="0" xfId="0" applyFont="1"/>
    <xf numFmtId="0" fontId="8" fillId="0" borderId="0" xfId="0" applyFont="1"/>
    <xf numFmtId="44" fontId="8" fillId="0" borderId="0" xfId="2" applyNumberFormat="1" applyFont="1"/>
    <xf numFmtId="0" fontId="7" fillId="2" borderId="20" xfId="4" applyFont="1" applyFill="1" applyBorder="1" applyProtection="1"/>
    <xf numFmtId="0" fontId="10" fillId="2" borderId="21" xfId="4" applyFont="1" applyFill="1" applyBorder="1" applyProtection="1"/>
    <xf numFmtId="0" fontId="10" fillId="0" borderId="0" xfId="4" applyFont="1" applyProtection="1"/>
    <xf numFmtId="0" fontId="7" fillId="3" borderId="22" xfId="4" applyFont="1" applyFill="1" applyBorder="1" applyAlignment="1" applyProtection="1">
      <alignment horizontal="center"/>
    </xf>
    <xf numFmtId="0" fontId="5" fillId="0" borderId="23" xfId="4" applyFont="1" applyFill="1" applyBorder="1" applyAlignment="1" applyProtection="1">
      <alignment horizontal="center"/>
    </xf>
    <xf numFmtId="0" fontId="8" fillId="0" borderId="0" xfId="4" applyFont="1" applyProtection="1"/>
    <xf numFmtId="0" fontId="5" fillId="0" borderId="24" xfId="4" applyFont="1" applyFill="1" applyBorder="1" applyProtection="1"/>
    <xf numFmtId="0" fontId="5" fillId="0" borderId="24" xfId="4" applyFont="1" applyFill="1" applyBorder="1" applyAlignment="1" applyProtection="1">
      <alignment horizontal="center"/>
    </xf>
    <xf numFmtId="14" fontId="8" fillId="0" borderId="25" xfId="4" applyNumberFormat="1" applyFont="1" applyFill="1" applyBorder="1" applyAlignment="1" applyProtection="1">
      <alignment horizontal="center"/>
    </xf>
    <xf numFmtId="14" fontId="8" fillId="0" borderId="26" xfId="4" applyNumberFormat="1" applyFont="1" applyFill="1" applyBorder="1" applyAlignment="1" applyProtection="1">
      <alignment horizontal="center"/>
    </xf>
    <xf numFmtId="0" fontId="5" fillId="0" borderId="27" xfId="4" applyNumberFormat="1" applyFont="1" applyFill="1" applyBorder="1" applyAlignment="1" applyProtection="1">
      <alignment horizontal="center"/>
    </xf>
    <xf numFmtId="0" fontId="10" fillId="2" borderId="22" xfId="4" applyFont="1" applyFill="1" applyBorder="1" applyProtection="1"/>
    <xf numFmtId="0" fontId="7" fillId="4" borderId="21" xfId="4" applyFont="1" applyFill="1" applyBorder="1" applyProtection="1"/>
    <xf numFmtId="0" fontId="10" fillId="2" borderId="22" xfId="0" applyFont="1" applyFill="1" applyBorder="1" applyProtection="1"/>
    <xf numFmtId="0" fontId="8" fillId="0" borderId="0" xfId="0" applyFont="1" applyProtection="1"/>
    <xf numFmtId="20" fontId="8" fillId="0" borderId="25" xfId="4" applyNumberFormat="1" applyFont="1" applyFill="1" applyBorder="1" applyAlignment="1" applyProtection="1">
      <alignment horizontal="center"/>
    </xf>
    <xf numFmtId="20" fontId="0" fillId="0" borderId="27" xfId="4" applyNumberFormat="1" applyFont="1" applyFill="1" applyBorder="1" applyAlignment="1" applyProtection="1">
      <alignment horizontal="center"/>
    </xf>
    <xf numFmtId="18" fontId="8" fillId="0" borderId="0" xfId="0" applyNumberFormat="1" applyFont="1" applyProtection="1"/>
    <xf numFmtId="0" fontId="0" fillId="0" borderId="0" xfId="0" applyFont="1"/>
    <xf numFmtId="0" fontId="8" fillId="0" borderId="0" xfId="5" applyFont="1"/>
    <xf numFmtId="44" fontId="0" fillId="0" borderId="0" xfId="3" applyFont="1"/>
    <xf numFmtId="166" fontId="0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2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right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 applyProtection="1">
      <alignment horizontal="center"/>
    </xf>
    <xf numFmtId="0" fontId="5" fillId="2" borderId="3" xfId="0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11" xfId="0" applyFont="1" applyFill="1" applyBorder="1" applyAlignment="1" applyProtection="1">
      <alignment horizontal="center" vertical="center"/>
    </xf>
    <xf numFmtId="0" fontId="11" fillId="5" borderId="0" xfId="0" applyFont="1" applyFill="1" applyAlignment="1">
      <alignment horizontal="center"/>
    </xf>
    <xf numFmtId="169" fontId="0" fillId="0" borderId="0" xfId="0" applyNumberFormat="1"/>
    <xf numFmtId="10" fontId="0" fillId="0" borderId="0" xfId="0" applyNumberFormat="1"/>
    <xf numFmtId="0" fontId="15" fillId="0" borderId="22" xfId="0" applyFont="1" applyBorder="1" applyAlignment="1">
      <alignment horizontal="center"/>
    </xf>
    <xf numFmtId="169" fontId="15" fillId="0" borderId="22" xfId="0" applyNumberFormat="1" applyFont="1" applyBorder="1" applyAlignment="1">
      <alignment horizontal="center"/>
    </xf>
    <xf numFmtId="10" fontId="15" fillId="0" borderId="22" xfId="0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169" fontId="0" fillId="0" borderId="22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9" fontId="0" fillId="0" borderId="32" xfId="1" applyFont="1" applyBorder="1" applyAlignment="1" applyProtection="1">
      <alignment horizontal="center"/>
      <protection hidden="1"/>
    </xf>
    <xf numFmtId="0" fontId="0" fillId="0" borderId="33" xfId="0" applyFont="1" applyBorder="1" applyAlignment="1" applyProtection="1">
      <alignment horizontal="center"/>
    </xf>
    <xf numFmtId="0" fontId="0" fillId="0" borderId="7" xfId="0" applyFont="1" applyBorder="1" applyAlignment="1" applyProtection="1">
      <alignment horizontal="center"/>
    </xf>
    <xf numFmtId="171" fontId="8" fillId="0" borderId="25" xfId="4" applyNumberFormat="1" applyFont="1" applyFill="1" applyBorder="1" applyAlignment="1" applyProtection="1">
      <alignment horizontal="center"/>
    </xf>
    <xf numFmtId="44" fontId="0" fillId="0" borderId="0" xfId="0" applyNumberFormat="1"/>
    <xf numFmtId="0" fontId="0" fillId="0" borderId="0" xfId="0" applyFill="1" applyBorder="1" applyAlignment="1"/>
    <xf numFmtId="0" fontId="0" fillId="0" borderId="31" xfId="0" applyFill="1" applyBorder="1" applyAlignment="1"/>
    <xf numFmtId="0" fontId="16" fillId="0" borderId="34" xfId="0" applyFont="1" applyFill="1" applyBorder="1" applyAlignment="1">
      <alignment horizontal="center"/>
    </xf>
  </cellXfs>
  <cellStyles count="6">
    <cellStyle name="Euro" xfId="2"/>
    <cellStyle name="Prozent" xfId="1" builtinId="5"/>
    <cellStyle name="Standard" xfId="0" builtinId="0"/>
    <cellStyle name="Standard_Erstes Quartal" xfId="5"/>
    <cellStyle name="Standard_Lösung" xfId="4"/>
    <cellStyle name="Währung" xfId="3" builtinId="4"/>
  </cellStyles>
  <dxfs count="7">
    <dxf>
      <numFmt numFmtId="34" formatCode="_-* #,##0.00\ &quot;€&quot;_-;\-* #,##0.00\ &quot;€&quot;_-;_-* &quot;-&quot;??\ &quot;€&quot;_-;_-@_-"/>
    </dxf>
    <dxf>
      <fill>
        <patternFill>
          <bgColor theme="4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1" defaultTableStyle="TableStyleMedium2" defaultPivotStyle="PivotStyleLight16">
    <tableStyle name="PivotTable-Format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[Excel-Uebung_Teil2.xlsx]1.17 Pivot 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'1.17 Pivot Chart'!$B$3:$B$4</c:f>
              <c:strCache>
                <c:ptCount val="1"/>
                <c:pt idx="0">
                  <c:v>120 x 60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'1.17 Pivot Chart'!$A$5:$A$17</c:f>
              <c:multiLvlStrCache>
                <c:ptCount val="9"/>
                <c:lvl>
                  <c:pt idx="0">
                    <c:v>Grau</c:v>
                  </c:pt>
                  <c:pt idx="1">
                    <c:v>Sand</c:v>
                  </c:pt>
                  <c:pt idx="2">
                    <c:v>Weiß</c:v>
                  </c:pt>
                  <c:pt idx="3">
                    <c:v>Grau</c:v>
                  </c:pt>
                  <c:pt idx="4">
                    <c:v>Sand</c:v>
                  </c:pt>
                  <c:pt idx="5">
                    <c:v>Weiß</c:v>
                  </c:pt>
                  <c:pt idx="6">
                    <c:v>Grau</c:v>
                  </c:pt>
                  <c:pt idx="7">
                    <c:v>Sand</c:v>
                  </c:pt>
                  <c:pt idx="8">
                    <c:v>Weiß</c:v>
                  </c:pt>
                </c:lvl>
                <c:lvl>
                  <c:pt idx="0">
                    <c:v>Augsburg</c:v>
                  </c:pt>
                  <c:pt idx="3">
                    <c:v>München</c:v>
                  </c:pt>
                  <c:pt idx="6">
                    <c:v>Nürnberg</c:v>
                  </c:pt>
                </c:lvl>
              </c:multiLvlStrCache>
            </c:multiLvlStrRef>
          </c:cat>
          <c:val>
            <c:numRef>
              <c:f>'1.17 Pivot Chart'!$B$5:$B$17</c:f>
              <c:numCache>
                <c:formatCode>General</c:formatCode>
                <c:ptCount val="9"/>
                <c:pt idx="0">
                  <c:v>14</c:v>
                </c:pt>
                <c:pt idx="1">
                  <c:v>22</c:v>
                </c:pt>
                <c:pt idx="2">
                  <c:v>14</c:v>
                </c:pt>
                <c:pt idx="3">
                  <c:v>19</c:v>
                </c:pt>
                <c:pt idx="4">
                  <c:v>21</c:v>
                </c:pt>
                <c:pt idx="5">
                  <c:v>11</c:v>
                </c:pt>
                <c:pt idx="6">
                  <c:v>11</c:v>
                </c:pt>
                <c:pt idx="7">
                  <c:v>13</c:v>
                </c:pt>
                <c:pt idx="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F-4B64-8959-FA38A5AB958E}"/>
            </c:ext>
          </c:extLst>
        </c:ser>
        <c:ser>
          <c:idx val="1"/>
          <c:order val="1"/>
          <c:tx>
            <c:strRef>
              <c:f>'1.17 Pivot Chart'!$C$3:$C$4</c:f>
              <c:strCache>
                <c:ptCount val="1"/>
                <c:pt idx="0">
                  <c:v>140 x 70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'1.17 Pivot Chart'!$A$5:$A$17</c:f>
              <c:multiLvlStrCache>
                <c:ptCount val="9"/>
                <c:lvl>
                  <c:pt idx="0">
                    <c:v>Grau</c:v>
                  </c:pt>
                  <c:pt idx="1">
                    <c:v>Sand</c:v>
                  </c:pt>
                  <c:pt idx="2">
                    <c:v>Weiß</c:v>
                  </c:pt>
                  <c:pt idx="3">
                    <c:v>Grau</c:v>
                  </c:pt>
                  <c:pt idx="4">
                    <c:v>Sand</c:v>
                  </c:pt>
                  <c:pt idx="5">
                    <c:v>Weiß</c:v>
                  </c:pt>
                  <c:pt idx="6">
                    <c:v>Grau</c:v>
                  </c:pt>
                  <c:pt idx="7">
                    <c:v>Sand</c:v>
                  </c:pt>
                  <c:pt idx="8">
                    <c:v>Weiß</c:v>
                  </c:pt>
                </c:lvl>
                <c:lvl>
                  <c:pt idx="0">
                    <c:v>Augsburg</c:v>
                  </c:pt>
                  <c:pt idx="3">
                    <c:v>München</c:v>
                  </c:pt>
                  <c:pt idx="6">
                    <c:v>Nürnberg</c:v>
                  </c:pt>
                </c:lvl>
              </c:multiLvlStrCache>
            </c:multiLvlStrRef>
          </c:cat>
          <c:val>
            <c:numRef>
              <c:f>'1.17 Pivot Chart'!$C$5:$C$17</c:f>
              <c:numCache>
                <c:formatCode>General</c:formatCode>
                <c:ptCount val="9"/>
                <c:pt idx="0">
                  <c:v>15</c:v>
                </c:pt>
                <c:pt idx="1">
                  <c:v>6</c:v>
                </c:pt>
                <c:pt idx="2">
                  <c:v>9</c:v>
                </c:pt>
                <c:pt idx="3">
                  <c:v>21</c:v>
                </c:pt>
                <c:pt idx="4">
                  <c:v>9</c:v>
                </c:pt>
                <c:pt idx="5">
                  <c:v>6</c:v>
                </c:pt>
                <c:pt idx="6">
                  <c:v>19</c:v>
                </c:pt>
                <c:pt idx="7">
                  <c:v>8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3F-4B64-8959-FA38A5AB958E}"/>
            </c:ext>
          </c:extLst>
        </c:ser>
        <c:ser>
          <c:idx val="2"/>
          <c:order val="2"/>
          <c:tx>
            <c:strRef>
              <c:f>'1.17 Pivot Chart'!$D$3:$D$4</c:f>
              <c:strCache>
                <c:ptCount val="1"/>
                <c:pt idx="0">
                  <c:v>180 x 90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'1.17 Pivot Chart'!$A$5:$A$17</c:f>
              <c:multiLvlStrCache>
                <c:ptCount val="9"/>
                <c:lvl>
                  <c:pt idx="0">
                    <c:v>Grau</c:v>
                  </c:pt>
                  <c:pt idx="1">
                    <c:v>Sand</c:v>
                  </c:pt>
                  <c:pt idx="2">
                    <c:v>Weiß</c:v>
                  </c:pt>
                  <c:pt idx="3">
                    <c:v>Grau</c:v>
                  </c:pt>
                  <c:pt idx="4">
                    <c:v>Sand</c:v>
                  </c:pt>
                  <c:pt idx="5">
                    <c:v>Weiß</c:v>
                  </c:pt>
                  <c:pt idx="6">
                    <c:v>Grau</c:v>
                  </c:pt>
                  <c:pt idx="7">
                    <c:v>Sand</c:v>
                  </c:pt>
                  <c:pt idx="8">
                    <c:v>Weiß</c:v>
                  </c:pt>
                </c:lvl>
                <c:lvl>
                  <c:pt idx="0">
                    <c:v>Augsburg</c:v>
                  </c:pt>
                  <c:pt idx="3">
                    <c:v>München</c:v>
                  </c:pt>
                  <c:pt idx="6">
                    <c:v>Nürnberg</c:v>
                  </c:pt>
                </c:lvl>
              </c:multiLvlStrCache>
            </c:multiLvlStrRef>
          </c:cat>
          <c:val>
            <c:numRef>
              <c:f>'1.17 Pivot Chart'!$D$5:$D$17</c:f>
              <c:numCache>
                <c:formatCode>General</c:formatCode>
                <c:ptCount val="9"/>
                <c:pt idx="0">
                  <c:v>17</c:v>
                </c:pt>
                <c:pt idx="1">
                  <c:v>10</c:v>
                </c:pt>
                <c:pt idx="2">
                  <c:v>25</c:v>
                </c:pt>
                <c:pt idx="3">
                  <c:v>20</c:v>
                </c:pt>
                <c:pt idx="4">
                  <c:v>12</c:v>
                </c:pt>
                <c:pt idx="5">
                  <c:v>15</c:v>
                </c:pt>
                <c:pt idx="6">
                  <c:v>17</c:v>
                </c:pt>
                <c:pt idx="7">
                  <c:v>22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3F-4B64-8959-FA38A5AB9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1079784"/>
        <c:axId val="361078472"/>
      </c:barChart>
      <c:catAx>
        <c:axId val="3610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1078472"/>
        <c:crosses val="autoZero"/>
        <c:auto val="1"/>
        <c:lblAlgn val="ctr"/>
        <c:lblOffset val="100"/>
        <c:noMultiLvlLbl val="0"/>
      </c:catAx>
      <c:valAx>
        <c:axId val="36107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107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 sz="1800" b="0" i="0" u="none" strike="noStrike" baseline="0" smtClean="0"/>
          </a:p>
          <a:p>
            <a:pPr>
              <a:defRPr/>
            </a:pPr>
            <a:r>
              <a:rPr lang="de-DE" sz="1800" b="0" i="0" u="none" strike="noStrike" baseline="0" smtClean="0"/>
              <a:t>Zusammenhang zwischen Zugunfällen und Niederschlag in Howard County </a:t>
            </a:r>
          </a:p>
          <a:p>
            <a:pPr>
              <a:defRPr/>
            </a:pPr>
            <a:r>
              <a:rPr lang="de-DE"/>
              <a:t>Correlation: 0,93440251338208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'1.18 Verregnete Unfälle'!$A$2</c:f>
              <c:strCache>
                <c:ptCount val="1"/>
                <c:pt idx="0">
                  <c:v>Pedestrians killed in collision with railway train //Deaths (US) (CDC)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'1.18 Verregnete Unfälle'!$B$1:$M$1</c:f>
              <c:numCache>
                <c:formatCode>General</c:formatCode>
                <c:ptCount val="1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</c:numCache>
            </c:numRef>
          </c:cat>
          <c:val>
            <c:numRef>
              <c:f>'1.18 Verregnete Unfälle'!$B$2:$M$2</c:f>
              <c:numCache>
                <c:formatCode>General</c:formatCode>
                <c:ptCount val="12"/>
                <c:pt idx="0">
                  <c:v>74</c:v>
                </c:pt>
                <c:pt idx="1">
                  <c:v>55</c:v>
                </c:pt>
                <c:pt idx="2">
                  <c:v>69</c:v>
                </c:pt>
                <c:pt idx="3">
                  <c:v>52</c:v>
                </c:pt>
                <c:pt idx="4">
                  <c:v>73</c:v>
                </c:pt>
                <c:pt idx="5">
                  <c:v>83</c:v>
                </c:pt>
                <c:pt idx="6">
                  <c:v>73</c:v>
                </c:pt>
                <c:pt idx="7">
                  <c:v>65</c:v>
                </c:pt>
                <c:pt idx="8">
                  <c:v>76</c:v>
                </c:pt>
                <c:pt idx="9">
                  <c:v>117</c:v>
                </c:pt>
                <c:pt idx="10">
                  <c:v>87</c:v>
                </c:pt>
                <c:pt idx="11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9-450E-8358-80CE7DE53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889344"/>
        <c:axId val="551887704"/>
      </c:lineChart>
      <c:lineChart>
        <c:grouping val="standard"/>
        <c:varyColors val="0"/>
        <c:ser>
          <c:idx val="1"/>
          <c:order val="1"/>
          <c:tx>
            <c:strRef>
              <c:f>'1.18 Verregnete Unfälle'!$A$3</c:f>
              <c:strCache>
                <c:ptCount val="1"/>
                <c:pt idx="0">
                  <c:v>Precipitation in Howard County, MO //Avg Daily Precipitation (mm) (CDC)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'1.18 Verregnete Unfälle'!$B$1:$M$1</c:f>
              <c:numCache>
                <c:formatCode>General</c:formatCode>
                <c:ptCount val="1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</c:numCache>
            </c:numRef>
          </c:cat>
          <c:val>
            <c:numRef>
              <c:f>'1.18 Verregnete Unfälle'!$B$3:$M$3</c:f>
              <c:numCache>
                <c:formatCode>General</c:formatCode>
                <c:ptCount val="12"/>
                <c:pt idx="0">
                  <c:v>2.4900000000000002</c:v>
                </c:pt>
                <c:pt idx="1">
                  <c:v>2.12</c:v>
                </c:pt>
                <c:pt idx="2">
                  <c:v>2.54</c:v>
                </c:pt>
                <c:pt idx="3">
                  <c:v>2.4700000000000002</c:v>
                </c:pt>
                <c:pt idx="4">
                  <c:v>2.64</c:v>
                </c:pt>
                <c:pt idx="5">
                  <c:v>2.83</c:v>
                </c:pt>
                <c:pt idx="6">
                  <c:v>2.6</c:v>
                </c:pt>
                <c:pt idx="7">
                  <c:v>2.4</c:v>
                </c:pt>
                <c:pt idx="8">
                  <c:v>2.4500000000000002</c:v>
                </c:pt>
                <c:pt idx="9">
                  <c:v>3.97</c:v>
                </c:pt>
                <c:pt idx="10">
                  <c:v>3.38</c:v>
                </c:pt>
                <c:pt idx="11">
                  <c:v>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29-450E-8358-80CE7DE53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797744"/>
        <c:axId val="455791840"/>
      </c:lineChart>
      <c:catAx>
        <c:axId val="55188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1887704"/>
        <c:crosses val="autoZero"/>
        <c:auto val="1"/>
        <c:lblAlgn val="ctr"/>
        <c:lblOffset val="100"/>
        <c:noMultiLvlLbl val="0"/>
      </c:catAx>
      <c:valAx>
        <c:axId val="55188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1889344"/>
        <c:crosses val="autoZero"/>
        <c:crossBetween val="between"/>
      </c:valAx>
      <c:valAx>
        <c:axId val="4557918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5797744"/>
        <c:crosses val="max"/>
        <c:crossBetween val="between"/>
      </c:valAx>
      <c:catAx>
        <c:axId val="455797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57918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114300</xdr:rowOff>
    </xdr:from>
    <xdr:to>
      <xdr:col>7</xdr:col>
      <xdr:colOff>209550</xdr:colOff>
      <xdr:row>45</xdr:row>
      <xdr:rowOff>38100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9</xdr:row>
      <xdr:rowOff>152399</xdr:rowOff>
    </xdr:from>
    <xdr:to>
      <xdr:col>15</xdr:col>
      <xdr:colOff>447675</xdr:colOff>
      <xdr:row>28</xdr:row>
      <xdr:rowOff>161924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gdalena\Desktop\Dateien%20Uebung%20Teil%202\Dateien%20&#220;bung%20Teil%202\Bestan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an Barner" refreshedDate="40359.624767824076" createdVersion="4" refreshedVersion="4" minRefreshableVersion="3" recordCount="27">
  <cacheSource type="worksheet">
    <worksheetSource ref="A1:D28" sheet="Lagerbestand an Tischen" r:id="rId2"/>
  </cacheSource>
  <cacheFields count="4">
    <cacheField name="Lager" numFmtId="0">
      <sharedItems count="3">
        <s v="Augsburg"/>
        <s v="Nürnberg"/>
        <s v="München"/>
      </sharedItems>
    </cacheField>
    <cacheField name="Dekor" numFmtId="0">
      <sharedItems count="3">
        <s v="Weiß"/>
        <s v="Sand"/>
        <s v="Grau"/>
      </sharedItems>
    </cacheField>
    <cacheField name="Maße in cm" numFmtId="0">
      <sharedItems count="3">
        <s v="180 x 90"/>
        <s v="140 x 70"/>
        <s v="120 x 60"/>
      </sharedItems>
    </cacheField>
    <cacheField name="Bestand" numFmtId="0">
      <sharedItems containsSemiMixedTypes="0" containsString="0" containsNumber="1" containsInteger="1" minValue="6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arso" refreshedDate="43600.536801851849" createdVersion="6" refreshedVersion="6" minRefreshableVersion="3" recordCount="27">
  <cacheSource type="worksheet">
    <worksheetSource ref="A1:D28" sheet="1.17 Lagerbestand Tische"/>
  </cacheSource>
  <cacheFields count="4">
    <cacheField name="Lager" numFmtId="0">
      <sharedItems count="3">
        <s v="Augsburg"/>
        <s v="Nürnberg"/>
        <s v="München"/>
      </sharedItems>
    </cacheField>
    <cacheField name="Dekor" numFmtId="0">
      <sharedItems count="3">
        <s v="Weiß"/>
        <s v="Sand"/>
        <s v="Grau"/>
      </sharedItems>
    </cacheField>
    <cacheField name="Maße in cm" numFmtId="0">
      <sharedItems count="3">
        <s v="180 x 90"/>
        <s v="140 x 70"/>
        <s v="120 x 60"/>
      </sharedItems>
    </cacheField>
    <cacheField name="Bestand" numFmtId="0">
      <sharedItems containsSemiMixedTypes="0" containsString="0" containsNumber="1" containsInteger="1" minValue="6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ien Nguyen" refreshedDate="43602.686018287037" createdVersion="6" refreshedVersion="6" minRefreshableVersion="3" recordCount="161">
  <cacheSource type="worksheet">
    <worksheetSource ref="A3:E164" sheet="1.15a Vertreterumsätze"/>
  </cacheSource>
  <cacheFields count="5">
    <cacheField name="Vertreter" numFmtId="0">
      <sharedItems count="8">
        <s v="Mayer, Urs"/>
        <s v="Müller, Cornelia"/>
        <s v="Amort, Anna"/>
        <s v="Tender, Karl"/>
        <s v="Greif, Otto"/>
        <s v="Weis, Martin"/>
        <s v="Mayer, Johanna"/>
        <s v="Breitner, Dagmar"/>
      </sharedItems>
    </cacheField>
    <cacheField name="Land" numFmtId="0">
      <sharedItems count="3">
        <s v="Schweiz"/>
        <s v="Deutschland"/>
        <s v="Österreich"/>
      </sharedItems>
    </cacheField>
    <cacheField name="Region" numFmtId="0">
      <sharedItems count="3">
        <s v="Süd"/>
        <s v="Mitte"/>
        <s v="Nord"/>
      </sharedItems>
    </cacheField>
    <cacheField name="Umsatz" numFmtId="44">
      <sharedItems containsSemiMixedTypes="0" containsString="0" containsNumber="1" containsInteger="1" minValue="101" maxValue="19451"/>
    </cacheField>
    <cacheField name="Datum" numFmtId="166">
      <sharedItems containsSemiMixedTypes="0" containsNonDate="0" containsDate="1" containsString="0" minDate="2010-01-03T00:00:00" maxDate="2010-04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x v="0"/>
    <x v="0"/>
    <n v="25"/>
  </r>
  <r>
    <x v="1"/>
    <x v="0"/>
    <x v="1"/>
    <n v="24"/>
  </r>
  <r>
    <x v="1"/>
    <x v="1"/>
    <x v="0"/>
    <n v="22"/>
  </r>
  <r>
    <x v="0"/>
    <x v="1"/>
    <x v="2"/>
    <n v="22"/>
  </r>
  <r>
    <x v="2"/>
    <x v="2"/>
    <x v="1"/>
    <n v="21"/>
  </r>
  <r>
    <x v="2"/>
    <x v="1"/>
    <x v="2"/>
    <n v="21"/>
  </r>
  <r>
    <x v="1"/>
    <x v="0"/>
    <x v="0"/>
    <n v="21"/>
  </r>
  <r>
    <x v="2"/>
    <x v="2"/>
    <x v="0"/>
    <n v="20"/>
  </r>
  <r>
    <x v="2"/>
    <x v="2"/>
    <x v="2"/>
    <n v="19"/>
  </r>
  <r>
    <x v="1"/>
    <x v="2"/>
    <x v="1"/>
    <n v="19"/>
  </r>
  <r>
    <x v="1"/>
    <x v="0"/>
    <x v="2"/>
    <n v="19"/>
  </r>
  <r>
    <x v="1"/>
    <x v="2"/>
    <x v="0"/>
    <n v="17"/>
  </r>
  <r>
    <x v="0"/>
    <x v="2"/>
    <x v="0"/>
    <n v="17"/>
  </r>
  <r>
    <x v="2"/>
    <x v="0"/>
    <x v="0"/>
    <n v="15"/>
  </r>
  <r>
    <x v="0"/>
    <x v="2"/>
    <x v="1"/>
    <n v="15"/>
  </r>
  <r>
    <x v="0"/>
    <x v="2"/>
    <x v="2"/>
    <n v="14"/>
  </r>
  <r>
    <x v="0"/>
    <x v="0"/>
    <x v="2"/>
    <n v="14"/>
  </r>
  <r>
    <x v="1"/>
    <x v="1"/>
    <x v="2"/>
    <n v="13"/>
  </r>
  <r>
    <x v="2"/>
    <x v="1"/>
    <x v="0"/>
    <n v="12"/>
  </r>
  <r>
    <x v="2"/>
    <x v="0"/>
    <x v="2"/>
    <n v="11"/>
  </r>
  <r>
    <x v="1"/>
    <x v="2"/>
    <x v="2"/>
    <n v="11"/>
  </r>
  <r>
    <x v="0"/>
    <x v="1"/>
    <x v="0"/>
    <n v="10"/>
  </r>
  <r>
    <x v="2"/>
    <x v="1"/>
    <x v="1"/>
    <n v="9"/>
  </r>
  <r>
    <x v="0"/>
    <x v="0"/>
    <x v="1"/>
    <n v="9"/>
  </r>
  <r>
    <x v="1"/>
    <x v="1"/>
    <x v="1"/>
    <n v="8"/>
  </r>
  <r>
    <x v="2"/>
    <x v="0"/>
    <x v="1"/>
    <n v="6"/>
  </r>
  <r>
    <x v="0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">
  <r>
    <x v="0"/>
    <x v="0"/>
    <x v="0"/>
    <n v="25"/>
  </r>
  <r>
    <x v="1"/>
    <x v="0"/>
    <x v="1"/>
    <n v="24"/>
  </r>
  <r>
    <x v="1"/>
    <x v="1"/>
    <x v="0"/>
    <n v="22"/>
  </r>
  <r>
    <x v="0"/>
    <x v="1"/>
    <x v="2"/>
    <n v="22"/>
  </r>
  <r>
    <x v="2"/>
    <x v="2"/>
    <x v="1"/>
    <n v="21"/>
  </r>
  <r>
    <x v="2"/>
    <x v="1"/>
    <x v="2"/>
    <n v="21"/>
  </r>
  <r>
    <x v="1"/>
    <x v="0"/>
    <x v="0"/>
    <n v="21"/>
  </r>
  <r>
    <x v="2"/>
    <x v="2"/>
    <x v="0"/>
    <n v="20"/>
  </r>
  <r>
    <x v="2"/>
    <x v="2"/>
    <x v="2"/>
    <n v="19"/>
  </r>
  <r>
    <x v="1"/>
    <x v="2"/>
    <x v="1"/>
    <n v="19"/>
  </r>
  <r>
    <x v="1"/>
    <x v="0"/>
    <x v="2"/>
    <n v="19"/>
  </r>
  <r>
    <x v="1"/>
    <x v="2"/>
    <x v="0"/>
    <n v="17"/>
  </r>
  <r>
    <x v="0"/>
    <x v="2"/>
    <x v="0"/>
    <n v="17"/>
  </r>
  <r>
    <x v="2"/>
    <x v="0"/>
    <x v="0"/>
    <n v="15"/>
  </r>
  <r>
    <x v="0"/>
    <x v="2"/>
    <x v="1"/>
    <n v="15"/>
  </r>
  <r>
    <x v="0"/>
    <x v="2"/>
    <x v="2"/>
    <n v="14"/>
  </r>
  <r>
    <x v="0"/>
    <x v="0"/>
    <x v="2"/>
    <n v="14"/>
  </r>
  <r>
    <x v="1"/>
    <x v="1"/>
    <x v="2"/>
    <n v="13"/>
  </r>
  <r>
    <x v="2"/>
    <x v="1"/>
    <x v="0"/>
    <n v="12"/>
  </r>
  <r>
    <x v="2"/>
    <x v="0"/>
    <x v="2"/>
    <n v="11"/>
  </r>
  <r>
    <x v="1"/>
    <x v="2"/>
    <x v="2"/>
    <n v="11"/>
  </r>
  <r>
    <x v="0"/>
    <x v="1"/>
    <x v="0"/>
    <n v="10"/>
  </r>
  <r>
    <x v="2"/>
    <x v="1"/>
    <x v="1"/>
    <n v="9"/>
  </r>
  <r>
    <x v="0"/>
    <x v="0"/>
    <x v="1"/>
    <n v="9"/>
  </r>
  <r>
    <x v="1"/>
    <x v="1"/>
    <x v="1"/>
    <n v="8"/>
  </r>
  <r>
    <x v="2"/>
    <x v="0"/>
    <x v="1"/>
    <n v="6"/>
  </r>
  <r>
    <x v="0"/>
    <x v="1"/>
    <x v="1"/>
    <n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1">
  <r>
    <x v="0"/>
    <x v="0"/>
    <x v="0"/>
    <n v="545"/>
    <d v="2010-01-03T00:00:00"/>
  </r>
  <r>
    <x v="1"/>
    <x v="1"/>
    <x v="1"/>
    <n v="425"/>
    <d v="2010-01-04T00:00:00"/>
  </r>
  <r>
    <x v="1"/>
    <x v="1"/>
    <x v="1"/>
    <n v="366"/>
    <d v="2010-01-04T00:00:00"/>
  </r>
  <r>
    <x v="0"/>
    <x v="0"/>
    <x v="0"/>
    <n v="512"/>
    <d v="2010-01-05T00:00:00"/>
  </r>
  <r>
    <x v="1"/>
    <x v="1"/>
    <x v="1"/>
    <n v="592"/>
    <d v="2010-01-05T00:00:00"/>
  </r>
  <r>
    <x v="1"/>
    <x v="1"/>
    <x v="1"/>
    <n v="226"/>
    <d v="2010-01-05T00:00:00"/>
  </r>
  <r>
    <x v="2"/>
    <x v="2"/>
    <x v="0"/>
    <n v="189"/>
    <d v="2010-01-06T00:00:00"/>
  </r>
  <r>
    <x v="1"/>
    <x v="1"/>
    <x v="1"/>
    <n v="479"/>
    <d v="2010-01-06T00:00:00"/>
  </r>
  <r>
    <x v="1"/>
    <x v="1"/>
    <x v="1"/>
    <n v="1374"/>
    <d v="2010-01-06T00:00:00"/>
  </r>
  <r>
    <x v="3"/>
    <x v="1"/>
    <x v="2"/>
    <n v="538"/>
    <d v="2010-01-06T00:00:00"/>
  </r>
  <r>
    <x v="4"/>
    <x v="1"/>
    <x v="0"/>
    <n v="478"/>
    <d v="2010-01-07T00:00:00"/>
  </r>
  <r>
    <x v="1"/>
    <x v="1"/>
    <x v="1"/>
    <n v="494"/>
    <d v="2010-01-07T00:00:00"/>
  </r>
  <r>
    <x v="3"/>
    <x v="1"/>
    <x v="2"/>
    <n v="259"/>
    <d v="2010-01-07T00:00:00"/>
  </r>
  <r>
    <x v="5"/>
    <x v="1"/>
    <x v="2"/>
    <n v="676"/>
    <d v="2010-01-09T00:00:00"/>
  </r>
  <r>
    <x v="4"/>
    <x v="1"/>
    <x v="0"/>
    <n v="144"/>
    <d v="2010-01-10T00:00:00"/>
  </r>
  <r>
    <x v="0"/>
    <x v="0"/>
    <x v="0"/>
    <n v="304"/>
    <d v="2010-01-10T00:00:00"/>
  </r>
  <r>
    <x v="0"/>
    <x v="0"/>
    <x v="0"/>
    <n v="240"/>
    <d v="2010-01-10T00:00:00"/>
  </r>
  <r>
    <x v="6"/>
    <x v="1"/>
    <x v="1"/>
    <n v="1800"/>
    <d v="2010-01-11T00:00:00"/>
  </r>
  <r>
    <x v="3"/>
    <x v="1"/>
    <x v="2"/>
    <n v="354"/>
    <d v="2010-01-11T00:00:00"/>
  </r>
  <r>
    <x v="3"/>
    <x v="1"/>
    <x v="2"/>
    <n v="7899"/>
    <d v="2010-01-11T00:00:00"/>
  </r>
  <r>
    <x v="2"/>
    <x v="2"/>
    <x v="0"/>
    <n v="1589"/>
    <d v="2010-01-12T00:00:00"/>
  </r>
  <r>
    <x v="1"/>
    <x v="1"/>
    <x v="1"/>
    <n v="3083"/>
    <d v="2010-01-12T00:00:00"/>
  </r>
  <r>
    <x v="4"/>
    <x v="1"/>
    <x v="0"/>
    <n v="448"/>
    <d v="2010-01-13T00:00:00"/>
  </r>
  <r>
    <x v="3"/>
    <x v="1"/>
    <x v="2"/>
    <n v="161"/>
    <d v="2010-01-13T00:00:00"/>
  </r>
  <r>
    <x v="3"/>
    <x v="1"/>
    <x v="2"/>
    <n v="492"/>
    <d v="2010-01-13T00:00:00"/>
  </r>
  <r>
    <x v="4"/>
    <x v="1"/>
    <x v="0"/>
    <n v="261"/>
    <d v="2010-01-14T00:00:00"/>
  </r>
  <r>
    <x v="1"/>
    <x v="1"/>
    <x v="1"/>
    <n v="267"/>
    <d v="2010-01-15T00:00:00"/>
  </r>
  <r>
    <x v="3"/>
    <x v="1"/>
    <x v="2"/>
    <n v="274"/>
    <d v="2010-01-15T00:00:00"/>
  </r>
  <r>
    <x v="0"/>
    <x v="0"/>
    <x v="0"/>
    <n v="107"/>
    <d v="2010-01-16T00:00:00"/>
  </r>
  <r>
    <x v="1"/>
    <x v="1"/>
    <x v="1"/>
    <n v="217"/>
    <d v="2010-01-16T00:00:00"/>
  </r>
  <r>
    <x v="3"/>
    <x v="1"/>
    <x v="2"/>
    <n v="487"/>
    <d v="2010-01-16T00:00:00"/>
  </r>
  <r>
    <x v="4"/>
    <x v="1"/>
    <x v="0"/>
    <n v="175"/>
    <d v="2010-01-17T00:00:00"/>
  </r>
  <r>
    <x v="0"/>
    <x v="0"/>
    <x v="0"/>
    <n v="362"/>
    <d v="2010-01-17T00:00:00"/>
  </r>
  <r>
    <x v="1"/>
    <x v="1"/>
    <x v="1"/>
    <n v="479"/>
    <d v="2010-01-17T00:00:00"/>
  </r>
  <r>
    <x v="4"/>
    <x v="1"/>
    <x v="0"/>
    <n v="498"/>
    <d v="2010-01-18T00:00:00"/>
  </r>
  <r>
    <x v="7"/>
    <x v="1"/>
    <x v="0"/>
    <n v="1752"/>
    <d v="2010-01-19T00:00:00"/>
  </r>
  <r>
    <x v="0"/>
    <x v="0"/>
    <x v="0"/>
    <n v="19080"/>
    <d v="2010-01-19T00:00:00"/>
  </r>
  <r>
    <x v="3"/>
    <x v="1"/>
    <x v="2"/>
    <n v="156"/>
    <d v="2010-01-19T00:00:00"/>
  </r>
  <r>
    <x v="5"/>
    <x v="1"/>
    <x v="2"/>
    <n v="15899"/>
    <d v="2010-01-19T00:00:00"/>
  </r>
  <r>
    <x v="6"/>
    <x v="1"/>
    <x v="1"/>
    <n v="642"/>
    <d v="2010-01-20T00:00:00"/>
  </r>
  <r>
    <x v="4"/>
    <x v="1"/>
    <x v="0"/>
    <n v="593"/>
    <d v="2010-01-21T00:00:00"/>
  </r>
  <r>
    <x v="4"/>
    <x v="1"/>
    <x v="0"/>
    <n v="11961"/>
    <d v="2010-01-21T00:00:00"/>
  </r>
  <r>
    <x v="0"/>
    <x v="0"/>
    <x v="0"/>
    <n v="567"/>
    <d v="2010-01-21T00:00:00"/>
  </r>
  <r>
    <x v="1"/>
    <x v="1"/>
    <x v="1"/>
    <n v="13206"/>
    <d v="2010-01-21T00:00:00"/>
  </r>
  <r>
    <x v="4"/>
    <x v="1"/>
    <x v="0"/>
    <n v="563"/>
    <d v="2010-01-23T00:00:00"/>
  </r>
  <r>
    <x v="0"/>
    <x v="0"/>
    <x v="0"/>
    <n v="376"/>
    <d v="2010-01-23T00:00:00"/>
  </r>
  <r>
    <x v="1"/>
    <x v="1"/>
    <x v="1"/>
    <n v="546"/>
    <d v="2010-01-23T00:00:00"/>
  </r>
  <r>
    <x v="1"/>
    <x v="1"/>
    <x v="1"/>
    <n v="443"/>
    <d v="2010-01-23T00:00:00"/>
  </r>
  <r>
    <x v="1"/>
    <x v="1"/>
    <x v="1"/>
    <n v="557"/>
    <d v="2010-01-23T00:00:00"/>
  </r>
  <r>
    <x v="5"/>
    <x v="1"/>
    <x v="2"/>
    <n v="496"/>
    <d v="2010-01-23T00:00:00"/>
  </r>
  <r>
    <x v="2"/>
    <x v="2"/>
    <x v="0"/>
    <n v="375"/>
    <d v="2010-01-24T00:00:00"/>
  </r>
  <r>
    <x v="7"/>
    <x v="1"/>
    <x v="0"/>
    <n v="6236"/>
    <d v="2010-01-24T00:00:00"/>
  </r>
  <r>
    <x v="0"/>
    <x v="0"/>
    <x v="0"/>
    <n v="275"/>
    <d v="2010-01-24T00:00:00"/>
  </r>
  <r>
    <x v="3"/>
    <x v="1"/>
    <x v="2"/>
    <n v="176"/>
    <d v="2010-01-24T00:00:00"/>
  </r>
  <r>
    <x v="7"/>
    <x v="1"/>
    <x v="0"/>
    <n v="1051"/>
    <d v="2010-01-26T00:00:00"/>
  </r>
  <r>
    <x v="1"/>
    <x v="1"/>
    <x v="1"/>
    <n v="334"/>
    <d v="2010-01-26T00:00:00"/>
  </r>
  <r>
    <x v="1"/>
    <x v="1"/>
    <x v="1"/>
    <n v="101"/>
    <d v="2010-01-26T00:00:00"/>
  </r>
  <r>
    <x v="3"/>
    <x v="1"/>
    <x v="2"/>
    <n v="322"/>
    <d v="2010-01-27T00:00:00"/>
  </r>
  <r>
    <x v="5"/>
    <x v="1"/>
    <x v="2"/>
    <n v="2960"/>
    <d v="2010-01-27T00:00:00"/>
  </r>
  <r>
    <x v="5"/>
    <x v="1"/>
    <x v="2"/>
    <n v="1910"/>
    <d v="2010-01-27T00:00:00"/>
  </r>
  <r>
    <x v="6"/>
    <x v="1"/>
    <x v="1"/>
    <n v="725"/>
    <d v="2010-01-28T00:00:00"/>
  </r>
  <r>
    <x v="0"/>
    <x v="0"/>
    <x v="0"/>
    <n v="420"/>
    <d v="2010-01-28T00:00:00"/>
  </r>
  <r>
    <x v="1"/>
    <x v="1"/>
    <x v="1"/>
    <n v="191"/>
    <d v="2010-01-28T00:00:00"/>
  </r>
  <r>
    <x v="4"/>
    <x v="1"/>
    <x v="0"/>
    <n v="498"/>
    <d v="2010-01-30T00:00:00"/>
  </r>
  <r>
    <x v="6"/>
    <x v="1"/>
    <x v="1"/>
    <n v="2598"/>
    <d v="2010-01-31T00:00:00"/>
  </r>
  <r>
    <x v="3"/>
    <x v="1"/>
    <x v="2"/>
    <n v="126"/>
    <d v="2010-01-31T00:00:00"/>
  </r>
  <r>
    <x v="0"/>
    <x v="0"/>
    <x v="0"/>
    <n v="19107"/>
    <d v="2010-02-02T00:00:00"/>
  </r>
  <r>
    <x v="1"/>
    <x v="1"/>
    <x v="1"/>
    <n v="15238"/>
    <d v="2010-02-03T00:00:00"/>
  </r>
  <r>
    <x v="1"/>
    <x v="1"/>
    <x v="1"/>
    <n v="384"/>
    <d v="2010-02-04T00:00:00"/>
  </r>
  <r>
    <x v="5"/>
    <x v="1"/>
    <x v="2"/>
    <n v="695"/>
    <d v="2010-02-04T00:00:00"/>
  </r>
  <r>
    <x v="2"/>
    <x v="2"/>
    <x v="0"/>
    <n v="402"/>
    <d v="2010-02-06T00:00:00"/>
  </r>
  <r>
    <x v="5"/>
    <x v="1"/>
    <x v="2"/>
    <n v="4484"/>
    <d v="2010-02-06T00:00:00"/>
  </r>
  <r>
    <x v="0"/>
    <x v="0"/>
    <x v="0"/>
    <n v="106"/>
    <d v="2010-02-07T00:00:00"/>
  </r>
  <r>
    <x v="0"/>
    <x v="0"/>
    <x v="0"/>
    <n v="251"/>
    <d v="2010-02-07T00:00:00"/>
  </r>
  <r>
    <x v="4"/>
    <x v="1"/>
    <x v="0"/>
    <n v="389"/>
    <d v="2010-02-08T00:00:00"/>
  </r>
  <r>
    <x v="4"/>
    <x v="1"/>
    <x v="0"/>
    <n v="6299"/>
    <d v="2010-02-08T00:00:00"/>
  </r>
  <r>
    <x v="4"/>
    <x v="1"/>
    <x v="0"/>
    <n v="13018"/>
    <d v="2010-02-08T00:00:00"/>
  </r>
  <r>
    <x v="6"/>
    <x v="1"/>
    <x v="1"/>
    <n v="1870"/>
    <d v="2010-02-08T00:00:00"/>
  </r>
  <r>
    <x v="0"/>
    <x v="0"/>
    <x v="0"/>
    <n v="115"/>
    <d v="2010-02-08T00:00:00"/>
  </r>
  <r>
    <x v="7"/>
    <x v="1"/>
    <x v="0"/>
    <n v="5256"/>
    <d v="2010-02-09T00:00:00"/>
  </r>
  <r>
    <x v="3"/>
    <x v="1"/>
    <x v="2"/>
    <n v="266"/>
    <d v="2010-02-09T00:00:00"/>
  </r>
  <r>
    <x v="4"/>
    <x v="1"/>
    <x v="0"/>
    <n v="510"/>
    <d v="2010-02-11T00:00:00"/>
  </r>
  <r>
    <x v="3"/>
    <x v="1"/>
    <x v="2"/>
    <n v="347"/>
    <d v="2010-02-11T00:00:00"/>
  </r>
  <r>
    <x v="0"/>
    <x v="0"/>
    <x v="0"/>
    <n v="476"/>
    <d v="2010-02-12T00:00:00"/>
  </r>
  <r>
    <x v="7"/>
    <x v="1"/>
    <x v="0"/>
    <n v="291"/>
    <d v="2010-02-15T00:00:00"/>
  </r>
  <r>
    <x v="3"/>
    <x v="1"/>
    <x v="2"/>
    <n v="449"/>
    <d v="2010-02-15T00:00:00"/>
  </r>
  <r>
    <x v="7"/>
    <x v="1"/>
    <x v="0"/>
    <n v="1403"/>
    <d v="2010-02-16T00:00:00"/>
  </r>
  <r>
    <x v="4"/>
    <x v="1"/>
    <x v="0"/>
    <n v="10236"/>
    <d v="2010-02-16T00:00:00"/>
  </r>
  <r>
    <x v="1"/>
    <x v="1"/>
    <x v="1"/>
    <n v="364"/>
    <d v="2010-02-16T00:00:00"/>
  </r>
  <r>
    <x v="2"/>
    <x v="2"/>
    <x v="0"/>
    <n v="6131"/>
    <d v="2010-02-17T00:00:00"/>
  </r>
  <r>
    <x v="6"/>
    <x v="1"/>
    <x v="1"/>
    <n v="3354"/>
    <d v="2010-02-17T00:00:00"/>
  </r>
  <r>
    <x v="0"/>
    <x v="0"/>
    <x v="0"/>
    <n v="387"/>
    <d v="2010-02-17T00:00:00"/>
  </r>
  <r>
    <x v="4"/>
    <x v="1"/>
    <x v="0"/>
    <n v="143"/>
    <d v="2010-02-18T00:00:00"/>
  </r>
  <r>
    <x v="4"/>
    <x v="1"/>
    <x v="0"/>
    <n v="183"/>
    <d v="2010-02-18T00:00:00"/>
  </r>
  <r>
    <x v="2"/>
    <x v="2"/>
    <x v="0"/>
    <n v="6985"/>
    <d v="2010-02-19T00:00:00"/>
  </r>
  <r>
    <x v="1"/>
    <x v="1"/>
    <x v="1"/>
    <n v="139"/>
    <d v="2010-02-19T00:00:00"/>
  </r>
  <r>
    <x v="7"/>
    <x v="1"/>
    <x v="0"/>
    <n v="611"/>
    <d v="2010-02-20T00:00:00"/>
  </r>
  <r>
    <x v="4"/>
    <x v="1"/>
    <x v="0"/>
    <n v="197"/>
    <d v="2010-02-20T00:00:00"/>
  </r>
  <r>
    <x v="4"/>
    <x v="1"/>
    <x v="0"/>
    <n v="502"/>
    <d v="2010-02-21T00:00:00"/>
  </r>
  <r>
    <x v="7"/>
    <x v="1"/>
    <x v="0"/>
    <n v="6246"/>
    <d v="2010-02-22T00:00:00"/>
  </r>
  <r>
    <x v="1"/>
    <x v="1"/>
    <x v="1"/>
    <n v="12847"/>
    <d v="2010-02-22T00:00:00"/>
  </r>
  <r>
    <x v="6"/>
    <x v="1"/>
    <x v="1"/>
    <n v="1426"/>
    <d v="2010-02-23T00:00:00"/>
  </r>
  <r>
    <x v="4"/>
    <x v="1"/>
    <x v="0"/>
    <n v="502"/>
    <d v="2010-02-24T00:00:00"/>
  </r>
  <r>
    <x v="4"/>
    <x v="1"/>
    <x v="0"/>
    <n v="5591"/>
    <d v="2010-02-24T00:00:00"/>
  </r>
  <r>
    <x v="1"/>
    <x v="1"/>
    <x v="1"/>
    <n v="505"/>
    <d v="2010-02-24T00:00:00"/>
  </r>
  <r>
    <x v="4"/>
    <x v="1"/>
    <x v="0"/>
    <n v="323"/>
    <d v="2010-02-25T00:00:00"/>
  </r>
  <r>
    <x v="1"/>
    <x v="1"/>
    <x v="1"/>
    <n v="373"/>
    <d v="2010-02-25T00:00:00"/>
  </r>
  <r>
    <x v="6"/>
    <x v="1"/>
    <x v="1"/>
    <n v="320"/>
    <d v="2010-02-26T00:00:00"/>
  </r>
  <r>
    <x v="0"/>
    <x v="0"/>
    <x v="0"/>
    <n v="297"/>
    <d v="2010-02-26T00:00:00"/>
  </r>
  <r>
    <x v="3"/>
    <x v="1"/>
    <x v="2"/>
    <n v="258"/>
    <d v="2010-02-26T00:00:00"/>
  </r>
  <r>
    <x v="0"/>
    <x v="0"/>
    <x v="0"/>
    <n v="109"/>
    <d v="2010-02-28T00:00:00"/>
  </r>
  <r>
    <x v="7"/>
    <x v="1"/>
    <x v="0"/>
    <n v="665"/>
    <d v="2010-03-01T00:00:00"/>
  </r>
  <r>
    <x v="3"/>
    <x v="1"/>
    <x v="2"/>
    <n v="13587"/>
    <d v="2010-03-02T00:00:00"/>
  </r>
  <r>
    <x v="4"/>
    <x v="1"/>
    <x v="0"/>
    <n v="17728"/>
    <d v="2010-03-03T00:00:00"/>
  </r>
  <r>
    <x v="6"/>
    <x v="1"/>
    <x v="1"/>
    <n v="405"/>
    <d v="2010-03-04T00:00:00"/>
  </r>
  <r>
    <x v="6"/>
    <x v="1"/>
    <x v="1"/>
    <n v="3579"/>
    <d v="2010-03-04T00:00:00"/>
  </r>
  <r>
    <x v="5"/>
    <x v="1"/>
    <x v="2"/>
    <n v="1909"/>
    <d v="2010-03-04T00:00:00"/>
  </r>
  <r>
    <x v="1"/>
    <x v="1"/>
    <x v="1"/>
    <n v="184"/>
    <d v="2010-03-05T00:00:00"/>
  </r>
  <r>
    <x v="4"/>
    <x v="1"/>
    <x v="0"/>
    <n v="123"/>
    <d v="2010-03-06T00:00:00"/>
  </r>
  <r>
    <x v="1"/>
    <x v="1"/>
    <x v="1"/>
    <n v="485"/>
    <d v="2010-03-06T00:00:00"/>
  </r>
  <r>
    <x v="3"/>
    <x v="1"/>
    <x v="2"/>
    <n v="370"/>
    <d v="2010-03-06T00:00:00"/>
  </r>
  <r>
    <x v="2"/>
    <x v="2"/>
    <x v="0"/>
    <n v="334"/>
    <d v="2010-03-07T00:00:00"/>
  </r>
  <r>
    <x v="2"/>
    <x v="2"/>
    <x v="0"/>
    <n v="191"/>
    <d v="2010-03-08T00:00:00"/>
  </r>
  <r>
    <x v="4"/>
    <x v="1"/>
    <x v="0"/>
    <n v="525"/>
    <d v="2010-03-08T00:00:00"/>
  </r>
  <r>
    <x v="7"/>
    <x v="1"/>
    <x v="0"/>
    <n v="2791"/>
    <d v="2010-03-09T00:00:00"/>
  </r>
  <r>
    <x v="0"/>
    <x v="0"/>
    <x v="0"/>
    <n v="429"/>
    <d v="2010-03-09T00:00:00"/>
  </r>
  <r>
    <x v="5"/>
    <x v="1"/>
    <x v="2"/>
    <n v="1061"/>
    <d v="2010-03-09T00:00:00"/>
  </r>
  <r>
    <x v="1"/>
    <x v="1"/>
    <x v="1"/>
    <n v="1465"/>
    <d v="2010-03-10T00:00:00"/>
  </r>
  <r>
    <x v="5"/>
    <x v="1"/>
    <x v="2"/>
    <n v="1185"/>
    <d v="2010-03-10T00:00:00"/>
  </r>
  <r>
    <x v="7"/>
    <x v="1"/>
    <x v="0"/>
    <n v="1683"/>
    <d v="2010-03-11T00:00:00"/>
  </r>
  <r>
    <x v="7"/>
    <x v="1"/>
    <x v="0"/>
    <n v="856"/>
    <d v="2010-03-12T00:00:00"/>
  </r>
  <r>
    <x v="4"/>
    <x v="1"/>
    <x v="0"/>
    <n v="265"/>
    <d v="2010-03-13T00:00:00"/>
  </r>
  <r>
    <x v="0"/>
    <x v="0"/>
    <x v="0"/>
    <n v="8654"/>
    <d v="2010-03-13T00:00:00"/>
  </r>
  <r>
    <x v="0"/>
    <x v="0"/>
    <x v="0"/>
    <n v="519"/>
    <d v="2010-03-13T00:00:00"/>
  </r>
  <r>
    <x v="7"/>
    <x v="1"/>
    <x v="0"/>
    <n v="1829"/>
    <d v="2010-03-14T00:00:00"/>
  </r>
  <r>
    <x v="4"/>
    <x v="1"/>
    <x v="0"/>
    <n v="313"/>
    <d v="2010-03-15T00:00:00"/>
  </r>
  <r>
    <x v="1"/>
    <x v="1"/>
    <x v="1"/>
    <n v="274"/>
    <d v="2010-03-15T00:00:00"/>
  </r>
  <r>
    <x v="3"/>
    <x v="1"/>
    <x v="2"/>
    <n v="267"/>
    <d v="2010-03-17T00:00:00"/>
  </r>
  <r>
    <x v="2"/>
    <x v="2"/>
    <x v="0"/>
    <n v="7301"/>
    <d v="2010-03-18T00:00:00"/>
  </r>
  <r>
    <x v="4"/>
    <x v="1"/>
    <x v="0"/>
    <n v="280"/>
    <d v="2010-03-18T00:00:00"/>
  </r>
  <r>
    <x v="2"/>
    <x v="2"/>
    <x v="0"/>
    <n v="353"/>
    <d v="2010-03-19T00:00:00"/>
  </r>
  <r>
    <x v="4"/>
    <x v="1"/>
    <x v="0"/>
    <n v="19451"/>
    <d v="2010-03-19T00:00:00"/>
  </r>
  <r>
    <x v="4"/>
    <x v="1"/>
    <x v="0"/>
    <n v="482"/>
    <d v="2010-03-19T00:00:00"/>
  </r>
  <r>
    <x v="1"/>
    <x v="1"/>
    <x v="1"/>
    <n v="479"/>
    <d v="2010-03-19T00:00:00"/>
  </r>
  <r>
    <x v="3"/>
    <x v="1"/>
    <x v="2"/>
    <n v="358"/>
    <d v="2010-03-19T00:00:00"/>
  </r>
  <r>
    <x v="0"/>
    <x v="0"/>
    <x v="0"/>
    <n v="308"/>
    <d v="2010-03-20T00:00:00"/>
  </r>
  <r>
    <x v="4"/>
    <x v="1"/>
    <x v="0"/>
    <n v="307"/>
    <d v="2010-03-21T00:00:00"/>
  </r>
  <r>
    <x v="1"/>
    <x v="1"/>
    <x v="1"/>
    <n v="16553"/>
    <d v="2010-03-21T00:00:00"/>
  </r>
  <r>
    <x v="1"/>
    <x v="1"/>
    <x v="1"/>
    <n v="458"/>
    <d v="2010-03-21T00:00:00"/>
  </r>
  <r>
    <x v="4"/>
    <x v="1"/>
    <x v="0"/>
    <n v="186"/>
    <d v="2010-03-22T00:00:00"/>
  </r>
  <r>
    <x v="4"/>
    <x v="1"/>
    <x v="0"/>
    <n v="14077"/>
    <d v="2010-03-22T00:00:00"/>
  </r>
  <r>
    <x v="4"/>
    <x v="1"/>
    <x v="0"/>
    <n v="581"/>
    <d v="2010-03-22T00:00:00"/>
  </r>
  <r>
    <x v="5"/>
    <x v="1"/>
    <x v="2"/>
    <n v="806"/>
    <d v="2010-03-22T00:00:00"/>
  </r>
  <r>
    <x v="1"/>
    <x v="1"/>
    <x v="1"/>
    <n v="487"/>
    <d v="2010-03-23T00:00:00"/>
  </r>
  <r>
    <x v="6"/>
    <x v="1"/>
    <x v="1"/>
    <n v="1325"/>
    <d v="2010-03-24T00:00:00"/>
  </r>
  <r>
    <x v="7"/>
    <x v="1"/>
    <x v="0"/>
    <n v="712"/>
    <d v="2010-03-25T00:00:00"/>
  </r>
  <r>
    <x v="2"/>
    <x v="2"/>
    <x v="0"/>
    <n v="8600"/>
    <d v="2010-03-26T00:00:00"/>
  </r>
  <r>
    <x v="4"/>
    <x v="1"/>
    <x v="0"/>
    <n v="505"/>
    <d v="2010-03-26T00:00:00"/>
  </r>
  <r>
    <x v="4"/>
    <x v="1"/>
    <x v="0"/>
    <n v="287"/>
    <d v="2010-03-29T00:00:00"/>
  </r>
  <r>
    <x v="0"/>
    <x v="0"/>
    <x v="0"/>
    <n v="365"/>
    <d v="2010-03-30T00:00:00"/>
  </r>
  <r>
    <x v="1"/>
    <x v="1"/>
    <x v="1"/>
    <n v="278"/>
    <d v="2010-03-3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compact="0" outline="1" outlineData="1" compactData="0" multipleFieldFilters="0">
  <location ref="A3:C7" firstHeaderRow="1" firstDataRow="2" firstDataCol="1" rowPageCount="1" colPageCount="1"/>
  <pivotFields count="5">
    <pivotField axis="axisRow" compact="0" showAll="0">
      <items count="9">
        <item x="2"/>
        <item x="7"/>
        <item x="4"/>
        <item x="6"/>
        <item x="0"/>
        <item x="1"/>
        <item x="3"/>
        <item x="5"/>
        <item t="default"/>
      </items>
    </pivotField>
    <pivotField axis="axisPage" compact="0" showAll="0">
      <items count="4">
        <item x="1"/>
        <item x="2"/>
        <item x="0"/>
        <item t="default"/>
      </items>
    </pivotField>
    <pivotField axis="axisCol" compact="0" showAll="0">
      <items count="4">
        <item h="1" x="1"/>
        <item h="1" x="2"/>
        <item x="0"/>
        <item t="default"/>
      </items>
    </pivotField>
    <pivotField dataField="1" compact="0" numFmtId="44" showAll="0"/>
    <pivotField compact="0" numFmtId="166" showAll="0"/>
  </pivotFields>
  <rowFields count="1">
    <field x="0"/>
  </rowFields>
  <rowItems count="3">
    <i>
      <x v="1"/>
    </i>
    <i>
      <x v="2"/>
    </i>
    <i t="grand">
      <x/>
    </i>
  </rowItems>
  <colFields count="1">
    <field x="2"/>
  </colFields>
  <colItems count="2">
    <i>
      <x v="2"/>
    </i>
    <i t="grand">
      <x/>
    </i>
  </colItems>
  <pageFields count="1">
    <pageField fld="1" item="0" hier="-1"/>
  </pageFields>
  <dataFields count="1">
    <dataField name="Maximum von Umsatz" fld="3" subtotal="max" baseField="0" baseItem="3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4" indent="0" compact="0" outline="1" outlineData="1" compactData="0" multipleFieldFilters="0">
  <location ref="A3:D43" firstHeaderRow="1" firstDataRow="1" firstDataCol="3"/>
  <pivotFields count="4">
    <pivotField axis="axisRow" compact="0" showAll="0">
      <items count="4">
        <item x="0"/>
        <item x="2"/>
        <item x="1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dataField="1" compact="0" showAll="0"/>
  </pivotFields>
  <rowFields count="3">
    <field x="0"/>
    <field x="1"/>
    <field x="2"/>
  </rowFields>
  <rowItems count="40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Items count="1">
    <i/>
  </colItems>
  <dataFields count="1">
    <dataField name="Summe von Bestand" fld="3" baseField="0" baseItem="0"/>
  </dataFields>
  <formats count="5">
    <format dxfId="6">
      <pivotArea outline="0" collapsedLevelsAreSubtotals="1" fieldPosition="0">
        <references count="1">
          <reference field="1" count="0" selected="0"/>
        </references>
      </pivotArea>
    </format>
    <format dxfId="5">
      <pivotArea dataOnly="0" labelOnly="1" outline="0" fieldPosition="0">
        <references count="1">
          <reference field="0" count="0"/>
        </references>
      </pivotArea>
    </format>
    <format dxfId="4">
      <pivotArea field="1" type="button" dataOnly="0" labelOnly="1" outline="0" axis="axisRow" fieldPosition="1"/>
    </format>
    <format dxfId="3">
      <pivotArea type="topRight" dataOnly="0" labelOnly="1" outline="0" fieldPosition="0"/>
    </format>
    <format dxfId="2">
      <pivotArea dataOnly="0" labelOnly="1" outline="0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E17" firstHeaderRow="1" firstDataRow="2" firstDataCol="1"/>
  <pivotFields count="4">
    <pivotField axis="axisRow"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Col" showAll="0">
      <items count="4">
        <item x="2"/>
        <item x="1"/>
        <item x="0"/>
        <item t="default"/>
      </items>
    </pivotField>
    <pivotField dataField="1" showAll="0"/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me von Bestand" fld="3" baseField="0" baseItem="0"/>
  </dataFields>
  <chartFormats count="4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7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E17" firstHeaderRow="1" firstDataRow="2" firstDataCol="1"/>
  <pivotFields count="4">
    <pivotField axis="axisRow"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Col" showAll="0">
      <items count="4">
        <item x="2"/>
        <item x="1"/>
        <item x="0"/>
        <item t="default"/>
      </items>
    </pivotField>
    <pivotField dataField="1" showAll="0"/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me von Bestan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8" sqref="B18"/>
    </sheetView>
  </sheetViews>
  <sheetFormatPr baseColWidth="10" defaultRowHeight="15" x14ac:dyDescent="0.25"/>
  <sheetData>
    <row r="1" spans="1:3" ht="18.75" x14ac:dyDescent="0.25">
      <c r="A1" s="64" t="s">
        <v>0</v>
      </c>
      <c r="B1" s="64"/>
      <c r="C1" s="64"/>
    </row>
    <row r="2" spans="1:3" x14ac:dyDescent="0.25">
      <c r="A2" s="1" t="s">
        <v>1</v>
      </c>
      <c r="B2" s="2" t="s">
        <v>2</v>
      </c>
      <c r="C2" s="2" t="s">
        <v>3</v>
      </c>
    </row>
    <row r="3" spans="1:3" x14ac:dyDescent="0.25">
      <c r="A3" s="3">
        <v>1</v>
      </c>
      <c r="B3" s="3">
        <f ca="1">RANDBETWEEN(1,6)</f>
        <v>2</v>
      </c>
      <c r="C3" s="3">
        <f ca="1">RANDBETWEEN(1,6)</f>
        <v>5</v>
      </c>
    </row>
    <row r="4" spans="1:3" x14ac:dyDescent="0.25">
      <c r="A4" s="3">
        <v>2</v>
      </c>
      <c r="B4" s="3">
        <f t="shared" ref="B4:C22" ca="1" si="0">RANDBETWEEN(1,6)</f>
        <v>5</v>
      </c>
      <c r="C4" s="3">
        <f t="shared" ca="1" si="0"/>
        <v>6</v>
      </c>
    </row>
    <row r="5" spans="1:3" x14ac:dyDescent="0.25">
      <c r="A5" s="3">
        <v>3</v>
      </c>
      <c r="B5" s="3">
        <f t="shared" ca="1" si="0"/>
        <v>3</v>
      </c>
      <c r="C5" s="3">
        <f t="shared" ca="1" si="0"/>
        <v>1</v>
      </c>
    </row>
    <row r="6" spans="1:3" x14ac:dyDescent="0.25">
      <c r="A6" s="3">
        <v>4</v>
      </c>
      <c r="B6" s="3">
        <f t="shared" ca="1" si="0"/>
        <v>2</v>
      </c>
      <c r="C6" s="3">
        <f t="shared" ca="1" si="0"/>
        <v>2</v>
      </c>
    </row>
    <row r="7" spans="1:3" x14ac:dyDescent="0.25">
      <c r="A7" s="3">
        <v>5</v>
      </c>
      <c r="B7" s="3">
        <f t="shared" ca="1" si="0"/>
        <v>1</v>
      </c>
      <c r="C7" s="3">
        <f t="shared" ca="1" si="0"/>
        <v>5</v>
      </c>
    </row>
    <row r="8" spans="1:3" x14ac:dyDescent="0.25">
      <c r="A8" s="3">
        <v>6</v>
      </c>
      <c r="B8" s="3">
        <f t="shared" ca="1" si="0"/>
        <v>2</v>
      </c>
      <c r="C8" s="3">
        <f t="shared" ca="1" si="0"/>
        <v>2</v>
      </c>
    </row>
    <row r="9" spans="1:3" x14ac:dyDescent="0.25">
      <c r="A9" s="3">
        <v>7</v>
      </c>
      <c r="B9" s="3">
        <f t="shared" ca="1" si="0"/>
        <v>6</v>
      </c>
      <c r="C9" s="3">
        <f t="shared" ca="1" si="0"/>
        <v>3</v>
      </c>
    </row>
    <row r="10" spans="1:3" x14ac:dyDescent="0.25">
      <c r="A10" s="3">
        <v>8</v>
      </c>
      <c r="B10" s="3">
        <f t="shared" ca="1" si="0"/>
        <v>6</v>
      </c>
      <c r="C10" s="3">
        <f t="shared" ca="1" si="0"/>
        <v>3</v>
      </c>
    </row>
    <row r="11" spans="1:3" x14ac:dyDescent="0.25">
      <c r="A11" s="3">
        <v>9</v>
      </c>
      <c r="B11" s="3">
        <f t="shared" ca="1" si="0"/>
        <v>3</v>
      </c>
      <c r="C11" s="3">
        <f t="shared" ca="1" si="0"/>
        <v>6</v>
      </c>
    </row>
    <row r="12" spans="1:3" x14ac:dyDescent="0.25">
      <c r="A12" s="3">
        <v>10</v>
      </c>
      <c r="B12" s="3">
        <f t="shared" ca="1" si="0"/>
        <v>5</v>
      </c>
      <c r="C12" s="3">
        <f t="shared" ca="1" si="0"/>
        <v>6</v>
      </c>
    </row>
    <row r="13" spans="1:3" x14ac:dyDescent="0.25">
      <c r="A13" s="3">
        <v>11</v>
      </c>
      <c r="B13" s="3">
        <f t="shared" ca="1" si="0"/>
        <v>2</v>
      </c>
      <c r="C13" s="3">
        <f t="shared" ca="1" si="0"/>
        <v>5</v>
      </c>
    </row>
    <row r="14" spans="1:3" x14ac:dyDescent="0.25">
      <c r="A14" s="3">
        <v>12</v>
      </c>
      <c r="B14" s="3">
        <f t="shared" ca="1" si="0"/>
        <v>4</v>
      </c>
      <c r="C14" s="3">
        <f t="shared" ca="1" si="0"/>
        <v>2</v>
      </c>
    </row>
    <row r="15" spans="1:3" x14ac:dyDescent="0.25">
      <c r="A15" s="3">
        <v>13</v>
      </c>
      <c r="B15" s="3">
        <f t="shared" ca="1" si="0"/>
        <v>6</v>
      </c>
      <c r="C15" s="3">
        <f t="shared" ca="1" si="0"/>
        <v>1</v>
      </c>
    </row>
    <row r="16" spans="1:3" x14ac:dyDescent="0.25">
      <c r="A16" s="3">
        <v>14</v>
      </c>
      <c r="B16" s="3">
        <f t="shared" ca="1" si="0"/>
        <v>5</v>
      </c>
      <c r="C16" s="3">
        <f t="shared" ca="1" si="0"/>
        <v>6</v>
      </c>
    </row>
    <row r="17" spans="1:3" x14ac:dyDescent="0.25">
      <c r="A17" s="3">
        <v>15</v>
      </c>
      <c r="B17" s="3">
        <f t="shared" ca="1" si="0"/>
        <v>6</v>
      </c>
      <c r="C17" s="3">
        <f t="shared" ca="1" si="0"/>
        <v>3</v>
      </c>
    </row>
    <row r="18" spans="1:3" x14ac:dyDescent="0.25">
      <c r="A18" s="3">
        <v>16</v>
      </c>
      <c r="B18" s="3">
        <f t="shared" ca="1" si="0"/>
        <v>5</v>
      </c>
      <c r="C18" s="3">
        <f t="shared" ca="1" si="0"/>
        <v>3</v>
      </c>
    </row>
    <row r="19" spans="1:3" x14ac:dyDescent="0.25">
      <c r="A19" s="3">
        <v>17</v>
      </c>
      <c r="B19" s="3">
        <f t="shared" ca="1" si="0"/>
        <v>6</v>
      </c>
      <c r="C19" s="3">
        <f t="shared" ca="1" si="0"/>
        <v>4</v>
      </c>
    </row>
    <row r="20" spans="1:3" x14ac:dyDescent="0.25">
      <c r="A20" s="3">
        <v>18</v>
      </c>
      <c r="B20" s="3">
        <f t="shared" ca="1" si="0"/>
        <v>5</v>
      </c>
      <c r="C20" s="3">
        <f t="shared" ca="1" si="0"/>
        <v>1</v>
      </c>
    </row>
    <row r="21" spans="1:3" x14ac:dyDescent="0.25">
      <c r="A21" s="3">
        <v>19</v>
      </c>
      <c r="B21" s="3">
        <f t="shared" ca="1" si="0"/>
        <v>2</v>
      </c>
      <c r="C21" s="3">
        <f t="shared" ca="1" si="0"/>
        <v>5</v>
      </c>
    </row>
    <row r="22" spans="1:3" x14ac:dyDescent="0.25">
      <c r="A22" s="3">
        <v>20</v>
      </c>
      <c r="B22" s="3">
        <f t="shared" ca="1" si="0"/>
        <v>3</v>
      </c>
      <c r="C22" s="3">
        <f t="shared" ca="1" si="0"/>
        <v>6</v>
      </c>
    </row>
  </sheetData>
  <mergeCells count="1">
    <mergeCell ref="A1:C1"/>
  </mergeCells>
  <conditionalFormatting sqref="A3:C22">
    <cfRule type="expression" dxfId="1" priority="1">
      <formula>$B3=$C3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2" sqref="H12"/>
    </sheetView>
  </sheetViews>
  <sheetFormatPr baseColWidth="10" defaultRowHeight="15" x14ac:dyDescent="0.25"/>
  <cols>
    <col min="1" max="1" width="9.28515625" bestFit="1" customWidth="1"/>
    <col min="2" max="2" width="12" bestFit="1" customWidth="1"/>
    <col min="3" max="3" width="11.42578125" style="70"/>
    <col min="6" max="6" width="11.42578125" style="71"/>
  </cols>
  <sheetData>
    <row r="1" spans="1:6" x14ac:dyDescent="0.25">
      <c r="A1" s="72" t="s">
        <v>23</v>
      </c>
      <c r="B1" s="72" t="s">
        <v>24</v>
      </c>
      <c r="C1" s="73" t="s">
        <v>25</v>
      </c>
      <c r="D1" s="72" t="s">
        <v>26</v>
      </c>
      <c r="E1" s="72" t="s">
        <v>27</v>
      </c>
      <c r="F1" s="74" t="s">
        <v>8</v>
      </c>
    </row>
    <row r="2" spans="1:6" x14ac:dyDescent="0.25">
      <c r="A2" s="75" t="s">
        <v>19</v>
      </c>
      <c r="B2" s="75" t="s">
        <v>28</v>
      </c>
      <c r="C2" s="76">
        <v>150000</v>
      </c>
      <c r="D2" s="77" t="s">
        <v>29</v>
      </c>
      <c r="E2" s="77" t="str">
        <f>IF(C2&lt;50000,"verfehlt","erreicht")</f>
        <v>erreicht</v>
      </c>
      <c r="F2" s="78">
        <f>IF(C2&lt;50000,0%,IF(C2&lt;100000,5%,10%))</f>
        <v>0.1</v>
      </c>
    </row>
    <row r="3" spans="1:6" x14ac:dyDescent="0.25">
      <c r="A3" s="75" t="s">
        <v>11</v>
      </c>
      <c r="B3" s="75" t="s">
        <v>28</v>
      </c>
      <c r="C3" s="76">
        <v>250000</v>
      </c>
      <c r="D3" s="77" t="s">
        <v>29</v>
      </c>
      <c r="E3" s="77" t="str">
        <f t="shared" ref="E3:E15" si="0">IF(C3&lt;50000,"verfehlt","erreicht")</f>
        <v>erreicht</v>
      </c>
      <c r="F3" s="78">
        <f t="shared" ref="F3:F15" si="1">IF(C3&lt;50000,0%,IF(C3&lt;100000,5%,10%))</f>
        <v>0.1</v>
      </c>
    </row>
    <row r="4" spans="1:6" x14ac:dyDescent="0.25">
      <c r="A4" s="75" t="s">
        <v>30</v>
      </c>
      <c r="B4" s="75" t="s">
        <v>28</v>
      </c>
      <c r="C4" s="76">
        <v>85000</v>
      </c>
      <c r="D4" s="77" t="s">
        <v>29</v>
      </c>
      <c r="E4" s="77" t="str">
        <f t="shared" si="0"/>
        <v>erreicht</v>
      </c>
      <c r="F4" s="78">
        <f t="shared" si="1"/>
        <v>0.05</v>
      </c>
    </row>
    <row r="5" spans="1:6" x14ac:dyDescent="0.25">
      <c r="A5" s="75" t="s">
        <v>31</v>
      </c>
      <c r="B5" s="75" t="s">
        <v>32</v>
      </c>
      <c r="C5" s="76">
        <v>180000</v>
      </c>
      <c r="D5" s="77" t="s">
        <v>29</v>
      </c>
      <c r="E5" s="77" t="str">
        <f t="shared" si="0"/>
        <v>erreicht</v>
      </c>
      <c r="F5" s="78">
        <f t="shared" si="1"/>
        <v>0.1</v>
      </c>
    </row>
    <row r="6" spans="1:6" x14ac:dyDescent="0.25">
      <c r="A6" s="75" t="s">
        <v>33</v>
      </c>
      <c r="B6" s="75" t="s">
        <v>32</v>
      </c>
      <c r="C6" s="76">
        <v>40000</v>
      </c>
      <c r="D6" s="77" t="s">
        <v>29</v>
      </c>
      <c r="E6" s="77" t="str">
        <f t="shared" si="0"/>
        <v>verfehlt</v>
      </c>
      <c r="F6" s="78">
        <f t="shared" si="1"/>
        <v>0</v>
      </c>
    </row>
    <row r="7" spans="1:6" x14ac:dyDescent="0.25">
      <c r="A7" s="75" t="s">
        <v>34</v>
      </c>
      <c r="B7" s="75" t="s">
        <v>35</v>
      </c>
      <c r="C7" s="76">
        <v>45000</v>
      </c>
      <c r="D7" s="77" t="s">
        <v>29</v>
      </c>
      <c r="E7" s="77" t="str">
        <f t="shared" si="0"/>
        <v>verfehlt</v>
      </c>
      <c r="F7" s="78">
        <f t="shared" si="1"/>
        <v>0</v>
      </c>
    </row>
    <row r="8" spans="1:6" x14ac:dyDescent="0.25">
      <c r="A8" s="75" t="s">
        <v>36</v>
      </c>
      <c r="B8" s="75" t="s">
        <v>35</v>
      </c>
      <c r="C8" s="76">
        <v>40000</v>
      </c>
      <c r="D8" s="77" t="s">
        <v>29</v>
      </c>
      <c r="E8" s="77" t="str">
        <f t="shared" si="0"/>
        <v>verfehlt</v>
      </c>
      <c r="F8" s="78">
        <f t="shared" si="1"/>
        <v>0</v>
      </c>
    </row>
    <row r="9" spans="1:6" x14ac:dyDescent="0.25">
      <c r="A9" s="75" t="s">
        <v>19</v>
      </c>
      <c r="B9" s="75" t="s">
        <v>28</v>
      </c>
      <c r="C9" s="76">
        <v>185000</v>
      </c>
      <c r="D9" s="77" t="s">
        <v>37</v>
      </c>
      <c r="E9" s="77" t="str">
        <f t="shared" si="0"/>
        <v>erreicht</v>
      </c>
      <c r="F9" s="78">
        <f t="shared" si="1"/>
        <v>0.1</v>
      </c>
    </row>
    <row r="10" spans="1:6" x14ac:dyDescent="0.25">
      <c r="A10" s="75" t="s">
        <v>11</v>
      </c>
      <c r="B10" s="75" t="s">
        <v>28</v>
      </c>
      <c r="C10" s="76">
        <v>260000</v>
      </c>
      <c r="D10" s="77" t="s">
        <v>37</v>
      </c>
      <c r="E10" s="77" t="str">
        <f t="shared" si="0"/>
        <v>erreicht</v>
      </c>
      <c r="F10" s="78">
        <f t="shared" si="1"/>
        <v>0.1</v>
      </c>
    </row>
    <row r="11" spans="1:6" x14ac:dyDescent="0.25">
      <c r="A11" s="75" t="s">
        <v>30</v>
      </c>
      <c r="B11" s="75" t="s">
        <v>28</v>
      </c>
      <c r="C11" s="76">
        <v>70000</v>
      </c>
      <c r="D11" s="77" t="s">
        <v>37</v>
      </c>
      <c r="E11" s="77" t="str">
        <f t="shared" si="0"/>
        <v>erreicht</v>
      </c>
      <c r="F11" s="78">
        <f t="shared" si="1"/>
        <v>0.05</v>
      </c>
    </row>
    <row r="12" spans="1:6" x14ac:dyDescent="0.25">
      <c r="A12" s="75" t="s">
        <v>31</v>
      </c>
      <c r="B12" s="75" t="s">
        <v>32</v>
      </c>
      <c r="C12" s="76">
        <v>220000</v>
      </c>
      <c r="D12" s="77" t="s">
        <v>37</v>
      </c>
      <c r="E12" s="77" t="str">
        <f t="shared" si="0"/>
        <v>erreicht</v>
      </c>
      <c r="F12" s="78">
        <f t="shared" si="1"/>
        <v>0.1</v>
      </c>
    </row>
    <row r="13" spans="1:6" x14ac:dyDescent="0.25">
      <c r="A13" s="75" t="s">
        <v>33</v>
      </c>
      <c r="B13" s="75" t="s">
        <v>32</v>
      </c>
      <c r="C13" s="76">
        <v>90000</v>
      </c>
      <c r="D13" s="77" t="s">
        <v>37</v>
      </c>
      <c r="E13" s="77" t="str">
        <f t="shared" si="0"/>
        <v>erreicht</v>
      </c>
      <c r="F13" s="78">
        <f t="shared" si="1"/>
        <v>0.05</v>
      </c>
    </row>
    <row r="14" spans="1:6" x14ac:dyDescent="0.25">
      <c r="A14" s="75" t="s">
        <v>34</v>
      </c>
      <c r="B14" s="75" t="s">
        <v>35</v>
      </c>
      <c r="C14" s="76">
        <v>60000</v>
      </c>
      <c r="D14" s="77" t="s">
        <v>37</v>
      </c>
      <c r="E14" s="77" t="str">
        <f t="shared" si="0"/>
        <v>erreicht</v>
      </c>
      <c r="F14" s="78">
        <f t="shared" si="1"/>
        <v>0.05</v>
      </c>
    </row>
    <row r="15" spans="1:6" x14ac:dyDescent="0.25">
      <c r="A15" s="75" t="s">
        <v>36</v>
      </c>
      <c r="B15" s="75" t="s">
        <v>35</v>
      </c>
      <c r="C15" s="76">
        <v>53000</v>
      </c>
      <c r="D15" s="77" t="s">
        <v>37</v>
      </c>
      <c r="E15" s="77" t="str">
        <f t="shared" si="0"/>
        <v>erreicht</v>
      </c>
      <c r="F15" s="78">
        <f t="shared" si="1"/>
        <v>0.05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6" sqref="J16"/>
    </sheetView>
  </sheetViews>
  <sheetFormatPr baseColWidth="10" defaultRowHeight="15" x14ac:dyDescent="0.25"/>
  <cols>
    <col min="1" max="1" width="38" bestFit="1" customWidth="1"/>
    <col min="2" max="2" width="12.7109375" bestFit="1" customWidth="1"/>
    <col min="3" max="3" width="12.85546875" bestFit="1" customWidth="1"/>
  </cols>
  <sheetData>
    <row r="1" spans="1:7" ht="21" x14ac:dyDescent="0.35">
      <c r="A1" s="4" t="s">
        <v>4</v>
      </c>
      <c r="B1" s="5"/>
      <c r="C1" s="5"/>
      <c r="D1" s="5"/>
      <c r="E1" s="5"/>
      <c r="F1" s="5"/>
      <c r="G1" s="5"/>
    </row>
    <row r="2" spans="1:7" ht="15.75" thickBot="1" x14ac:dyDescent="0.3">
      <c r="A2" s="5"/>
      <c r="B2" s="5"/>
      <c r="C2" s="5"/>
      <c r="D2" s="5"/>
      <c r="E2" s="5"/>
      <c r="F2" s="5"/>
      <c r="G2" s="5"/>
    </row>
    <row r="3" spans="1:7" ht="15.75" thickBot="1" x14ac:dyDescent="0.3">
      <c r="A3" s="6" t="s">
        <v>5</v>
      </c>
      <c r="B3" s="7" t="s">
        <v>6</v>
      </c>
      <c r="C3" s="7" t="s">
        <v>7</v>
      </c>
      <c r="D3" s="8" t="s">
        <v>8</v>
      </c>
      <c r="E3" s="5"/>
      <c r="F3" s="65" t="s">
        <v>9</v>
      </c>
      <c r="G3" s="66"/>
    </row>
    <row r="4" spans="1:7" x14ac:dyDescent="0.25">
      <c r="A4" s="12" t="s">
        <v>11</v>
      </c>
      <c r="B4" s="13" t="s">
        <v>12</v>
      </c>
      <c r="C4" s="14">
        <v>280000</v>
      </c>
      <c r="D4" s="15">
        <f>VLOOKUP(C4,$F$5:$G$7,2)</f>
        <v>0</v>
      </c>
      <c r="E4" s="5"/>
      <c r="F4" s="80" t="s">
        <v>10</v>
      </c>
      <c r="G4" s="81" t="s">
        <v>8</v>
      </c>
    </row>
    <row r="5" spans="1:7" x14ac:dyDescent="0.25">
      <c r="A5" s="19" t="s">
        <v>13</v>
      </c>
      <c r="B5" s="13" t="s">
        <v>14</v>
      </c>
      <c r="C5" s="14">
        <v>549000</v>
      </c>
      <c r="D5" s="15">
        <f t="shared" ref="D5:D9" si="0">VLOOKUP(C5,$F$5:$G$7,2)</f>
        <v>0.03</v>
      </c>
      <c r="E5" s="5"/>
      <c r="F5" s="24">
        <v>0</v>
      </c>
      <c r="G5" s="25">
        <v>0</v>
      </c>
    </row>
    <row r="6" spans="1:7" x14ac:dyDescent="0.25">
      <c r="A6" s="12" t="s">
        <v>15</v>
      </c>
      <c r="B6" s="13" t="s">
        <v>16</v>
      </c>
      <c r="C6" s="14">
        <v>310000</v>
      </c>
      <c r="D6" s="15">
        <f t="shared" si="0"/>
        <v>0.02</v>
      </c>
      <c r="E6" s="5"/>
      <c r="F6" s="24">
        <v>300000</v>
      </c>
      <c r="G6" s="25">
        <v>0.02</v>
      </c>
    </row>
    <row r="7" spans="1:7" ht="15.75" thickBot="1" x14ac:dyDescent="0.3">
      <c r="A7" s="12" t="s">
        <v>17</v>
      </c>
      <c r="B7" s="13" t="s">
        <v>18</v>
      </c>
      <c r="C7" s="14">
        <v>250000</v>
      </c>
      <c r="D7" s="15">
        <f t="shared" si="0"/>
        <v>0</v>
      </c>
      <c r="E7" s="5"/>
      <c r="F7" s="26">
        <v>500000</v>
      </c>
      <c r="G7" s="27">
        <v>0.03</v>
      </c>
    </row>
    <row r="8" spans="1:7" x14ac:dyDescent="0.25">
      <c r="A8" s="12" t="s">
        <v>19</v>
      </c>
      <c r="B8" s="13" t="s">
        <v>20</v>
      </c>
      <c r="C8" s="14">
        <v>405000</v>
      </c>
      <c r="D8" s="15">
        <f t="shared" si="0"/>
        <v>0.02</v>
      </c>
      <c r="E8" s="5"/>
      <c r="F8" s="5"/>
      <c r="G8" s="5"/>
    </row>
    <row r="9" spans="1:7" ht="15.75" thickBot="1" x14ac:dyDescent="0.3">
      <c r="A9" s="20" t="s">
        <v>21</v>
      </c>
      <c r="B9" s="20" t="s">
        <v>22</v>
      </c>
      <c r="C9" s="21">
        <v>647000</v>
      </c>
      <c r="D9" s="79">
        <f t="shared" si="0"/>
        <v>0.03</v>
      </c>
      <c r="E9" s="5"/>
      <c r="F9" s="5"/>
      <c r="G9" s="5"/>
    </row>
  </sheetData>
  <mergeCells count="1">
    <mergeCell ref="F3:G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9" sqref="F29"/>
    </sheetView>
  </sheetViews>
  <sheetFormatPr baseColWidth="10" defaultRowHeight="15" x14ac:dyDescent="0.25"/>
  <cols>
    <col min="1" max="1" width="38" bestFit="1" customWidth="1"/>
    <col min="2" max="2" width="12.7109375" bestFit="1" customWidth="1"/>
    <col min="3" max="3" width="12.85546875" bestFit="1" customWidth="1"/>
    <col min="6" max="6" width="15.42578125" bestFit="1" customWidth="1"/>
  </cols>
  <sheetData>
    <row r="1" spans="1:10" ht="21" x14ac:dyDescent="0.35">
      <c r="A1" s="4" t="s">
        <v>4</v>
      </c>
      <c r="B1" s="5"/>
      <c r="C1" s="5"/>
      <c r="D1" s="5"/>
      <c r="E1" s="5"/>
      <c r="F1" s="5"/>
      <c r="G1" s="5"/>
      <c r="H1" s="5"/>
      <c r="I1" s="5"/>
    </row>
    <row r="2" spans="1:10" ht="15.75" thickBo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10" ht="15.75" thickBot="1" x14ac:dyDescent="0.3">
      <c r="A3" s="6" t="s">
        <v>5</v>
      </c>
      <c r="B3" s="7" t="s">
        <v>6</v>
      </c>
      <c r="C3" s="7" t="s">
        <v>7</v>
      </c>
      <c r="D3" s="8" t="s">
        <v>8</v>
      </c>
      <c r="E3" s="5"/>
      <c r="F3" s="67" t="s">
        <v>9</v>
      </c>
      <c r="G3" s="9" t="s">
        <v>10</v>
      </c>
      <c r="H3" s="10">
        <v>0</v>
      </c>
      <c r="I3" s="11">
        <v>300000</v>
      </c>
      <c r="J3" s="11">
        <v>500000</v>
      </c>
    </row>
    <row r="4" spans="1:10" ht="15.75" thickBot="1" x14ac:dyDescent="0.3">
      <c r="A4" s="12" t="s">
        <v>11</v>
      </c>
      <c r="B4" s="13" t="s">
        <v>12</v>
      </c>
      <c r="C4" s="14">
        <v>280000</v>
      </c>
      <c r="D4" s="15">
        <f>HLOOKUP(C4,$H$3:$J$4,2,TRUE)</f>
        <v>0</v>
      </c>
      <c r="E4" s="5"/>
      <c r="F4" s="68"/>
      <c r="G4" s="16" t="s">
        <v>8</v>
      </c>
      <c r="H4" s="17">
        <v>0</v>
      </c>
      <c r="I4" s="18">
        <v>0.02</v>
      </c>
      <c r="J4" s="18">
        <v>0.03</v>
      </c>
    </row>
    <row r="5" spans="1:10" x14ac:dyDescent="0.25">
      <c r="A5" s="19" t="s">
        <v>13</v>
      </c>
      <c r="B5" s="13" t="s">
        <v>14</v>
      </c>
      <c r="C5" s="14">
        <v>549000</v>
      </c>
      <c r="D5" s="15">
        <f t="shared" ref="D5:D9" si="0">HLOOKUP(C5,$H$3:$J$4,2,TRUE)</f>
        <v>0.03</v>
      </c>
      <c r="E5" s="5"/>
      <c r="F5" s="5"/>
      <c r="G5" s="5"/>
      <c r="H5" s="5"/>
      <c r="I5" s="5"/>
    </row>
    <row r="6" spans="1:10" x14ac:dyDescent="0.25">
      <c r="A6" s="12" t="s">
        <v>15</v>
      </c>
      <c r="B6" s="13" t="s">
        <v>16</v>
      </c>
      <c r="C6" s="14">
        <v>310000</v>
      </c>
      <c r="D6" s="15">
        <f t="shared" si="0"/>
        <v>0.02</v>
      </c>
      <c r="E6" s="5"/>
      <c r="F6" s="5"/>
      <c r="G6" s="5"/>
      <c r="H6" s="5"/>
      <c r="I6" s="5"/>
    </row>
    <row r="7" spans="1:10" x14ac:dyDescent="0.25">
      <c r="A7" s="12" t="s">
        <v>17</v>
      </c>
      <c r="B7" s="13" t="s">
        <v>18</v>
      </c>
      <c r="C7" s="14">
        <v>250000</v>
      </c>
      <c r="D7" s="15">
        <f t="shared" si="0"/>
        <v>0</v>
      </c>
      <c r="E7" s="5"/>
      <c r="F7" s="5"/>
      <c r="G7" s="5"/>
      <c r="H7" s="5"/>
      <c r="I7" s="5"/>
    </row>
    <row r="8" spans="1:10" x14ac:dyDescent="0.25">
      <c r="A8" s="12" t="s">
        <v>19</v>
      </c>
      <c r="B8" s="13" t="s">
        <v>20</v>
      </c>
      <c r="C8" s="14">
        <v>405000</v>
      </c>
      <c r="D8" s="15">
        <f t="shared" si="0"/>
        <v>0.02</v>
      </c>
      <c r="E8" s="5"/>
      <c r="F8" s="5"/>
      <c r="G8" s="5"/>
      <c r="H8" s="5"/>
      <c r="I8" s="5"/>
    </row>
    <row r="9" spans="1:10" ht="15.75" thickBot="1" x14ac:dyDescent="0.3">
      <c r="A9" s="20" t="s">
        <v>21</v>
      </c>
      <c r="B9" s="20" t="s">
        <v>22</v>
      </c>
      <c r="C9" s="21">
        <v>647000</v>
      </c>
      <c r="D9" s="79">
        <f t="shared" si="0"/>
        <v>0.03</v>
      </c>
      <c r="E9" s="5"/>
      <c r="F9" s="5"/>
      <c r="G9" s="5"/>
      <c r="H9" s="5"/>
      <c r="I9" s="5"/>
    </row>
  </sheetData>
  <mergeCells count="1">
    <mergeCell ref="F3:F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I16" sqref="I16"/>
    </sheetView>
  </sheetViews>
  <sheetFormatPr baseColWidth="10" defaultRowHeight="15" x14ac:dyDescent="0.25"/>
  <cols>
    <col min="1" max="1" width="14.5703125" bestFit="1" customWidth="1"/>
    <col min="2" max="2" width="14" bestFit="1" customWidth="1"/>
    <col min="3" max="3" width="14.28515625" bestFit="1" customWidth="1"/>
  </cols>
  <sheetData>
    <row r="1" spans="1:5" ht="15.75" x14ac:dyDescent="0.25">
      <c r="A1" s="28" t="s">
        <v>38</v>
      </c>
      <c r="B1" s="28" t="s">
        <v>39</v>
      </c>
      <c r="C1" s="28" t="s">
        <v>40</v>
      </c>
      <c r="D1" s="28" t="s">
        <v>41</v>
      </c>
      <c r="E1" s="28" t="s">
        <v>42</v>
      </c>
    </row>
    <row r="2" spans="1:5" x14ac:dyDescent="0.25">
      <c r="A2" s="29" t="s">
        <v>43</v>
      </c>
      <c r="B2" s="29" t="s">
        <v>46</v>
      </c>
      <c r="C2" s="29" t="s">
        <v>47</v>
      </c>
      <c r="D2" s="30">
        <v>135</v>
      </c>
      <c r="E2" s="30">
        <v>125</v>
      </c>
    </row>
    <row r="3" spans="1:5" x14ac:dyDescent="0.25">
      <c r="A3" s="29" t="s">
        <v>43</v>
      </c>
      <c r="B3" s="29" t="s">
        <v>46</v>
      </c>
      <c r="C3" s="29" t="s">
        <v>49</v>
      </c>
      <c r="D3" s="30">
        <v>23</v>
      </c>
      <c r="E3" s="30">
        <v>20</v>
      </c>
    </row>
    <row r="4" spans="1:5" x14ac:dyDescent="0.25">
      <c r="A4" s="29" t="s">
        <v>43</v>
      </c>
      <c r="B4" s="29" t="s">
        <v>46</v>
      </c>
      <c r="C4" s="29" t="s">
        <v>53</v>
      </c>
      <c r="D4" s="30">
        <v>43</v>
      </c>
      <c r="E4" s="30">
        <v>12</v>
      </c>
    </row>
    <row r="5" spans="1:5" x14ac:dyDescent="0.25">
      <c r="A5" s="29" t="s">
        <v>43</v>
      </c>
      <c r="B5" s="29" t="s">
        <v>44</v>
      </c>
      <c r="C5" s="29" t="s">
        <v>45</v>
      </c>
      <c r="D5" s="30">
        <v>400</v>
      </c>
      <c r="E5" s="30">
        <v>325</v>
      </c>
    </row>
    <row r="6" spans="1:5" x14ac:dyDescent="0.25">
      <c r="A6" s="29" t="s">
        <v>43</v>
      </c>
      <c r="B6" s="29" t="s">
        <v>44</v>
      </c>
      <c r="C6" s="29" t="s">
        <v>54</v>
      </c>
      <c r="D6" s="30">
        <v>564</v>
      </c>
      <c r="E6" s="30">
        <v>422</v>
      </c>
    </row>
    <row r="7" spans="1:5" x14ac:dyDescent="0.25">
      <c r="A7" s="29" t="s">
        <v>43</v>
      </c>
      <c r="B7" s="29" t="s">
        <v>44</v>
      </c>
      <c r="C7" s="29" t="s">
        <v>48</v>
      </c>
      <c r="D7" s="30">
        <v>363</v>
      </c>
      <c r="E7" s="30">
        <v>155</v>
      </c>
    </row>
    <row r="8" spans="1:5" x14ac:dyDescent="0.25">
      <c r="A8" s="29" t="s">
        <v>43</v>
      </c>
      <c r="B8" s="29" t="s">
        <v>44</v>
      </c>
      <c r="C8" s="29" t="s">
        <v>50</v>
      </c>
      <c r="D8" s="30">
        <v>123</v>
      </c>
      <c r="E8" s="30">
        <v>80</v>
      </c>
    </row>
    <row r="9" spans="1:5" x14ac:dyDescent="0.25">
      <c r="A9" s="29" t="s">
        <v>43</v>
      </c>
      <c r="B9" s="29" t="s">
        <v>51</v>
      </c>
      <c r="C9" s="29" t="s">
        <v>52</v>
      </c>
      <c r="D9" s="30">
        <v>89</v>
      </c>
      <c r="E9" s="30">
        <v>89</v>
      </c>
    </row>
    <row r="10" spans="1:5" x14ac:dyDescent="0.25">
      <c r="A10" s="29" t="s">
        <v>55</v>
      </c>
      <c r="B10" s="29" t="s">
        <v>58</v>
      </c>
      <c r="C10" s="29" t="s">
        <v>62</v>
      </c>
      <c r="D10" s="30">
        <v>488</v>
      </c>
      <c r="E10" s="30">
        <v>377</v>
      </c>
    </row>
    <row r="11" spans="1:5" x14ac:dyDescent="0.25">
      <c r="A11" s="29" t="s">
        <v>55</v>
      </c>
      <c r="B11" s="29" t="s">
        <v>58</v>
      </c>
      <c r="C11" s="29" t="s">
        <v>63</v>
      </c>
      <c r="D11" s="30">
        <v>129</v>
      </c>
      <c r="E11" s="30">
        <v>104</v>
      </c>
    </row>
    <row r="12" spans="1:5" x14ac:dyDescent="0.25">
      <c r="A12" s="29" t="s">
        <v>55</v>
      </c>
      <c r="B12" s="29" t="s">
        <v>58</v>
      </c>
      <c r="C12" s="29" t="s">
        <v>59</v>
      </c>
      <c r="D12" s="30">
        <v>186</v>
      </c>
      <c r="E12" s="30">
        <v>86</v>
      </c>
    </row>
    <row r="13" spans="1:5" x14ac:dyDescent="0.25">
      <c r="A13" s="29" t="s">
        <v>55</v>
      </c>
      <c r="B13" s="29" t="s">
        <v>58</v>
      </c>
      <c r="C13" s="29" t="s">
        <v>60</v>
      </c>
      <c r="D13" s="30">
        <v>798</v>
      </c>
      <c r="E13" s="30">
        <v>628</v>
      </c>
    </row>
    <row r="14" spans="1:5" x14ac:dyDescent="0.25">
      <c r="A14" s="29" t="s">
        <v>55</v>
      </c>
      <c r="B14" s="29" t="s">
        <v>56</v>
      </c>
      <c r="C14" s="29" t="s">
        <v>64</v>
      </c>
      <c r="D14" s="30">
        <v>836</v>
      </c>
      <c r="E14" s="30">
        <v>466</v>
      </c>
    </row>
    <row r="15" spans="1:5" x14ac:dyDescent="0.25">
      <c r="A15" s="29" t="s">
        <v>55</v>
      </c>
      <c r="B15" s="29" t="s">
        <v>56</v>
      </c>
      <c r="C15" s="29" t="s">
        <v>61</v>
      </c>
      <c r="D15" s="30">
        <v>100</v>
      </c>
      <c r="E15" s="30">
        <v>38</v>
      </c>
    </row>
    <row r="16" spans="1:5" x14ac:dyDescent="0.25">
      <c r="A16" s="29" t="s">
        <v>55</v>
      </c>
      <c r="B16" s="29" t="s">
        <v>56</v>
      </c>
      <c r="C16" s="29" t="s">
        <v>57</v>
      </c>
      <c r="D16" s="30">
        <v>512</v>
      </c>
      <c r="E16" s="30">
        <v>398</v>
      </c>
    </row>
    <row r="17" spans="1:5" x14ac:dyDescent="0.25">
      <c r="A17" s="29" t="s">
        <v>65</v>
      </c>
      <c r="B17" s="29" t="s">
        <v>66</v>
      </c>
      <c r="C17" s="29" t="s">
        <v>74</v>
      </c>
      <c r="D17" s="30">
        <v>148</v>
      </c>
      <c r="E17" s="30">
        <v>110</v>
      </c>
    </row>
    <row r="18" spans="1:5" x14ac:dyDescent="0.25">
      <c r="A18" s="29" t="s">
        <v>65</v>
      </c>
      <c r="B18" s="29" t="s">
        <v>66</v>
      </c>
      <c r="C18" s="29" t="s">
        <v>67</v>
      </c>
      <c r="D18" s="30">
        <v>114</v>
      </c>
      <c r="E18" s="30">
        <v>95</v>
      </c>
    </row>
    <row r="19" spans="1:5" x14ac:dyDescent="0.25">
      <c r="A19" s="29" t="s">
        <v>65</v>
      </c>
      <c r="B19" s="29" t="s">
        <v>70</v>
      </c>
      <c r="C19" s="29" t="s">
        <v>71</v>
      </c>
      <c r="D19" s="30">
        <v>136</v>
      </c>
      <c r="E19" s="30">
        <v>13</v>
      </c>
    </row>
    <row r="20" spans="1:5" x14ac:dyDescent="0.25">
      <c r="A20" s="29" t="s">
        <v>65</v>
      </c>
      <c r="B20" s="29" t="s">
        <v>70</v>
      </c>
      <c r="C20" s="29" t="s">
        <v>75</v>
      </c>
      <c r="D20" s="30">
        <v>94</v>
      </c>
      <c r="E20" s="30">
        <v>0</v>
      </c>
    </row>
    <row r="21" spans="1:5" x14ac:dyDescent="0.25">
      <c r="A21" s="29" t="s">
        <v>65</v>
      </c>
      <c r="B21" s="29" t="s">
        <v>68</v>
      </c>
      <c r="C21" s="29" t="s">
        <v>69</v>
      </c>
      <c r="D21" s="30">
        <v>120</v>
      </c>
      <c r="E21" s="30">
        <v>12</v>
      </c>
    </row>
    <row r="22" spans="1:5" x14ac:dyDescent="0.25">
      <c r="A22" s="29" t="s">
        <v>65</v>
      </c>
      <c r="B22" s="29" t="s">
        <v>68</v>
      </c>
      <c r="C22" s="29" t="s">
        <v>73</v>
      </c>
      <c r="D22" s="30">
        <v>48</v>
      </c>
      <c r="E22" s="30">
        <v>32</v>
      </c>
    </row>
    <row r="23" spans="1:5" x14ac:dyDescent="0.25">
      <c r="A23" s="29" t="s">
        <v>65</v>
      </c>
      <c r="B23" s="29" t="s">
        <v>68</v>
      </c>
      <c r="C23" s="29" t="s">
        <v>72</v>
      </c>
      <c r="D23" s="30">
        <v>524</v>
      </c>
      <c r="E23" s="30">
        <v>180</v>
      </c>
    </row>
    <row r="24" spans="1:5" x14ac:dyDescent="0.25">
      <c r="A24" s="29" t="s">
        <v>76</v>
      </c>
      <c r="B24" s="29" t="s">
        <v>66</v>
      </c>
      <c r="C24" s="29" t="s">
        <v>88</v>
      </c>
      <c r="D24" s="30">
        <v>110</v>
      </c>
      <c r="E24" s="30">
        <v>34</v>
      </c>
    </row>
    <row r="25" spans="1:5" x14ac:dyDescent="0.25">
      <c r="A25" s="29" t="s">
        <v>76</v>
      </c>
      <c r="B25" s="29" t="s">
        <v>66</v>
      </c>
      <c r="C25" s="29" t="s">
        <v>81</v>
      </c>
      <c r="D25" s="30">
        <v>125</v>
      </c>
      <c r="E25" s="30">
        <v>33</v>
      </c>
    </row>
    <row r="26" spans="1:5" x14ac:dyDescent="0.25">
      <c r="A26" s="29" t="s">
        <v>76</v>
      </c>
      <c r="B26" s="29" t="s">
        <v>82</v>
      </c>
      <c r="C26" s="29" t="s">
        <v>83</v>
      </c>
      <c r="D26" s="30">
        <v>198</v>
      </c>
      <c r="E26" s="30">
        <v>157</v>
      </c>
    </row>
    <row r="27" spans="1:5" x14ac:dyDescent="0.25">
      <c r="A27" s="29" t="s">
        <v>76</v>
      </c>
      <c r="B27" s="29" t="s">
        <v>79</v>
      </c>
      <c r="C27" s="29" t="s">
        <v>89</v>
      </c>
      <c r="D27" s="30">
        <v>138</v>
      </c>
      <c r="E27" s="30">
        <v>93</v>
      </c>
    </row>
    <row r="28" spans="1:5" x14ac:dyDescent="0.25">
      <c r="A28" s="29" t="s">
        <v>76</v>
      </c>
      <c r="B28" s="29" t="s">
        <v>79</v>
      </c>
      <c r="C28" s="29" t="s">
        <v>91</v>
      </c>
      <c r="D28" s="30">
        <v>108</v>
      </c>
      <c r="E28" s="30">
        <v>88</v>
      </c>
    </row>
    <row r="29" spans="1:5" x14ac:dyDescent="0.25">
      <c r="A29" s="29" t="s">
        <v>76</v>
      </c>
      <c r="B29" s="29" t="s">
        <v>79</v>
      </c>
      <c r="C29" s="29" t="s">
        <v>84</v>
      </c>
      <c r="D29" s="30">
        <v>56</v>
      </c>
      <c r="E29" s="30">
        <v>31</v>
      </c>
    </row>
    <row r="30" spans="1:5" x14ac:dyDescent="0.25">
      <c r="A30" s="29" t="s">
        <v>76</v>
      </c>
      <c r="B30" s="29" t="s">
        <v>79</v>
      </c>
      <c r="C30" s="29" t="s">
        <v>92</v>
      </c>
      <c r="D30" s="30">
        <v>744</v>
      </c>
      <c r="E30" s="30">
        <v>509</v>
      </c>
    </row>
    <row r="31" spans="1:5" x14ac:dyDescent="0.25">
      <c r="A31" s="29" t="s">
        <v>76</v>
      </c>
      <c r="B31" s="29" t="s">
        <v>79</v>
      </c>
      <c r="C31" s="29" t="s">
        <v>90</v>
      </c>
      <c r="D31" s="30">
        <v>6</v>
      </c>
      <c r="E31" s="30">
        <v>4</v>
      </c>
    </row>
    <row r="32" spans="1:5" x14ac:dyDescent="0.25">
      <c r="A32" s="29" t="s">
        <v>76</v>
      </c>
      <c r="B32" s="29" t="s">
        <v>79</v>
      </c>
      <c r="C32" s="29" t="s">
        <v>80</v>
      </c>
      <c r="D32" s="30">
        <v>354</v>
      </c>
      <c r="E32" s="30">
        <v>42</v>
      </c>
    </row>
    <row r="33" spans="1:5" x14ac:dyDescent="0.25">
      <c r="A33" s="29" t="s">
        <v>76</v>
      </c>
      <c r="B33" s="29" t="s">
        <v>85</v>
      </c>
      <c r="C33" s="29" t="s">
        <v>87</v>
      </c>
      <c r="D33" s="30">
        <v>200</v>
      </c>
      <c r="E33" s="30">
        <v>62</v>
      </c>
    </row>
    <row r="34" spans="1:5" x14ac:dyDescent="0.25">
      <c r="A34" s="29" t="s">
        <v>76</v>
      </c>
      <c r="B34" s="29" t="s">
        <v>85</v>
      </c>
      <c r="C34" s="29" t="s">
        <v>86</v>
      </c>
      <c r="D34" s="30">
        <v>232</v>
      </c>
      <c r="E34" s="30">
        <v>194</v>
      </c>
    </row>
    <row r="35" spans="1:5" x14ac:dyDescent="0.25">
      <c r="A35" s="29" t="s">
        <v>76</v>
      </c>
      <c r="B35" s="29" t="s">
        <v>77</v>
      </c>
      <c r="C35" s="29" t="s">
        <v>78</v>
      </c>
      <c r="D35" s="30">
        <v>280</v>
      </c>
      <c r="E35" s="30">
        <v>200</v>
      </c>
    </row>
    <row r="36" spans="1:5" x14ac:dyDescent="0.25">
      <c r="A36" s="29" t="s">
        <v>76</v>
      </c>
      <c r="B36" s="29" t="s">
        <v>77</v>
      </c>
      <c r="C36" s="29" t="s">
        <v>93</v>
      </c>
      <c r="D36" s="30">
        <v>135</v>
      </c>
      <c r="E36" s="30">
        <v>111</v>
      </c>
    </row>
    <row r="37" spans="1:5" x14ac:dyDescent="0.25">
      <c r="A37" s="29" t="s">
        <v>94</v>
      </c>
      <c r="B37" s="29" t="s">
        <v>97</v>
      </c>
      <c r="C37" s="29" t="s">
        <v>98</v>
      </c>
      <c r="D37" s="30">
        <v>412</v>
      </c>
      <c r="E37" s="30">
        <v>85</v>
      </c>
    </row>
    <row r="38" spans="1:5" x14ac:dyDescent="0.25">
      <c r="A38" s="29" t="s">
        <v>94</v>
      </c>
      <c r="B38" s="29" t="s">
        <v>97</v>
      </c>
      <c r="C38" s="29" t="s">
        <v>99</v>
      </c>
      <c r="D38" s="30">
        <v>202</v>
      </c>
      <c r="E38" s="30">
        <v>200</v>
      </c>
    </row>
    <row r="39" spans="1:5" x14ac:dyDescent="0.25">
      <c r="A39" s="29" t="s">
        <v>94</v>
      </c>
      <c r="B39" s="29" t="s">
        <v>95</v>
      </c>
      <c r="C39" s="29" t="s">
        <v>100</v>
      </c>
      <c r="D39" s="30">
        <v>21</v>
      </c>
      <c r="E39" s="30">
        <v>0</v>
      </c>
    </row>
    <row r="40" spans="1:5" x14ac:dyDescent="0.25">
      <c r="A40" s="29" t="s">
        <v>94</v>
      </c>
      <c r="B40" s="29" t="s">
        <v>95</v>
      </c>
      <c r="C40" s="29" t="s">
        <v>96</v>
      </c>
      <c r="D40" s="30">
        <v>92</v>
      </c>
      <c r="E40" s="30">
        <v>3</v>
      </c>
    </row>
  </sheetData>
  <sortState ref="A2:E40">
    <sortCondition ref="A2:A40"/>
    <sortCondition ref="B2:B40"/>
    <sortCondition ref="C2:C40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0"/>
  <sheetViews>
    <sheetView workbookViewId="0">
      <selection activeCell="E55" sqref="E55"/>
    </sheetView>
  </sheetViews>
  <sheetFormatPr baseColWidth="10" defaultRowHeight="15" x14ac:dyDescent="0.25"/>
  <cols>
    <col min="1" max="1" width="14.5703125" bestFit="1" customWidth="1"/>
    <col min="2" max="2" width="14" bestFit="1" customWidth="1"/>
    <col min="3" max="3" width="14.28515625" bestFit="1" customWidth="1"/>
  </cols>
  <sheetData>
    <row r="1" spans="1:5" ht="15.75" x14ac:dyDescent="0.25">
      <c r="A1" s="28" t="s">
        <v>38</v>
      </c>
      <c r="B1" s="28" t="s">
        <v>39</v>
      </c>
      <c r="C1" s="28" t="s">
        <v>40</v>
      </c>
      <c r="D1" s="28" t="s">
        <v>41</v>
      </c>
      <c r="E1" s="28" t="s">
        <v>42</v>
      </c>
    </row>
    <row r="2" spans="1:5" hidden="1" x14ac:dyDescent="0.25">
      <c r="A2" s="29" t="s">
        <v>43</v>
      </c>
      <c r="B2" s="29" t="s">
        <v>44</v>
      </c>
      <c r="C2" s="29" t="s">
        <v>45</v>
      </c>
      <c r="D2" s="30">
        <v>400</v>
      </c>
      <c r="E2" s="30">
        <v>325</v>
      </c>
    </row>
    <row r="3" spans="1:5" hidden="1" x14ac:dyDescent="0.25">
      <c r="A3" s="29" t="s">
        <v>43</v>
      </c>
      <c r="B3" s="29" t="s">
        <v>46</v>
      </c>
      <c r="C3" s="29" t="s">
        <v>47</v>
      </c>
      <c r="D3" s="30">
        <v>135</v>
      </c>
      <c r="E3" s="30">
        <v>125</v>
      </c>
    </row>
    <row r="4" spans="1:5" hidden="1" x14ac:dyDescent="0.25">
      <c r="A4" s="29" t="s">
        <v>43</v>
      </c>
      <c r="B4" s="29" t="s">
        <v>44</v>
      </c>
      <c r="C4" s="29" t="s">
        <v>48</v>
      </c>
      <c r="D4" s="30">
        <v>363</v>
      </c>
      <c r="E4" s="30">
        <v>155</v>
      </c>
    </row>
    <row r="5" spans="1:5" hidden="1" x14ac:dyDescent="0.25">
      <c r="A5" s="29" t="s">
        <v>43</v>
      </c>
      <c r="B5" s="29" t="s">
        <v>46</v>
      </c>
      <c r="C5" s="29" t="s">
        <v>49</v>
      </c>
      <c r="D5" s="30">
        <v>23</v>
      </c>
      <c r="E5" s="30">
        <v>20</v>
      </c>
    </row>
    <row r="6" spans="1:5" hidden="1" x14ac:dyDescent="0.25">
      <c r="A6" s="29" t="s">
        <v>43</v>
      </c>
      <c r="B6" s="29" t="s">
        <v>44</v>
      </c>
      <c r="C6" s="29" t="s">
        <v>50</v>
      </c>
      <c r="D6" s="30">
        <v>123</v>
      </c>
      <c r="E6" s="30">
        <v>80</v>
      </c>
    </row>
    <row r="7" spans="1:5" hidden="1" x14ac:dyDescent="0.25">
      <c r="A7" s="29" t="s">
        <v>43</v>
      </c>
      <c r="B7" s="29" t="s">
        <v>51</v>
      </c>
      <c r="C7" s="29" t="s">
        <v>52</v>
      </c>
      <c r="D7" s="30">
        <v>89</v>
      </c>
      <c r="E7" s="30">
        <v>89</v>
      </c>
    </row>
    <row r="8" spans="1:5" hidden="1" x14ac:dyDescent="0.25">
      <c r="A8" s="29" t="s">
        <v>43</v>
      </c>
      <c r="B8" s="29" t="s">
        <v>46</v>
      </c>
      <c r="C8" s="29" t="s">
        <v>53</v>
      </c>
      <c r="D8" s="30">
        <v>43</v>
      </c>
      <c r="E8" s="30">
        <v>12</v>
      </c>
    </row>
    <row r="9" spans="1:5" hidden="1" x14ac:dyDescent="0.25">
      <c r="A9" s="29" t="s">
        <v>43</v>
      </c>
      <c r="B9" s="29" t="s">
        <v>44</v>
      </c>
      <c r="C9" s="29" t="s">
        <v>54</v>
      </c>
      <c r="D9" s="30">
        <v>564</v>
      </c>
      <c r="E9" s="30">
        <v>422</v>
      </c>
    </row>
    <row r="10" spans="1:5" hidden="1" x14ac:dyDescent="0.25">
      <c r="A10" s="29" t="s">
        <v>55</v>
      </c>
      <c r="B10" s="29" t="s">
        <v>56</v>
      </c>
      <c r="C10" s="29" t="s">
        <v>57</v>
      </c>
      <c r="D10" s="30">
        <v>512</v>
      </c>
      <c r="E10" s="30">
        <v>398</v>
      </c>
    </row>
    <row r="11" spans="1:5" hidden="1" x14ac:dyDescent="0.25">
      <c r="A11" s="29" t="s">
        <v>55</v>
      </c>
      <c r="B11" s="29" t="s">
        <v>58</v>
      </c>
      <c r="C11" s="29" t="s">
        <v>59</v>
      </c>
      <c r="D11" s="30">
        <v>186</v>
      </c>
      <c r="E11" s="30">
        <v>86</v>
      </c>
    </row>
    <row r="12" spans="1:5" hidden="1" x14ac:dyDescent="0.25">
      <c r="A12" s="29" t="s">
        <v>55</v>
      </c>
      <c r="B12" s="29" t="s">
        <v>58</v>
      </c>
      <c r="C12" s="29" t="s">
        <v>60</v>
      </c>
      <c r="D12" s="30">
        <v>798</v>
      </c>
      <c r="E12" s="30">
        <v>628</v>
      </c>
    </row>
    <row r="13" spans="1:5" hidden="1" x14ac:dyDescent="0.25">
      <c r="A13" s="29" t="s">
        <v>55</v>
      </c>
      <c r="B13" s="29" t="s">
        <v>56</v>
      </c>
      <c r="C13" s="29" t="s">
        <v>61</v>
      </c>
      <c r="D13" s="30">
        <v>100</v>
      </c>
      <c r="E13" s="30">
        <v>38</v>
      </c>
    </row>
    <row r="14" spans="1:5" hidden="1" x14ac:dyDescent="0.25">
      <c r="A14" s="29" t="s">
        <v>55</v>
      </c>
      <c r="B14" s="29" t="s">
        <v>58</v>
      </c>
      <c r="C14" s="29" t="s">
        <v>62</v>
      </c>
      <c r="D14" s="30">
        <v>488</v>
      </c>
      <c r="E14" s="30">
        <v>377</v>
      </c>
    </row>
    <row r="15" spans="1:5" hidden="1" x14ac:dyDescent="0.25">
      <c r="A15" s="29" t="s">
        <v>55</v>
      </c>
      <c r="B15" s="29" t="s">
        <v>58</v>
      </c>
      <c r="C15" s="29" t="s">
        <v>63</v>
      </c>
      <c r="D15" s="30">
        <v>129</v>
      </c>
      <c r="E15" s="30">
        <v>104</v>
      </c>
    </row>
    <row r="16" spans="1:5" hidden="1" x14ac:dyDescent="0.25">
      <c r="A16" s="29" t="s">
        <v>55</v>
      </c>
      <c r="B16" s="29" t="s">
        <v>56</v>
      </c>
      <c r="C16" s="29" t="s">
        <v>64</v>
      </c>
      <c r="D16" s="30">
        <v>836</v>
      </c>
      <c r="E16" s="30">
        <v>466</v>
      </c>
    </row>
    <row r="17" spans="1:5" x14ac:dyDescent="0.25">
      <c r="A17" s="29" t="s">
        <v>65</v>
      </c>
      <c r="B17" s="29" t="s">
        <v>66</v>
      </c>
      <c r="C17" s="29" t="s">
        <v>67</v>
      </c>
      <c r="D17" s="30">
        <v>114</v>
      </c>
      <c r="E17" s="30">
        <v>95</v>
      </c>
    </row>
    <row r="18" spans="1:5" hidden="1" x14ac:dyDescent="0.25">
      <c r="A18" s="29" t="s">
        <v>65</v>
      </c>
      <c r="B18" s="29" t="s">
        <v>68</v>
      </c>
      <c r="C18" s="29" t="s">
        <v>69</v>
      </c>
      <c r="D18" s="30">
        <v>120</v>
      </c>
      <c r="E18" s="30">
        <v>12</v>
      </c>
    </row>
    <row r="19" spans="1:5" hidden="1" x14ac:dyDescent="0.25">
      <c r="A19" s="29" t="s">
        <v>65</v>
      </c>
      <c r="B19" s="29" t="s">
        <v>70</v>
      </c>
      <c r="C19" s="29" t="s">
        <v>71</v>
      </c>
      <c r="D19" s="30">
        <v>136</v>
      </c>
      <c r="E19" s="30">
        <v>13</v>
      </c>
    </row>
    <row r="20" spans="1:5" hidden="1" x14ac:dyDescent="0.25">
      <c r="A20" s="29" t="s">
        <v>65</v>
      </c>
      <c r="B20" s="29" t="s">
        <v>68</v>
      </c>
      <c r="C20" s="29" t="s">
        <v>72</v>
      </c>
      <c r="D20" s="30">
        <v>524</v>
      </c>
      <c r="E20" s="30">
        <v>180</v>
      </c>
    </row>
    <row r="21" spans="1:5" hidden="1" x14ac:dyDescent="0.25">
      <c r="A21" s="29" t="s">
        <v>65</v>
      </c>
      <c r="B21" s="29" t="s">
        <v>68</v>
      </c>
      <c r="C21" s="29" t="s">
        <v>73</v>
      </c>
      <c r="D21" s="30">
        <v>48</v>
      </c>
      <c r="E21" s="30">
        <v>32</v>
      </c>
    </row>
    <row r="22" spans="1:5" x14ac:dyDescent="0.25">
      <c r="A22" s="29" t="s">
        <v>65</v>
      </c>
      <c r="B22" s="29" t="s">
        <v>66</v>
      </c>
      <c r="C22" s="29" t="s">
        <v>74</v>
      </c>
      <c r="D22" s="30">
        <v>148</v>
      </c>
      <c r="E22" s="30">
        <v>110</v>
      </c>
    </row>
    <row r="23" spans="1:5" hidden="1" x14ac:dyDescent="0.25">
      <c r="A23" s="29" t="s">
        <v>65</v>
      </c>
      <c r="B23" s="29" t="s">
        <v>70</v>
      </c>
      <c r="C23" s="29" t="s">
        <v>75</v>
      </c>
      <c r="D23" s="30">
        <v>94</v>
      </c>
      <c r="E23" s="30">
        <v>0</v>
      </c>
    </row>
    <row r="24" spans="1:5" x14ac:dyDescent="0.25">
      <c r="A24" s="29" t="s">
        <v>76</v>
      </c>
      <c r="B24" s="29" t="s">
        <v>77</v>
      </c>
      <c r="C24" s="29" t="s">
        <v>78</v>
      </c>
      <c r="D24" s="30">
        <v>280</v>
      </c>
      <c r="E24" s="30">
        <v>200</v>
      </c>
    </row>
    <row r="25" spans="1:5" hidden="1" x14ac:dyDescent="0.25">
      <c r="A25" s="29" t="s">
        <v>76</v>
      </c>
      <c r="B25" s="29" t="s">
        <v>79</v>
      </c>
      <c r="C25" s="29" t="s">
        <v>80</v>
      </c>
      <c r="D25" s="30">
        <v>354</v>
      </c>
      <c r="E25" s="30">
        <v>42</v>
      </c>
    </row>
    <row r="26" spans="1:5" x14ac:dyDescent="0.25">
      <c r="A26" s="29" t="s">
        <v>76</v>
      </c>
      <c r="B26" s="29" t="s">
        <v>66</v>
      </c>
      <c r="C26" s="29" t="s">
        <v>81</v>
      </c>
      <c r="D26" s="30">
        <v>125</v>
      </c>
      <c r="E26" s="30">
        <v>33</v>
      </c>
    </row>
    <row r="27" spans="1:5" hidden="1" x14ac:dyDescent="0.25">
      <c r="A27" s="29" t="s">
        <v>76</v>
      </c>
      <c r="B27" s="29" t="s">
        <v>82</v>
      </c>
      <c r="C27" s="29" t="s">
        <v>83</v>
      </c>
      <c r="D27" s="30">
        <v>198</v>
      </c>
      <c r="E27" s="30">
        <v>157</v>
      </c>
    </row>
    <row r="28" spans="1:5" hidden="1" x14ac:dyDescent="0.25">
      <c r="A28" s="29" t="s">
        <v>76</v>
      </c>
      <c r="B28" s="29" t="s">
        <v>79</v>
      </c>
      <c r="C28" s="29" t="s">
        <v>84</v>
      </c>
      <c r="D28" s="30">
        <v>56</v>
      </c>
      <c r="E28" s="30">
        <v>31</v>
      </c>
    </row>
    <row r="29" spans="1:5" hidden="1" x14ac:dyDescent="0.25">
      <c r="A29" s="29" t="s">
        <v>76</v>
      </c>
      <c r="B29" s="29" t="s">
        <v>85</v>
      </c>
      <c r="C29" s="29" t="s">
        <v>86</v>
      </c>
      <c r="D29" s="30">
        <v>232</v>
      </c>
      <c r="E29" s="30">
        <v>194</v>
      </c>
    </row>
    <row r="30" spans="1:5" hidden="1" x14ac:dyDescent="0.25">
      <c r="A30" s="29" t="s">
        <v>76</v>
      </c>
      <c r="B30" s="29" t="s">
        <v>85</v>
      </c>
      <c r="C30" s="29" t="s">
        <v>87</v>
      </c>
      <c r="D30" s="30">
        <v>200</v>
      </c>
      <c r="E30" s="30">
        <v>62</v>
      </c>
    </row>
    <row r="31" spans="1:5" x14ac:dyDescent="0.25">
      <c r="A31" s="29" t="s">
        <v>76</v>
      </c>
      <c r="B31" s="29" t="s">
        <v>66</v>
      </c>
      <c r="C31" s="29" t="s">
        <v>88</v>
      </c>
      <c r="D31" s="30">
        <v>110</v>
      </c>
      <c r="E31" s="30">
        <v>34</v>
      </c>
    </row>
    <row r="32" spans="1:5" hidden="1" x14ac:dyDescent="0.25">
      <c r="A32" s="29" t="s">
        <v>76</v>
      </c>
      <c r="B32" s="29" t="s">
        <v>79</v>
      </c>
      <c r="C32" s="29" t="s">
        <v>89</v>
      </c>
      <c r="D32" s="30">
        <v>138</v>
      </c>
      <c r="E32" s="30">
        <v>93</v>
      </c>
    </row>
    <row r="33" spans="1:5" hidden="1" x14ac:dyDescent="0.25">
      <c r="A33" s="29" t="s">
        <v>76</v>
      </c>
      <c r="B33" s="29" t="s">
        <v>79</v>
      </c>
      <c r="C33" s="29" t="s">
        <v>90</v>
      </c>
      <c r="D33" s="30">
        <v>6</v>
      </c>
      <c r="E33" s="30">
        <v>4</v>
      </c>
    </row>
    <row r="34" spans="1:5" hidden="1" x14ac:dyDescent="0.25">
      <c r="A34" s="29" t="s">
        <v>76</v>
      </c>
      <c r="B34" s="29" t="s">
        <v>79</v>
      </c>
      <c r="C34" s="29" t="s">
        <v>91</v>
      </c>
      <c r="D34" s="30">
        <v>108</v>
      </c>
      <c r="E34" s="30">
        <v>88</v>
      </c>
    </row>
    <row r="35" spans="1:5" hidden="1" x14ac:dyDescent="0.25">
      <c r="A35" s="29" t="s">
        <v>76</v>
      </c>
      <c r="B35" s="29" t="s">
        <v>79</v>
      </c>
      <c r="C35" s="29" t="s">
        <v>92</v>
      </c>
      <c r="D35" s="30">
        <v>744</v>
      </c>
      <c r="E35" s="30">
        <v>509</v>
      </c>
    </row>
    <row r="36" spans="1:5" x14ac:dyDescent="0.25">
      <c r="A36" s="29" t="s">
        <v>76</v>
      </c>
      <c r="B36" s="29" t="s">
        <v>77</v>
      </c>
      <c r="C36" s="29" t="s">
        <v>93</v>
      </c>
      <c r="D36" s="30">
        <v>135</v>
      </c>
      <c r="E36" s="30">
        <v>111</v>
      </c>
    </row>
    <row r="37" spans="1:5" hidden="1" x14ac:dyDescent="0.25">
      <c r="A37" s="29" t="s">
        <v>94</v>
      </c>
      <c r="B37" s="29" t="s">
        <v>95</v>
      </c>
      <c r="C37" s="29" t="s">
        <v>96</v>
      </c>
      <c r="D37" s="30">
        <v>92</v>
      </c>
      <c r="E37" s="30">
        <v>3</v>
      </c>
    </row>
    <row r="38" spans="1:5" hidden="1" x14ac:dyDescent="0.25">
      <c r="A38" s="29" t="s">
        <v>94</v>
      </c>
      <c r="B38" s="29" t="s">
        <v>97</v>
      </c>
      <c r="C38" s="29" t="s">
        <v>98</v>
      </c>
      <c r="D38" s="30">
        <v>412</v>
      </c>
      <c r="E38" s="30">
        <v>85</v>
      </c>
    </row>
    <row r="39" spans="1:5" hidden="1" x14ac:dyDescent="0.25">
      <c r="A39" s="29" t="s">
        <v>94</v>
      </c>
      <c r="B39" s="29" t="s">
        <v>97</v>
      </c>
      <c r="C39" s="29" t="s">
        <v>99</v>
      </c>
      <c r="D39" s="30">
        <v>202</v>
      </c>
      <c r="E39" s="30">
        <v>200</v>
      </c>
    </row>
    <row r="40" spans="1:5" hidden="1" x14ac:dyDescent="0.25">
      <c r="A40" s="29" t="s">
        <v>94</v>
      </c>
      <c r="B40" s="29" t="s">
        <v>95</v>
      </c>
      <c r="C40" s="29" t="s">
        <v>100</v>
      </c>
      <c r="D40" s="30">
        <v>21</v>
      </c>
      <c r="E40" s="30">
        <v>0</v>
      </c>
    </row>
  </sheetData>
  <autoFilter ref="A1:E40">
    <filterColumn colId="1">
      <filters>
        <filter val="Fisch"/>
        <filter val="Wurst"/>
      </filters>
    </filterColumn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I35" sqref="I35"/>
    </sheetView>
  </sheetViews>
  <sheetFormatPr baseColWidth="10" defaultRowHeight="15" x14ac:dyDescent="0.25"/>
  <cols>
    <col min="1" max="1" width="14.5703125" bestFit="1" customWidth="1"/>
    <col min="2" max="2" width="14" bestFit="1" customWidth="1"/>
    <col min="3" max="3" width="14.28515625" bestFit="1" customWidth="1"/>
  </cols>
  <sheetData>
    <row r="1" spans="1:5" ht="15.75" x14ac:dyDescent="0.25">
      <c r="A1" s="28" t="s">
        <v>38</v>
      </c>
      <c r="B1" s="28" t="s">
        <v>39</v>
      </c>
      <c r="C1" s="28" t="s">
        <v>40</v>
      </c>
      <c r="D1" s="28" t="s">
        <v>41</v>
      </c>
      <c r="E1" s="28" t="s">
        <v>42</v>
      </c>
    </row>
    <row r="2" spans="1:5" x14ac:dyDescent="0.25">
      <c r="A2" s="29" t="s">
        <v>43</v>
      </c>
      <c r="B2" s="29" t="s">
        <v>44</v>
      </c>
      <c r="C2" s="29" t="s">
        <v>45</v>
      </c>
      <c r="D2" s="30">
        <v>400</v>
      </c>
      <c r="E2" s="30">
        <v>325</v>
      </c>
    </row>
    <row r="3" spans="1:5" x14ac:dyDescent="0.25">
      <c r="A3" s="29" t="s">
        <v>43</v>
      </c>
      <c r="B3" s="29" t="s">
        <v>46</v>
      </c>
      <c r="C3" s="29" t="s">
        <v>47</v>
      </c>
      <c r="D3" s="30">
        <v>135</v>
      </c>
      <c r="E3" s="30">
        <v>125</v>
      </c>
    </row>
    <row r="4" spans="1:5" x14ac:dyDescent="0.25">
      <c r="A4" s="29" t="s">
        <v>43</v>
      </c>
      <c r="B4" s="29" t="s">
        <v>44</v>
      </c>
      <c r="C4" s="29" t="s">
        <v>48</v>
      </c>
      <c r="D4" s="30">
        <v>363</v>
      </c>
      <c r="E4" s="30">
        <v>155</v>
      </c>
    </row>
    <row r="5" spans="1:5" x14ac:dyDescent="0.25">
      <c r="A5" s="29" t="s">
        <v>43</v>
      </c>
      <c r="B5" s="29" t="s">
        <v>46</v>
      </c>
      <c r="C5" s="29" t="s">
        <v>49</v>
      </c>
      <c r="D5" s="30">
        <v>23</v>
      </c>
      <c r="E5" s="30">
        <v>20</v>
      </c>
    </row>
    <row r="6" spans="1:5" x14ac:dyDescent="0.25">
      <c r="A6" s="29" t="s">
        <v>43</v>
      </c>
      <c r="B6" s="29" t="s">
        <v>44</v>
      </c>
      <c r="C6" s="29" t="s">
        <v>50</v>
      </c>
      <c r="D6" s="30">
        <v>123</v>
      </c>
      <c r="E6" s="30">
        <v>80</v>
      </c>
    </row>
    <row r="7" spans="1:5" x14ac:dyDescent="0.25">
      <c r="A7" s="29" t="s">
        <v>43</v>
      </c>
      <c r="B7" s="29" t="s">
        <v>51</v>
      </c>
      <c r="C7" s="29" t="s">
        <v>52</v>
      </c>
      <c r="D7" s="30">
        <v>89</v>
      </c>
      <c r="E7" s="30">
        <v>89</v>
      </c>
    </row>
    <row r="8" spans="1:5" x14ac:dyDescent="0.25">
      <c r="A8" s="29" t="s">
        <v>43</v>
      </c>
      <c r="B8" s="29" t="s">
        <v>46</v>
      </c>
      <c r="C8" s="29" t="s">
        <v>53</v>
      </c>
      <c r="D8" s="30">
        <v>43</v>
      </c>
      <c r="E8" s="30">
        <v>12</v>
      </c>
    </row>
    <row r="9" spans="1:5" x14ac:dyDescent="0.25">
      <c r="A9" s="29" t="s">
        <v>43</v>
      </c>
      <c r="B9" s="29" t="s">
        <v>44</v>
      </c>
      <c r="C9" s="29" t="s">
        <v>54</v>
      </c>
      <c r="D9" s="30">
        <v>564</v>
      </c>
      <c r="E9" s="30">
        <v>422</v>
      </c>
    </row>
    <row r="10" spans="1:5" x14ac:dyDescent="0.25">
      <c r="A10" s="29" t="s">
        <v>55</v>
      </c>
      <c r="B10" s="29" t="s">
        <v>56</v>
      </c>
      <c r="C10" s="29" t="s">
        <v>57</v>
      </c>
      <c r="D10" s="30">
        <v>512</v>
      </c>
      <c r="E10" s="30">
        <v>398</v>
      </c>
    </row>
    <row r="11" spans="1:5" x14ac:dyDescent="0.25">
      <c r="A11" s="29" t="s">
        <v>55</v>
      </c>
      <c r="B11" s="29" t="s">
        <v>58</v>
      </c>
      <c r="C11" s="29" t="s">
        <v>59</v>
      </c>
      <c r="D11" s="30">
        <v>186</v>
      </c>
      <c r="E11" s="30">
        <v>86</v>
      </c>
    </row>
    <row r="12" spans="1:5" x14ac:dyDescent="0.25">
      <c r="A12" s="29" t="s">
        <v>55</v>
      </c>
      <c r="B12" s="29" t="s">
        <v>58</v>
      </c>
      <c r="C12" s="29" t="s">
        <v>60</v>
      </c>
      <c r="D12" s="30">
        <v>798</v>
      </c>
      <c r="E12" s="30">
        <v>628</v>
      </c>
    </row>
    <row r="13" spans="1:5" x14ac:dyDescent="0.25">
      <c r="A13" s="29" t="s">
        <v>55</v>
      </c>
      <c r="B13" s="29" t="s">
        <v>56</v>
      </c>
      <c r="C13" s="29" t="s">
        <v>61</v>
      </c>
      <c r="D13" s="30">
        <v>100</v>
      </c>
      <c r="E13" s="30">
        <v>38</v>
      </c>
    </row>
    <row r="14" spans="1:5" x14ac:dyDescent="0.25">
      <c r="A14" s="29" t="s">
        <v>55</v>
      </c>
      <c r="B14" s="29" t="s">
        <v>58</v>
      </c>
      <c r="C14" s="29" t="s">
        <v>62</v>
      </c>
      <c r="D14" s="30">
        <v>488</v>
      </c>
      <c r="E14" s="30">
        <v>377</v>
      </c>
    </row>
    <row r="15" spans="1:5" x14ac:dyDescent="0.25">
      <c r="A15" s="29" t="s">
        <v>55</v>
      </c>
      <c r="B15" s="29" t="s">
        <v>58</v>
      </c>
      <c r="C15" s="29" t="s">
        <v>63</v>
      </c>
      <c r="D15" s="30">
        <v>129</v>
      </c>
      <c r="E15" s="30">
        <v>104</v>
      </c>
    </row>
    <row r="16" spans="1:5" x14ac:dyDescent="0.25">
      <c r="A16" s="29" t="s">
        <v>55</v>
      </c>
      <c r="B16" s="29" t="s">
        <v>56</v>
      </c>
      <c r="C16" s="29" t="s">
        <v>64</v>
      </c>
      <c r="D16" s="30">
        <v>836</v>
      </c>
      <c r="E16" s="30">
        <v>466</v>
      </c>
    </row>
    <row r="17" spans="1:5" x14ac:dyDescent="0.25">
      <c r="A17" s="29" t="s">
        <v>65</v>
      </c>
      <c r="B17" s="29" t="s">
        <v>66</v>
      </c>
      <c r="C17" s="29" t="s">
        <v>67</v>
      </c>
      <c r="D17" s="30">
        <v>114</v>
      </c>
      <c r="E17" s="30">
        <v>95</v>
      </c>
    </row>
    <row r="18" spans="1:5" x14ac:dyDescent="0.25">
      <c r="A18" s="29" t="s">
        <v>65</v>
      </c>
      <c r="B18" s="29" t="s">
        <v>68</v>
      </c>
      <c r="C18" s="29" t="s">
        <v>69</v>
      </c>
      <c r="D18" s="30">
        <v>120</v>
      </c>
      <c r="E18" s="30">
        <v>12</v>
      </c>
    </row>
    <row r="19" spans="1:5" x14ac:dyDescent="0.25">
      <c r="A19" s="29" t="s">
        <v>65</v>
      </c>
      <c r="B19" s="29" t="s">
        <v>70</v>
      </c>
      <c r="C19" s="29" t="s">
        <v>71</v>
      </c>
      <c r="D19" s="30">
        <v>136</v>
      </c>
      <c r="E19" s="30">
        <v>13</v>
      </c>
    </row>
    <row r="20" spans="1:5" x14ac:dyDescent="0.25">
      <c r="A20" s="29" t="s">
        <v>65</v>
      </c>
      <c r="B20" s="29" t="s">
        <v>68</v>
      </c>
      <c r="C20" s="29" t="s">
        <v>72</v>
      </c>
      <c r="D20" s="30">
        <v>524</v>
      </c>
      <c r="E20" s="30">
        <v>180</v>
      </c>
    </row>
    <row r="21" spans="1:5" x14ac:dyDescent="0.25">
      <c r="A21" s="29" t="s">
        <v>65</v>
      </c>
      <c r="B21" s="29" t="s">
        <v>68</v>
      </c>
      <c r="C21" s="29" t="s">
        <v>73</v>
      </c>
      <c r="D21" s="30">
        <v>48</v>
      </c>
      <c r="E21" s="30">
        <v>32</v>
      </c>
    </row>
    <row r="22" spans="1:5" x14ac:dyDescent="0.25">
      <c r="A22" s="29" t="s">
        <v>65</v>
      </c>
      <c r="B22" s="29" t="s">
        <v>66</v>
      </c>
      <c r="C22" s="29" t="s">
        <v>74</v>
      </c>
      <c r="D22" s="30">
        <v>148</v>
      </c>
      <c r="E22" s="30">
        <v>110</v>
      </c>
    </row>
    <row r="23" spans="1:5" x14ac:dyDescent="0.25">
      <c r="A23" s="29" t="s">
        <v>65</v>
      </c>
      <c r="B23" s="29" t="s">
        <v>70</v>
      </c>
      <c r="C23" s="29" t="s">
        <v>75</v>
      </c>
      <c r="D23" s="30">
        <v>94</v>
      </c>
      <c r="E23" s="30">
        <v>0</v>
      </c>
    </row>
    <row r="24" spans="1:5" x14ac:dyDescent="0.25">
      <c r="A24" s="29" t="s">
        <v>76</v>
      </c>
      <c r="B24" s="29" t="s">
        <v>77</v>
      </c>
      <c r="C24" s="29" t="s">
        <v>78</v>
      </c>
      <c r="D24" s="30">
        <v>280</v>
      </c>
      <c r="E24" s="30">
        <v>200</v>
      </c>
    </row>
    <row r="25" spans="1:5" x14ac:dyDescent="0.25">
      <c r="A25" s="29" t="s">
        <v>76</v>
      </c>
      <c r="B25" s="29" t="s">
        <v>79</v>
      </c>
      <c r="C25" s="29" t="s">
        <v>80</v>
      </c>
      <c r="D25" s="30">
        <v>354</v>
      </c>
      <c r="E25" s="30">
        <v>42</v>
      </c>
    </row>
    <row r="26" spans="1:5" x14ac:dyDescent="0.25">
      <c r="A26" s="29" t="s">
        <v>76</v>
      </c>
      <c r="B26" s="29" t="s">
        <v>66</v>
      </c>
      <c r="C26" s="29" t="s">
        <v>81</v>
      </c>
      <c r="D26" s="30">
        <v>125</v>
      </c>
      <c r="E26" s="30">
        <v>33</v>
      </c>
    </row>
    <row r="27" spans="1:5" x14ac:dyDescent="0.25">
      <c r="A27" s="29" t="s">
        <v>76</v>
      </c>
      <c r="B27" s="29" t="s">
        <v>82</v>
      </c>
      <c r="C27" s="29" t="s">
        <v>83</v>
      </c>
      <c r="D27" s="30">
        <v>198</v>
      </c>
      <c r="E27" s="30">
        <v>157</v>
      </c>
    </row>
    <row r="28" spans="1:5" x14ac:dyDescent="0.25">
      <c r="A28" s="29" t="s">
        <v>76</v>
      </c>
      <c r="B28" s="29" t="s">
        <v>79</v>
      </c>
      <c r="C28" s="29" t="s">
        <v>84</v>
      </c>
      <c r="D28" s="30">
        <v>56</v>
      </c>
      <c r="E28" s="30">
        <v>31</v>
      </c>
    </row>
    <row r="29" spans="1:5" x14ac:dyDescent="0.25">
      <c r="A29" s="29" t="s">
        <v>76</v>
      </c>
      <c r="B29" s="29" t="s">
        <v>85</v>
      </c>
      <c r="C29" s="29" t="s">
        <v>86</v>
      </c>
      <c r="D29" s="30">
        <v>232</v>
      </c>
      <c r="E29" s="30">
        <v>194</v>
      </c>
    </row>
    <row r="30" spans="1:5" x14ac:dyDescent="0.25">
      <c r="A30" s="29" t="s">
        <v>76</v>
      </c>
      <c r="B30" s="29" t="s">
        <v>85</v>
      </c>
      <c r="C30" s="29" t="s">
        <v>87</v>
      </c>
      <c r="D30" s="30">
        <v>200</v>
      </c>
      <c r="E30" s="30">
        <v>62</v>
      </c>
    </row>
    <row r="31" spans="1:5" x14ac:dyDescent="0.25">
      <c r="A31" s="29" t="s">
        <v>76</v>
      </c>
      <c r="B31" s="29" t="s">
        <v>66</v>
      </c>
      <c r="C31" s="29" t="s">
        <v>88</v>
      </c>
      <c r="D31" s="30">
        <v>110</v>
      </c>
      <c r="E31" s="30">
        <v>34</v>
      </c>
    </row>
    <row r="32" spans="1:5" x14ac:dyDescent="0.25">
      <c r="A32" s="29" t="s">
        <v>76</v>
      </c>
      <c r="B32" s="29" t="s">
        <v>79</v>
      </c>
      <c r="C32" s="29" t="s">
        <v>89</v>
      </c>
      <c r="D32" s="30">
        <v>138</v>
      </c>
      <c r="E32" s="30">
        <v>93</v>
      </c>
    </row>
    <row r="33" spans="1:5" x14ac:dyDescent="0.25">
      <c r="A33" s="29" t="s">
        <v>76</v>
      </c>
      <c r="B33" s="29" t="s">
        <v>79</v>
      </c>
      <c r="C33" s="29" t="s">
        <v>90</v>
      </c>
      <c r="D33" s="30">
        <v>6</v>
      </c>
      <c r="E33" s="30">
        <v>4</v>
      </c>
    </row>
    <row r="34" spans="1:5" x14ac:dyDescent="0.25">
      <c r="A34" s="29" t="s">
        <v>76</v>
      </c>
      <c r="B34" s="29" t="s">
        <v>79</v>
      </c>
      <c r="C34" s="29" t="s">
        <v>91</v>
      </c>
      <c r="D34" s="30">
        <v>108</v>
      </c>
      <c r="E34" s="30">
        <v>88</v>
      </c>
    </row>
    <row r="35" spans="1:5" x14ac:dyDescent="0.25">
      <c r="A35" s="29" t="s">
        <v>76</v>
      </c>
      <c r="B35" s="29" t="s">
        <v>79</v>
      </c>
      <c r="C35" s="29" t="s">
        <v>92</v>
      </c>
      <c r="D35" s="30">
        <v>744</v>
      </c>
      <c r="E35" s="30">
        <v>509</v>
      </c>
    </row>
    <row r="36" spans="1:5" x14ac:dyDescent="0.25">
      <c r="A36" s="29" t="s">
        <v>76</v>
      </c>
      <c r="B36" s="29" t="s">
        <v>77</v>
      </c>
      <c r="C36" s="29" t="s">
        <v>93</v>
      </c>
      <c r="D36" s="30">
        <v>135</v>
      </c>
      <c r="E36" s="30">
        <v>111</v>
      </c>
    </row>
    <row r="37" spans="1:5" x14ac:dyDescent="0.25">
      <c r="A37" s="29" t="s">
        <v>94</v>
      </c>
      <c r="B37" s="29" t="s">
        <v>95</v>
      </c>
      <c r="C37" s="29" t="s">
        <v>96</v>
      </c>
      <c r="D37" s="30">
        <v>92</v>
      </c>
      <c r="E37" s="30">
        <v>3</v>
      </c>
    </row>
    <row r="38" spans="1:5" x14ac:dyDescent="0.25">
      <c r="A38" s="29" t="s">
        <v>94</v>
      </c>
      <c r="B38" s="29" t="s">
        <v>97</v>
      </c>
      <c r="C38" s="29" t="s">
        <v>98</v>
      </c>
      <c r="D38" s="30">
        <v>412</v>
      </c>
      <c r="E38" s="30">
        <v>85</v>
      </c>
    </row>
    <row r="39" spans="1:5" x14ac:dyDescent="0.25">
      <c r="A39" s="29" t="s">
        <v>94</v>
      </c>
      <c r="B39" s="29" t="s">
        <v>97</v>
      </c>
      <c r="C39" s="29" t="s">
        <v>99</v>
      </c>
      <c r="D39" s="30">
        <v>202</v>
      </c>
      <c r="E39" s="30">
        <v>200</v>
      </c>
    </row>
    <row r="40" spans="1:5" x14ac:dyDescent="0.25">
      <c r="A40" s="29" t="s">
        <v>94</v>
      </c>
      <c r="B40" s="29" t="s">
        <v>95</v>
      </c>
      <c r="C40" s="29" t="s">
        <v>100</v>
      </c>
      <c r="D40" s="30">
        <v>21</v>
      </c>
      <c r="E40" s="30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0"/>
  <sheetViews>
    <sheetView workbookViewId="0">
      <selection activeCell="L52" sqref="L52"/>
    </sheetView>
  </sheetViews>
  <sheetFormatPr baseColWidth="10" defaultRowHeight="15" x14ac:dyDescent="0.25"/>
  <cols>
    <col min="1" max="1" width="14.5703125" bestFit="1" customWidth="1"/>
    <col min="2" max="2" width="14" bestFit="1" customWidth="1"/>
    <col min="3" max="3" width="14.28515625" bestFit="1" customWidth="1"/>
  </cols>
  <sheetData>
    <row r="1" spans="1:5" ht="15.75" x14ac:dyDescent="0.25">
      <c r="A1" s="28" t="s">
        <v>38</v>
      </c>
      <c r="B1" s="28" t="s">
        <v>39</v>
      </c>
      <c r="C1" s="28" t="s">
        <v>40</v>
      </c>
      <c r="D1" s="28" t="s">
        <v>41</v>
      </c>
      <c r="E1" s="28" t="s">
        <v>42</v>
      </c>
    </row>
    <row r="2" spans="1:5" hidden="1" x14ac:dyDescent="0.25">
      <c r="A2" s="29" t="s">
        <v>43</v>
      </c>
      <c r="B2" s="29" t="s">
        <v>44</v>
      </c>
      <c r="C2" s="29" t="s">
        <v>45</v>
      </c>
      <c r="D2" s="30">
        <v>400</v>
      </c>
      <c r="E2" s="30">
        <v>325</v>
      </c>
    </row>
    <row r="3" spans="1:5" hidden="1" x14ac:dyDescent="0.25">
      <c r="A3" s="29" t="s">
        <v>43</v>
      </c>
      <c r="B3" s="29" t="s">
        <v>46</v>
      </c>
      <c r="C3" s="29" t="s">
        <v>47</v>
      </c>
      <c r="D3" s="30">
        <v>135</v>
      </c>
      <c r="E3" s="30">
        <v>125</v>
      </c>
    </row>
    <row r="4" spans="1:5" hidden="1" x14ac:dyDescent="0.25">
      <c r="A4" s="29" t="s">
        <v>43</v>
      </c>
      <c r="B4" s="29" t="s">
        <v>44</v>
      </c>
      <c r="C4" s="29" t="s">
        <v>48</v>
      </c>
      <c r="D4" s="30">
        <v>363</v>
      </c>
      <c r="E4" s="30">
        <v>155</v>
      </c>
    </row>
    <row r="5" spans="1:5" hidden="1" x14ac:dyDescent="0.25">
      <c r="A5" s="29" t="s">
        <v>43</v>
      </c>
      <c r="B5" s="29" t="s">
        <v>46</v>
      </c>
      <c r="C5" s="29" t="s">
        <v>49</v>
      </c>
      <c r="D5" s="30">
        <v>23</v>
      </c>
      <c r="E5" s="30">
        <v>20</v>
      </c>
    </row>
    <row r="6" spans="1:5" hidden="1" x14ac:dyDescent="0.25">
      <c r="A6" s="29" t="s">
        <v>43</v>
      </c>
      <c r="B6" s="29" t="s">
        <v>44</v>
      </c>
      <c r="C6" s="29" t="s">
        <v>50</v>
      </c>
      <c r="D6" s="30">
        <v>123</v>
      </c>
      <c r="E6" s="30">
        <v>80</v>
      </c>
    </row>
    <row r="7" spans="1:5" hidden="1" x14ac:dyDescent="0.25">
      <c r="A7" s="29" t="s">
        <v>43</v>
      </c>
      <c r="B7" s="29" t="s">
        <v>51</v>
      </c>
      <c r="C7" s="29" t="s">
        <v>52</v>
      </c>
      <c r="D7" s="30">
        <v>89</v>
      </c>
      <c r="E7" s="30">
        <v>89</v>
      </c>
    </row>
    <row r="8" spans="1:5" hidden="1" x14ac:dyDescent="0.25">
      <c r="A8" s="29" t="s">
        <v>43</v>
      </c>
      <c r="B8" s="29" t="s">
        <v>46</v>
      </c>
      <c r="C8" s="29" t="s">
        <v>53</v>
      </c>
      <c r="D8" s="30">
        <v>43</v>
      </c>
      <c r="E8" s="30">
        <v>12</v>
      </c>
    </row>
    <row r="9" spans="1:5" x14ac:dyDescent="0.25">
      <c r="A9" s="29" t="s">
        <v>43</v>
      </c>
      <c r="B9" s="29" t="s">
        <v>44</v>
      </c>
      <c r="C9" s="29" t="s">
        <v>54</v>
      </c>
      <c r="D9" s="30">
        <v>564</v>
      </c>
      <c r="E9" s="30">
        <v>422</v>
      </c>
    </row>
    <row r="10" spans="1:5" hidden="1" x14ac:dyDescent="0.25">
      <c r="A10" s="29" t="s">
        <v>55</v>
      </c>
      <c r="B10" s="29" t="s">
        <v>56</v>
      </c>
      <c r="C10" s="29" t="s">
        <v>57</v>
      </c>
      <c r="D10" s="30">
        <v>512</v>
      </c>
      <c r="E10" s="30">
        <v>398</v>
      </c>
    </row>
    <row r="11" spans="1:5" hidden="1" x14ac:dyDescent="0.25">
      <c r="A11" s="29" t="s">
        <v>55</v>
      </c>
      <c r="B11" s="29" t="s">
        <v>58</v>
      </c>
      <c r="C11" s="29" t="s">
        <v>59</v>
      </c>
      <c r="D11" s="30">
        <v>186</v>
      </c>
      <c r="E11" s="30">
        <v>86</v>
      </c>
    </row>
    <row r="12" spans="1:5" x14ac:dyDescent="0.25">
      <c r="A12" s="29" t="s">
        <v>55</v>
      </c>
      <c r="B12" s="29" t="s">
        <v>58</v>
      </c>
      <c r="C12" s="29" t="s">
        <v>60</v>
      </c>
      <c r="D12" s="30">
        <v>798</v>
      </c>
      <c r="E12" s="30">
        <v>628</v>
      </c>
    </row>
    <row r="13" spans="1:5" hidden="1" x14ac:dyDescent="0.25">
      <c r="A13" s="29" t="s">
        <v>55</v>
      </c>
      <c r="B13" s="29" t="s">
        <v>56</v>
      </c>
      <c r="C13" s="29" t="s">
        <v>61</v>
      </c>
      <c r="D13" s="30">
        <v>100</v>
      </c>
      <c r="E13" s="30">
        <v>38</v>
      </c>
    </row>
    <row r="14" spans="1:5" hidden="1" x14ac:dyDescent="0.25">
      <c r="A14" s="29" t="s">
        <v>55</v>
      </c>
      <c r="B14" s="29" t="s">
        <v>58</v>
      </c>
      <c r="C14" s="29" t="s">
        <v>62</v>
      </c>
      <c r="D14" s="30">
        <v>488</v>
      </c>
      <c r="E14" s="30">
        <v>377</v>
      </c>
    </row>
    <row r="15" spans="1:5" hidden="1" x14ac:dyDescent="0.25">
      <c r="A15" s="29" t="s">
        <v>55</v>
      </c>
      <c r="B15" s="29" t="s">
        <v>58</v>
      </c>
      <c r="C15" s="29" t="s">
        <v>63</v>
      </c>
      <c r="D15" s="30">
        <v>129</v>
      </c>
      <c r="E15" s="30">
        <v>104</v>
      </c>
    </row>
    <row r="16" spans="1:5" x14ac:dyDescent="0.25">
      <c r="A16" s="29" t="s">
        <v>55</v>
      </c>
      <c r="B16" s="29" t="s">
        <v>56</v>
      </c>
      <c r="C16" s="29" t="s">
        <v>64</v>
      </c>
      <c r="D16" s="30">
        <v>836</v>
      </c>
      <c r="E16" s="30">
        <v>466</v>
      </c>
    </row>
    <row r="17" spans="1:5" hidden="1" x14ac:dyDescent="0.25">
      <c r="A17" s="29" t="s">
        <v>65</v>
      </c>
      <c r="B17" s="29" t="s">
        <v>66</v>
      </c>
      <c r="C17" s="29" t="s">
        <v>67</v>
      </c>
      <c r="D17" s="30">
        <v>114</v>
      </c>
      <c r="E17" s="30">
        <v>95</v>
      </c>
    </row>
    <row r="18" spans="1:5" hidden="1" x14ac:dyDescent="0.25">
      <c r="A18" s="29" t="s">
        <v>65</v>
      </c>
      <c r="B18" s="29" t="s">
        <v>68</v>
      </c>
      <c r="C18" s="29" t="s">
        <v>69</v>
      </c>
      <c r="D18" s="30">
        <v>120</v>
      </c>
      <c r="E18" s="30">
        <v>12</v>
      </c>
    </row>
    <row r="19" spans="1:5" hidden="1" x14ac:dyDescent="0.25">
      <c r="A19" s="29" t="s">
        <v>65</v>
      </c>
      <c r="B19" s="29" t="s">
        <v>70</v>
      </c>
      <c r="C19" s="29" t="s">
        <v>71</v>
      </c>
      <c r="D19" s="30">
        <v>136</v>
      </c>
      <c r="E19" s="30">
        <v>13</v>
      </c>
    </row>
    <row r="20" spans="1:5" x14ac:dyDescent="0.25">
      <c r="A20" s="29" t="s">
        <v>65</v>
      </c>
      <c r="B20" s="29" t="s">
        <v>68</v>
      </c>
      <c r="C20" s="29" t="s">
        <v>72</v>
      </c>
      <c r="D20" s="30">
        <v>524</v>
      </c>
      <c r="E20" s="30">
        <v>180</v>
      </c>
    </row>
    <row r="21" spans="1:5" hidden="1" x14ac:dyDescent="0.25">
      <c r="A21" s="29" t="s">
        <v>65</v>
      </c>
      <c r="B21" s="29" t="s">
        <v>68</v>
      </c>
      <c r="C21" s="29" t="s">
        <v>73</v>
      </c>
      <c r="D21" s="30">
        <v>48</v>
      </c>
      <c r="E21" s="30">
        <v>32</v>
      </c>
    </row>
    <row r="22" spans="1:5" hidden="1" x14ac:dyDescent="0.25">
      <c r="A22" s="29" t="s">
        <v>65</v>
      </c>
      <c r="B22" s="29" t="s">
        <v>66</v>
      </c>
      <c r="C22" s="29" t="s">
        <v>74</v>
      </c>
      <c r="D22" s="30">
        <v>148</v>
      </c>
      <c r="E22" s="30">
        <v>110</v>
      </c>
    </row>
    <row r="23" spans="1:5" hidden="1" x14ac:dyDescent="0.25">
      <c r="A23" s="29" t="s">
        <v>65</v>
      </c>
      <c r="B23" s="29" t="s">
        <v>70</v>
      </c>
      <c r="C23" s="29" t="s">
        <v>75</v>
      </c>
      <c r="D23" s="30">
        <v>94</v>
      </c>
      <c r="E23" s="30">
        <v>0</v>
      </c>
    </row>
    <row r="24" spans="1:5" hidden="1" x14ac:dyDescent="0.25">
      <c r="A24" s="29" t="s">
        <v>76</v>
      </c>
      <c r="B24" s="29" t="s">
        <v>77</v>
      </c>
      <c r="C24" s="29" t="s">
        <v>78</v>
      </c>
      <c r="D24" s="30">
        <v>280</v>
      </c>
      <c r="E24" s="30">
        <v>200</v>
      </c>
    </row>
    <row r="25" spans="1:5" hidden="1" x14ac:dyDescent="0.25">
      <c r="A25" s="29" t="s">
        <v>76</v>
      </c>
      <c r="B25" s="29" t="s">
        <v>79</v>
      </c>
      <c r="C25" s="29" t="s">
        <v>80</v>
      </c>
      <c r="D25" s="30">
        <v>354</v>
      </c>
      <c r="E25" s="30">
        <v>42</v>
      </c>
    </row>
    <row r="26" spans="1:5" hidden="1" x14ac:dyDescent="0.25">
      <c r="A26" s="29" t="s">
        <v>76</v>
      </c>
      <c r="B26" s="29" t="s">
        <v>66</v>
      </c>
      <c r="C26" s="29" t="s">
        <v>81</v>
      </c>
      <c r="D26" s="30">
        <v>125</v>
      </c>
      <c r="E26" s="30">
        <v>33</v>
      </c>
    </row>
    <row r="27" spans="1:5" hidden="1" x14ac:dyDescent="0.25">
      <c r="A27" s="29" t="s">
        <v>76</v>
      </c>
      <c r="B27" s="29" t="s">
        <v>82</v>
      </c>
      <c r="C27" s="29" t="s">
        <v>83</v>
      </c>
      <c r="D27" s="30">
        <v>198</v>
      </c>
      <c r="E27" s="30">
        <v>157</v>
      </c>
    </row>
    <row r="28" spans="1:5" hidden="1" x14ac:dyDescent="0.25">
      <c r="A28" s="29" t="s">
        <v>76</v>
      </c>
      <c r="B28" s="29" t="s">
        <v>79</v>
      </c>
      <c r="C28" s="29" t="s">
        <v>84</v>
      </c>
      <c r="D28" s="30">
        <v>56</v>
      </c>
      <c r="E28" s="30">
        <v>31</v>
      </c>
    </row>
    <row r="29" spans="1:5" hidden="1" x14ac:dyDescent="0.25">
      <c r="A29" s="29" t="s">
        <v>76</v>
      </c>
      <c r="B29" s="29" t="s">
        <v>85</v>
      </c>
      <c r="C29" s="29" t="s">
        <v>86</v>
      </c>
      <c r="D29" s="30">
        <v>232</v>
      </c>
      <c r="E29" s="30">
        <v>194</v>
      </c>
    </row>
    <row r="30" spans="1:5" hidden="1" x14ac:dyDescent="0.25">
      <c r="A30" s="29" t="s">
        <v>76</v>
      </c>
      <c r="B30" s="29" t="s">
        <v>85</v>
      </c>
      <c r="C30" s="29" t="s">
        <v>87</v>
      </c>
      <c r="D30" s="30">
        <v>200</v>
      </c>
      <c r="E30" s="30">
        <v>62</v>
      </c>
    </row>
    <row r="31" spans="1:5" hidden="1" x14ac:dyDescent="0.25">
      <c r="A31" s="29" t="s">
        <v>76</v>
      </c>
      <c r="B31" s="29" t="s">
        <v>66</v>
      </c>
      <c r="C31" s="29" t="s">
        <v>88</v>
      </c>
      <c r="D31" s="30">
        <v>110</v>
      </c>
      <c r="E31" s="30">
        <v>34</v>
      </c>
    </row>
    <row r="32" spans="1:5" hidden="1" x14ac:dyDescent="0.25">
      <c r="A32" s="29" t="s">
        <v>76</v>
      </c>
      <c r="B32" s="29" t="s">
        <v>79</v>
      </c>
      <c r="C32" s="29" t="s">
        <v>89</v>
      </c>
      <c r="D32" s="30">
        <v>138</v>
      </c>
      <c r="E32" s="30">
        <v>93</v>
      </c>
    </row>
    <row r="33" spans="1:5" hidden="1" x14ac:dyDescent="0.25">
      <c r="A33" s="29" t="s">
        <v>76</v>
      </c>
      <c r="B33" s="29" t="s">
        <v>79</v>
      </c>
      <c r="C33" s="29" t="s">
        <v>90</v>
      </c>
      <c r="D33" s="30">
        <v>6</v>
      </c>
      <c r="E33" s="30">
        <v>4</v>
      </c>
    </row>
    <row r="34" spans="1:5" hidden="1" x14ac:dyDescent="0.25">
      <c r="A34" s="29" t="s">
        <v>76</v>
      </c>
      <c r="B34" s="29" t="s">
        <v>79</v>
      </c>
      <c r="C34" s="29" t="s">
        <v>91</v>
      </c>
      <c r="D34" s="30">
        <v>108</v>
      </c>
      <c r="E34" s="30">
        <v>88</v>
      </c>
    </row>
    <row r="35" spans="1:5" x14ac:dyDescent="0.25">
      <c r="A35" s="29" t="s">
        <v>76</v>
      </c>
      <c r="B35" s="29" t="s">
        <v>79</v>
      </c>
      <c r="C35" s="29" t="s">
        <v>92</v>
      </c>
      <c r="D35" s="30">
        <v>744</v>
      </c>
      <c r="E35" s="30">
        <v>509</v>
      </c>
    </row>
    <row r="36" spans="1:5" hidden="1" x14ac:dyDescent="0.25">
      <c r="A36" s="29" t="s">
        <v>76</v>
      </c>
      <c r="B36" s="29" t="s">
        <v>77</v>
      </c>
      <c r="C36" s="29" t="s">
        <v>93</v>
      </c>
      <c r="D36" s="30">
        <v>135</v>
      </c>
      <c r="E36" s="30">
        <v>111</v>
      </c>
    </row>
    <row r="37" spans="1:5" hidden="1" x14ac:dyDescent="0.25">
      <c r="A37" s="29" t="s">
        <v>94</v>
      </c>
      <c r="B37" s="29" t="s">
        <v>95</v>
      </c>
      <c r="C37" s="29" t="s">
        <v>96</v>
      </c>
      <c r="D37" s="30">
        <v>92</v>
      </c>
      <c r="E37" s="30">
        <v>3</v>
      </c>
    </row>
    <row r="38" spans="1:5" hidden="1" x14ac:dyDescent="0.25">
      <c r="A38" s="29" t="s">
        <v>94</v>
      </c>
      <c r="B38" s="29" t="s">
        <v>97</v>
      </c>
      <c r="C38" s="29" t="s">
        <v>98</v>
      </c>
      <c r="D38" s="30">
        <v>412</v>
      </c>
      <c r="E38" s="30">
        <v>85</v>
      </c>
    </row>
    <row r="39" spans="1:5" hidden="1" x14ac:dyDescent="0.25">
      <c r="A39" s="29" t="s">
        <v>94</v>
      </c>
      <c r="B39" s="29" t="s">
        <v>97</v>
      </c>
      <c r="C39" s="29" t="s">
        <v>99</v>
      </c>
      <c r="D39" s="30">
        <v>202</v>
      </c>
      <c r="E39" s="30">
        <v>200</v>
      </c>
    </row>
    <row r="40" spans="1:5" hidden="1" x14ac:dyDescent="0.25">
      <c r="A40" s="29" t="s">
        <v>94</v>
      </c>
      <c r="B40" s="29" t="s">
        <v>95</v>
      </c>
      <c r="C40" s="29" t="s">
        <v>100</v>
      </c>
      <c r="D40" s="30">
        <v>21</v>
      </c>
      <c r="E40" s="30">
        <v>0</v>
      </c>
    </row>
  </sheetData>
  <autoFilter ref="A1:E40">
    <filterColumn colId="3">
      <top10 val="5" filterVal="524"/>
    </filterColumn>
  </autoFilter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24" sqref="H24"/>
    </sheetView>
  </sheetViews>
  <sheetFormatPr baseColWidth="10" defaultRowHeight="15" x14ac:dyDescent="0.25"/>
  <cols>
    <col min="1" max="1" width="13.85546875" bestFit="1" customWidth="1"/>
    <col min="2" max="2" width="15.140625" bestFit="1" customWidth="1"/>
    <col min="4" max="5" width="15" bestFit="1" customWidth="1"/>
    <col min="6" max="6" width="15.5703125" bestFit="1" customWidth="1"/>
  </cols>
  <sheetData>
    <row r="1" spans="1:6" ht="15.75" x14ac:dyDescent="0.25">
      <c r="A1" s="31" t="s">
        <v>101</v>
      </c>
      <c r="B1" s="32"/>
      <c r="C1" s="33"/>
      <c r="D1" s="34" t="s">
        <v>102</v>
      </c>
      <c r="E1" s="34" t="s">
        <v>103</v>
      </c>
      <c r="F1" s="34" t="s">
        <v>104</v>
      </c>
    </row>
    <row r="2" spans="1:6" x14ac:dyDescent="0.25">
      <c r="A2" s="35" t="s">
        <v>105</v>
      </c>
      <c r="B2" s="35" t="s">
        <v>106</v>
      </c>
      <c r="C2" s="36"/>
      <c r="D2" s="35" t="s">
        <v>107</v>
      </c>
      <c r="E2" s="35" t="s">
        <v>107</v>
      </c>
      <c r="F2" s="35" t="s">
        <v>108</v>
      </c>
    </row>
    <row r="3" spans="1:6" ht="15.75" thickBot="1" x14ac:dyDescent="0.3">
      <c r="A3" s="37"/>
      <c r="B3" s="37"/>
      <c r="C3" s="36"/>
      <c r="D3" s="38" t="s">
        <v>109</v>
      </c>
      <c r="E3" s="38" t="s">
        <v>110</v>
      </c>
      <c r="F3" s="38"/>
    </row>
    <row r="4" spans="1:6" ht="16.5" thickTop="1" thickBot="1" x14ac:dyDescent="0.3">
      <c r="A4" s="39">
        <v>36885</v>
      </c>
      <c r="B4" s="40">
        <f ca="1">TODAY()</f>
        <v>43602</v>
      </c>
      <c r="C4" s="36"/>
      <c r="D4" s="41">
        <f ca="1">B4-A4</f>
        <v>6717</v>
      </c>
      <c r="E4" s="41">
        <f ca="1">_xlfn.DAYS(B4,A4)</f>
        <v>6717</v>
      </c>
      <c r="F4" s="41">
        <f ca="1">DATEDIF(A4,B4,"y")</f>
        <v>18</v>
      </c>
    </row>
    <row r="5" spans="1:6" ht="15.75" thickTop="1" x14ac:dyDescent="0.25">
      <c r="A5" s="36"/>
      <c r="B5" s="36"/>
      <c r="C5" s="36"/>
      <c r="D5" s="36"/>
      <c r="E5" s="36"/>
      <c r="F5" s="36"/>
    </row>
    <row r="6" spans="1:6" ht="15.75" x14ac:dyDescent="0.25">
      <c r="A6" s="31" t="s">
        <v>111</v>
      </c>
      <c r="B6" s="32"/>
      <c r="C6" s="33"/>
      <c r="D6" s="42"/>
      <c r="E6" s="42"/>
      <c r="F6" s="36"/>
    </row>
    <row r="7" spans="1:6" x14ac:dyDescent="0.25">
      <c r="A7" s="35" t="s">
        <v>112</v>
      </c>
      <c r="B7" s="35" t="s">
        <v>113</v>
      </c>
      <c r="C7" s="36"/>
      <c r="D7" s="35" t="s">
        <v>114</v>
      </c>
      <c r="E7" s="35" t="s">
        <v>115</v>
      </c>
      <c r="F7" s="36"/>
    </row>
    <row r="8" spans="1:6" ht="15.75" thickBot="1" x14ac:dyDescent="0.3">
      <c r="A8" s="37"/>
      <c r="B8" s="37"/>
      <c r="C8" s="36"/>
      <c r="D8" s="38"/>
      <c r="E8" s="38"/>
      <c r="F8" s="36"/>
    </row>
    <row r="9" spans="1:6" ht="16.5" thickTop="1" thickBot="1" x14ac:dyDescent="0.3">
      <c r="A9" s="39">
        <v>35779</v>
      </c>
      <c r="B9" s="40">
        <f ca="1">TODAY()</f>
        <v>43602</v>
      </c>
      <c r="C9" s="36"/>
      <c r="D9" s="41">
        <f ca="1">_xlfn.DAYS(B9,A9)</f>
        <v>7823</v>
      </c>
      <c r="E9" s="41">
        <f ca="1">DATEDIF(A9,B9,"y")</f>
        <v>21</v>
      </c>
      <c r="F9" s="36"/>
    </row>
    <row r="10" spans="1:6" ht="15.75" thickTop="1" x14ac:dyDescent="0.25">
      <c r="A10" s="36"/>
      <c r="B10" s="36"/>
      <c r="C10" s="36"/>
      <c r="D10" s="36"/>
      <c r="E10" s="36"/>
      <c r="F10" s="36"/>
    </row>
    <row r="11" spans="1:6" ht="15.75" x14ac:dyDescent="0.25">
      <c r="A11" s="31" t="s">
        <v>116</v>
      </c>
      <c r="B11" s="43"/>
      <c r="C11" s="33"/>
      <c r="D11" s="44"/>
      <c r="E11" s="36"/>
      <c r="F11" s="36"/>
    </row>
    <row r="12" spans="1:6" x14ac:dyDescent="0.25">
      <c r="A12" s="35" t="s">
        <v>117</v>
      </c>
      <c r="B12" s="35" t="s">
        <v>118</v>
      </c>
      <c r="C12" s="36"/>
      <c r="D12" s="35" t="s">
        <v>119</v>
      </c>
      <c r="E12" s="45"/>
      <c r="F12" s="36"/>
    </row>
    <row r="13" spans="1:6" ht="15.75" thickBot="1" x14ac:dyDescent="0.3">
      <c r="A13" s="38" t="s">
        <v>120</v>
      </c>
      <c r="B13" s="38" t="s">
        <v>120</v>
      </c>
      <c r="C13" s="36"/>
      <c r="D13" s="38" t="s">
        <v>121</v>
      </c>
      <c r="E13" s="45"/>
      <c r="F13" s="36"/>
    </row>
    <row r="14" spans="1:6" ht="16.5" thickTop="1" thickBot="1" x14ac:dyDescent="0.3">
      <c r="A14" s="46">
        <v>0.33333333333333331</v>
      </c>
      <c r="B14" s="82">
        <f ca="1">NOW()</f>
        <v>43602.722958333332</v>
      </c>
      <c r="C14" s="36"/>
      <c r="D14" s="47">
        <f ca="1">B14-A14</f>
        <v>43602.389624999996</v>
      </c>
      <c r="E14" s="48"/>
      <c r="F14" s="36"/>
    </row>
    <row r="15" spans="1:6" ht="15.75" thickTop="1" x14ac:dyDescent="0.25">
      <c r="A15" s="36"/>
      <c r="B15" s="36"/>
      <c r="C15" s="36"/>
      <c r="D15" s="36"/>
      <c r="E15" s="36"/>
      <c r="F15" s="3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>
      <selection activeCell="J145" sqref="J145"/>
    </sheetView>
  </sheetViews>
  <sheetFormatPr baseColWidth="10" defaultRowHeight="15" x14ac:dyDescent="0.25"/>
  <cols>
    <col min="1" max="1" width="16.140625" bestFit="1" customWidth="1"/>
    <col min="2" max="2" width="12" bestFit="1" customWidth="1"/>
    <col min="4" max="4" width="12" bestFit="1" customWidth="1"/>
  </cols>
  <sheetData>
    <row r="1" spans="1:5" ht="17.25" x14ac:dyDescent="0.3">
      <c r="A1" s="69" t="s">
        <v>122</v>
      </c>
      <c r="B1" s="69"/>
      <c r="C1" s="69"/>
      <c r="D1" s="69"/>
      <c r="E1" s="69"/>
    </row>
    <row r="2" spans="1:5" x14ac:dyDescent="0.25">
      <c r="A2" s="49"/>
      <c r="B2" s="49"/>
      <c r="C2" s="49"/>
      <c r="D2" s="49"/>
      <c r="E2" s="49"/>
    </row>
    <row r="3" spans="1:5" x14ac:dyDescent="0.25">
      <c r="A3" s="1" t="s">
        <v>123</v>
      </c>
      <c r="B3" s="1" t="s">
        <v>24</v>
      </c>
      <c r="C3" s="1" t="s">
        <v>124</v>
      </c>
      <c r="D3" s="1" t="s">
        <v>25</v>
      </c>
      <c r="E3" s="1" t="s">
        <v>125</v>
      </c>
    </row>
    <row r="4" spans="1:5" x14ac:dyDescent="0.25">
      <c r="A4" s="49" t="s">
        <v>126</v>
      </c>
      <c r="B4" s="50" t="s">
        <v>127</v>
      </c>
      <c r="C4" s="50" t="s">
        <v>128</v>
      </c>
      <c r="D4" s="51">
        <v>545</v>
      </c>
      <c r="E4" s="52">
        <v>40181</v>
      </c>
    </row>
    <row r="5" spans="1:5" x14ac:dyDescent="0.25">
      <c r="A5" s="49" t="s">
        <v>129</v>
      </c>
      <c r="B5" s="50" t="s">
        <v>28</v>
      </c>
      <c r="C5" s="50" t="s">
        <v>130</v>
      </c>
      <c r="D5" s="51">
        <v>425</v>
      </c>
      <c r="E5" s="52">
        <v>40182</v>
      </c>
    </row>
    <row r="6" spans="1:5" x14ac:dyDescent="0.25">
      <c r="A6" s="49" t="s">
        <v>129</v>
      </c>
      <c r="B6" s="50" t="s">
        <v>28</v>
      </c>
      <c r="C6" s="50" t="s">
        <v>130</v>
      </c>
      <c r="D6" s="51">
        <v>366</v>
      </c>
      <c r="E6" s="52">
        <v>40182</v>
      </c>
    </row>
    <row r="7" spans="1:5" x14ac:dyDescent="0.25">
      <c r="A7" s="49" t="s">
        <v>126</v>
      </c>
      <c r="B7" s="50" t="s">
        <v>127</v>
      </c>
      <c r="C7" s="50" t="s">
        <v>128</v>
      </c>
      <c r="D7" s="51">
        <v>512</v>
      </c>
      <c r="E7" s="52">
        <v>40183</v>
      </c>
    </row>
    <row r="8" spans="1:5" x14ac:dyDescent="0.25">
      <c r="A8" s="49" t="s">
        <v>129</v>
      </c>
      <c r="B8" s="50" t="s">
        <v>28</v>
      </c>
      <c r="C8" s="50" t="s">
        <v>130</v>
      </c>
      <c r="D8" s="51">
        <v>592</v>
      </c>
      <c r="E8" s="52">
        <v>40183</v>
      </c>
    </row>
    <row r="9" spans="1:5" x14ac:dyDescent="0.25">
      <c r="A9" s="49" t="s">
        <v>129</v>
      </c>
      <c r="B9" s="50" t="s">
        <v>28</v>
      </c>
      <c r="C9" s="50" t="s">
        <v>130</v>
      </c>
      <c r="D9" s="51">
        <v>226</v>
      </c>
      <c r="E9" s="52">
        <v>40183</v>
      </c>
    </row>
    <row r="10" spans="1:5" x14ac:dyDescent="0.25">
      <c r="A10" s="49" t="s">
        <v>131</v>
      </c>
      <c r="B10" s="50" t="s">
        <v>35</v>
      </c>
      <c r="C10" s="50" t="s">
        <v>128</v>
      </c>
      <c r="D10" s="51">
        <v>189</v>
      </c>
      <c r="E10" s="52">
        <v>40184</v>
      </c>
    </row>
    <row r="11" spans="1:5" x14ac:dyDescent="0.25">
      <c r="A11" s="49" t="s">
        <v>129</v>
      </c>
      <c r="B11" s="50" t="s">
        <v>28</v>
      </c>
      <c r="C11" s="50" t="s">
        <v>130</v>
      </c>
      <c r="D11" s="51">
        <v>479</v>
      </c>
      <c r="E11" s="52">
        <v>40184</v>
      </c>
    </row>
    <row r="12" spans="1:5" x14ac:dyDescent="0.25">
      <c r="A12" s="49" t="s">
        <v>129</v>
      </c>
      <c r="B12" s="50" t="s">
        <v>28</v>
      </c>
      <c r="C12" s="50" t="s">
        <v>130</v>
      </c>
      <c r="D12" s="51">
        <v>1374</v>
      </c>
      <c r="E12" s="52">
        <v>40184</v>
      </c>
    </row>
    <row r="13" spans="1:5" x14ac:dyDescent="0.25">
      <c r="A13" s="49" t="s">
        <v>132</v>
      </c>
      <c r="B13" s="50" t="s">
        <v>28</v>
      </c>
      <c r="C13" s="50" t="s">
        <v>133</v>
      </c>
      <c r="D13" s="51">
        <v>538</v>
      </c>
      <c r="E13" s="52">
        <v>40184</v>
      </c>
    </row>
    <row r="14" spans="1:5" x14ac:dyDescent="0.25">
      <c r="A14" s="49" t="s">
        <v>134</v>
      </c>
      <c r="B14" s="50" t="s">
        <v>28</v>
      </c>
      <c r="C14" s="50" t="s">
        <v>128</v>
      </c>
      <c r="D14" s="51">
        <v>478</v>
      </c>
      <c r="E14" s="52">
        <v>40185</v>
      </c>
    </row>
    <row r="15" spans="1:5" x14ac:dyDescent="0.25">
      <c r="A15" s="49" t="s">
        <v>129</v>
      </c>
      <c r="B15" s="50" t="s">
        <v>28</v>
      </c>
      <c r="C15" s="50" t="s">
        <v>130</v>
      </c>
      <c r="D15" s="51">
        <v>494</v>
      </c>
      <c r="E15" s="52">
        <v>40185</v>
      </c>
    </row>
    <row r="16" spans="1:5" x14ac:dyDescent="0.25">
      <c r="A16" s="49" t="s">
        <v>132</v>
      </c>
      <c r="B16" s="50" t="s">
        <v>28</v>
      </c>
      <c r="C16" s="50" t="s">
        <v>133</v>
      </c>
      <c r="D16" s="51">
        <v>259</v>
      </c>
      <c r="E16" s="52">
        <v>40185</v>
      </c>
    </row>
    <row r="17" spans="1:5" x14ac:dyDescent="0.25">
      <c r="A17" s="49" t="s">
        <v>135</v>
      </c>
      <c r="B17" s="50" t="s">
        <v>28</v>
      </c>
      <c r="C17" s="50" t="s">
        <v>133</v>
      </c>
      <c r="D17" s="51">
        <v>676</v>
      </c>
      <c r="E17" s="52">
        <v>40187</v>
      </c>
    </row>
    <row r="18" spans="1:5" x14ac:dyDescent="0.25">
      <c r="A18" s="49" t="s">
        <v>134</v>
      </c>
      <c r="B18" s="50" t="s">
        <v>28</v>
      </c>
      <c r="C18" s="50" t="s">
        <v>128</v>
      </c>
      <c r="D18" s="51">
        <v>144</v>
      </c>
      <c r="E18" s="52">
        <v>40188</v>
      </c>
    </row>
    <row r="19" spans="1:5" x14ac:dyDescent="0.25">
      <c r="A19" s="49" t="s">
        <v>126</v>
      </c>
      <c r="B19" s="50" t="s">
        <v>127</v>
      </c>
      <c r="C19" s="50" t="s">
        <v>128</v>
      </c>
      <c r="D19" s="51">
        <v>304</v>
      </c>
      <c r="E19" s="52">
        <v>40188</v>
      </c>
    </row>
    <row r="20" spans="1:5" x14ac:dyDescent="0.25">
      <c r="A20" s="49" t="s">
        <v>126</v>
      </c>
      <c r="B20" s="50" t="s">
        <v>127</v>
      </c>
      <c r="C20" s="50" t="s">
        <v>128</v>
      </c>
      <c r="D20" s="51">
        <v>240</v>
      </c>
      <c r="E20" s="52">
        <v>40188</v>
      </c>
    </row>
    <row r="21" spans="1:5" x14ac:dyDescent="0.25">
      <c r="A21" s="49" t="s">
        <v>136</v>
      </c>
      <c r="B21" s="50" t="s">
        <v>28</v>
      </c>
      <c r="C21" s="50" t="s">
        <v>130</v>
      </c>
      <c r="D21" s="51">
        <v>1800</v>
      </c>
      <c r="E21" s="52">
        <v>40189</v>
      </c>
    </row>
    <row r="22" spans="1:5" x14ac:dyDescent="0.25">
      <c r="A22" s="49" t="s">
        <v>132</v>
      </c>
      <c r="B22" s="50" t="s">
        <v>28</v>
      </c>
      <c r="C22" s="50" t="s">
        <v>133</v>
      </c>
      <c r="D22" s="51">
        <v>354</v>
      </c>
      <c r="E22" s="52">
        <v>40189</v>
      </c>
    </row>
    <row r="23" spans="1:5" x14ac:dyDescent="0.25">
      <c r="A23" s="49" t="s">
        <v>132</v>
      </c>
      <c r="B23" s="50" t="s">
        <v>28</v>
      </c>
      <c r="C23" s="50" t="s">
        <v>133</v>
      </c>
      <c r="D23" s="51">
        <v>7899</v>
      </c>
      <c r="E23" s="52">
        <v>40189</v>
      </c>
    </row>
    <row r="24" spans="1:5" x14ac:dyDescent="0.25">
      <c r="A24" s="49" t="s">
        <v>131</v>
      </c>
      <c r="B24" s="50" t="s">
        <v>35</v>
      </c>
      <c r="C24" s="50" t="s">
        <v>128</v>
      </c>
      <c r="D24" s="51">
        <v>1589</v>
      </c>
      <c r="E24" s="52">
        <v>40190</v>
      </c>
    </row>
    <row r="25" spans="1:5" x14ac:dyDescent="0.25">
      <c r="A25" s="49" t="s">
        <v>129</v>
      </c>
      <c r="B25" s="50" t="s">
        <v>28</v>
      </c>
      <c r="C25" s="50" t="s">
        <v>130</v>
      </c>
      <c r="D25" s="51">
        <v>3083</v>
      </c>
      <c r="E25" s="52">
        <v>40190</v>
      </c>
    </row>
    <row r="26" spans="1:5" x14ac:dyDescent="0.25">
      <c r="A26" s="49" t="s">
        <v>134</v>
      </c>
      <c r="B26" s="50" t="s">
        <v>28</v>
      </c>
      <c r="C26" s="50" t="s">
        <v>128</v>
      </c>
      <c r="D26" s="51">
        <v>448</v>
      </c>
      <c r="E26" s="52">
        <v>40191</v>
      </c>
    </row>
    <row r="27" spans="1:5" x14ac:dyDescent="0.25">
      <c r="A27" s="49" t="s">
        <v>132</v>
      </c>
      <c r="B27" s="50" t="s">
        <v>28</v>
      </c>
      <c r="C27" s="50" t="s">
        <v>133</v>
      </c>
      <c r="D27" s="51">
        <v>161</v>
      </c>
      <c r="E27" s="52">
        <v>40191</v>
      </c>
    </row>
    <row r="28" spans="1:5" x14ac:dyDescent="0.25">
      <c r="A28" s="49" t="s">
        <v>132</v>
      </c>
      <c r="B28" s="50" t="s">
        <v>28</v>
      </c>
      <c r="C28" s="50" t="s">
        <v>133</v>
      </c>
      <c r="D28" s="51">
        <v>492</v>
      </c>
      <c r="E28" s="52">
        <v>40191</v>
      </c>
    </row>
    <row r="29" spans="1:5" x14ac:dyDescent="0.25">
      <c r="A29" s="49" t="s">
        <v>134</v>
      </c>
      <c r="B29" s="50" t="s">
        <v>28</v>
      </c>
      <c r="C29" s="50" t="s">
        <v>128</v>
      </c>
      <c r="D29" s="51">
        <v>261</v>
      </c>
      <c r="E29" s="52">
        <v>40192</v>
      </c>
    </row>
    <row r="30" spans="1:5" x14ac:dyDescent="0.25">
      <c r="A30" s="49" t="s">
        <v>129</v>
      </c>
      <c r="B30" s="50" t="s">
        <v>28</v>
      </c>
      <c r="C30" s="50" t="s">
        <v>130</v>
      </c>
      <c r="D30" s="51">
        <v>267</v>
      </c>
      <c r="E30" s="52">
        <v>40193</v>
      </c>
    </row>
    <row r="31" spans="1:5" x14ac:dyDescent="0.25">
      <c r="A31" s="49" t="s">
        <v>132</v>
      </c>
      <c r="B31" s="50" t="s">
        <v>28</v>
      </c>
      <c r="C31" s="50" t="s">
        <v>133</v>
      </c>
      <c r="D31" s="51">
        <v>274</v>
      </c>
      <c r="E31" s="52">
        <v>40193</v>
      </c>
    </row>
    <row r="32" spans="1:5" x14ac:dyDescent="0.25">
      <c r="A32" s="49" t="s">
        <v>126</v>
      </c>
      <c r="B32" s="50" t="s">
        <v>127</v>
      </c>
      <c r="C32" s="50" t="s">
        <v>128</v>
      </c>
      <c r="D32" s="51">
        <v>107</v>
      </c>
      <c r="E32" s="52">
        <v>40194</v>
      </c>
    </row>
    <row r="33" spans="1:5" x14ac:dyDescent="0.25">
      <c r="A33" s="49" t="s">
        <v>129</v>
      </c>
      <c r="B33" s="50" t="s">
        <v>28</v>
      </c>
      <c r="C33" s="50" t="s">
        <v>130</v>
      </c>
      <c r="D33" s="51">
        <v>217</v>
      </c>
      <c r="E33" s="52">
        <v>40194</v>
      </c>
    </row>
    <row r="34" spans="1:5" x14ac:dyDescent="0.25">
      <c r="A34" s="49" t="s">
        <v>132</v>
      </c>
      <c r="B34" s="50" t="s">
        <v>28</v>
      </c>
      <c r="C34" s="50" t="s">
        <v>133</v>
      </c>
      <c r="D34" s="51">
        <v>487</v>
      </c>
      <c r="E34" s="52">
        <v>40194</v>
      </c>
    </row>
    <row r="35" spans="1:5" x14ac:dyDescent="0.25">
      <c r="A35" s="49" t="s">
        <v>134</v>
      </c>
      <c r="B35" s="50" t="s">
        <v>28</v>
      </c>
      <c r="C35" s="50" t="s">
        <v>128</v>
      </c>
      <c r="D35" s="51">
        <v>175</v>
      </c>
      <c r="E35" s="52">
        <v>40195</v>
      </c>
    </row>
    <row r="36" spans="1:5" x14ac:dyDescent="0.25">
      <c r="A36" s="49" t="s">
        <v>126</v>
      </c>
      <c r="B36" s="50" t="s">
        <v>127</v>
      </c>
      <c r="C36" s="50" t="s">
        <v>128</v>
      </c>
      <c r="D36" s="51">
        <v>362</v>
      </c>
      <c r="E36" s="52">
        <v>40195</v>
      </c>
    </row>
    <row r="37" spans="1:5" x14ac:dyDescent="0.25">
      <c r="A37" s="49" t="s">
        <v>129</v>
      </c>
      <c r="B37" s="50" t="s">
        <v>28</v>
      </c>
      <c r="C37" s="50" t="s">
        <v>130</v>
      </c>
      <c r="D37" s="51">
        <v>479</v>
      </c>
      <c r="E37" s="52">
        <v>40195</v>
      </c>
    </row>
    <row r="38" spans="1:5" x14ac:dyDescent="0.25">
      <c r="A38" s="49" t="s">
        <v>134</v>
      </c>
      <c r="B38" s="50" t="s">
        <v>28</v>
      </c>
      <c r="C38" s="50" t="s">
        <v>128</v>
      </c>
      <c r="D38" s="51">
        <v>498</v>
      </c>
      <c r="E38" s="52">
        <v>40196</v>
      </c>
    </row>
    <row r="39" spans="1:5" x14ac:dyDescent="0.25">
      <c r="A39" s="49" t="s">
        <v>137</v>
      </c>
      <c r="B39" s="50" t="s">
        <v>28</v>
      </c>
      <c r="C39" s="50" t="s">
        <v>128</v>
      </c>
      <c r="D39" s="51">
        <v>1752</v>
      </c>
      <c r="E39" s="52">
        <v>40197</v>
      </c>
    </row>
    <row r="40" spans="1:5" x14ac:dyDescent="0.25">
      <c r="A40" s="49" t="s">
        <v>126</v>
      </c>
      <c r="B40" s="50" t="s">
        <v>127</v>
      </c>
      <c r="C40" s="50" t="s">
        <v>128</v>
      </c>
      <c r="D40" s="51">
        <v>19080</v>
      </c>
      <c r="E40" s="52">
        <v>40197</v>
      </c>
    </row>
    <row r="41" spans="1:5" x14ac:dyDescent="0.25">
      <c r="A41" s="49" t="s">
        <v>132</v>
      </c>
      <c r="B41" s="50" t="s">
        <v>28</v>
      </c>
      <c r="C41" s="50" t="s">
        <v>133</v>
      </c>
      <c r="D41" s="51">
        <v>156</v>
      </c>
      <c r="E41" s="52">
        <v>40197</v>
      </c>
    </row>
    <row r="42" spans="1:5" x14ac:dyDescent="0.25">
      <c r="A42" s="49" t="s">
        <v>135</v>
      </c>
      <c r="B42" s="50" t="s">
        <v>28</v>
      </c>
      <c r="C42" s="50" t="s">
        <v>133</v>
      </c>
      <c r="D42" s="51">
        <v>15899</v>
      </c>
      <c r="E42" s="52">
        <v>40197</v>
      </c>
    </row>
    <row r="43" spans="1:5" x14ac:dyDescent="0.25">
      <c r="A43" s="49" t="s">
        <v>136</v>
      </c>
      <c r="B43" s="50" t="s">
        <v>28</v>
      </c>
      <c r="C43" s="50" t="s">
        <v>130</v>
      </c>
      <c r="D43" s="51">
        <v>642</v>
      </c>
      <c r="E43" s="52">
        <v>40198</v>
      </c>
    </row>
    <row r="44" spans="1:5" x14ac:dyDescent="0.25">
      <c r="A44" s="49" t="s">
        <v>134</v>
      </c>
      <c r="B44" s="50" t="s">
        <v>28</v>
      </c>
      <c r="C44" s="50" t="s">
        <v>128</v>
      </c>
      <c r="D44" s="51">
        <v>593</v>
      </c>
      <c r="E44" s="52">
        <v>40199</v>
      </c>
    </row>
    <row r="45" spans="1:5" x14ac:dyDescent="0.25">
      <c r="A45" s="49" t="s">
        <v>134</v>
      </c>
      <c r="B45" s="50" t="s">
        <v>28</v>
      </c>
      <c r="C45" s="50" t="s">
        <v>128</v>
      </c>
      <c r="D45" s="51">
        <v>11961</v>
      </c>
      <c r="E45" s="52">
        <v>40199</v>
      </c>
    </row>
    <row r="46" spans="1:5" x14ac:dyDescent="0.25">
      <c r="A46" s="49" t="s">
        <v>126</v>
      </c>
      <c r="B46" s="50" t="s">
        <v>127</v>
      </c>
      <c r="C46" s="50" t="s">
        <v>128</v>
      </c>
      <c r="D46" s="51">
        <v>567</v>
      </c>
      <c r="E46" s="52">
        <v>40199</v>
      </c>
    </row>
    <row r="47" spans="1:5" x14ac:dyDescent="0.25">
      <c r="A47" s="49" t="s">
        <v>129</v>
      </c>
      <c r="B47" s="50" t="s">
        <v>28</v>
      </c>
      <c r="C47" s="50" t="s">
        <v>130</v>
      </c>
      <c r="D47" s="51">
        <v>13206</v>
      </c>
      <c r="E47" s="52">
        <v>40199</v>
      </c>
    </row>
    <row r="48" spans="1:5" x14ac:dyDescent="0.25">
      <c r="A48" s="49" t="s">
        <v>134</v>
      </c>
      <c r="B48" s="50" t="s">
        <v>28</v>
      </c>
      <c r="C48" s="50" t="s">
        <v>128</v>
      </c>
      <c r="D48" s="51">
        <v>563</v>
      </c>
      <c r="E48" s="52">
        <v>40201</v>
      </c>
    </row>
    <row r="49" spans="1:5" x14ac:dyDescent="0.25">
      <c r="A49" s="49" t="s">
        <v>126</v>
      </c>
      <c r="B49" s="50" t="s">
        <v>127</v>
      </c>
      <c r="C49" s="50" t="s">
        <v>128</v>
      </c>
      <c r="D49" s="51">
        <v>376</v>
      </c>
      <c r="E49" s="52">
        <v>40201</v>
      </c>
    </row>
    <row r="50" spans="1:5" x14ac:dyDescent="0.25">
      <c r="A50" s="49" t="s">
        <v>129</v>
      </c>
      <c r="B50" s="50" t="s">
        <v>28</v>
      </c>
      <c r="C50" s="50" t="s">
        <v>130</v>
      </c>
      <c r="D50" s="51">
        <v>546</v>
      </c>
      <c r="E50" s="52">
        <v>40201</v>
      </c>
    </row>
    <row r="51" spans="1:5" x14ac:dyDescent="0.25">
      <c r="A51" s="49" t="s">
        <v>129</v>
      </c>
      <c r="B51" s="50" t="s">
        <v>28</v>
      </c>
      <c r="C51" s="50" t="s">
        <v>130</v>
      </c>
      <c r="D51" s="51">
        <v>443</v>
      </c>
      <c r="E51" s="52">
        <v>40201</v>
      </c>
    </row>
    <row r="52" spans="1:5" x14ac:dyDescent="0.25">
      <c r="A52" s="49" t="s">
        <v>129</v>
      </c>
      <c r="B52" s="50" t="s">
        <v>28</v>
      </c>
      <c r="C52" s="50" t="s">
        <v>130</v>
      </c>
      <c r="D52" s="51">
        <v>557</v>
      </c>
      <c r="E52" s="52">
        <v>40201</v>
      </c>
    </row>
    <row r="53" spans="1:5" x14ac:dyDescent="0.25">
      <c r="A53" s="49" t="s">
        <v>135</v>
      </c>
      <c r="B53" s="50" t="s">
        <v>28</v>
      </c>
      <c r="C53" s="50" t="s">
        <v>133</v>
      </c>
      <c r="D53" s="51">
        <v>496</v>
      </c>
      <c r="E53" s="52">
        <v>40201</v>
      </c>
    </row>
    <row r="54" spans="1:5" x14ac:dyDescent="0.25">
      <c r="A54" s="49" t="s">
        <v>131</v>
      </c>
      <c r="B54" s="50" t="s">
        <v>35</v>
      </c>
      <c r="C54" s="50" t="s">
        <v>128</v>
      </c>
      <c r="D54" s="51">
        <v>375</v>
      </c>
      <c r="E54" s="52">
        <v>40202</v>
      </c>
    </row>
    <row r="55" spans="1:5" x14ac:dyDescent="0.25">
      <c r="A55" s="49" t="s">
        <v>137</v>
      </c>
      <c r="B55" s="50" t="s">
        <v>28</v>
      </c>
      <c r="C55" s="50" t="s">
        <v>128</v>
      </c>
      <c r="D55" s="51">
        <v>6236</v>
      </c>
      <c r="E55" s="52">
        <v>40202</v>
      </c>
    </row>
    <row r="56" spans="1:5" x14ac:dyDescent="0.25">
      <c r="A56" s="49" t="s">
        <v>126</v>
      </c>
      <c r="B56" s="50" t="s">
        <v>127</v>
      </c>
      <c r="C56" s="50" t="s">
        <v>128</v>
      </c>
      <c r="D56" s="51">
        <v>275</v>
      </c>
      <c r="E56" s="52">
        <v>40202</v>
      </c>
    </row>
    <row r="57" spans="1:5" x14ac:dyDescent="0.25">
      <c r="A57" s="49" t="s">
        <v>132</v>
      </c>
      <c r="B57" s="50" t="s">
        <v>28</v>
      </c>
      <c r="C57" s="50" t="s">
        <v>133</v>
      </c>
      <c r="D57" s="51">
        <v>176</v>
      </c>
      <c r="E57" s="52">
        <v>40202</v>
      </c>
    </row>
    <row r="58" spans="1:5" x14ac:dyDescent="0.25">
      <c r="A58" s="49" t="s">
        <v>137</v>
      </c>
      <c r="B58" s="50" t="s">
        <v>28</v>
      </c>
      <c r="C58" s="50" t="s">
        <v>128</v>
      </c>
      <c r="D58" s="51">
        <v>1051</v>
      </c>
      <c r="E58" s="52">
        <v>40204</v>
      </c>
    </row>
    <row r="59" spans="1:5" x14ac:dyDescent="0.25">
      <c r="A59" s="49" t="s">
        <v>129</v>
      </c>
      <c r="B59" s="50" t="s">
        <v>28</v>
      </c>
      <c r="C59" s="50" t="s">
        <v>130</v>
      </c>
      <c r="D59" s="51">
        <v>334</v>
      </c>
      <c r="E59" s="52">
        <v>40204</v>
      </c>
    </row>
    <row r="60" spans="1:5" x14ac:dyDescent="0.25">
      <c r="A60" s="49" t="s">
        <v>129</v>
      </c>
      <c r="B60" s="50" t="s">
        <v>28</v>
      </c>
      <c r="C60" s="50" t="s">
        <v>130</v>
      </c>
      <c r="D60" s="51">
        <v>101</v>
      </c>
      <c r="E60" s="52">
        <v>40204</v>
      </c>
    </row>
    <row r="61" spans="1:5" x14ac:dyDescent="0.25">
      <c r="A61" s="49" t="s">
        <v>132</v>
      </c>
      <c r="B61" s="50" t="s">
        <v>28</v>
      </c>
      <c r="C61" s="50" t="s">
        <v>133</v>
      </c>
      <c r="D61" s="51">
        <v>322</v>
      </c>
      <c r="E61" s="52">
        <v>40205</v>
      </c>
    </row>
    <row r="62" spans="1:5" x14ac:dyDescent="0.25">
      <c r="A62" s="49" t="s">
        <v>135</v>
      </c>
      <c r="B62" s="50" t="s">
        <v>28</v>
      </c>
      <c r="C62" s="50" t="s">
        <v>133</v>
      </c>
      <c r="D62" s="51">
        <v>2960</v>
      </c>
      <c r="E62" s="52">
        <v>40205</v>
      </c>
    </row>
    <row r="63" spans="1:5" x14ac:dyDescent="0.25">
      <c r="A63" s="49" t="s">
        <v>135</v>
      </c>
      <c r="B63" s="50" t="s">
        <v>28</v>
      </c>
      <c r="C63" s="50" t="s">
        <v>133</v>
      </c>
      <c r="D63" s="51">
        <v>1910</v>
      </c>
      <c r="E63" s="52">
        <v>40205</v>
      </c>
    </row>
    <row r="64" spans="1:5" x14ac:dyDescent="0.25">
      <c r="A64" s="49" t="s">
        <v>136</v>
      </c>
      <c r="B64" s="50" t="s">
        <v>28</v>
      </c>
      <c r="C64" s="50" t="s">
        <v>130</v>
      </c>
      <c r="D64" s="51">
        <v>725</v>
      </c>
      <c r="E64" s="52">
        <v>40206</v>
      </c>
    </row>
    <row r="65" spans="1:5" x14ac:dyDescent="0.25">
      <c r="A65" s="49" t="s">
        <v>126</v>
      </c>
      <c r="B65" s="50" t="s">
        <v>127</v>
      </c>
      <c r="C65" s="50" t="s">
        <v>128</v>
      </c>
      <c r="D65" s="51">
        <v>420</v>
      </c>
      <c r="E65" s="52">
        <v>40206</v>
      </c>
    </row>
    <row r="66" spans="1:5" x14ac:dyDescent="0.25">
      <c r="A66" s="49" t="s">
        <v>129</v>
      </c>
      <c r="B66" s="50" t="s">
        <v>28</v>
      </c>
      <c r="C66" s="50" t="s">
        <v>130</v>
      </c>
      <c r="D66" s="51">
        <v>191</v>
      </c>
      <c r="E66" s="52">
        <v>40206</v>
      </c>
    </row>
    <row r="67" spans="1:5" x14ac:dyDescent="0.25">
      <c r="A67" s="49" t="s">
        <v>134</v>
      </c>
      <c r="B67" s="50" t="s">
        <v>28</v>
      </c>
      <c r="C67" s="50" t="s">
        <v>128</v>
      </c>
      <c r="D67" s="51">
        <v>498</v>
      </c>
      <c r="E67" s="52">
        <v>40208</v>
      </c>
    </row>
    <row r="68" spans="1:5" x14ac:dyDescent="0.25">
      <c r="A68" s="49" t="s">
        <v>136</v>
      </c>
      <c r="B68" s="50" t="s">
        <v>28</v>
      </c>
      <c r="C68" s="50" t="s">
        <v>130</v>
      </c>
      <c r="D68" s="51">
        <v>2598</v>
      </c>
      <c r="E68" s="52">
        <v>40209</v>
      </c>
    </row>
    <row r="69" spans="1:5" x14ac:dyDescent="0.25">
      <c r="A69" s="49" t="s">
        <v>132</v>
      </c>
      <c r="B69" s="50" t="s">
        <v>28</v>
      </c>
      <c r="C69" s="50" t="s">
        <v>133</v>
      </c>
      <c r="D69" s="51">
        <v>126</v>
      </c>
      <c r="E69" s="52">
        <v>40209</v>
      </c>
    </row>
    <row r="70" spans="1:5" x14ac:dyDescent="0.25">
      <c r="A70" s="49" t="s">
        <v>126</v>
      </c>
      <c r="B70" s="50" t="s">
        <v>127</v>
      </c>
      <c r="C70" s="50" t="s">
        <v>128</v>
      </c>
      <c r="D70" s="51">
        <v>19107</v>
      </c>
      <c r="E70" s="52">
        <v>40211</v>
      </c>
    </row>
    <row r="71" spans="1:5" x14ac:dyDescent="0.25">
      <c r="A71" s="49" t="s">
        <v>129</v>
      </c>
      <c r="B71" s="50" t="s">
        <v>28</v>
      </c>
      <c r="C71" s="50" t="s">
        <v>130</v>
      </c>
      <c r="D71" s="51">
        <v>15238</v>
      </c>
      <c r="E71" s="52">
        <v>40212</v>
      </c>
    </row>
    <row r="72" spans="1:5" x14ac:dyDescent="0.25">
      <c r="A72" s="49" t="s">
        <v>129</v>
      </c>
      <c r="B72" s="50" t="s">
        <v>28</v>
      </c>
      <c r="C72" s="50" t="s">
        <v>130</v>
      </c>
      <c r="D72" s="51">
        <v>384</v>
      </c>
      <c r="E72" s="52">
        <v>40213</v>
      </c>
    </row>
    <row r="73" spans="1:5" x14ac:dyDescent="0.25">
      <c r="A73" s="49" t="s">
        <v>135</v>
      </c>
      <c r="B73" s="50" t="s">
        <v>28</v>
      </c>
      <c r="C73" s="50" t="s">
        <v>133</v>
      </c>
      <c r="D73" s="51">
        <v>695</v>
      </c>
      <c r="E73" s="52">
        <v>40213</v>
      </c>
    </row>
    <row r="74" spans="1:5" x14ac:dyDescent="0.25">
      <c r="A74" s="49" t="s">
        <v>131</v>
      </c>
      <c r="B74" s="50" t="s">
        <v>35</v>
      </c>
      <c r="C74" s="50" t="s">
        <v>128</v>
      </c>
      <c r="D74" s="51">
        <v>402</v>
      </c>
      <c r="E74" s="52">
        <v>40215</v>
      </c>
    </row>
    <row r="75" spans="1:5" x14ac:dyDescent="0.25">
      <c r="A75" s="49" t="s">
        <v>135</v>
      </c>
      <c r="B75" s="50" t="s">
        <v>28</v>
      </c>
      <c r="C75" s="50" t="s">
        <v>133</v>
      </c>
      <c r="D75" s="51">
        <v>4484</v>
      </c>
      <c r="E75" s="52">
        <v>40215</v>
      </c>
    </row>
    <row r="76" spans="1:5" x14ac:dyDescent="0.25">
      <c r="A76" s="49" t="s">
        <v>126</v>
      </c>
      <c r="B76" s="50" t="s">
        <v>127</v>
      </c>
      <c r="C76" s="50" t="s">
        <v>128</v>
      </c>
      <c r="D76" s="51">
        <v>106</v>
      </c>
      <c r="E76" s="52">
        <v>40216</v>
      </c>
    </row>
    <row r="77" spans="1:5" x14ac:dyDescent="0.25">
      <c r="A77" s="49" t="s">
        <v>126</v>
      </c>
      <c r="B77" s="50" t="s">
        <v>127</v>
      </c>
      <c r="C77" s="50" t="s">
        <v>128</v>
      </c>
      <c r="D77" s="51">
        <v>251</v>
      </c>
      <c r="E77" s="52">
        <v>40216</v>
      </c>
    </row>
    <row r="78" spans="1:5" x14ac:dyDescent="0.25">
      <c r="A78" s="49" t="s">
        <v>134</v>
      </c>
      <c r="B78" s="50" t="s">
        <v>28</v>
      </c>
      <c r="C78" s="50" t="s">
        <v>128</v>
      </c>
      <c r="D78" s="51">
        <v>389</v>
      </c>
      <c r="E78" s="52">
        <v>40217</v>
      </c>
    </row>
    <row r="79" spans="1:5" x14ac:dyDescent="0.25">
      <c r="A79" s="49" t="s">
        <v>134</v>
      </c>
      <c r="B79" s="50" t="s">
        <v>28</v>
      </c>
      <c r="C79" s="50" t="s">
        <v>128</v>
      </c>
      <c r="D79" s="51">
        <v>6299</v>
      </c>
      <c r="E79" s="52">
        <v>40217</v>
      </c>
    </row>
    <row r="80" spans="1:5" x14ac:dyDescent="0.25">
      <c r="A80" s="49" t="s">
        <v>134</v>
      </c>
      <c r="B80" s="50" t="s">
        <v>28</v>
      </c>
      <c r="C80" s="50" t="s">
        <v>128</v>
      </c>
      <c r="D80" s="51">
        <v>13018</v>
      </c>
      <c r="E80" s="52">
        <v>40217</v>
      </c>
    </row>
    <row r="81" spans="1:5" x14ac:dyDescent="0.25">
      <c r="A81" s="49" t="s">
        <v>136</v>
      </c>
      <c r="B81" s="50" t="s">
        <v>28</v>
      </c>
      <c r="C81" s="50" t="s">
        <v>130</v>
      </c>
      <c r="D81" s="51">
        <v>1870</v>
      </c>
      <c r="E81" s="52">
        <v>40217</v>
      </c>
    </row>
    <row r="82" spans="1:5" x14ac:dyDescent="0.25">
      <c r="A82" s="49" t="s">
        <v>126</v>
      </c>
      <c r="B82" s="50" t="s">
        <v>127</v>
      </c>
      <c r="C82" s="50" t="s">
        <v>128</v>
      </c>
      <c r="D82" s="51">
        <v>115</v>
      </c>
      <c r="E82" s="52">
        <v>40217</v>
      </c>
    </row>
    <row r="83" spans="1:5" x14ac:dyDescent="0.25">
      <c r="A83" s="49" t="s">
        <v>137</v>
      </c>
      <c r="B83" s="50" t="s">
        <v>28</v>
      </c>
      <c r="C83" s="50" t="s">
        <v>128</v>
      </c>
      <c r="D83" s="51">
        <v>5256</v>
      </c>
      <c r="E83" s="52">
        <v>40218</v>
      </c>
    </row>
    <row r="84" spans="1:5" x14ac:dyDescent="0.25">
      <c r="A84" s="49" t="s">
        <v>132</v>
      </c>
      <c r="B84" s="50" t="s">
        <v>28</v>
      </c>
      <c r="C84" s="50" t="s">
        <v>133</v>
      </c>
      <c r="D84" s="51">
        <v>266</v>
      </c>
      <c r="E84" s="52">
        <v>40218</v>
      </c>
    </row>
    <row r="85" spans="1:5" x14ac:dyDescent="0.25">
      <c r="A85" s="49" t="s">
        <v>134</v>
      </c>
      <c r="B85" s="50" t="s">
        <v>28</v>
      </c>
      <c r="C85" s="50" t="s">
        <v>128</v>
      </c>
      <c r="D85" s="51">
        <v>510</v>
      </c>
      <c r="E85" s="52">
        <v>40220</v>
      </c>
    </row>
    <row r="86" spans="1:5" x14ac:dyDescent="0.25">
      <c r="A86" s="49" t="s">
        <v>132</v>
      </c>
      <c r="B86" s="50" t="s">
        <v>28</v>
      </c>
      <c r="C86" s="50" t="s">
        <v>133</v>
      </c>
      <c r="D86" s="51">
        <v>347</v>
      </c>
      <c r="E86" s="52">
        <v>40220</v>
      </c>
    </row>
    <row r="87" spans="1:5" x14ac:dyDescent="0.25">
      <c r="A87" s="49" t="s">
        <v>126</v>
      </c>
      <c r="B87" s="50" t="s">
        <v>127</v>
      </c>
      <c r="C87" s="50" t="s">
        <v>128</v>
      </c>
      <c r="D87" s="51">
        <v>476</v>
      </c>
      <c r="E87" s="52">
        <v>40221</v>
      </c>
    </row>
    <row r="88" spans="1:5" x14ac:dyDescent="0.25">
      <c r="A88" s="49" t="s">
        <v>137</v>
      </c>
      <c r="B88" s="50" t="s">
        <v>28</v>
      </c>
      <c r="C88" s="50" t="s">
        <v>128</v>
      </c>
      <c r="D88" s="51">
        <v>291</v>
      </c>
      <c r="E88" s="52">
        <v>40224</v>
      </c>
    </row>
    <row r="89" spans="1:5" x14ac:dyDescent="0.25">
      <c r="A89" s="49" t="s">
        <v>132</v>
      </c>
      <c r="B89" s="50" t="s">
        <v>28</v>
      </c>
      <c r="C89" s="50" t="s">
        <v>133</v>
      </c>
      <c r="D89" s="51">
        <v>449</v>
      </c>
      <c r="E89" s="52">
        <v>40224</v>
      </c>
    </row>
    <row r="90" spans="1:5" x14ac:dyDescent="0.25">
      <c r="A90" s="49" t="s">
        <v>137</v>
      </c>
      <c r="B90" s="50" t="s">
        <v>28</v>
      </c>
      <c r="C90" s="50" t="s">
        <v>128</v>
      </c>
      <c r="D90" s="51">
        <v>1403</v>
      </c>
      <c r="E90" s="52">
        <v>40225</v>
      </c>
    </row>
    <row r="91" spans="1:5" x14ac:dyDescent="0.25">
      <c r="A91" s="49" t="s">
        <v>134</v>
      </c>
      <c r="B91" s="50" t="s">
        <v>28</v>
      </c>
      <c r="C91" s="50" t="s">
        <v>128</v>
      </c>
      <c r="D91" s="51">
        <v>10236</v>
      </c>
      <c r="E91" s="52">
        <v>40225</v>
      </c>
    </row>
    <row r="92" spans="1:5" x14ac:dyDescent="0.25">
      <c r="A92" s="49" t="s">
        <v>129</v>
      </c>
      <c r="B92" s="50" t="s">
        <v>28</v>
      </c>
      <c r="C92" s="50" t="s">
        <v>130</v>
      </c>
      <c r="D92" s="51">
        <v>364</v>
      </c>
      <c r="E92" s="52">
        <v>40225</v>
      </c>
    </row>
    <row r="93" spans="1:5" x14ac:dyDescent="0.25">
      <c r="A93" s="49" t="s">
        <v>131</v>
      </c>
      <c r="B93" s="50" t="s">
        <v>35</v>
      </c>
      <c r="C93" s="50" t="s">
        <v>128</v>
      </c>
      <c r="D93" s="51">
        <v>6131</v>
      </c>
      <c r="E93" s="52">
        <v>40226</v>
      </c>
    </row>
    <row r="94" spans="1:5" x14ac:dyDescent="0.25">
      <c r="A94" s="49" t="s">
        <v>136</v>
      </c>
      <c r="B94" s="50" t="s">
        <v>28</v>
      </c>
      <c r="C94" s="50" t="s">
        <v>130</v>
      </c>
      <c r="D94" s="51">
        <v>3354</v>
      </c>
      <c r="E94" s="52">
        <v>40226</v>
      </c>
    </row>
    <row r="95" spans="1:5" x14ac:dyDescent="0.25">
      <c r="A95" s="49" t="s">
        <v>126</v>
      </c>
      <c r="B95" s="50" t="s">
        <v>127</v>
      </c>
      <c r="C95" s="50" t="s">
        <v>128</v>
      </c>
      <c r="D95" s="51">
        <v>387</v>
      </c>
      <c r="E95" s="52">
        <v>40226</v>
      </c>
    </row>
    <row r="96" spans="1:5" x14ac:dyDescent="0.25">
      <c r="A96" s="49" t="s">
        <v>134</v>
      </c>
      <c r="B96" s="50" t="s">
        <v>28</v>
      </c>
      <c r="C96" s="50" t="s">
        <v>128</v>
      </c>
      <c r="D96" s="51">
        <v>143</v>
      </c>
      <c r="E96" s="52">
        <v>40227</v>
      </c>
    </row>
    <row r="97" spans="1:5" x14ac:dyDescent="0.25">
      <c r="A97" s="49" t="s">
        <v>134</v>
      </c>
      <c r="B97" s="50" t="s">
        <v>28</v>
      </c>
      <c r="C97" s="50" t="s">
        <v>128</v>
      </c>
      <c r="D97" s="51">
        <v>183</v>
      </c>
      <c r="E97" s="52">
        <v>40227</v>
      </c>
    </row>
    <row r="98" spans="1:5" x14ac:dyDescent="0.25">
      <c r="A98" s="49" t="s">
        <v>131</v>
      </c>
      <c r="B98" s="50" t="s">
        <v>35</v>
      </c>
      <c r="C98" s="50" t="s">
        <v>128</v>
      </c>
      <c r="D98" s="51">
        <v>6985</v>
      </c>
      <c r="E98" s="52">
        <v>40228</v>
      </c>
    </row>
    <row r="99" spans="1:5" x14ac:dyDescent="0.25">
      <c r="A99" s="49" t="s">
        <v>129</v>
      </c>
      <c r="B99" s="50" t="s">
        <v>28</v>
      </c>
      <c r="C99" s="50" t="s">
        <v>130</v>
      </c>
      <c r="D99" s="51">
        <v>139</v>
      </c>
      <c r="E99" s="52">
        <v>40228</v>
      </c>
    </row>
    <row r="100" spans="1:5" x14ac:dyDescent="0.25">
      <c r="A100" s="49" t="s">
        <v>137</v>
      </c>
      <c r="B100" s="50" t="s">
        <v>28</v>
      </c>
      <c r="C100" s="50" t="s">
        <v>128</v>
      </c>
      <c r="D100" s="51">
        <v>611</v>
      </c>
      <c r="E100" s="52">
        <v>40229</v>
      </c>
    </row>
    <row r="101" spans="1:5" x14ac:dyDescent="0.25">
      <c r="A101" s="49" t="s">
        <v>134</v>
      </c>
      <c r="B101" s="50" t="s">
        <v>28</v>
      </c>
      <c r="C101" s="50" t="s">
        <v>128</v>
      </c>
      <c r="D101" s="51">
        <v>197</v>
      </c>
      <c r="E101" s="52">
        <v>40229</v>
      </c>
    </row>
    <row r="102" spans="1:5" x14ac:dyDescent="0.25">
      <c r="A102" s="49" t="s">
        <v>134</v>
      </c>
      <c r="B102" s="50" t="s">
        <v>28</v>
      </c>
      <c r="C102" s="50" t="s">
        <v>128</v>
      </c>
      <c r="D102" s="51">
        <v>502</v>
      </c>
      <c r="E102" s="52">
        <v>40230</v>
      </c>
    </row>
    <row r="103" spans="1:5" x14ac:dyDescent="0.25">
      <c r="A103" s="49" t="s">
        <v>137</v>
      </c>
      <c r="B103" s="50" t="s">
        <v>28</v>
      </c>
      <c r="C103" s="50" t="s">
        <v>128</v>
      </c>
      <c r="D103" s="51">
        <v>6246</v>
      </c>
      <c r="E103" s="52">
        <v>40231</v>
      </c>
    </row>
    <row r="104" spans="1:5" x14ac:dyDescent="0.25">
      <c r="A104" s="49" t="s">
        <v>129</v>
      </c>
      <c r="B104" s="50" t="s">
        <v>28</v>
      </c>
      <c r="C104" s="50" t="s">
        <v>130</v>
      </c>
      <c r="D104" s="51">
        <v>12847</v>
      </c>
      <c r="E104" s="52">
        <v>40231</v>
      </c>
    </row>
    <row r="105" spans="1:5" x14ac:dyDescent="0.25">
      <c r="A105" s="49" t="s">
        <v>136</v>
      </c>
      <c r="B105" s="50" t="s">
        <v>28</v>
      </c>
      <c r="C105" s="50" t="s">
        <v>130</v>
      </c>
      <c r="D105" s="51">
        <v>1426</v>
      </c>
      <c r="E105" s="52">
        <v>40232</v>
      </c>
    </row>
    <row r="106" spans="1:5" x14ac:dyDescent="0.25">
      <c r="A106" s="49" t="s">
        <v>134</v>
      </c>
      <c r="B106" s="50" t="s">
        <v>28</v>
      </c>
      <c r="C106" s="50" t="s">
        <v>128</v>
      </c>
      <c r="D106" s="51">
        <v>502</v>
      </c>
      <c r="E106" s="52">
        <v>40233</v>
      </c>
    </row>
    <row r="107" spans="1:5" x14ac:dyDescent="0.25">
      <c r="A107" s="49" t="s">
        <v>134</v>
      </c>
      <c r="B107" s="50" t="s">
        <v>28</v>
      </c>
      <c r="C107" s="50" t="s">
        <v>128</v>
      </c>
      <c r="D107" s="51">
        <v>5591</v>
      </c>
      <c r="E107" s="52">
        <v>40233</v>
      </c>
    </row>
    <row r="108" spans="1:5" x14ac:dyDescent="0.25">
      <c r="A108" s="49" t="s">
        <v>129</v>
      </c>
      <c r="B108" s="50" t="s">
        <v>28</v>
      </c>
      <c r="C108" s="50" t="s">
        <v>130</v>
      </c>
      <c r="D108" s="51">
        <v>505</v>
      </c>
      <c r="E108" s="52">
        <v>40233</v>
      </c>
    </row>
    <row r="109" spans="1:5" x14ac:dyDescent="0.25">
      <c r="A109" s="49" t="s">
        <v>134</v>
      </c>
      <c r="B109" s="50" t="s">
        <v>28</v>
      </c>
      <c r="C109" s="50" t="s">
        <v>128</v>
      </c>
      <c r="D109" s="51">
        <v>323</v>
      </c>
      <c r="E109" s="52">
        <v>40234</v>
      </c>
    </row>
    <row r="110" spans="1:5" x14ac:dyDescent="0.25">
      <c r="A110" s="49" t="s">
        <v>129</v>
      </c>
      <c r="B110" s="50" t="s">
        <v>28</v>
      </c>
      <c r="C110" s="50" t="s">
        <v>130</v>
      </c>
      <c r="D110" s="51">
        <v>373</v>
      </c>
      <c r="E110" s="52">
        <v>40234</v>
      </c>
    </row>
    <row r="111" spans="1:5" x14ac:dyDescent="0.25">
      <c r="A111" s="49" t="s">
        <v>136</v>
      </c>
      <c r="B111" s="50" t="s">
        <v>28</v>
      </c>
      <c r="C111" s="50" t="s">
        <v>130</v>
      </c>
      <c r="D111" s="51">
        <v>320</v>
      </c>
      <c r="E111" s="52">
        <v>40235</v>
      </c>
    </row>
    <row r="112" spans="1:5" x14ac:dyDescent="0.25">
      <c r="A112" s="49" t="s">
        <v>126</v>
      </c>
      <c r="B112" s="50" t="s">
        <v>127</v>
      </c>
      <c r="C112" s="50" t="s">
        <v>128</v>
      </c>
      <c r="D112" s="51">
        <v>297</v>
      </c>
      <c r="E112" s="52">
        <v>40235</v>
      </c>
    </row>
    <row r="113" spans="1:5" x14ac:dyDescent="0.25">
      <c r="A113" s="49" t="s">
        <v>132</v>
      </c>
      <c r="B113" s="50" t="s">
        <v>28</v>
      </c>
      <c r="C113" s="50" t="s">
        <v>133</v>
      </c>
      <c r="D113" s="51">
        <v>258</v>
      </c>
      <c r="E113" s="52">
        <v>40235</v>
      </c>
    </row>
    <row r="114" spans="1:5" x14ac:dyDescent="0.25">
      <c r="A114" s="49" t="s">
        <v>126</v>
      </c>
      <c r="B114" s="50" t="s">
        <v>127</v>
      </c>
      <c r="C114" s="50" t="s">
        <v>128</v>
      </c>
      <c r="D114" s="51">
        <v>109</v>
      </c>
      <c r="E114" s="52">
        <v>40237</v>
      </c>
    </row>
    <row r="115" spans="1:5" x14ac:dyDescent="0.25">
      <c r="A115" s="49" t="s">
        <v>137</v>
      </c>
      <c r="B115" s="50" t="s">
        <v>28</v>
      </c>
      <c r="C115" s="50" t="s">
        <v>128</v>
      </c>
      <c r="D115" s="51">
        <v>665</v>
      </c>
      <c r="E115" s="52">
        <v>40238</v>
      </c>
    </row>
    <row r="116" spans="1:5" x14ac:dyDescent="0.25">
      <c r="A116" s="49" t="s">
        <v>132</v>
      </c>
      <c r="B116" s="50" t="s">
        <v>28</v>
      </c>
      <c r="C116" s="50" t="s">
        <v>133</v>
      </c>
      <c r="D116" s="51">
        <v>13587</v>
      </c>
      <c r="E116" s="52">
        <v>40239</v>
      </c>
    </row>
    <row r="117" spans="1:5" x14ac:dyDescent="0.25">
      <c r="A117" s="49" t="s">
        <v>134</v>
      </c>
      <c r="B117" s="50" t="s">
        <v>28</v>
      </c>
      <c r="C117" s="50" t="s">
        <v>128</v>
      </c>
      <c r="D117" s="51">
        <v>17728</v>
      </c>
      <c r="E117" s="52">
        <v>40240</v>
      </c>
    </row>
    <row r="118" spans="1:5" x14ac:dyDescent="0.25">
      <c r="A118" s="49" t="s">
        <v>136</v>
      </c>
      <c r="B118" s="50" t="s">
        <v>28</v>
      </c>
      <c r="C118" s="50" t="s">
        <v>130</v>
      </c>
      <c r="D118" s="51">
        <v>405</v>
      </c>
      <c r="E118" s="52">
        <v>40241</v>
      </c>
    </row>
    <row r="119" spans="1:5" x14ac:dyDescent="0.25">
      <c r="A119" s="49" t="s">
        <v>136</v>
      </c>
      <c r="B119" s="50" t="s">
        <v>28</v>
      </c>
      <c r="C119" s="50" t="s">
        <v>130</v>
      </c>
      <c r="D119" s="51">
        <v>3579</v>
      </c>
      <c r="E119" s="52">
        <v>40241</v>
      </c>
    </row>
    <row r="120" spans="1:5" x14ac:dyDescent="0.25">
      <c r="A120" s="49" t="s">
        <v>135</v>
      </c>
      <c r="B120" s="50" t="s">
        <v>28</v>
      </c>
      <c r="C120" s="50" t="s">
        <v>133</v>
      </c>
      <c r="D120" s="51">
        <v>1909</v>
      </c>
      <c r="E120" s="52">
        <v>40241</v>
      </c>
    </row>
    <row r="121" spans="1:5" x14ac:dyDescent="0.25">
      <c r="A121" s="49" t="s">
        <v>129</v>
      </c>
      <c r="B121" s="50" t="s">
        <v>28</v>
      </c>
      <c r="C121" s="50" t="s">
        <v>130</v>
      </c>
      <c r="D121" s="51">
        <v>184</v>
      </c>
      <c r="E121" s="52">
        <v>40242</v>
      </c>
    </row>
    <row r="122" spans="1:5" x14ac:dyDescent="0.25">
      <c r="A122" s="49" t="s">
        <v>134</v>
      </c>
      <c r="B122" s="50" t="s">
        <v>28</v>
      </c>
      <c r="C122" s="50" t="s">
        <v>128</v>
      </c>
      <c r="D122" s="51">
        <v>123</v>
      </c>
      <c r="E122" s="52">
        <v>40243</v>
      </c>
    </row>
    <row r="123" spans="1:5" x14ac:dyDescent="0.25">
      <c r="A123" s="49" t="s">
        <v>129</v>
      </c>
      <c r="B123" s="50" t="s">
        <v>28</v>
      </c>
      <c r="C123" s="50" t="s">
        <v>130</v>
      </c>
      <c r="D123" s="51">
        <v>485</v>
      </c>
      <c r="E123" s="52">
        <v>40243</v>
      </c>
    </row>
    <row r="124" spans="1:5" x14ac:dyDescent="0.25">
      <c r="A124" s="49" t="s">
        <v>132</v>
      </c>
      <c r="B124" s="50" t="s">
        <v>28</v>
      </c>
      <c r="C124" s="50" t="s">
        <v>133</v>
      </c>
      <c r="D124" s="51">
        <v>370</v>
      </c>
      <c r="E124" s="52">
        <v>40243</v>
      </c>
    </row>
    <row r="125" spans="1:5" x14ac:dyDescent="0.25">
      <c r="A125" s="49" t="s">
        <v>131</v>
      </c>
      <c r="B125" s="50" t="s">
        <v>35</v>
      </c>
      <c r="C125" s="50" t="s">
        <v>128</v>
      </c>
      <c r="D125" s="51">
        <v>334</v>
      </c>
      <c r="E125" s="52">
        <v>40244</v>
      </c>
    </row>
    <row r="126" spans="1:5" x14ac:dyDescent="0.25">
      <c r="A126" s="49" t="s">
        <v>131</v>
      </c>
      <c r="B126" s="50" t="s">
        <v>35</v>
      </c>
      <c r="C126" s="50" t="s">
        <v>128</v>
      </c>
      <c r="D126" s="51">
        <v>191</v>
      </c>
      <c r="E126" s="52">
        <v>40245</v>
      </c>
    </row>
    <row r="127" spans="1:5" x14ac:dyDescent="0.25">
      <c r="A127" s="49" t="s">
        <v>134</v>
      </c>
      <c r="B127" s="50" t="s">
        <v>28</v>
      </c>
      <c r="C127" s="50" t="s">
        <v>128</v>
      </c>
      <c r="D127" s="51">
        <v>525</v>
      </c>
      <c r="E127" s="52">
        <v>40245</v>
      </c>
    </row>
    <row r="128" spans="1:5" x14ac:dyDescent="0.25">
      <c r="A128" s="49" t="s">
        <v>137</v>
      </c>
      <c r="B128" s="50" t="s">
        <v>28</v>
      </c>
      <c r="C128" s="50" t="s">
        <v>128</v>
      </c>
      <c r="D128" s="51">
        <v>2791</v>
      </c>
      <c r="E128" s="52">
        <v>40246</v>
      </c>
    </row>
    <row r="129" spans="1:5" x14ac:dyDescent="0.25">
      <c r="A129" s="49" t="s">
        <v>126</v>
      </c>
      <c r="B129" s="50" t="s">
        <v>127</v>
      </c>
      <c r="C129" s="50" t="s">
        <v>128</v>
      </c>
      <c r="D129" s="51">
        <v>429</v>
      </c>
      <c r="E129" s="52">
        <v>40246</v>
      </c>
    </row>
    <row r="130" spans="1:5" x14ac:dyDescent="0.25">
      <c r="A130" s="49" t="s">
        <v>135</v>
      </c>
      <c r="B130" s="50" t="s">
        <v>28</v>
      </c>
      <c r="C130" s="50" t="s">
        <v>133</v>
      </c>
      <c r="D130" s="51">
        <v>1061</v>
      </c>
      <c r="E130" s="52">
        <v>40246</v>
      </c>
    </row>
    <row r="131" spans="1:5" x14ac:dyDescent="0.25">
      <c r="A131" s="49" t="s">
        <v>129</v>
      </c>
      <c r="B131" s="50" t="s">
        <v>28</v>
      </c>
      <c r="C131" s="50" t="s">
        <v>130</v>
      </c>
      <c r="D131" s="51">
        <v>1465</v>
      </c>
      <c r="E131" s="52">
        <v>40247</v>
      </c>
    </row>
    <row r="132" spans="1:5" x14ac:dyDescent="0.25">
      <c r="A132" s="49" t="s">
        <v>135</v>
      </c>
      <c r="B132" s="50" t="s">
        <v>28</v>
      </c>
      <c r="C132" s="50" t="s">
        <v>133</v>
      </c>
      <c r="D132" s="51">
        <v>1185</v>
      </c>
      <c r="E132" s="52">
        <v>40247</v>
      </c>
    </row>
    <row r="133" spans="1:5" x14ac:dyDescent="0.25">
      <c r="A133" s="49" t="s">
        <v>137</v>
      </c>
      <c r="B133" s="50" t="s">
        <v>28</v>
      </c>
      <c r="C133" s="50" t="s">
        <v>128</v>
      </c>
      <c r="D133" s="51">
        <v>1683</v>
      </c>
      <c r="E133" s="52">
        <v>40248</v>
      </c>
    </row>
    <row r="134" spans="1:5" x14ac:dyDescent="0.25">
      <c r="A134" s="49" t="s">
        <v>137</v>
      </c>
      <c r="B134" s="50" t="s">
        <v>28</v>
      </c>
      <c r="C134" s="50" t="s">
        <v>128</v>
      </c>
      <c r="D134" s="51">
        <v>856</v>
      </c>
      <c r="E134" s="52">
        <v>40249</v>
      </c>
    </row>
    <row r="135" spans="1:5" x14ac:dyDescent="0.25">
      <c r="A135" s="49" t="s">
        <v>134</v>
      </c>
      <c r="B135" s="50" t="s">
        <v>28</v>
      </c>
      <c r="C135" s="50" t="s">
        <v>128</v>
      </c>
      <c r="D135" s="51">
        <v>265</v>
      </c>
      <c r="E135" s="52">
        <v>40250</v>
      </c>
    </row>
    <row r="136" spans="1:5" x14ac:dyDescent="0.25">
      <c r="A136" s="49" t="s">
        <v>126</v>
      </c>
      <c r="B136" s="50" t="s">
        <v>127</v>
      </c>
      <c r="C136" s="50" t="s">
        <v>128</v>
      </c>
      <c r="D136" s="51">
        <v>8654</v>
      </c>
      <c r="E136" s="52">
        <v>40250</v>
      </c>
    </row>
    <row r="137" spans="1:5" x14ac:dyDescent="0.25">
      <c r="A137" s="49" t="s">
        <v>126</v>
      </c>
      <c r="B137" s="50" t="s">
        <v>127</v>
      </c>
      <c r="C137" s="50" t="s">
        <v>128</v>
      </c>
      <c r="D137" s="51">
        <v>519</v>
      </c>
      <c r="E137" s="52">
        <v>40250</v>
      </c>
    </row>
    <row r="138" spans="1:5" x14ac:dyDescent="0.25">
      <c r="A138" s="49" t="s">
        <v>137</v>
      </c>
      <c r="B138" s="50" t="s">
        <v>28</v>
      </c>
      <c r="C138" s="50" t="s">
        <v>128</v>
      </c>
      <c r="D138" s="51">
        <v>1829</v>
      </c>
      <c r="E138" s="52">
        <v>40251</v>
      </c>
    </row>
    <row r="139" spans="1:5" x14ac:dyDescent="0.25">
      <c r="A139" s="49" t="s">
        <v>134</v>
      </c>
      <c r="B139" s="50" t="s">
        <v>28</v>
      </c>
      <c r="C139" s="50" t="s">
        <v>128</v>
      </c>
      <c r="D139" s="51">
        <v>313</v>
      </c>
      <c r="E139" s="52">
        <v>40252</v>
      </c>
    </row>
    <row r="140" spans="1:5" x14ac:dyDescent="0.25">
      <c r="A140" s="49" t="s">
        <v>129</v>
      </c>
      <c r="B140" s="50" t="s">
        <v>28</v>
      </c>
      <c r="C140" s="50" t="s">
        <v>130</v>
      </c>
      <c r="D140" s="51">
        <v>274</v>
      </c>
      <c r="E140" s="52">
        <v>40252</v>
      </c>
    </row>
    <row r="141" spans="1:5" x14ac:dyDescent="0.25">
      <c r="A141" s="49" t="s">
        <v>132</v>
      </c>
      <c r="B141" s="50" t="s">
        <v>28</v>
      </c>
      <c r="C141" s="50" t="s">
        <v>133</v>
      </c>
      <c r="D141" s="51">
        <v>267</v>
      </c>
      <c r="E141" s="52">
        <v>40254</v>
      </c>
    </row>
    <row r="142" spans="1:5" x14ac:dyDescent="0.25">
      <c r="A142" s="49" t="s">
        <v>131</v>
      </c>
      <c r="B142" s="50" t="s">
        <v>35</v>
      </c>
      <c r="C142" s="50" t="s">
        <v>128</v>
      </c>
      <c r="D142" s="51">
        <v>7301</v>
      </c>
      <c r="E142" s="52">
        <v>40255</v>
      </c>
    </row>
    <row r="143" spans="1:5" x14ac:dyDescent="0.25">
      <c r="A143" s="49" t="s">
        <v>134</v>
      </c>
      <c r="B143" s="50" t="s">
        <v>28</v>
      </c>
      <c r="C143" s="50" t="s">
        <v>128</v>
      </c>
      <c r="D143" s="51">
        <v>280</v>
      </c>
      <c r="E143" s="52">
        <v>40255</v>
      </c>
    </row>
    <row r="144" spans="1:5" x14ac:dyDescent="0.25">
      <c r="A144" s="49" t="s">
        <v>131</v>
      </c>
      <c r="B144" s="50" t="s">
        <v>35</v>
      </c>
      <c r="C144" s="50" t="s">
        <v>128</v>
      </c>
      <c r="D144" s="51">
        <v>353</v>
      </c>
      <c r="E144" s="52">
        <v>40256</v>
      </c>
    </row>
    <row r="145" spans="1:5" x14ac:dyDescent="0.25">
      <c r="A145" s="49" t="s">
        <v>134</v>
      </c>
      <c r="B145" s="50" t="s">
        <v>28</v>
      </c>
      <c r="C145" s="50" t="s">
        <v>128</v>
      </c>
      <c r="D145" s="51">
        <v>19451</v>
      </c>
      <c r="E145" s="52">
        <v>40256</v>
      </c>
    </row>
    <row r="146" spans="1:5" x14ac:dyDescent="0.25">
      <c r="A146" s="49" t="s">
        <v>134</v>
      </c>
      <c r="B146" s="50" t="s">
        <v>28</v>
      </c>
      <c r="C146" s="50" t="s">
        <v>128</v>
      </c>
      <c r="D146" s="51">
        <v>482</v>
      </c>
      <c r="E146" s="52">
        <v>40256</v>
      </c>
    </row>
    <row r="147" spans="1:5" x14ac:dyDescent="0.25">
      <c r="A147" s="49" t="s">
        <v>129</v>
      </c>
      <c r="B147" s="50" t="s">
        <v>28</v>
      </c>
      <c r="C147" s="50" t="s">
        <v>130</v>
      </c>
      <c r="D147" s="51">
        <v>479</v>
      </c>
      <c r="E147" s="52">
        <v>40256</v>
      </c>
    </row>
    <row r="148" spans="1:5" x14ac:dyDescent="0.25">
      <c r="A148" s="49" t="s">
        <v>132</v>
      </c>
      <c r="B148" s="50" t="s">
        <v>28</v>
      </c>
      <c r="C148" s="50" t="s">
        <v>133</v>
      </c>
      <c r="D148" s="51">
        <v>358</v>
      </c>
      <c r="E148" s="52">
        <v>40256</v>
      </c>
    </row>
    <row r="149" spans="1:5" x14ac:dyDescent="0.25">
      <c r="A149" s="49" t="s">
        <v>126</v>
      </c>
      <c r="B149" s="50" t="s">
        <v>127</v>
      </c>
      <c r="C149" s="50" t="s">
        <v>128</v>
      </c>
      <c r="D149" s="51">
        <v>308</v>
      </c>
      <c r="E149" s="52">
        <v>40257</v>
      </c>
    </row>
    <row r="150" spans="1:5" x14ac:dyDescent="0.25">
      <c r="A150" s="49" t="s">
        <v>134</v>
      </c>
      <c r="B150" s="50" t="s">
        <v>28</v>
      </c>
      <c r="C150" s="50" t="s">
        <v>128</v>
      </c>
      <c r="D150" s="51">
        <v>307</v>
      </c>
      <c r="E150" s="52">
        <v>40258</v>
      </c>
    </row>
    <row r="151" spans="1:5" x14ac:dyDescent="0.25">
      <c r="A151" s="49" t="s">
        <v>129</v>
      </c>
      <c r="B151" s="50" t="s">
        <v>28</v>
      </c>
      <c r="C151" s="50" t="s">
        <v>130</v>
      </c>
      <c r="D151" s="51">
        <v>16553</v>
      </c>
      <c r="E151" s="52">
        <v>40258</v>
      </c>
    </row>
    <row r="152" spans="1:5" x14ac:dyDescent="0.25">
      <c r="A152" s="49" t="s">
        <v>129</v>
      </c>
      <c r="B152" s="50" t="s">
        <v>28</v>
      </c>
      <c r="C152" s="50" t="s">
        <v>130</v>
      </c>
      <c r="D152" s="51">
        <v>458</v>
      </c>
      <c r="E152" s="52">
        <v>40258</v>
      </c>
    </row>
    <row r="153" spans="1:5" x14ac:dyDescent="0.25">
      <c r="A153" s="49" t="s">
        <v>134</v>
      </c>
      <c r="B153" s="50" t="s">
        <v>28</v>
      </c>
      <c r="C153" s="50" t="s">
        <v>128</v>
      </c>
      <c r="D153" s="51">
        <v>186</v>
      </c>
      <c r="E153" s="52">
        <v>40259</v>
      </c>
    </row>
    <row r="154" spans="1:5" x14ac:dyDescent="0.25">
      <c r="A154" s="49" t="s">
        <v>134</v>
      </c>
      <c r="B154" s="50" t="s">
        <v>28</v>
      </c>
      <c r="C154" s="50" t="s">
        <v>128</v>
      </c>
      <c r="D154" s="51">
        <v>14077</v>
      </c>
      <c r="E154" s="52">
        <v>40259</v>
      </c>
    </row>
    <row r="155" spans="1:5" x14ac:dyDescent="0.25">
      <c r="A155" s="49" t="s">
        <v>134</v>
      </c>
      <c r="B155" s="50" t="s">
        <v>28</v>
      </c>
      <c r="C155" s="50" t="s">
        <v>128</v>
      </c>
      <c r="D155" s="51">
        <v>581</v>
      </c>
      <c r="E155" s="52">
        <v>40259</v>
      </c>
    </row>
    <row r="156" spans="1:5" x14ac:dyDescent="0.25">
      <c r="A156" s="49" t="s">
        <v>135</v>
      </c>
      <c r="B156" s="50" t="s">
        <v>28</v>
      </c>
      <c r="C156" s="50" t="s">
        <v>133</v>
      </c>
      <c r="D156" s="51">
        <v>806</v>
      </c>
      <c r="E156" s="52">
        <v>40259</v>
      </c>
    </row>
    <row r="157" spans="1:5" x14ac:dyDescent="0.25">
      <c r="A157" s="49" t="s">
        <v>129</v>
      </c>
      <c r="B157" s="50" t="s">
        <v>28</v>
      </c>
      <c r="C157" s="50" t="s">
        <v>130</v>
      </c>
      <c r="D157" s="51">
        <v>487</v>
      </c>
      <c r="E157" s="52">
        <v>40260</v>
      </c>
    </row>
    <row r="158" spans="1:5" x14ac:dyDescent="0.25">
      <c r="A158" s="49" t="s">
        <v>136</v>
      </c>
      <c r="B158" s="50" t="s">
        <v>28</v>
      </c>
      <c r="C158" s="50" t="s">
        <v>130</v>
      </c>
      <c r="D158" s="51">
        <v>1325</v>
      </c>
      <c r="E158" s="52">
        <v>40261</v>
      </c>
    </row>
    <row r="159" spans="1:5" x14ac:dyDescent="0.25">
      <c r="A159" s="49" t="s">
        <v>137</v>
      </c>
      <c r="B159" s="50" t="s">
        <v>28</v>
      </c>
      <c r="C159" s="50" t="s">
        <v>128</v>
      </c>
      <c r="D159" s="51">
        <v>712</v>
      </c>
      <c r="E159" s="52">
        <v>40262</v>
      </c>
    </row>
    <row r="160" spans="1:5" x14ac:dyDescent="0.25">
      <c r="A160" s="49" t="s">
        <v>131</v>
      </c>
      <c r="B160" s="50" t="s">
        <v>35</v>
      </c>
      <c r="C160" s="50" t="s">
        <v>128</v>
      </c>
      <c r="D160" s="51">
        <v>8600</v>
      </c>
      <c r="E160" s="52">
        <v>40263</v>
      </c>
    </row>
    <row r="161" spans="1:5" x14ac:dyDescent="0.25">
      <c r="A161" s="49" t="s">
        <v>134</v>
      </c>
      <c r="B161" s="50" t="s">
        <v>28</v>
      </c>
      <c r="C161" s="50" t="s">
        <v>128</v>
      </c>
      <c r="D161" s="51">
        <v>505</v>
      </c>
      <c r="E161" s="52">
        <v>40263</v>
      </c>
    </row>
    <row r="162" spans="1:5" x14ac:dyDescent="0.25">
      <c r="A162" s="49" t="s">
        <v>134</v>
      </c>
      <c r="B162" s="50" t="s">
        <v>28</v>
      </c>
      <c r="C162" s="50" t="s">
        <v>128</v>
      </c>
      <c r="D162" s="51">
        <v>287</v>
      </c>
      <c r="E162" s="52">
        <v>40266</v>
      </c>
    </row>
    <row r="163" spans="1:5" x14ac:dyDescent="0.25">
      <c r="A163" s="49" t="s">
        <v>126</v>
      </c>
      <c r="B163" s="50" t="s">
        <v>127</v>
      </c>
      <c r="C163" s="50" t="s">
        <v>128</v>
      </c>
      <c r="D163" s="51">
        <v>365</v>
      </c>
      <c r="E163" s="52">
        <v>40267</v>
      </c>
    </row>
    <row r="164" spans="1:5" x14ac:dyDescent="0.25">
      <c r="A164" s="49" t="s">
        <v>129</v>
      </c>
      <c r="B164" s="50" t="s">
        <v>28</v>
      </c>
      <c r="C164" s="50" t="s">
        <v>130</v>
      </c>
      <c r="D164" s="51">
        <v>278</v>
      </c>
      <c r="E164" s="52">
        <v>40268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30" sqref="H30"/>
    </sheetView>
  </sheetViews>
  <sheetFormatPr baseColWidth="10" defaultRowHeight="15" x14ac:dyDescent="0.25"/>
  <cols>
    <col min="1" max="1" width="20.85546875" bestFit="1" customWidth="1"/>
    <col min="2" max="2" width="14.28515625" bestFit="1" customWidth="1"/>
    <col min="3" max="3" width="15.5703125" bestFit="1" customWidth="1"/>
    <col min="4" max="4" width="14.28515625" bestFit="1" customWidth="1"/>
    <col min="5" max="5" width="15.5703125" customWidth="1"/>
  </cols>
  <sheetData>
    <row r="1" spans="1:3" x14ac:dyDescent="0.25">
      <c r="A1" s="54" t="s">
        <v>24</v>
      </c>
      <c r="B1" t="s">
        <v>28</v>
      </c>
    </row>
    <row r="3" spans="1:3" x14ac:dyDescent="0.25">
      <c r="A3" s="54" t="s">
        <v>156</v>
      </c>
      <c r="B3" s="54" t="s">
        <v>124</v>
      </c>
    </row>
    <row r="4" spans="1:3" x14ac:dyDescent="0.25">
      <c r="A4" s="54" t="s">
        <v>123</v>
      </c>
      <c r="B4" t="s">
        <v>128</v>
      </c>
      <c r="C4" t="s">
        <v>145</v>
      </c>
    </row>
    <row r="5" spans="1:3" x14ac:dyDescent="0.25">
      <c r="A5" t="s">
        <v>137</v>
      </c>
      <c r="B5" s="83">
        <v>6246</v>
      </c>
      <c r="C5" s="83">
        <v>6246</v>
      </c>
    </row>
    <row r="6" spans="1:3" x14ac:dyDescent="0.25">
      <c r="A6" t="s">
        <v>134</v>
      </c>
      <c r="B6" s="83">
        <v>19451</v>
      </c>
      <c r="C6" s="83">
        <v>19451</v>
      </c>
    </row>
    <row r="7" spans="1:3" x14ac:dyDescent="0.25">
      <c r="A7" t="s">
        <v>145</v>
      </c>
      <c r="B7" s="83">
        <v>19451</v>
      </c>
      <c r="C7" s="83">
        <v>19451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I27" sqref="I27"/>
    </sheetView>
  </sheetViews>
  <sheetFormatPr baseColWidth="10" defaultRowHeight="15" x14ac:dyDescent="0.25"/>
  <cols>
    <col min="1" max="1" width="19.140625" bestFit="1" customWidth="1"/>
    <col min="2" max="3" width="13.5703125" customWidth="1"/>
    <col min="4" max="4" width="19.140625" customWidth="1"/>
    <col min="5" max="5" width="10.85546875" customWidth="1"/>
    <col min="6" max="6" width="15.5703125" bestFit="1" customWidth="1"/>
  </cols>
  <sheetData>
    <row r="1" spans="1:4" x14ac:dyDescent="0.25">
      <c r="C1" s="22"/>
      <c r="D1" s="22"/>
    </row>
    <row r="2" spans="1:4" x14ac:dyDescent="0.25">
      <c r="B2" s="22"/>
      <c r="C2" s="22"/>
      <c r="D2" s="22"/>
    </row>
    <row r="3" spans="1:4" x14ac:dyDescent="0.25">
      <c r="A3" s="54" t="s">
        <v>138</v>
      </c>
      <c r="B3" s="55" t="s">
        <v>140</v>
      </c>
      <c r="C3" s="54" t="s">
        <v>141</v>
      </c>
      <c r="D3" s="22" t="s">
        <v>139</v>
      </c>
    </row>
    <row r="4" spans="1:4" x14ac:dyDescent="0.25">
      <c r="A4" s="22" t="s">
        <v>150</v>
      </c>
      <c r="D4" s="53">
        <v>132</v>
      </c>
    </row>
    <row r="5" spans="1:4" x14ac:dyDescent="0.25">
      <c r="A5" s="22"/>
      <c r="B5" s="22" t="s">
        <v>142</v>
      </c>
      <c r="D5" s="23">
        <v>46</v>
      </c>
    </row>
    <row r="6" spans="1:4" x14ac:dyDescent="0.25">
      <c r="A6" s="22"/>
      <c r="B6" s="22"/>
      <c r="C6" t="s">
        <v>146</v>
      </c>
      <c r="D6" s="53">
        <v>14</v>
      </c>
    </row>
    <row r="7" spans="1:4" x14ac:dyDescent="0.25">
      <c r="A7" s="22"/>
      <c r="B7" s="22"/>
      <c r="C7" t="s">
        <v>147</v>
      </c>
      <c r="D7" s="53">
        <v>15</v>
      </c>
    </row>
    <row r="8" spans="1:4" x14ac:dyDescent="0.25">
      <c r="A8" s="22"/>
      <c r="B8" s="22"/>
      <c r="C8" t="s">
        <v>148</v>
      </c>
      <c r="D8" s="53">
        <v>17</v>
      </c>
    </row>
    <row r="9" spans="1:4" x14ac:dyDescent="0.25">
      <c r="A9" s="22"/>
      <c r="B9" s="22" t="s">
        <v>143</v>
      </c>
      <c r="D9" s="23">
        <v>38</v>
      </c>
    </row>
    <row r="10" spans="1:4" x14ac:dyDescent="0.25">
      <c r="A10" s="22"/>
      <c r="B10" s="22"/>
      <c r="C10" t="s">
        <v>146</v>
      </c>
      <c r="D10" s="53">
        <v>22</v>
      </c>
    </row>
    <row r="11" spans="1:4" x14ac:dyDescent="0.25">
      <c r="A11" s="22"/>
      <c r="B11" s="22"/>
      <c r="C11" t="s">
        <v>147</v>
      </c>
      <c r="D11" s="53">
        <v>6</v>
      </c>
    </row>
    <row r="12" spans="1:4" x14ac:dyDescent="0.25">
      <c r="A12" s="22"/>
      <c r="B12" s="22"/>
      <c r="C12" t="s">
        <v>148</v>
      </c>
      <c r="D12" s="53">
        <v>10</v>
      </c>
    </row>
    <row r="13" spans="1:4" x14ac:dyDescent="0.25">
      <c r="A13" s="22"/>
      <c r="B13" s="22" t="s">
        <v>144</v>
      </c>
      <c r="D13" s="23">
        <v>48</v>
      </c>
    </row>
    <row r="14" spans="1:4" x14ac:dyDescent="0.25">
      <c r="A14" s="22"/>
      <c r="B14" s="22"/>
      <c r="C14" t="s">
        <v>146</v>
      </c>
      <c r="D14" s="53">
        <v>14</v>
      </c>
    </row>
    <row r="15" spans="1:4" x14ac:dyDescent="0.25">
      <c r="A15" s="22"/>
      <c r="B15" s="22"/>
      <c r="C15" t="s">
        <v>147</v>
      </c>
      <c r="D15" s="53">
        <v>9</v>
      </c>
    </row>
    <row r="16" spans="1:4" x14ac:dyDescent="0.25">
      <c r="A16" s="22"/>
      <c r="B16" s="22"/>
      <c r="C16" t="s">
        <v>148</v>
      </c>
      <c r="D16" s="53">
        <v>25</v>
      </c>
    </row>
    <row r="17" spans="1:4" x14ac:dyDescent="0.25">
      <c r="A17" s="22" t="s">
        <v>19</v>
      </c>
      <c r="D17" s="53">
        <v>134</v>
      </c>
    </row>
    <row r="18" spans="1:4" x14ac:dyDescent="0.25">
      <c r="A18" s="22"/>
      <c r="B18" s="22" t="s">
        <v>142</v>
      </c>
      <c r="D18" s="23">
        <v>60</v>
      </c>
    </row>
    <row r="19" spans="1:4" x14ac:dyDescent="0.25">
      <c r="A19" s="22"/>
      <c r="B19" s="22"/>
      <c r="C19" t="s">
        <v>146</v>
      </c>
      <c r="D19" s="53">
        <v>19</v>
      </c>
    </row>
    <row r="20" spans="1:4" x14ac:dyDescent="0.25">
      <c r="A20" s="22"/>
      <c r="B20" s="22"/>
      <c r="C20" t="s">
        <v>147</v>
      </c>
      <c r="D20" s="53">
        <v>21</v>
      </c>
    </row>
    <row r="21" spans="1:4" x14ac:dyDescent="0.25">
      <c r="A21" s="22"/>
      <c r="B21" s="22"/>
      <c r="C21" t="s">
        <v>148</v>
      </c>
      <c r="D21" s="53">
        <v>20</v>
      </c>
    </row>
    <row r="22" spans="1:4" x14ac:dyDescent="0.25">
      <c r="A22" s="22"/>
      <c r="B22" s="22" t="s">
        <v>143</v>
      </c>
      <c r="D22" s="23">
        <v>42</v>
      </c>
    </row>
    <row r="23" spans="1:4" x14ac:dyDescent="0.25">
      <c r="A23" s="22"/>
      <c r="B23" s="22"/>
      <c r="C23" t="s">
        <v>146</v>
      </c>
      <c r="D23" s="53">
        <v>21</v>
      </c>
    </row>
    <row r="24" spans="1:4" x14ac:dyDescent="0.25">
      <c r="A24" s="22"/>
      <c r="B24" s="22"/>
      <c r="C24" t="s">
        <v>147</v>
      </c>
      <c r="D24" s="53">
        <v>9</v>
      </c>
    </row>
    <row r="25" spans="1:4" x14ac:dyDescent="0.25">
      <c r="A25" s="22"/>
      <c r="B25" s="22"/>
      <c r="C25" t="s">
        <v>148</v>
      </c>
      <c r="D25" s="53">
        <v>12</v>
      </c>
    </row>
    <row r="26" spans="1:4" x14ac:dyDescent="0.25">
      <c r="A26" s="22"/>
      <c r="B26" s="22" t="s">
        <v>144</v>
      </c>
      <c r="D26" s="23">
        <v>32</v>
      </c>
    </row>
    <row r="27" spans="1:4" x14ac:dyDescent="0.25">
      <c r="A27" s="22"/>
      <c r="B27" s="22"/>
      <c r="C27" t="s">
        <v>146</v>
      </c>
      <c r="D27" s="53">
        <v>11</v>
      </c>
    </row>
    <row r="28" spans="1:4" x14ac:dyDescent="0.25">
      <c r="A28" s="22"/>
      <c r="B28" s="22"/>
      <c r="C28" t="s">
        <v>147</v>
      </c>
      <c r="D28" s="53">
        <v>6</v>
      </c>
    </row>
    <row r="29" spans="1:4" x14ac:dyDescent="0.25">
      <c r="A29" s="22"/>
      <c r="B29" s="22"/>
      <c r="C29" t="s">
        <v>148</v>
      </c>
      <c r="D29" s="53">
        <v>15</v>
      </c>
    </row>
    <row r="30" spans="1:4" x14ac:dyDescent="0.25">
      <c r="A30" s="22" t="s">
        <v>151</v>
      </c>
      <c r="D30" s="53">
        <v>154</v>
      </c>
    </row>
    <row r="31" spans="1:4" x14ac:dyDescent="0.25">
      <c r="A31" s="22"/>
      <c r="B31" s="22" t="s">
        <v>142</v>
      </c>
      <c r="D31" s="23">
        <v>47</v>
      </c>
    </row>
    <row r="32" spans="1:4" x14ac:dyDescent="0.25">
      <c r="A32" s="22"/>
      <c r="B32" s="22"/>
      <c r="C32" t="s">
        <v>146</v>
      </c>
      <c r="D32" s="53">
        <v>11</v>
      </c>
    </row>
    <row r="33" spans="1:4" x14ac:dyDescent="0.25">
      <c r="A33" s="22"/>
      <c r="B33" s="22"/>
      <c r="C33" t="s">
        <v>147</v>
      </c>
      <c r="D33" s="53">
        <v>19</v>
      </c>
    </row>
    <row r="34" spans="1:4" x14ac:dyDescent="0.25">
      <c r="A34" s="22"/>
      <c r="B34" s="22"/>
      <c r="C34" t="s">
        <v>148</v>
      </c>
      <c r="D34" s="53">
        <v>17</v>
      </c>
    </row>
    <row r="35" spans="1:4" x14ac:dyDescent="0.25">
      <c r="A35" s="22"/>
      <c r="B35" s="22" t="s">
        <v>143</v>
      </c>
      <c r="D35" s="23">
        <v>43</v>
      </c>
    </row>
    <row r="36" spans="1:4" x14ac:dyDescent="0.25">
      <c r="A36" s="22"/>
      <c r="B36" s="22"/>
      <c r="C36" t="s">
        <v>146</v>
      </c>
      <c r="D36" s="53">
        <v>13</v>
      </c>
    </row>
    <row r="37" spans="1:4" x14ac:dyDescent="0.25">
      <c r="A37" s="22"/>
      <c r="B37" s="22"/>
      <c r="C37" t="s">
        <v>147</v>
      </c>
      <c r="D37" s="53">
        <v>8</v>
      </c>
    </row>
    <row r="38" spans="1:4" x14ac:dyDescent="0.25">
      <c r="A38" s="22"/>
      <c r="B38" s="22"/>
      <c r="C38" t="s">
        <v>148</v>
      </c>
      <c r="D38" s="53">
        <v>22</v>
      </c>
    </row>
    <row r="39" spans="1:4" x14ac:dyDescent="0.25">
      <c r="A39" s="22"/>
      <c r="B39" s="22" t="s">
        <v>144</v>
      </c>
      <c r="D39" s="23">
        <v>64</v>
      </c>
    </row>
    <row r="40" spans="1:4" x14ac:dyDescent="0.25">
      <c r="A40" s="22"/>
      <c r="B40" s="22"/>
      <c r="C40" t="s">
        <v>146</v>
      </c>
      <c r="D40" s="53">
        <v>19</v>
      </c>
    </row>
    <row r="41" spans="1:4" x14ac:dyDescent="0.25">
      <c r="A41" s="22"/>
      <c r="B41" s="22"/>
      <c r="C41" t="s">
        <v>147</v>
      </c>
      <c r="D41" s="53">
        <v>24</v>
      </c>
    </row>
    <row r="42" spans="1:4" x14ac:dyDescent="0.25">
      <c r="A42" s="22"/>
      <c r="B42" s="22"/>
      <c r="C42" t="s">
        <v>148</v>
      </c>
      <c r="D42" s="53">
        <v>21</v>
      </c>
    </row>
    <row r="43" spans="1:4" x14ac:dyDescent="0.25">
      <c r="A43" t="s">
        <v>145</v>
      </c>
      <c r="D43" s="53">
        <v>420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J39" sqref="J39"/>
    </sheetView>
  </sheetViews>
  <sheetFormatPr baseColWidth="10" defaultRowHeight="15" x14ac:dyDescent="0.25"/>
  <sheetData>
    <row r="1" spans="1:4" x14ac:dyDescent="0.25">
      <c r="A1" s="56" t="s">
        <v>138</v>
      </c>
      <c r="B1" s="57" t="s">
        <v>140</v>
      </c>
      <c r="C1" s="57" t="s">
        <v>141</v>
      </c>
      <c r="D1" s="57" t="s">
        <v>149</v>
      </c>
    </row>
    <row r="2" spans="1:4" x14ac:dyDescent="0.25">
      <c r="A2" s="49" t="s">
        <v>150</v>
      </c>
      <c r="B2" s="3" t="s">
        <v>144</v>
      </c>
      <c r="C2" s="3" t="s">
        <v>148</v>
      </c>
      <c r="D2" s="3">
        <v>25</v>
      </c>
    </row>
    <row r="3" spans="1:4" x14ac:dyDescent="0.25">
      <c r="A3" s="49" t="s">
        <v>151</v>
      </c>
      <c r="B3" s="3" t="s">
        <v>144</v>
      </c>
      <c r="C3" s="3" t="s">
        <v>147</v>
      </c>
      <c r="D3" s="3">
        <v>24</v>
      </c>
    </row>
    <row r="4" spans="1:4" x14ac:dyDescent="0.25">
      <c r="A4" s="49" t="s">
        <v>151</v>
      </c>
      <c r="B4" s="3" t="s">
        <v>143</v>
      </c>
      <c r="C4" s="3" t="s">
        <v>148</v>
      </c>
      <c r="D4" s="3">
        <v>22</v>
      </c>
    </row>
    <row r="5" spans="1:4" x14ac:dyDescent="0.25">
      <c r="A5" s="49" t="s">
        <v>150</v>
      </c>
      <c r="B5" s="3" t="s">
        <v>143</v>
      </c>
      <c r="C5" s="3" t="s">
        <v>146</v>
      </c>
      <c r="D5" s="3">
        <v>22</v>
      </c>
    </row>
    <row r="6" spans="1:4" x14ac:dyDescent="0.25">
      <c r="A6" s="49" t="s">
        <v>19</v>
      </c>
      <c r="B6" s="3" t="s">
        <v>142</v>
      </c>
      <c r="C6" s="3" t="s">
        <v>147</v>
      </c>
      <c r="D6" s="3">
        <v>21</v>
      </c>
    </row>
    <row r="7" spans="1:4" x14ac:dyDescent="0.25">
      <c r="A7" s="49" t="s">
        <v>19</v>
      </c>
      <c r="B7" s="3" t="s">
        <v>143</v>
      </c>
      <c r="C7" s="3" t="s">
        <v>146</v>
      </c>
      <c r="D7" s="3">
        <v>21</v>
      </c>
    </row>
    <row r="8" spans="1:4" x14ac:dyDescent="0.25">
      <c r="A8" s="49" t="s">
        <v>151</v>
      </c>
      <c r="B8" s="3" t="s">
        <v>144</v>
      </c>
      <c r="C8" s="3" t="s">
        <v>148</v>
      </c>
      <c r="D8" s="3">
        <v>21</v>
      </c>
    </row>
    <row r="9" spans="1:4" x14ac:dyDescent="0.25">
      <c r="A9" s="49" t="s">
        <v>19</v>
      </c>
      <c r="B9" s="3" t="s">
        <v>142</v>
      </c>
      <c r="C9" s="3" t="s">
        <v>148</v>
      </c>
      <c r="D9" s="3">
        <v>20</v>
      </c>
    </row>
    <row r="10" spans="1:4" x14ac:dyDescent="0.25">
      <c r="A10" s="49" t="s">
        <v>19</v>
      </c>
      <c r="B10" s="3" t="s">
        <v>142</v>
      </c>
      <c r="C10" s="3" t="s">
        <v>146</v>
      </c>
      <c r="D10" s="3">
        <v>19</v>
      </c>
    </row>
    <row r="11" spans="1:4" x14ac:dyDescent="0.25">
      <c r="A11" s="49" t="s">
        <v>151</v>
      </c>
      <c r="B11" s="3" t="s">
        <v>142</v>
      </c>
      <c r="C11" s="3" t="s">
        <v>147</v>
      </c>
      <c r="D11" s="3">
        <v>19</v>
      </c>
    </row>
    <row r="12" spans="1:4" x14ac:dyDescent="0.25">
      <c r="A12" s="49" t="s">
        <v>151</v>
      </c>
      <c r="B12" s="3" t="s">
        <v>144</v>
      </c>
      <c r="C12" s="3" t="s">
        <v>146</v>
      </c>
      <c r="D12" s="3">
        <v>19</v>
      </c>
    </row>
    <row r="13" spans="1:4" x14ac:dyDescent="0.25">
      <c r="A13" s="49" t="s">
        <v>151</v>
      </c>
      <c r="B13" s="3" t="s">
        <v>142</v>
      </c>
      <c r="C13" s="3" t="s">
        <v>148</v>
      </c>
      <c r="D13" s="3">
        <v>17</v>
      </c>
    </row>
    <row r="14" spans="1:4" x14ac:dyDescent="0.25">
      <c r="A14" s="49" t="s">
        <v>150</v>
      </c>
      <c r="B14" s="3" t="s">
        <v>142</v>
      </c>
      <c r="C14" s="3" t="s">
        <v>148</v>
      </c>
      <c r="D14" s="3">
        <v>17</v>
      </c>
    </row>
    <row r="15" spans="1:4" x14ac:dyDescent="0.25">
      <c r="A15" s="49" t="s">
        <v>19</v>
      </c>
      <c r="B15" s="3" t="s">
        <v>144</v>
      </c>
      <c r="C15" s="3" t="s">
        <v>148</v>
      </c>
      <c r="D15" s="3">
        <v>15</v>
      </c>
    </row>
    <row r="16" spans="1:4" x14ac:dyDescent="0.25">
      <c r="A16" s="49" t="s">
        <v>150</v>
      </c>
      <c r="B16" s="3" t="s">
        <v>142</v>
      </c>
      <c r="C16" s="3" t="s">
        <v>147</v>
      </c>
      <c r="D16" s="3">
        <v>15</v>
      </c>
    </row>
    <row r="17" spans="1:4" x14ac:dyDescent="0.25">
      <c r="A17" s="49" t="s">
        <v>150</v>
      </c>
      <c r="B17" s="3" t="s">
        <v>142</v>
      </c>
      <c r="C17" s="3" t="s">
        <v>146</v>
      </c>
      <c r="D17" s="3">
        <v>14</v>
      </c>
    </row>
    <row r="18" spans="1:4" x14ac:dyDescent="0.25">
      <c r="A18" s="49" t="s">
        <v>150</v>
      </c>
      <c r="B18" s="3" t="s">
        <v>144</v>
      </c>
      <c r="C18" s="3" t="s">
        <v>146</v>
      </c>
      <c r="D18" s="3">
        <v>14</v>
      </c>
    </row>
    <row r="19" spans="1:4" x14ac:dyDescent="0.25">
      <c r="A19" s="49" t="s">
        <v>151</v>
      </c>
      <c r="B19" s="3" t="s">
        <v>143</v>
      </c>
      <c r="C19" s="3" t="s">
        <v>146</v>
      </c>
      <c r="D19" s="3">
        <v>13</v>
      </c>
    </row>
    <row r="20" spans="1:4" x14ac:dyDescent="0.25">
      <c r="A20" s="49" t="s">
        <v>19</v>
      </c>
      <c r="B20" s="3" t="s">
        <v>143</v>
      </c>
      <c r="C20" s="3" t="s">
        <v>148</v>
      </c>
      <c r="D20" s="3">
        <v>12</v>
      </c>
    </row>
    <row r="21" spans="1:4" x14ac:dyDescent="0.25">
      <c r="A21" s="49" t="s">
        <v>19</v>
      </c>
      <c r="B21" s="3" t="s">
        <v>144</v>
      </c>
      <c r="C21" s="3" t="s">
        <v>146</v>
      </c>
      <c r="D21" s="3">
        <v>11</v>
      </c>
    </row>
    <row r="22" spans="1:4" x14ac:dyDescent="0.25">
      <c r="A22" s="49" t="s">
        <v>151</v>
      </c>
      <c r="B22" s="3" t="s">
        <v>142</v>
      </c>
      <c r="C22" s="3" t="s">
        <v>146</v>
      </c>
      <c r="D22" s="3">
        <v>11</v>
      </c>
    </row>
    <row r="23" spans="1:4" x14ac:dyDescent="0.25">
      <c r="A23" s="49" t="s">
        <v>150</v>
      </c>
      <c r="B23" s="3" t="s">
        <v>143</v>
      </c>
      <c r="C23" s="3" t="s">
        <v>148</v>
      </c>
      <c r="D23" s="3">
        <v>10</v>
      </c>
    </row>
    <row r="24" spans="1:4" x14ac:dyDescent="0.25">
      <c r="A24" s="49" t="s">
        <v>19</v>
      </c>
      <c r="B24" s="3" t="s">
        <v>143</v>
      </c>
      <c r="C24" s="3" t="s">
        <v>147</v>
      </c>
      <c r="D24" s="3">
        <v>9</v>
      </c>
    </row>
    <row r="25" spans="1:4" x14ac:dyDescent="0.25">
      <c r="A25" s="49" t="s">
        <v>150</v>
      </c>
      <c r="B25" s="3" t="s">
        <v>144</v>
      </c>
      <c r="C25" s="3" t="s">
        <v>147</v>
      </c>
      <c r="D25" s="3">
        <v>9</v>
      </c>
    </row>
    <row r="26" spans="1:4" x14ac:dyDescent="0.25">
      <c r="A26" s="49" t="s">
        <v>151</v>
      </c>
      <c r="B26" s="3" t="s">
        <v>143</v>
      </c>
      <c r="C26" s="3" t="s">
        <v>147</v>
      </c>
      <c r="D26" s="3">
        <v>8</v>
      </c>
    </row>
    <row r="27" spans="1:4" x14ac:dyDescent="0.25">
      <c r="A27" s="49" t="s">
        <v>19</v>
      </c>
      <c r="B27" s="3" t="s">
        <v>144</v>
      </c>
      <c r="C27" s="3" t="s">
        <v>147</v>
      </c>
      <c r="D27" s="3">
        <v>6</v>
      </c>
    </row>
    <row r="28" spans="1:4" x14ac:dyDescent="0.25">
      <c r="A28" s="49" t="s">
        <v>150</v>
      </c>
      <c r="B28" s="3" t="s">
        <v>143</v>
      </c>
      <c r="C28" s="3" t="s">
        <v>147</v>
      </c>
      <c r="D28" s="3">
        <v>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workbookViewId="0">
      <selection activeCell="K37" sqref="K3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4" width="7.85546875" customWidth="1"/>
    <col min="5" max="5" width="15.5703125" bestFit="1" customWidth="1"/>
  </cols>
  <sheetData>
    <row r="3" spans="1:5" x14ac:dyDescent="0.25">
      <c r="A3" s="54" t="s">
        <v>139</v>
      </c>
      <c r="B3" s="54" t="s">
        <v>155</v>
      </c>
    </row>
    <row r="4" spans="1:5" x14ac:dyDescent="0.25">
      <c r="A4" s="54" t="s">
        <v>154</v>
      </c>
      <c r="B4" t="s">
        <v>146</v>
      </c>
      <c r="C4" t="s">
        <v>147</v>
      </c>
      <c r="D4" t="s">
        <v>148</v>
      </c>
      <c r="E4" t="s">
        <v>145</v>
      </c>
    </row>
    <row r="5" spans="1:5" x14ac:dyDescent="0.25">
      <c r="A5" s="62" t="s">
        <v>150</v>
      </c>
      <c r="B5" s="53">
        <v>50</v>
      </c>
      <c r="C5" s="53">
        <v>30</v>
      </c>
      <c r="D5" s="53">
        <v>52</v>
      </c>
      <c r="E5" s="53">
        <v>132</v>
      </c>
    </row>
    <row r="6" spans="1:5" x14ac:dyDescent="0.25">
      <c r="A6" s="63" t="s">
        <v>142</v>
      </c>
      <c r="B6" s="53">
        <v>14</v>
      </c>
      <c r="C6" s="53">
        <v>15</v>
      </c>
      <c r="D6" s="53">
        <v>17</v>
      </c>
      <c r="E6" s="53">
        <v>46</v>
      </c>
    </row>
    <row r="7" spans="1:5" x14ac:dyDescent="0.25">
      <c r="A7" s="63" t="s">
        <v>143</v>
      </c>
      <c r="B7" s="53">
        <v>22</v>
      </c>
      <c r="C7" s="53">
        <v>6</v>
      </c>
      <c r="D7" s="53">
        <v>10</v>
      </c>
      <c r="E7" s="53">
        <v>38</v>
      </c>
    </row>
    <row r="8" spans="1:5" x14ac:dyDescent="0.25">
      <c r="A8" s="63" t="s">
        <v>144</v>
      </c>
      <c r="B8" s="53">
        <v>14</v>
      </c>
      <c r="C8" s="53">
        <v>9</v>
      </c>
      <c r="D8" s="53">
        <v>25</v>
      </c>
      <c r="E8" s="53">
        <v>48</v>
      </c>
    </row>
    <row r="9" spans="1:5" x14ac:dyDescent="0.25">
      <c r="A9" s="62" t="s">
        <v>19</v>
      </c>
      <c r="B9" s="53">
        <v>51</v>
      </c>
      <c r="C9" s="53">
        <v>36</v>
      </c>
      <c r="D9" s="53">
        <v>47</v>
      </c>
      <c r="E9" s="53">
        <v>134</v>
      </c>
    </row>
    <row r="10" spans="1:5" x14ac:dyDescent="0.25">
      <c r="A10" s="63" t="s">
        <v>142</v>
      </c>
      <c r="B10" s="53">
        <v>19</v>
      </c>
      <c r="C10" s="53">
        <v>21</v>
      </c>
      <c r="D10" s="53">
        <v>20</v>
      </c>
      <c r="E10" s="53">
        <v>60</v>
      </c>
    </row>
    <row r="11" spans="1:5" x14ac:dyDescent="0.25">
      <c r="A11" s="63" t="s">
        <v>143</v>
      </c>
      <c r="B11" s="53">
        <v>21</v>
      </c>
      <c r="C11" s="53">
        <v>9</v>
      </c>
      <c r="D11" s="53">
        <v>12</v>
      </c>
      <c r="E11" s="53">
        <v>42</v>
      </c>
    </row>
    <row r="12" spans="1:5" x14ac:dyDescent="0.25">
      <c r="A12" s="63" t="s">
        <v>144</v>
      </c>
      <c r="B12" s="53">
        <v>11</v>
      </c>
      <c r="C12" s="53">
        <v>6</v>
      </c>
      <c r="D12" s="53">
        <v>15</v>
      </c>
      <c r="E12" s="53">
        <v>32</v>
      </c>
    </row>
    <row r="13" spans="1:5" x14ac:dyDescent="0.25">
      <c r="A13" s="62" t="s">
        <v>151</v>
      </c>
      <c r="B13" s="53">
        <v>43</v>
      </c>
      <c r="C13" s="53">
        <v>51</v>
      </c>
      <c r="D13" s="53">
        <v>60</v>
      </c>
      <c r="E13" s="53">
        <v>154</v>
      </c>
    </row>
    <row r="14" spans="1:5" x14ac:dyDescent="0.25">
      <c r="A14" s="63" t="s">
        <v>142</v>
      </c>
      <c r="B14" s="53">
        <v>11</v>
      </c>
      <c r="C14" s="53">
        <v>19</v>
      </c>
      <c r="D14" s="53">
        <v>17</v>
      </c>
      <c r="E14" s="53">
        <v>47</v>
      </c>
    </row>
    <row r="15" spans="1:5" x14ac:dyDescent="0.25">
      <c r="A15" s="63" t="s">
        <v>143</v>
      </c>
      <c r="B15" s="53">
        <v>13</v>
      </c>
      <c r="C15" s="53">
        <v>8</v>
      </c>
      <c r="D15" s="53">
        <v>22</v>
      </c>
      <c r="E15" s="53">
        <v>43</v>
      </c>
    </row>
    <row r="16" spans="1:5" x14ac:dyDescent="0.25">
      <c r="A16" s="63" t="s">
        <v>144</v>
      </c>
      <c r="B16" s="53">
        <v>19</v>
      </c>
      <c r="C16" s="53">
        <v>24</v>
      </c>
      <c r="D16" s="53">
        <v>21</v>
      </c>
      <c r="E16" s="53">
        <v>64</v>
      </c>
    </row>
    <row r="17" spans="1:5" x14ac:dyDescent="0.25">
      <c r="A17" s="62" t="s">
        <v>145</v>
      </c>
      <c r="B17" s="53">
        <v>144</v>
      </c>
      <c r="C17" s="53">
        <v>117</v>
      </c>
      <c r="D17" s="53">
        <v>159</v>
      </c>
      <c r="E17" s="53">
        <v>420</v>
      </c>
    </row>
  </sheetData>
  <pageMargins left="0.7" right="0.7" top="0.78740157499999996" bottom="0.78740157499999996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workbookViewId="0">
      <selection activeCell="I34" sqref="I34"/>
    </sheetView>
  </sheetViews>
  <sheetFormatPr baseColWidth="10" defaultRowHeight="15" x14ac:dyDescent="0.25"/>
  <cols>
    <col min="1" max="1" width="21.7109375" bestFit="1" customWidth="1"/>
    <col min="2" max="2" width="23" bestFit="1" customWidth="1"/>
    <col min="3" max="4" width="7.7109375" bestFit="1" customWidth="1"/>
    <col min="5" max="5" width="15.140625" bestFit="1" customWidth="1"/>
  </cols>
  <sheetData>
    <row r="3" spans="1:5" x14ac:dyDescent="0.25">
      <c r="A3" s="54" t="s">
        <v>139</v>
      </c>
      <c r="B3" s="54" t="s">
        <v>155</v>
      </c>
    </row>
    <row r="4" spans="1:5" x14ac:dyDescent="0.25">
      <c r="A4" s="54" t="s">
        <v>154</v>
      </c>
      <c r="B4" t="s">
        <v>146</v>
      </c>
      <c r="C4" t="s">
        <v>147</v>
      </c>
      <c r="D4" t="s">
        <v>148</v>
      </c>
      <c r="E4" t="s">
        <v>145</v>
      </c>
    </row>
    <row r="5" spans="1:5" x14ac:dyDescent="0.25">
      <c r="A5" s="62" t="s">
        <v>150</v>
      </c>
      <c r="B5" s="53">
        <v>50</v>
      </c>
      <c r="C5" s="53">
        <v>30</v>
      </c>
      <c r="D5" s="53">
        <v>52</v>
      </c>
      <c r="E5" s="53">
        <v>132</v>
      </c>
    </row>
    <row r="6" spans="1:5" x14ac:dyDescent="0.25">
      <c r="A6" s="63" t="s">
        <v>142</v>
      </c>
      <c r="B6" s="53">
        <v>14</v>
      </c>
      <c r="C6" s="53">
        <v>15</v>
      </c>
      <c r="D6" s="53">
        <v>17</v>
      </c>
      <c r="E6" s="53">
        <v>46</v>
      </c>
    </row>
    <row r="7" spans="1:5" x14ac:dyDescent="0.25">
      <c r="A7" s="63" t="s">
        <v>143</v>
      </c>
      <c r="B7" s="53">
        <v>22</v>
      </c>
      <c r="C7" s="53">
        <v>6</v>
      </c>
      <c r="D7" s="53">
        <v>10</v>
      </c>
      <c r="E7" s="53">
        <v>38</v>
      </c>
    </row>
    <row r="8" spans="1:5" x14ac:dyDescent="0.25">
      <c r="A8" s="63" t="s">
        <v>144</v>
      </c>
      <c r="B8" s="53">
        <v>14</v>
      </c>
      <c r="C8" s="53">
        <v>9</v>
      </c>
      <c r="D8" s="53">
        <v>25</v>
      </c>
      <c r="E8" s="53">
        <v>48</v>
      </c>
    </row>
    <row r="9" spans="1:5" x14ac:dyDescent="0.25">
      <c r="A9" s="62" t="s">
        <v>19</v>
      </c>
      <c r="B9" s="53">
        <v>51</v>
      </c>
      <c r="C9" s="53">
        <v>36</v>
      </c>
      <c r="D9" s="53">
        <v>47</v>
      </c>
      <c r="E9" s="53">
        <v>134</v>
      </c>
    </row>
    <row r="10" spans="1:5" x14ac:dyDescent="0.25">
      <c r="A10" s="63" t="s">
        <v>142</v>
      </c>
      <c r="B10" s="53">
        <v>19</v>
      </c>
      <c r="C10" s="53">
        <v>21</v>
      </c>
      <c r="D10" s="53">
        <v>20</v>
      </c>
      <c r="E10" s="53">
        <v>60</v>
      </c>
    </row>
    <row r="11" spans="1:5" x14ac:dyDescent="0.25">
      <c r="A11" s="63" t="s">
        <v>143</v>
      </c>
      <c r="B11" s="53">
        <v>21</v>
      </c>
      <c r="C11" s="53">
        <v>9</v>
      </c>
      <c r="D11" s="53">
        <v>12</v>
      </c>
      <c r="E11" s="53">
        <v>42</v>
      </c>
    </row>
    <row r="12" spans="1:5" x14ac:dyDescent="0.25">
      <c r="A12" s="63" t="s">
        <v>144</v>
      </c>
      <c r="B12" s="53">
        <v>11</v>
      </c>
      <c r="C12" s="53">
        <v>6</v>
      </c>
      <c r="D12" s="53">
        <v>15</v>
      </c>
      <c r="E12" s="53">
        <v>32</v>
      </c>
    </row>
    <row r="13" spans="1:5" x14ac:dyDescent="0.25">
      <c r="A13" s="62" t="s">
        <v>151</v>
      </c>
      <c r="B13" s="53">
        <v>43</v>
      </c>
      <c r="C13" s="53">
        <v>51</v>
      </c>
      <c r="D13" s="53">
        <v>60</v>
      </c>
      <c r="E13" s="53">
        <v>154</v>
      </c>
    </row>
    <row r="14" spans="1:5" x14ac:dyDescent="0.25">
      <c r="A14" s="63" t="s">
        <v>142</v>
      </c>
      <c r="B14" s="53">
        <v>11</v>
      </c>
      <c r="C14" s="53">
        <v>19</v>
      </c>
      <c r="D14" s="53">
        <v>17</v>
      </c>
      <c r="E14" s="53">
        <v>47</v>
      </c>
    </row>
    <row r="15" spans="1:5" x14ac:dyDescent="0.25">
      <c r="A15" s="63" t="s">
        <v>143</v>
      </c>
      <c r="B15" s="53">
        <v>13</v>
      </c>
      <c r="C15" s="53">
        <v>8</v>
      </c>
      <c r="D15" s="53">
        <v>22</v>
      </c>
      <c r="E15" s="53">
        <v>43</v>
      </c>
    </row>
    <row r="16" spans="1:5" x14ac:dyDescent="0.25">
      <c r="A16" s="63" t="s">
        <v>144</v>
      </c>
      <c r="B16" s="53">
        <v>19</v>
      </c>
      <c r="C16" s="53">
        <v>24</v>
      </c>
      <c r="D16" s="53">
        <v>21</v>
      </c>
      <c r="E16" s="53">
        <v>64</v>
      </c>
    </row>
    <row r="17" spans="1:5" x14ac:dyDescent="0.25">
      <c r="A17" s="62" t="s">
        <v>145</v>
      </c>
      <c r="B17" s="53">
        <v>144</v>
      </c>
      <c r="C17" s="53">
        <v>117</v>
      </c>
      <c r="D17" s="53">
        <v>159</v>
      </c>
      <c r="E17" s="53">
        <v>420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K27" sqref="K27"/>
    </sheetView>
  </sheetViews>
  <sheetFormatPr baseColWidth="10" defaultRowHeight="15" x14ac:dyDescent="0.25"/>
  <sheetData>
    <row r="1" spans="1:3" x14ac:dyDescent="0.25">
      <c r="A1" s="86"/>
      <c r="B1" s="86">
        <v>74</v>
      </c>
      <c r="C1" s="86">
        <v>2.4900000000000002</v>
      </c>
    </row>
    <row r="2" spans="1:3" x14ac:dyDescent="0.25">
      <c r="A2" s="84">
        <v>74</v>
      </c>
      <c r="B2" s="84">
        <v>1</v>
      </c>
      <c r="C2" s="84"/>
    </row>
    <row r="3" spans="1:3" ht="15.75" thickBot="1" x14ac:dyDescent="0.3">
      <c r="A3" s="85">
        <v>2.4900000000000002</v>
      </c>
      <c r="B3" s="85">
        <v>0.93440251338208002</v>
      </c>
      <c r="C3" s="85">
        <v>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S17" sqref="S17"/>
    </sheetView>
  </sheetViews>
  <sheetFormatPr baseColWidth="10" defaultRowHeight="15" x14ac:dyDescent="0.25"/>
  <sheetData>
    <row r="1" spans="1:13" x14ac:dyDescent="0.25">
      <c r="A1" s="58"/>
      <c r="B1" s="58">
        <v>1999</v>
      </c>
      <c r="C1" s="58">
        <v>2000</v>
      </c>
      <c r="D1" s="58">
        <v>2001</v>
      </c>
      <c r="E1" s="58">
        <v>2002</v>
      </c>
      <c r="F1" s="58">
        <v>2003</v>
      </c>
      <c r="G1" s="58">
        <v>2004</v>
      </c>
      <c r="H1" s="58">
        <v>2005</v>
      </c>
      <c r="I1" s="58">
        <v>2006</v>
      </c>
      <c r="J1" s="58">
        <v>2007</v>
      </c>
      <c r="K1" s="58">
        <v>2008</v>
      </c>
      <c r="L1" s="58">
        <v>2009</v>
      </c>
      <c r="M1" s="58">
        <v>2010</v>
      </c>
    </row>
    <row r="2" spans="1:13" ht="58.5" x14ac:dyDescent="0.25">
      <c r="A2" s="59" t="s">
        <v>152</v>
      </c>
      <c r="B2" s="60">
        <v>74</v>
      </c>
      <c r="C2" s="60">
        <v>55</v>
      </c>
      <c r="D2" s="60">
        <v>69</v>
      </c>
      <c r="E2" s="60">
        <v>52</v>
      </c>
      <c r="F2" s="60">
        <v>73</v>
      </c>
      <c r="G2" s="60">
        <v>83</v>
      </c>
      <c r="H2" s="60">
        <v>73</v>
      </c>
      <c r="I2" s="60">
        <v>65</v>
      </c>
      <c r="J2" s="60">
        <v>76</v>
      </c>
      <c r="K2" s="60">
        <v>117</v>
      </c>
      <c r="L2" s="60">
        <v>87</v>
      </c>
      <c r="M2" s="60">
        <v>95</v>
      </c>
    </row>
    <row r="3" spans="1:13" ht="58.5" x14ac:dyDescent="0.25">
      <c r="A3" s="59" t="s">
        <v>153</v>
      </c>
      <c r="B3" s="60">
        <v>2.4900000000000002</v>
      </c>
      <c r="C3" s="60">
        <v>2.12</v>
      </c>
      <c r="D3" s="60">
        <v>2.54</v>
      </c>
      <c r="E3" s="60">
        <v>2.4700000000000002</v>
      </c>
      <c r="F3" s="60">
        <v>2.64</v>
      </c>
      <c r="G3" s="60">
        <v>2.83</v>
      </c>
      <c r="H3" s="60">
        <v>2.6</v>
      </c>
      <c r="I3" s="60">
        <v>2.4</v>
      </c>
      <c r="J3" s="60">
        <v>2.4500000000000002</v>
      </c>
      <c r="K3" s="60">
        <v>3.97</v>
      </c>
      <c r="L3" s="60">
        <v>3.38</v>
      </c>
      <c r="M3" s="61">
        <v>3.48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1.10 Pasch</vt:lpstr>
      <vt:lpstr>1.11 Bonusermittlung</vt:lpstr>
      <vt:lpstr>1.12a Bonus- SVERWEIS</vt:lpstr>
      <vt:lpstr>1.12b Bonus- WVERWEIS</vt:lpstr>
      <vt:lpstr>1.13a Warenbestand</vt:lpstr>
      <vt:lpstr>1.13b AutoFilter1</vt:lpstr>
      <vt:lpstr>1.13c AutoFilter2</vt:lpstr>
      <vt:lpstr>1.13d AutoFilter3</vt:lpstr>
      <vt:lpstr>1.14 Zeitberechnung</vt:lpstr>
      <vt:lpstr>1.15a Vertreterumsätze</vt:lpstr>
      <vt:lpstr>1.15b Maximale Einzelumsätze</vt:lpstr>
      <vt:lpstr>1.16 Bestand </vt:lpstr>
      <vt:lpstr>1.17 Lagerbestand Tische</vt:lpstr>
      <vt:lpstr>1.17 Pivot Chart</vt:lpstr>
      <vt:lpstr>1.17 Pivot-Tabelle</vt:lpstr>
      <vt:lpstr>1.18 Correlation</vt:lpstr>
      <vt:lpstr>1.18 Verregnete Unfälle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Kien Nguyen</cp:lastModifiedBy>
  <dcterms:created xsi:type="dcterms:W3CDTF">2019-04-22T14:03:52Z</dcterms:created>
  <dcterms:modified xsi:type="dcterms:W3CDTF">2019-05-17T15:21:08Z</dcterms:modified>
</cp:coreProperties>
</file>