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ostea\RTkatsaus_eng\"/>
    </mc:Choice>
  </mc:AlternateContent>
  <xr:revisionPtr revIDLastSave="0" documentId="13_ncr:1_{BC41037B-0516-476C-8A08-0E2597B806C0}" xr6:coauthVersionLast="47" xr6:coauthVersionMax="47" xr10:uidLastSave="{00000000-0000-0000-0000-000000000000}"/>
  <bookViews>
    <workbookView xWindow="-110" yWindow="-110" windowWidth="19420" windowHeight="10420" firstSheet="7" activeTab="8" xr2:uid="{B75CC023-8037-455D-811C-0D84071FD599}"/>
  </bookViews>
  <sheets>
    <sheet name="table1" sheetId="1" r:id="rId1"/>
    <sheet name="figure1" sheetId="2" r:id="rId2"/>
    <sheet name="figure1.0" sheetId="18" r:id="rId3"/>
    <sheet name="table2" sheetId="3" r:id="rId4"/>
    <sheet name="figure2" sheetId="4" r:id="rId5"/>
    <sheet name="table3" sheetId="5" r:id="rId6"/>
    <sheet name="table4" sheetId="7" r:id="rId7"/>
    <sheet name="figure3" sheetId="6" r:id="rId8"/>
    <sheet name="figure4" sheetId="8" r:id="rId9"/>
    <sheet name="table5" sheetId="9" r:id="rId10"/>
    <sheet name="figure5" sheetId="10" r:id="rId11"/>
    <sheet name="figure6" sheetId="11" r:id="rId12"/>
    <sheet name="figure6_2" sheetId="16" r:id="rId13"/>
    <sheet name="table6" sheetId="12" r:id="rId14"/>
    <sheet name="figure7" sheetId="13" r:id="rId15"/>
    <sheet name="figure9" sheetId="15" r:id="rId16"/>
    <sheet name="figure8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9" l="1"/>
  <c r="E20" i="9"/>
  <c r="F20" i="9"/>
  <c r="G20" i="9"/>
  <c r="H20" i="9"/>
  <c r="I20" i="9"/>
  <c r="J20" i="9"/>
  <c r="K20" i="9"/>
  <c r="L20" i="9"/>
  <c r="C20" i="9"/>
  <c r="B20" i="9"/>
  <c r="O20" i="9"/>
  <c r="N20" i="9"/>
  <c r="M20" i="9"/>
  <c r="E22" i="7" l="1"/>
  <c r="F22" i="7"/>
  <c r="G22" i="7"/>
  <c r="H22" i="7"/>
  <c r="I22" i="7"/>
  <c r="J22" i="7"/>
  <c r="K22" i="7"/>
  <c r="L22" i="7"/>
  <c r="M22" i="7"/>
  <c r="N22" i="7"/>
  <c r="O22" i="7"/>
  <c r="D22" i="7"/>
  <c r="E18" i="7"/>
  <c r="F18" i="7"/>
  <c r="G18" i="7"/>
  <c r="H18" i="7"/>
  <c r="I18" i="7"/>
  <c r="J18" i="7"/>
  <c r="K18" i="7"/>
  <c r="L18" i="7"/>
  <c r="M18" i="7"/>
  <c r="N18" i="7"/>
  <c r="O18" i="7"/>
  <c r="D18" i="7"/>
  <c r="C6" i="5"/>
  <c r="D6" i="5"/>
  <c r="E6" i="5"/>
  <c r="F6" i="5"/>
  <c r="G6" i="5"/>
  <c r="H6" i="5"/>
  <c r="I6" i="5"/>
  <c r="J6" i="5"/>
  <c r="K6" i="5"/>
  <c r="L6" i="5"/>
  <c r="M6" i="5"/>
  <c r="B6" i="5"/>
  <c r="B30" i="12" l="1"/>
  <c r="C30" i="12"/>
  <c r="D30" i="12"/>
  <c r="E30" i="12"/>
  <c r="F30" i="12"/>
  <c r="G30" i="12"/>
  <c r="H30" i="12"/>
  <c r="I30" i="12"/>
  <c r="J30" i="12"/>
  <c r="K30" i="12"/>
  <c r="L30" i="12"/>
  <c r="M30" i="12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B32" i="16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1" i="3"/>
  <c r="M25" i="1"/>
  <c r="C25" i="1"/>
  <c r="D25" i="1"/>
  <c r="E25" i="1"/>
  <c r="F25" i="1"/>
  <c r="G25" i="1"/>
  <c r="H25" i="1"/>
  <c r="I25" i="1"/>
  <c r="J25" i="1"/>
  <c r="K25" i="1"/>
  <c r="L25" i="1"/>
  <c r="B25" i="1"/>
</calcChain>
</file>

<file path=xl/sharedStrings.xml><?xml version="1.0" encoding="utf-8"?>
<sst xmlns="http://schemas.openxmlformats.org/spreadsheetml/2006/main" count="134" uniqueCount="79">
  <si>
    <t>Homicides</t>
  </si>
  <si>
    <t>Homicide per 100 000 pop</t>
  </si>
  <si>
    <t>1955-59</t>
  </si>
  <si>
    <t>1960-64</t>
  </si>
  <si>
    <t>1965-69</t>
  </si>
  <si>
    <t>1970-74</t>
  </si>
  <si>
    <t>1975-79</t>
  </si>
  <si>
    <t>1980-84</t>
  </si>
  <si>
    <t>1985-89</t>
  </si>
  <si>
    <t>1990-94</t>
  </si>
  <si>
    <t>1995-99</t>
  </si>
  <si>
    <t>2000-04</t>
  </si>
  <si>
    <t>2005-09</t>
  </si>
  <si>
    <t>2010-14</t>
  </si>
  <si>
    <t>2015-19</t>
  </si>
  <si>
    <t>Male</t>
  </si>
  <si>
    <t>Female</t>
  </si>
  <si>
    <t>Total</t>
  </si>
  <si>
    <t>Homicide offences</t>
  </si>
  <si>
    <t>group</t>
  </si>
  <si>
    <t>Physical violence</t>
  </si>
  <si>
    <t>Resulting in physical injury</t>
  </si>
  <si>
    <t>violence</t>
  </si>
  <si>
    <t>Assault offences</t>
  </si>
  <si>
    <t>Assaults per 1000 p</t>
  </si>
  <si>
    <t>Assault</t>
  </si>
  <si>
    <t>Rape offences</t>
  </si>
  <si>
    <t>Rape offences per 10000 p</t>
  </si>
  <si>
    <t>Reported rape offences per 10000 p</t>
  </si>
  <si>
    <t>Sexual violence victims, %</t>
  </si>
  <si>
    <t>offences/victims</t>
  </si>
  <si>
    <t>Sexual experiences of ninth graders with adults, %</t>
  </si>
  <si>
    <t>year</t>
  </si>
  <si>
    <t>Reported theft offences</t>
  </si>
  <si>
    <t>Reported theft offences per 1000 pop</t>
  </si>
  <si>
    <t>theft</t>
  </si>
  <si>
    <t>Theft outside home, victims, % (FCVS)</t>
  </si>
  <si>
    <t>Recorded theft offences per 100 p (SOCM)</t>
  </si>
  <si>
    <t>Theft outside home, victims, %</t>
  </si>
  <si>
    <t>Theft and petty theft per 100 p</t>
  </si>
  <si>
    <t>Aggravated theft per 1000 p</t>
  </si>
  <si>
    <t>Economic offences</t>
  </si>
  <si>
    <t>Economic offences per 10 000 persons</t>
  </si>
  <si>
    <t>Last year prevalence, % (FSRD)</t>
  </si>
  <si>
    <t>Reported offences per 1000 pop (SOCM)</t>
  </si>
  <si>
    <t>Päivitetty Karoliinan oikeilla luvuilla</t>
  </si>
  <si>
    <t>1950-54</t>
  </si>
  <si>
    <t>Miehet</t>
  </si>
  <si>
    <t>Naiset</t>
  </si>
  <si>
    <t>Yhteensä</t>
  </si>
  <si>
    <t>2020-2023</t>
  </si>
  <si>
    <t>Kuolinsyytilasto  (päivitetty vain 2020-2023)</t>
  </si>
  <si>
    <t>Pahoipitelyrikokset</t>
  </si>
  <si>
    <t>Lievät pahoinpitelyt</t>
  </si>
  <si>
    <t>Pahoinpitelyt</t>
  </si>
  <si>
    <t>Törkeät pahoinpitelyt</t>
  </si>
  <si>
    <t>Näpistys</t>
  </si>
  <si>
    <t>Varkaus</t>
  </si>
  <si>
    <t xml:space="preserve">Törkeä varkaus </t>
  </si>
  <si>
    <t>väkiluku</t>
  </si>
  <si>
    <t>Väestö</t>
  </si>
  <si>
    <t>Consumer fraud</t>
  </si>
  <si>
    <t>Identity theft</t>
  </si>
  <si>
    <t>Petos (kaikki)</t>
  </si>
  <si>
    <t xml:space="preserve">Recorded fraud offences per 1000 p (SOCM) </t>
  </si>
  <si>
    <t>Veropetos,lievä veropetos 29:1,3</t>
  </si>
  <si>
    <t>Törkeä veropetos 29:2</t>
  </si>
  <si>
    <t>Verorikkomus 29:4</t>
  </si>
  <si>
    <t>Kirjanpitorikos, törkeä kirjanpitorikos, tuottamuksellinen kirjanpitorikos 30:9,9a,10</t>
  </si>
  <si>
    <t>Velallisen epärehellisyys, velallisen epärehellisyys, velallisen petos, törkeä velallisen petos 39:1-3</t>
  </si>
  <si>
    <t>Velallisen vilpillisyys, velallisrikkomus, velkojan suosinta 39:4,5,6</t>
  </si>
  <si>
    <t xml:space="preserve"> </t>
  </si>
  <si>
    <t>väestö</t>
  </si>
  <si>
    <t>Lapsen seks. hyväksikäyttö</t>
  </si>
  <si>
    <t>Törkeä lapsen seks. hyväksikäyttö/ lapsenraiskaus</t>
  </si>
  <si>
    <t>Sexual offences against children</t>
  </si>
  <si>
    <t>Sexual offences against children per 10,000 p</t>
  </si>
  <si>
    <t>2020-23</t>
  </si>
  <si>
    <t>Reported child sexual abuse offences per 10000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</si>
</sst>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Cambria"/>
      <family val="1"/>
    </font>
    <font>
      <sz val="10"/>
      <name val="Arial"/>
      <family val="2"/>
    </font>
    <font>
      <sz val="12"/>
      <color theme="1"/>
      <name val="Cambria"/>
      <family val="2"/>
    </font>
    <font>
      <sz val="11"/>
      <color theme="1"/>
      <name val="Times New Roman"/>
      <family val="1"/>
    </font>
    <font>
      <i/>
      <sz val="11"/>
      <color theme="1"/>
      <name val="Cambria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2" fillId="0" borderId="0" xfId="1"/>
    <xf numFmtId="164" fontId="2" fillId="0" borderId="0" xfId="1" applyNumberFormat="1"/>
    <xf numFmtId="0" fontId="3" fillId="0" borderId="1" xfId="0" applyFont="1" applyBorder="1"/>
    <xf numFmtId="0" fontId="3" fillId="0" borderId="0" xfId="0" applyFont="1"/>
    <xf numFmtId="0" fontId="0" fillId="0" borderId="1" xfId="0" applyBorder="1"/>
    <xf numFmtId="1" fontId="0" fillId="0" borderId="0" xfId="0" applyNumberFormat="1"/>
    <xf numFmtId="2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1" fontId="4" fillId="0" borderId="0" xfId="0" applyNumberFormat="1" applyFont="1"/>
    <xf numFmtId="2" fontId="4" fillId="0" borderId="1" xfId="0" applyNumberFormat="1" applyFont="1" applyBorder="1"/>
    <xf numFmtId="164" fontId="0" fillId="0" borderId="1" xfId="0" applyNumberFormat="1" applyBorder="1"/>
    <xf numFmtId="0" fontId="5" fillId="0" borderId="0" xfId="0" applyFont="1"/>
    <xf numFmtId="1" fontId="6" fillId="0" borderId="1" xfId="0" applyNumberFormat="1" applyFont="1" applyBorder="1"/>
    <xf numFmtId="1" fontId="6" fillId="0" borderId="0" xfId="0" applyNumberFormat="1" applyFont="1"/>
    <xf numFmtId="2" fontId="6" fillId="0" borderId="1" xfId="0" applyNumberFormat="1" applyFont="1" applyBorder="1"/>
    <xf numFmtId="0" fontId="0" fillId="0" borderId="2" xfId="0" applyBorder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/>
  </cellXfs>
  <cellStyles count="2">
    <cellStyle name="Normal" xfId="0" builtinId="0"/>
    <cellStyle name="Normal 3" xfId="1" xr:uid="{616F7CD6-FB97-4BCA-B023-7579FAC677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2542006585405E-2"/>
          <c:y val="6.3044649299176803E-2"/>
          <c:w val="0.79530541636840868"/>
          <c:h val="0.83459369091266866"/>
        </c:manualLayout>
      </c:layout>
      <c:lineChart>
        <c:grouping val="standard"/>
        <c:varyColors val="0"/>
        <c:ser>
          <c:idx val="0"/>
          <c:order val="0"/>
          <c:tx>
            <c:strRef>
              <c:f>figure1!$A$2</c:f>
              <c:strCache>
                <c:ptCount val="1"/>
                <c:pt idx="0">
                  <c:v>Male</c:v>
                </c:pt>
              </c:strCache>
            </c:strRef>
          </c:tx>
          <c:spPr>
            <a:ln w="25400" cap="flat">
              <a:solidFill>
                <a:schemeClr val="tx1"/>
              </a:solidFill>
              <a:prstDash val="sysDash"/>
              <a:miter lim="800000"/>
            </a:ln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figure1!$B$1:$O$1</c:f>
              <c:strCache>
                <c:ptCount val="14"/>
                <c:pt idx="0">
                  <c:v>1955-59</c:v>
                </c:pt>
                <c:pt idx="1">
                  <c:v>1960-64</c:v>
                </c:pt>
                <c:pt idx="2">
                  <c:v>1965-69</c:v>
                </c:pt>
                <c:pt idx="3">
                  <c:v>1970-74</c:v>
                </c:pt>
                <c:pt idx="4">
                  <c:v>1975-79</c:v>
                </c:pt>
                <c:pt idx="5">
                  <c:v>1980-84</c:v>
                </c:pt>
                <c:pt idx="6">
                  <c:v>1985-89</c:v>
                </c:pt>
                <c:pt idx="7">
                  <c:v>1990-94</c:v>
                </c:pt>
                <c:pt idx="8">
                  <c:v>1995-99</c:v>
                </c:pt>
                <c:pt idx="9">
                  <c:v>2000-04</c:v>
                </c:pt>
                <c:pt idx="10">
                  <c:v>2005-09</c:v>
                </c:pt>
                <c:pt idx="11">
                  <c:v>2010-14</c:v>
                </c:pt>
                <c:pt idx="12">
                  <c:v>2015-19</c:v>
                </c:pt>
                <c:pt idx="13">
                  <c:v>2020-23</c:v>
                </c:pt>
              </c:strCache>
            </c:strRef>
          </c:cat>
          <c:val>
            <c:numRef>
              <c:f>figure1!$B$2:$O$2</c:f>
              <c:numCache>
                <c:formatCode>0.0</c:formatCode>
                <c:ptCount val="14"/>
                <c:pt idx="0">
                  <c:v>3.2</c:v>
                </c:pt>
                <c:pt idx="1">
                  <c:v>3.3</c:v>
                </c:pt>
                <c:pt idx="2">
                  <c:v>3.1</c:v>
                </c:pt>
                <c:pt idx="3">
                  <c:v>3.8967407011318951</c:v>
                </c:pt>
                <c:pt idx="4">
                  <c:v>4.749513992934987</c:v>
                </c:pt>
                <c:pt idx="5">
                  <c:v>4.1919170485439583</c:v>
                </c:pt>
                <c:pt idx="6">
                  <c:v>4.2326121752274357</c:v>
                </c:pt>
                <c:pt idx="7">
                  <c:v>4.7060579680661769</c:v>
                </c:pt>
                <c:pt idx="8">
                  <c:v>4.2133263638565692</c:v>
                </c:pt>
                <c:pt idx="9">
                  <c:v>3.6638627652118063</c:v>
                </c:pt>
                <c:pt idx="10">
                  <c:v>2.9909307036405934</c:v>
                </c:pt>
                <c:pt idx="11">
                  <c:v>2.2006436047817104</c:v>
                </c:pt>
                <c:pt idx="12">
                  <c:v>1.7022864683946333</c:v>
                </c:pt>
                <c:pt idx="13">
                  <c:v>1.7333333333333334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464-A957-30CCACB77BFC}"/>
            </c:ext>
          </c:extLst>
        </c:ser>
        <c:ser>
          <c:idx val="1"/>
          <c:order val="1"/>
          <c:tx>
            <c:strRef>
              <c:f>figure1!$A$3</c:f>
              <c:strCache>
                <c:ptCount val="1"/>
                <c:pt idx="0">
                  <c:v>Female</c:v>
                </c:pt>
              </c:strCache>
            </c:strRef>
          </c:tx>
          <c:spPr>
            <a:ln w="25400" cap="flat">
              <a:solidFill>
                <a:schemeClr val="tx1"/>
              </a:solidFill>
              <a:prstDash val="sysDot"/>
              <a:miter lim="800000"/>
            </a:ln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figure1!$B$1:$O$1</c:f>
              <c:strCache>
                <c:ptCount val="14"/>
                <c:pt idx="0">
                  <c:v>1955-59</c:v>
                </c:pt>
                <c:pt idx="1">
                  <c:v>1960-64</c:v>
                </c:pt>
                <c:pt idx="2">
                  <c:v>1965-69</c:v>
                </c:pt>
                <c:pt idx="3">
                  <c:v>1970-74</c:v>
                </c:pt>
                <c:pt idx="4">
                  <c:v>1975-79</c:v>
                </c:pt>
                <c:pt idx="5">
                  <c:v>1980-84</c:v>
                </c:pt>
                <c:pt idx="6">
                  <c:v>1985-89</c:v>
                </c:pt>
                <c:pt idx="7">
                  <c:v>1990-94</c:v>
                </c:pt>
                <c:pt idx="8">
                  <c:v>1995-99</c:v>
                </c:pt>
                <c:pt idx="9">
                  <c:v>2000-04</c:v>
                </c:pt>
                <c:pt idx="10">
                  <c:v>2005-09</c:v>
                </c:pt>
                <c:pt idx="11">
                  <c:v>2010-14</c:v>
                </c:pt>
                <c:pt idx="12">
                  <c:v>2015-19</c:v>
                </c:pt>
                <c:pt idx="13">
                  <c:v>2020-23</c:v>
                </c:pt>
              </c:strCache>
            </c:strRef>
          </c:cat>
          <c:val>
            <c:numRef>
              <c:f>figure1!$B$3:$O$3</c:f>
              <c:numCache>
                <c:formatCode>0.0</c:formatCode>
                <c:ptCount val="14"/>
                <c:pt idx="0">
                  <c:v>1.1000000000000001</c:v>
                </c:pt>
                <c:pt idx="1">
                  <c:v>1.3</c:v>
                </c:pt>
                <c:pt idx="2">
                  <c:v>1.1000000000000001</c:v>
                </c:pt>
                <c:pt idx="3">
                  <c:v>1.3138131025064774</c:v>
                </c:pt>
                <c:pt idx="4">
                  <c:v>1.4464923469809472</c:v>
                </c:pt>
                <c:pt idx="5">
                  <c:v>1.6861599183250078</c:v>
                </c:pt>
                <c:pt idx="6">
                  <c:v>1.6451857335215576</c:v>
                </c:pt>
                <c:pt idx="7">
                  <c:v>1.8719712090828045</c:v>
                </c:pt>
                <c:pt idx="8">
                  <c:v>1.5412069275794533</c:v>
                </c:pt>
                <c:pt idx="9">
                  <c:v>1.4497805138568656</c:v>
                </c:pt>
                <c:pt idx="10">
                  <c:v>1.2559317544626507</c:v>
                </c:pt>
                <c:pt idx="11">
                  <c:v>0.99623766450832274</c:v>
                </c:pt>
                <c:pt idx="12">
                  <c:v>0.71399901721198566</c:v>
                </c:pt>
                <c:pt idx="13">
                  <c:v>0.73333333333333339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4-4464-A957-30CCACB77BFC}"/>
            </c:ext>
          </c:extLst>
        </c:ser>
        <c:ser>
          <c:idx val="2"/>
          <c:order val="2"/>
          <c:tx>
            <c:strRef>
              <c:f>figure1!$A$4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13"/>
              <c:layout>
                <c:manualLayout>
                  <c:x val="-3.0990387565190715E-2"/>
                  <c:y val="-2.5097055699253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3C-49C0-8D90-C0C86332919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figure1!$B$1:$O$1</c:f>
              <c:strCache>
                <c:ptCount val="14"/>
                <c:pt idx="0">
                  <c:v>1955-59</c:v>
                </c:pt>
                <c:pt idx="1">
                  <c:v>1960-64</c:v>
                </c:pt>
                <c:pt idx="2">
                  <c:v>1965-69</c:v>
                </c:pt>
                <c:pt idx="3">
                  <c:v>1970-74</c:v>
                </c:pt>
                <c:pt idx="4">
                  <c:v>1975-79</c:v>
                </c:pt>
                <c:pt idx="5">
                  <c:v>1980-84</c:v>
                </c:pt>
                <c:pt idx="6">
                  <c:v>1985-89</c:v>
                </c:pt>
                <c:pt idx="7">
                  <c:v>1990-94</c:v>
                </c:pt>
                <c:pt idx="8">
                  <c:v>1995-99</c:v>
                </c:pt>
                <c:pt idx="9">
                  <c:v>2000-04</c:v>
                </c:pt>
                <c:pt idx="10">
                  <c:v>2005-09</c:v>
                </c:pt>
                <c:pt idx="11">
                  <c:v>2010-14</c:v>
                </c:pt>
                <c:pt idx="12">
                  <c:v>2015-19</c:v>
                </c:pt>
                <c:pt idx="13">
                  <c:v>2020-23</c:v>
                </c:pt>
              </c:strCache>
            </c:strRef>
          </c:cat>
          <c:val>
            <c:numRef>
              <c:f>figure1!$B$4:$O$4</c:f>
              <c:numCache>
                <c:formatCode>0.0</c:formatCode>
                <c:ptCount val="14"/>
                <c:pt idx="0">
                  <c:v>2.1</c:v>
                </c:pt>
                <c:pt idx="1">
                  <c:v>2.2999999999999998</c:v>
                </c:pt>
                <c:pt idx="2">
                  <c:v>2.1</c:v>
                </c:pt>
                <c:pt idx="3">
                  <c:v>2.5609730443214276</c:v>
                </c:pt>
                <c:pt idx="4">
                  <c:v>3.0421302568395374</c:v>
                </c:pt>
                <c:pt idx="5">
                  <c:v>2.8976098570992614</c:v>
                </c:pt>
                <c:pt idx="6">
                  <c:v>2.8981108662268915</c:v>
                </c:pt>
                <c:pt idx="7">
                  <c:v>3.2487380658008229</c:v>
                </c:pt>
                <c:pt idx="8">
                  <c:v>2.8429882472517387</c:v>
                </c:pt>
                <c:pt idx="9">
                  <c:v>2.5313745825998204</c:v>
                </c:pt>
                <c:pt idx="10">
                  <c:v>2.1056377076380026</c:v>
                </c:pt>
                <c:pt idx="11">
                  <c:v>1.5878148849370934</c:v>
                </c:pt>
                <c:pt idx="12">
                  <c:v>1.2010256575752998</c:v>
                </c:pt>
                <c:pt idx="13">
                  <c:v>1.2333333333333332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4-4464-A957-30CCACB7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90776"/>
        <c:axId val="419691168"/>
      </c:lineChart>
      <c:catAx>
        <c:axId val="419690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i-FI"/>
          </a:p>
        </c:txPr>
        <c:crossAx val="41969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9691168"/>
        <c:scaling>
          <c:orientation val="minMax"/>
          <c:max val="6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i-FI"/>
          </a:p>
        </c:txPr>
        <c:crossAx val="419690776"/>
        <c:crosses val="autoZero"/>
        <c:crossBetween val="between"/>
      </c:valAx>
      <c:spPr>
        <a:solidFill>
          <a:srgbClr val="FFFFFF"/>
        </a:solidFill>
        <a:ln w="635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fi-FI"/>
    </a:p>
  </c:txPr>
  <c:printSettings>
    <c:headerFooter alignWithMargins="0"/>
    <c:pageMargins b="1" l="0.75" r="0.75" t="1" header="0.4921259845" footer="0.4921259845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figure2!$A$2</c:f>
              <c:strCache>
                <c:ptCount val="1"/>
                <c:pt idx="0">
                  <c:v>Physical violence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figure2!$B$1:$L$1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2023</c:v>
                </c:pt>
              </c:numCache>
            </c:numRef>
          </c:cat>
          <c:val>
            <c:numRef>
              <c:f>figure2!$B$2:$L$2</c:f>
              <c:numCache>
                <c:formatCode>0.0</c:formatCode>
                <c:ptCount val="11"/>
                <c:pt idx="0">
                  <c:v>11.6</c:v>
                </c:pt>
                <c:pt idx="1">
                  <c:v>13.8</c:v>
                </c:pt>
                <c:pt idx="2">
                  <c:v>12.5</c:v>
                </c:pt>
                <c:pt idx="3">
                  <c:v>14</c:v>
                </c:pt>
                <c:pt idx="4">
                  <c:v>13.5</c:v>
                </c:pt>
                <c:pt idx="5">
                  <c:v>13.5</c:v>
                </c:pt>
                <c:pt idx="6">
                  <c:v>13.8</c:v>
                </c:pt>
                <c:pt idx="7" formatCode="General">
                  <c:v>13.5</c:v>
                </c:pt>
                <c:pt idx="8" formatCode="General">
                  <c:v>10.199999999999999</c:v>
                </c:pt>
                <c:pt idx="9" formatCode="General">
                  <c:v>12.1</c:v>
                </c:pt>
                <c:pt idx="10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4-4304-849B-AF8CAEF3ACB5}"/>
            </c:ext>
          </c:extLst>
        </c:ser>
        <c:ser>
          <c:idx val="1"/>
          <c:order val="1"/>
          <c:tx>
            <c:strRef>
              <c:f>figure2!$A$3</c:f>
              <c:strCache>
                <c:ptCount val="1"/>
                <c:pt idx="0">
                  <c:v>Resulting in physical injury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figure2!$B$1:$L$1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2023</c:v>
                </c:pt>
              </c:numCache>
            </c:numRef>
          </c:cat>
          <c:val>
            <c:numRef>
              <c:f>figure2!$B$3:$L$3</c:f>
              <c:numCache>
                <c:formatCode>0.0</c:formatCode>
                <c:ptCount val="11"/>
                <c:pt idx="0">
                  <c:v>4.5</c:v>
                </c:pt>
                <c:pt idx="1">
                  <c:v>3.9</c:v>
                </c:pt>
                <c:pt idx="2">
                  <c:v>3.6</c:v>
                </c:pt>
                <c:pt idx="3">
                  <c:v>4.5</c:v>
                </c:pt>
                <c:pt idx="4">
                  <c:v>4</c:v>
                </c:pt>
                <c:pt idx="5">
                  <c:v>4.2</c:v>
                </c:pt>
                <c:pt idx="6">
                  <c:v>3.9</c:v>
                </c:pt>
                <c:pt idx="7" formatCode="General">
                  <c:v>4.4000000000000004</c:v>
                </c:pt>
                <c:pt idx="8" formatCode="General">
                  <c:v>2.6</c:v>
                </c:pt>
                <c:pt idx="9" formatCode="General">
                  <c:v>3.6</c:v>
                </c:pt>
                <c:pt idx="10" formatCode="General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4-4304-849B-AF8CAEF3A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09360"/>
        <c:axId val="559716080"/>
      </c:lineChart>
      <c:catAx>
        <c:axId val="5597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9716080"/>
        <c:crosses val="autoZero"/>
        <c:auto val="1"/>
        <c:lblAlgn val="ctr"/>
        <c:lblOffset val="100"/>
        <c:noMultiLvlLbl val="0"/>
      </c:catAx>
      <c:valAx>
        <c:axId val="55971608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97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figure4!$B$1</c:f>
              <c:strCache>
                <c:ptCount val="1"/>
                <c:pt idx="0">
                  <c:v>Sexual experiences of ninth graders with adults,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figure4!$A$2:$A$37</c:f>
              <c:numCache>
                <c:formatCode>General</c:formatCode>
                <c:ptCount val="36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  <c:pt idx="34">
                  <c:v>2022</c:v>
                </c:pt>
                <c:pt idx="35">
                  <c:v>2023</c:v>
                </c:pt>
              </c:numCache>
            </c:numRef>
          </c:cat>
          <c:val>
            <c:numRef>
              <c:f>figure4!$B$2:$B$37</c:f>
              <c:numCache>
                <c:formatCode>General</c:formatCode>
                <c:ptCount val="36"/>
                <c:pt idx="0">
                  <c:v>12</c:v>
                </c:pt>
                <c:pt idx="20">
                  <c:v>8</c:v>
                </c:pt>
                <c:pt idx="25">
                  <c:v>5</c:v>
                </c:pt>
                <c:pt idx="31">
                  <c:v>5</c:v>
                </c:pt>
                <c:pt idx="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0-495E-B3E0-3487D719C759}"/>
            </c:ext>
          </c:extLst>
        </c:ser>
        <c:ser>
          <c:idx val="1"/>
          <c:order val="1"/>
          <c:tx>
            <c:strRef>
              <c:f>figure4!$C$1</c:f>
              <c:strCache>
                <c:ptCount val="1"/>
                <c:pt idx="0">
                  <c:v>Reported child sexual abuse offences per 10000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figure4!$A$2:$A$37</c:f>
              <c:numCache>
                <c:formatCode>General</c:formatCode>
                <c:ptCount val="36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  <c:pt idx="34">
                  <c:v>2022</c:v>
                </c:pt>
                <c:pt idx="35">
                  <c:v>2023</c:v>
                </c:pt>
              </c:numCache>
            </c:numRef>
          </c:cat>
          <c:val>
            <c:numRef>
              <c:f>figure4!$C$2:$C$37</c:f>
              <c:numCache>
                <c:formatCode>0.00</c:formatCode>
                <c:ptCount val="36"/>
                <c:pt idx="0">
                  <c:v>0.82</c:v>
                </c:pt>
                <c:pt idx="1">
                  <c:v>0.45</c:v>
                </c:pt>
                <c:pt idx="2">
                  <c:v>0.37</c:v>
                </c:pt>
                <c:pt idx="3">
                  <c:v>0.24</c:v>
                </c:pt>
                <c:pt idx="4">
                  <c:v>0.52</c:v>
                </c:pt>
                <c:pt idx="5">
                  <c:v>1.52</c:v>
                </c:pt>
                <c:pt idx="6">
                  <c:v>0.69</c:v>
                </c:pt>
                <c:pt idx="7">
                  <c:v>0.62</c:v>
                </c:pt>
                <c:pt idx="8">
                  <c:v>1.1599999999999999</c:v>
                </c:pt>
                <c:pt idx="9">
                  <c:v>1.1499999999999999</c:v>
                </c:pt>
                <c:pt idx="10">
                  <c:v>0.9</c:v>
                </c:pt>
                <c:pt idx="11">
                  <c:v>0.77</c:v>
                </c:pt>
                <c:pt idx="12">
                  <c:v>0.97</c:v>
                </c:pt>
                <c:pt idx="13">
                  <c:v>0.99</c:v>
                </c:pt>
                <c:pt idx="14">
                  <c:v>1.22</c:v>
                </c:pt>
                <c:pt idx="15">
                  <c:v>1.43</c:v>
                </c:pt>
                <c:pt idx="16">
                  <c:v>1.62</c:v>
                </c:pt>
                <c:pt idx="17">
                  <c:v>1.8</c:v>
                </c:pt>
                <c:pt idx="18">
                  <c:v>1.98</c:v>
                </c:pt>
                <c:pt idx="19">
                  <c:v>1.93</c:v>
                </c:pt>
                <c:pt idx="20">
                  <c:v>2.48</c:v>
                </c:pt>
                <c:pt idx="21">
                  <c:v>1.99</c:v>
                </c:pt>
                <c:pt idx="22">
                  <c:v>2.0099999999999998</c:v>
                </c:pt>
                <c:pt idx="23">
                  <c:v>3.09</c:v>
                </c:pt>
                <c:pt idx="24">
                  <c:v>2.8857454860933234</c:v>
                </c:pt>
                <c:pt idx="25">
                  <c:v>3.0359897785286734</c:v>
                </c:pt>
                <c:pt idx="26">
                  <c:v>2.5860085424177588</c:v>
                </c:pt>
                <c:pt idx="27">
                  <c:v>2.2324243508838943</c:v>
                </c:pt>
                <c:pt idx="28">
                  <c:v>2.2568289518083433</c:v>
                </c:pt>
                <c:pt idx="29">
                  <c:v>2.1185787383936168</c:v>
                </c:pt>
                <c:pt idx="30">
                  <c:v>2.4882568953984281</c:v>
                </c:pt>
                <c:pt idx="31">
                  <c:v>3.0930491999336871</c:v>
                </c:pt>
                <c:pt idx="32">
                  <c:v>3.1985294715577544</c:v>
                </c:pt>
                <c:pt idx="33">
                  <c:v>3.76515728137981</c:v>
                </c:pt>
                <c:pt idx="34">
                  <c:v>4.2757239884470977</c:v>
                </c:pt>
                <c:pt idx="35">
                  <c:v>4.1382256594616811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0-495E-B3E0-3487D719C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444911"/>
        <c:axId val="1807442511"/>
      </c:lineChart>
      <c:catAx>
        <c:axId val="1807444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0744251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074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074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figure6_2!$A$16</c:f>
              <c:strCache>
                <c:ptCount val="1"/>
                <c:pt idx="0">
                  <c:v>Recorded fraud offences per 1000 p (SOCM)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figure6_2!$B$15:$K$15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2023</c:v>
                </c:pt>
              </c:numCache>
            </c:numRef>
          </c:cat>
          <c:val>
            <c:numRef>
              <c:f>figure6_2!$B$16:$K$16</c:f>
              <c:numCache>
                <c:formatCode>0.0</c:formatCode>
                <c:ptCount val="10"/>
                <c:pt idx="0">
                  <c:v>4.1889321204049699</c:v>
                </c:pt>
                <c:pt idx="1">
                  <c:v>4.2975258568871801</c:v>
                </c:pt>
                <c:pt idx="2">
                  <c:v>4.6518256310744723</c:v>
                </c:pt>
                <c:pt idx="3">
                  <c:v>4.5545424860769828</c:v>
                </c:pt>
                <c:pt idx="4">
                  <c:v>4.2407851801064007</c:v>
                </c:pt>
                <c:pt idx="5">
                  <c:v>4.4369988033532213</c:v>
                </c:pt>
                <c:pt idx="6">
                  <c:v>5.1857892759332902</c:v>
                </c:pt>
                <c:pt idx="7">
                  <c:v>6.1511155187770852</c:v>
                </c:pt>
                <c:pt idx="8">
                  <c:v>6.5662252234537037</c:v>
                </c:pt>
                <c:pt idx="9" formatCode="0.00">
                  <c:v>7.4750381478736676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F-4753-B36A-E6F74BD3BDBB}"/>
            </c:ext>
          </c:extLst>
        </c:ser>
        <c:ser>
          <c:idx val="1"/>
          <c:order val="1"/>
          <c:tx>
            <c:strRef>
              <c:f>figure6_2!$A$17</c:f>
              <c:strCache>
                <c:ptCount val="1"/>
                <c:pt idx="0">
                  <c:v>Consumer fraud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figure6_2!$B$15:$K$15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2023</c:v>
                </c:pt>
              </c:numCache>
            </c:numRef>
          </c:cat>
          <c:val>
            <c:numRef>
              <c:f>figure6_2!$B$17:$K$17</c:f>
              <c:numCache>
                <c:formatCode>General</c:formatCode>
                <c:ptCount val="10"/>
                <c:pt idx="0">
                  <c:v>3.6</c:v>
                </c:pt>
                <c:pt idx="1">
                  <c:v>3.2</c:v>
                </c:pt>
                <c:pt idx="2">
                  <c:v>4.2</c:v>
                </c:pt>
                <c:pt idx="3">
                  <c:v>5.3</c:v>
                </c:pt>
                <c:pt idx="4">
                  <c:v>5.5</c:v>
                </c:pt>
                <c:pt idx="5">
                  <c:v>5.0999999999999996</c:v>
                </c:pt>
                <c:pt idx="6">
                  <c:v>5.2</c:v>
                </c:pt>
                <c:pt idx="7">
                  <c:v>5.3</c:v>
                </c:pt>
                <c:pt idx="8">
                  <c:v>5.8</c:v>
                </c:pt>
                <c:pt idx="9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F-4753-B36A-E6F74BD3BDBB}"/>
            </c:ext>
          </c:extLst>
        </c:ser>
        <c:ser>
          <c:idx val="2"/>
          <c:order val="2"/>
          <c:tx>
            <c:strRef>
              <c:f>figure6_2!$A$18</c:f>
              <c:strCache>
                <c:ptCount val="1"/>
                <c:pt idx="0">
                  <c:v>Identity theft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figure6_2!$B$15:$K$15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2023</c:v>
                </c:pt>
              </c:numCache>
            </c:numRef>
          </c:cat>
          <c:val>
            <c:numRef>
              <c:f>figure6_2!$B$18:$K$18</c:f>
              <c:numCache>
                <c:formatCode>General</c:formatCode>
                <c:ptCount val="10"/>
                <c:pt idx="0">
                  <c:v>1.3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2.8</c:v>
                </c:pt>
                <c:pt idx="6">
                  <c:v>2.6</c:v>
                </c:pt>
                <c:pt idx="7">
                  <c:v>3.2</c:v>
                </c:pt>
                <c:pt idx="8">
                  <c:v>4.5999999999999996</c:v>
                </c:pt>
                <c:pt idx="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F-4753-B36A-E6F74BD3B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14000"/>
        <c:axId val="559818800"/>
      </c:lineChart>
      <c:catAx>
        <c:axId val="5598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9818800"/>
        <c:crosses val="autoZero"/>
        <c:auto val="1"/>
        <c:lblAlgn val="ctr"/>
        <c:lblOffset val="100"/>
        <c:noMultiLvlLbl val="0"/>
      </c:catAx>
      <c:valAx>
        <c:axId val="5598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98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13</xdr:col>
      <xdr:colOff>476348</xdr:colOff>
      <xdr:row>36</xdr:row>
      <xdr:rowOff>62446</xdr:rowOff>
    </xdr:to>
    <xdr:graphicFrame macro="">
      <xdr:nvGraphicFramePr>
        <xdr:cNvPr id="2" name="Kaavio 16">
          <a:extLst>
            <a:ext uri="{FF2B5EF4-FFF2-40B4-BE49-F238E27FC236}">
              <a16:creationId xmlns:a16="http://schemas.microsoft.com/office/drawing/2014/main" id="{FBBC6F6E-5A8F-476A-B04A-A3AA7FC54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0.85471</cdr:x>
      <cdr:y>0.58308</cdr:y>
    </cdr:from>
    <cdr:to>
      <cdr:x>0.96364</cdr:x>
      <cdr:y>0.64571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49998" y="2508918"/>
          <a:ext cx="630864" cy="269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i-FI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Male</a:t>
          </a:r>
          <a:endParaRPr lang="fi-FI" sz="9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0.85169</cdr:x>
      <cdr:y>0.70482</cdr:y>
    </cdr:from>
    <cdr:to>
      <cdr:x>0.98324</cdr:x>
      <cdr:y>0.76744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32560" y="3032749"/>
          <a:ext cx="761867" cy="26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i-FI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cdr:txBody>
    </cdr:sp>
  </cdr:relSizeAnchor>
  <cdr:relSizeAnchor xmlns:cdr="http://schemas.openxmlformats.org/drawingml/2006/chartDrawing">
    <cdr:from>
      <cdr:x>0.85416</cdr:x>
      <cdr:y>0.80657</cdr:y>
    </cdr:from>
    <cdr:to>
      <cdr:x>0.98521</cdr:x>
      <cdr:y>0.86919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946825" y="3470599"/>
          <a:ext cx="758987" cy="26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i-FI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endParaRPr lang="fi-FI" sz="9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6</xdr:row>
      <xdr:rowOff>104775</xdr:rowOff>
    </xdr:from>
    <xdr:to>
      <xdr:col>10</xdr:col>
      <xdr:colOff>42862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55FFF-D99F-46C7-8C17-DA79579C1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166687</xdr:rowOff>
    </xdr:from>
    <xdr:to>
      <xdr:col>12</xdr:col>
      <xdr:colOff>0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3B928-67FB-6B4E-3CC7-B546A3D57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8</xdr:row>
      <xdr:rowOff>4762</xdr:rowOff>
    </xdr:from>
    <xdr:to>
      <xdr:col>19</xdr:col>
      <xdr:colOff>66675</xdr:colOff>
      <xdr:row>22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98CB4-FC55-6337-9A27-9C11E5593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9971-11DF-482F-8B67-226C0165652B}">
  <dimension ref="A1:O25"/>
  <sheetViews>
    <sheetView workbookViewId="0">
      <selection activeCell="A8" sqref="A8"/>
    </sheetView>
  </sheetViews>
  <sheetFormatPr defaultRowHeight="14.5" x14ac:dyDescent="0.35"/>
  <cols>
    <col min="1" max="1" width="45.1796875" customWidth="1"/>
    <col min="12" max="13" width="9.54296875" bestFit="1" customWidth="1"/>
  </cols>
  <sheetData>
    <row r="1" spans="1:15" x14ac:dyDescent="0.35">
      <c r="A1" t="s">
        <v>18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</row>
    <row r="2" spans="1:15" x14ac:dyDescent="0.35">
      <c r="A2" t="s">
        <v>0</v>
      </c>
      <c r="B2">
        <v>107</v>
      </c>
      <c r="C2">
        <v>107</v>
      </c>
      <c r="D2">
        <v>112</v>
      </c>
      <c r="E2">
        <v>116</v>
      </c>
      <c r="F2">
        <v>96</v>
      </c>
      <c r="G2">
        <v>74</v>
      </c>
      <c r="H2">
        <v>95</v>
      </c>
      <c r="I2">
        <v>83</v>
      </c>
      <c r="J2">
        <v>95</v>
      </c>
      <c r="K2">
        <v>94</v>
      </c>
      <c r="L2" s="11">
        <v>83</v>
      </c>
      <c r="M2" s="11">
        <v>64</v>
      </c>
    </row>
    <row r="3" spans="1:15" x14ac:dyDescent="0.35">
      <c r="A3" t="s">
        <v>1</v>
      </c>
      <c r="B3" s="3">
        <v>1.97</v>
      </c>
      <c r="C3" s="3">
        <v>1.96</v>
      </c>
      <c r="D3" s="3">
        <v>2.0499999999999998</v>
      </c>
      <c r="E3" s="3">
        <v>2.11</v>
      </c>
      <c r="F3" s="3">
        <v>1.74</v>
      </c>
      <c r="G3" s="3">
        <v>1.34</v>
      </c>
      <c r="H3" s="3">
        <v>1.72</v>
      </c>
      <c r="I3" s="3">
        <v>1.5</v>
      </c>
      <c r="J3" s="3">
        <v>1.72</v>
      </c>
      <c r="K3" s="3">
        <v>1.69</v>
      </c>
      <c r="L3" s="3">
        <v>1.49174060967259</v>
      </c>
      <c r="M3" s="3">
        <v>1.1420717645776091</v>
      </c>
      <c r="N3" s="3"/>
      <c r="O3" s="3"/>
    </row>
    <row r="4" spans="1:15" x14ac:dyDescent="0.35">
      <c r="C4" s="3"/>
      <c r="D4" s="2"/>
      <c r="E4" s="2"/>
      <c r="F4" s="1"/>
      <c r="G4" s="1"/>
      <c r="H4" s="1"/>
      <c r="I4" s="1"/>
      <c r="J4" s="1"/>
      <c r="K4" s="1"/>
      <c r="L4" s="1"/>
      <c r="M4" s="1"/>
    </row>
    <row r="5" spans="1:15" x14ac:dyDescent="0.35">
      <c r="C5" s="3"/>
      <c r="D5" s="2"/>
      <c r="E5" s="2"/>
      <c r="F5" s="1"/>
      <c r="G5" s="1"/>
      <c r="H5" s="1"/>
      <c r="I5" s="1"/>
      <c r="J5" s="1"/>
      <c r="K5" s="1"/>
      <c r="L5" s="1"/>
      <c r="M5" s="1"/>
    </row>
    <row r="6" spans="1:15" x14ac:dyDescent="0.35">
      <c r="C6" s="3"/>
      <c r="D6" s="2"/>
      <c r="E6" s="2"/>
      <c r="F6" s="1"/>
      <c r="G6" s="1"/>
      <c r="H6" s="1"/>
      <c r="I6" s="1"/>
      <c r="J6" s="1"/>
      <c r="K6" s="1"/>
      <c r="L6" s="1"/>
      <c r="M6" s="1"/>
    </row>
    <row r="7" spans="1:15" x14ac:dyDescent="0.35">
      <c r="C7" s="3"/>
      <c r="D7" s="2"/>
      <c r="E7" s="2"/>
      <c r="F7" s="1"/>
      <c r="G7" s="1"/>
      <c r="H7" s="1"/>
      <c r="I7" s="1"/>
      <c r="J7" s="1"/>
      <c r="K7" s="1"/>
      <c r="L7" s="1"/>
      <c r="M7" s="1"/>
    </row>
    <row r="8" spans="1:15" x14ac:dyDescent="0.35">
      <c r="C8" s="3"/>
    </row>
    <row r="9" spans="1:15" x14ac:dyDescent="0.35">
      <c r="C9" s="3"/>
    </row>
    <row r="10" spans="1:15" x14ac:dyDescent="0.35">
      <c r="C10" s="3"/>
    </row>
    <row r="11" spans="1:15" x14ac:dyDescent="0.35">
      <c r="C11" s="3"/>
    </row>
    <row r="13" spans="1:15" x14ac:dyDescent="0.35">
      <c r="A13" s="10"/>
      <c r="B13" s="10">
        <v>2012</v>
      </c>
      <c r="C13" s="10">
        <v>2013</v>
      </c>
      <c r="D13" s="10">
        <v>2014</v>
      </c>
      <c r="E13" s="10">
        <v>2015</v>
      </c>
      <c r="F13" s="10">
        <v>2016</v>
      </c>
      <c r="G13" s="10">
        <v>2017</v>
      </c>
      <c r="H13" s="10">
        <v>2018</v>
      </c>
      <c r="I13" s="10">
        <v>2019</v>
      </c>
      <c r="J13" s="10">
        <v>2020</v>
      </c>
      <c r="K13" s="10">
        <v>2021</v>
      </c>
    </row>
    <row r="14" spans="1:15" x14ac:dyDescent="0.35">
      <c r="A14" t="s">
        <v>0</v>
      </c>
      <c r="B14">
        <v>107</v>
      </c>
      <c r="C14">
        <v>108</v>
      </c>
      <c r="D14">
        <v>113</v>
      </c>
      <c r="E14">
        <v>104</v>
      </c>
      <c r="F14">
        <v>95</v>
      </c>
      <c r="G14">
        <v>74</v>
      </c>
      <c r="H14">
        <v>95</v>
      </c>
      <c r="I14">
        <v>83</v>
      </c>
      <c r="J14">
        <v>95</v>
      </c>
      <c r="K14">
        <v>94</v>
      </c>
    </row>
    <row r="15" spans="1:15" x14ac:dyDescent="0.35">
      <c r="A15" s="10" t="s">
        <v>1</v>
      </c>
      <c r="B15" s="10">
        <v>2.14</v>
      </c>
      <c r="C15" s="10">
        <v>2.0099999999999998</v>
      </c>
      <c r="D15" s="10">
        <v>1.98</v>
      </c>
      <c r="E15" s="10">
        <v>1.9</v>
      </c>
      <c r="F15" s="10">
        <v>1.65</v>
      </c>
      <c r="G15" s="10">
        <v>1.6</v>
      </c>
      <c r="H15" s="10">
        <v>1.52</v>
      </c>
      <c r="I15" s="10">
        <v>1.65</v>
      </c>
      <c r="J15" s="10">
        <v>1.64</v>
      </c>
      <c r="K15" s="10">
        <v>1.71</v>
      </c>
    </row>
    <row r="18" spans="1:13" x14ac:dyDescent="0.35">
      <c r="A18" t="s">
        <v>45</v>
      </c>
    </row>
    <row r="19" spans="1:13" x14ac:dyDescent="0.35">
      <c r="A19" s="10"/>
      <c r="B19" s="10">
        <v>2012</v>
      </c>
      <c r="C19" s="10">
        <v>2013</v>
      </c>
      <c r="D19" s="10">
        <v>2014</v>
      </c>
      <c r="E19" s="10">
        <v>2015</v>
      </c>
      <c r="F19" s="10">
        <v>2016</v>
      </c>
      <c r="G19" s="10">
        <v>2017</v>
      </c>
      <c r="H19" s="10">
        <v>2018</v>
      </c>
      <c r="I19" s="10">
        <v>2019</v>
      </c>
      <c r="J19" s="10">
        <v>2020</v>
      </c>
      <c r="K19" s="10">
        <v>2021</v>
      </c>
      <c r="L19" s="10">
        <v>2022</v>
      </c>
      <c r="M19" s="10">
        <v>2023</v>
      </c>
    </row>
    <row r="20" spans="1:13" x14ac:dyDescent="0.35">
      <c r="A20" t="s">
        <v>0</v>
      </c>
      <c r="B20" s="11">
        <v>107</v>
      </c>
      <c r="C20" s="11">
        <v>107</v>
      </c>
      <c r="D20" s="11">
        <v>112</v>
      </c>
      <c r="E20" s="11">
        <v>116</v>
      </c>
      <c r="F20" s="11">
        <v>96</v>
      </c>
      <c r="G20" s="11">
        <v>74</v>
      </c>
      <c r="H20" s="11">
        <v>95</v>
      </c>
      <c r="I20" s="11">
        <v>83</v>
      </c>
      <c r="J20" s="11">
        <v>95</v>
      </c>
      <c r="K20" s="11">
        <v>94</v>
      </c>
      <c r="L20" s="11">
        <v>83</v>
      </c>
      <c r="M20" s="11">
        <v>64</v>
      </c>
    </row>
    <row r="21" spans="1:13" x14ac:dyDescent="0.35">
      <c r="A21" s="12" t="s">
        <v>1</v>
      </c>
      <c r="B21" s="12">
        <v>1.971741807228516</v>
      </c>
      <c r="C21" s="12">
        <v>1.9628453553025258</v>
      </c>
      <c r="D21" s="12">
        <v>2.0468760194402051</v>
      </c>
      <c r="E21" s="12">
        <v>2.1139691812451571</v>
      </c>
      <c r="F21" s="12">
        <v>1.744408851639299</v>
      </c>
      <c r="G21" s="12">
        <v>1.342250228091846</v>
      </c>
      <c r="H21" s="12">
        <v>1.7216635474351834</v>
      </c>
      <c r="I21" s="12">
        <v>1.5021830520450321</v>
      </c>
      <c r="J21" s="12">
        <v>1.7167248576157437</v>
      </c>
      <c r="K21" s="12">
        <v>1.694230657968895</v>
      </c>
      <c r="L21" s="12">
        <v>1.49174060967259</v>
      </c>
      <c r="M21" s="12">
        <v>1.1420717645776091</v>
      </c>
    </row>
    <row r="24" spans="1:13" x14ac:dyDescent="0.35">
      <c r="A24" t="s">
        <v>60</v>
      </c>
      <c r="B24">
        <v>5426674</v>
      </c>
      <c r="C24">
        <v>5451270</v>
      </c>
      <c r="D24">
        <v>5471753</v>
      </c>
      <c r="E24">
        <v>5487308</v>
      </c>
      <c r="F24">
        <v>5503297</v>
      </c>
      <c r="G24">
        <v>5513130</v>
      </c>
      <c r="H24">
        <v>5517919</v>
      </c>
      <c r="I24">
        <v>5525292</v>
      </c>
      <c r="J24">
        <v>5533793</v>
      </c>
      <c r="K24">
        <v>5548241</v>
      </c>
      <c r="L24">
        <v>5563970</v>
      </c>
      <c r="M24">
        <v>5603851</v>
      </c>
    </row>
    <row r="25" spans="1:13" x14ac:dyDescent="0.35">
      <c r="B25">
        <f>B20/B24*100000</f>
        <v>1.971741807228516</v>
      </c>
      <c r="C25">
        <f t="shared" ref="C25:L25" si="0">C20/C24*100000</f>
        <v>1.9628453553025258</v>
      </c>
      <c r="D25">
        <f t="shared" si="0"/>
        <v>2.0468760194402051</v>
      </c>
      <c r="E25">
        <f t="shared" si="0"/>
        <v>2.1139691812451571</v>
      </c>
      <c r="F25">
        <f t="shared" si="0"/>
        <v>1.744408851639299</v>
      </c>
      <c r="G25">
        <f t="shared" si="0"/>
        <v>1.342250228091846</v>
      </c>
      <c r="H25">
        <f t="shared" si="0"/>
        <v>1.7216635474351834</v>
      </c>
      <c r="I25">
        <f t="shared" si="0"/>
        <v>1.5021830520450321</v>
      </c>
      <c r="J25">
        <f t="shared" si="0"/>
        <v>1.7167248576157437</v>
      </c>
      <c r="K25">
        <f t="shared" si="0"/>
        <v>1.694230657968895</v>
      </c>
      <c r="L25">
        <f t="shared" si="0"/>
        <v>1.49174060967259</v>
      </c>
      <c r="M25">
        <f>M20/M24*100000</f>
        <v>1.1420717645776091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FC77-2E8C-4A37-AD8E-8715B04A177D}">
  <dimension ref="A1:O20"/>
  <sheetViews>
    <sheetView workbookViewId="0">
      <selection activeCell="J7" sqref="J7"/>
    </sheetView>
  </sheetViews>
  <sheetFormatPr defaultRowHeight="14.5" x14ac:dyDescent="0.35"/>
  <cols>
    <col min="1" max="1" width="29.26953125" customWidth="1"/>
  </cols>
  <sheetData>
    <row r="1" spans="1:15" x14ac:dyDescent="0.35">
      <c r="A1" s="10" t="s">
        <v>35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</row>
    <row r="2" spans="1:15" x14ac:dyDescent="0.35">
      <c r="A2" t="s">
        <v>33</v>
      </c>
      <c r="B2">
        <v>143141</v>
      </c>
      <c r="C2">
        <v>138571</v>
      </c>
      <c r="D2">
        <v>131432</v>
      </c>
      <c r="E2">
        <v>125431</v>
      </c>
      <c r="F2">
        <v>122741</v>
      </c>
      <c r="G2">
        <v>126906</v>
      </c>
      <c r="H2">
        <v>139121</v>
      </c>
      <c r="I2">
        <v>127791</v>
      </c>
      <c r="J2">
        <v>128250</v>
      </c>
      <c r="K2">
        <v>130018</v>
      </c>
    </row>
    <row r="3" spans="1:15" x14ac:dyDescent="0.35">
      <c r="A3" s="10" t="s">
        <v>34</v>
      </c>
      <c r="B3" s="17">
        <v>26.159989312383068</v>
      </c>
      <c r="C3" s="17">
        <v>25.253002018476092</v>
      </c>
      <c r="D3" s="17">
        <v>23.882410852985036</v>
      </c>
      <c r="E3" s="17">
        <v>22.75132275132275</v>
      </c>
      <c r="F3" s="17">
        <v>22.244074260604407</v>
      </c>
      <c r="G3" s="17">
        <v>22.968197879858657</v>
      </c>
      <c r="H3" s="17">
        <v>25.1402609385642</v>
      </c>
      <c r="I3" s="17">
        <v>23.03270532047905</v>
      </c>
      <c r="J3" s="17">
        <v>23.050088336205985</v>
      </c>
      <c r="K3" s="17">
        <v>23.20154479482056</v>
      </c>
    </row>
    <row r="5" spans="1:15" x14ac:dyDescent="0.35">
      <c r="B5" s="18"/>
    </row>
    <row r="10" spans="1:15" x14ac:dyDescent="0.35">
      <c r="B10">
        <v>2010</v>
      </c>
      <c r="C10">
        <v>2011</v>
      </c>
      <c r="D10">
        <v>2012</v>
      </c>
      <c r="E10">
        <v>2013</v>
      </c>
      <c r="F10">
        <v>2014</v>
      </c>
      <c r="G10">
        <v>2015</v>
      </c>
      <c r="H10">
        <v>2016</v>
      </c>
      <c r="I10">
        <v>2017</v>
      </c>
      <c r="J10">
        <v>2018</v>
      </c>
      <c r="K10">
        <v>2019</v>
      </c>
      <c r="L10">
        <v>2020</v>
      </c>
      <c r="M10">
        <v>2021</v>
      </c>
      <c r="N10">
        <v>2022</v>
      </c>
      <c r="O10">
        <v>2023</v>
      </c>
    </row>
    <row r="11" spans="1:15" x14ac:dyDescent="0.35">
      <c r="A11" t="s">
        <v>56</v>
      </c>
      <c r="B11">
        <v>73.117999999999995</v>
      </c>
      <c r="C11">
        <v>73.085999999999999</v>
      </c>
      <c r="D11">
        <v>67.692999999999998</v>
      </c>
      <c r="E11">
        <v>67.950999999999993</v>
      </c>
      <c r="F11">
        <v>68.637</v>
      </c>
      <c r="G11">
        <v>65.802999999999997</v>
      </c>
      <c r="H11">
        <v>63.994</v>
      </c>
      <c r="I11">
        <v>62.366999999999997</v>
      </c>
      <c r="J11">
        <v>61.198999999999998</v>
      </c>
      <c r="K11">
        <v>62.905000000000001</v>
      </c>
      <c r="L11">
        <v>67.849000000000004</v>
      </c>
      <c r="M11">
        <v>65.915000000000006</v>
      </c>
      <c r="N11">
        <v>66.91</v>
      </c>
      <c r="O11">
        <v>69.036000000000001</v>
      </c>
    </row>
    <row r="12" spans="1:15" x14ac:dyDescent="0.35">
      <c r="A12" t="s">
        <v>57</v>
      </c>
      <c r="B12">
        <v>72.052000000000007</v>
      </c>
      <c r="C12">
        <v>75.055000000000007</v>
      </c>
      <c r="D12">
        <v>67.808999999999997</v>
      </c>
      <c r="E12">
        <v>70.39</v>
      </c>
      <c r="F12">
        <v>70.822000000000003</v>
      </c>
      <c r="G12">
        <v>69.227999999999994</v>
      </c>
      <c r="H12">
        <v>64.070999999999998</v>
      </c>
      <c r="I12">
        <v>60.15</v>
      </c>
      <c r="J12">
        <v>58.494999999999997</v>
      </c>
      <c r="K12">
        <v>61.158999999999999</v>
      </c>
      <c r="L12">
        <v>68.626000000000005</v>
      </c>
      <c r="M12">
        <v>59.728999999999999</v>
      </c>
      <c r="N12">
        <v>59.162999999999997</v>
      </c>
      <c r="O12">
        <v>58.951000000000001</v>
      </c>
    </row>
    <row r="13" spans="1:15" x14ac:dyDescent="0.35">
      <c r="A13" t="s">
        <v>58</v>
      </c>
      <c r="B13">
        <v>3.0430000000000001</v>
      </c>
      <c r="C13">
        <v>3.1019999999999999</v>
      </c>
      <c r="D13">
        <v>3.2480000000000002</v>
      </c>
      <c r="E13">
        <v>3.0539999999999998</v>
      </c>
      <c r="F13">
        <v>3.6819999999999999</v>
      </c>
      <c r="G13">
        <v>3.54</v>
      </c>
      <c r="H13">
        <v>3.367</v>
      </c>
      <c r="I13">
        <v>2.9140000000000001</v>
      </c>
      <c r="J13">
        <v>3.0470000000000002</v>
      </c>
      <c r="K13">
        <v>2.8420000000000001</v>
      </c>
      <c r="L13">
        <v>2.6459999999999999</v>
      </c>
      <c r="M13">
        <v>2.1469999999999998</v>
      </c>
      <c r="N13">
        <v>2.177</v>
      </c>
      <c r="O13">
        <v>2.0310000000000001</v>
      </c>
    </row>
    <row r="14" spans="1:15" x14ac:dyDescent="0.35">
      <c r="A14" t="s">
        <v>56</v>
      </c>
      <c r="B14">
        <v>73118</v>
      </c>
      <c r="C14">
        <v>73086</v>
      </c>
      <c r="D14">
        <v>67693</v>
      </c>
      <c r="E14">
        <v>67951</v>
      </c>
      <c r="F14">
        <v>68637</v>
      </c>
      <c r="G14">
        <v>65803</v>
      </c>
      <c r="H14">
        <v>63994</v>
      </c>
      <c r="I14">
        <v>62367</v>
      </c>
      <c r="J14">
        <v>61199</v>
      </c>
      <c r="K14">
        <v>62905</v>
      </c>
      <c r="L14">
        <v>67849</v>
      </c>
      <c r="M14">
        <v>65915</v>
      </c>
      <c r="N14">
        <v>66910</v>
      </c>
      <c r="O14">
        <v>69036</v>
      </c>
    </row>
    <row r="15" spans="1:15" x14ac:dyDescent="0.35">
      <c r="A15" t="s">
        <v>57</v>
      </c>
      <c r="B15">
        <v>72052</v>
      </c>
      <c r="C15">
        <v>75055</v>
      </c>
      <c r="D15">
        <v>67809</v>
      </c>
      <c r="E15">
        <v>70390</v>
      </c>
      <c r="F15">
        <v>70822</v>
      </c>
      <c r="G15">
        <v>69228</v>
      </c>
      <c r="H15">
        <v>64071</v>
      </c>
      <c r="I15">
        <v>60150</v>
      </c>
      <c r="J15">
        <v>58495</v>
      </c>
      <c r="K15">
        <v>61159</v>
      </c>
      <c r="L15">
        <v>68626</v>
      </c>
      <c r="M15">
        <v>59729</v>
      </c>
      <c r="N15">
        <v>59163</v>
      </c>
      <c r="O15">
        <v>58951</v>
      </c>
    </row>
    <row r="16" spans="1:15" x14ac:dyDescent="0.35">
      <c r="A16" t="s">
        <v>58</v>
      </c>
      <c r="B16">
        <v>3043</v>
      </c>
      <c r="C16">
        <v>3102</v>
      </c>
      <c r="D16">
        <v>3248</v>
      </c>
      <c r="E16">
        <v>3054</v>
      </c>
      <c r="F16">
        <v>3682</v>
      </c>
      <c r="G16">
        <v>3540</v>
      </c>
      <c r="H16">
        <v>3367</v>
      </c>
      <c r="I16">
        <v>2914</v>
      </c>
      <c r="J16">
        <v>3047</v>
      </c>
      <c r="K16">
        <v>2842</v>
      </c>
      <c r="L16">
        <v>2646</v>
      </c>
      <c r="M16">
        <v>2147</v>
      </c>
      <c r="N16">
        <v>2177</v>
      </c>
      <c r="O16">
        <v>2031</v>
      </c>
    </row>
    <row r="17" spans="1:15" x14ac:dyDescent="0.35">
      <c r="B17">
        <v>148213</v>
      </c>
      <c r="C17">
        <v>151243</v>
      </c>
      <c r="D17">
        <v>138750</v>
      </c>
      <c r="E17">
        <v>141395</v>
      </c>
      <c r="F17">
        <v>143141</v>
      </c>
      <c r="G17">
        <v>138571</v>
      </c>
      <c r="H17">
        <v>131432</v>
      </c>
      <c r="I17">
        <v>125431</v>
      </c>
      <c r="J17">
        <v>122741</v>
      </c>
      <c r="K17">
        <v>126906</v>
      </c>
      <c r="L17">
        <v>139121</v>
      </c>
      <c r="M17">
        <v>127791</v>
      </c>
      <c r="N17">
        <v>128250</v>
      </c>
      <c r="O17">
        <v>130018</v>
      </c>
    </row>
    <row r="18" spans="1:15" x14ac:dyDescent="0.35">
      <c r="A18" t="s">
        <v>60</v>
      </c>
      <c r="B18">
        <v>5375276</v>
      </c>
      <c r="C18">
        <v>5401267</v>
      </c>
      <c r="D18">
        <v>5426674</v>
      </c>
      <c r="E18">
        <v>5451270</v>
      </c>
      <c r="F18">
        <v>5471753</v>
      </c>
      <c r="G18">
        <v>5487308</v>
      </c>
      <c r="H18">
        <v>5503297</v>
      </c>
      <c r="I18">
        <v>5513130</v>
      </c>
      <c r="J18">
        <v>5517919</v>
      </c>
      <c r="K18">
        <v>5525292</v>
      </c>
      <c r="L18">
        <v>5533793</v>
      </c>
      <c r="M18">
        <v>5548241</v>
      </c>
      <c r="N18">
        <v>5563970</v>
      </c>
      <c r="O18">
        <v>5603851</v>
      </c>
    </row>
    <row r="20" spans="1:15" x14ac:dyDescent="0.35">
      <c r="B20">
        <f>B17/B18*100</f>
        <v>2.7573095781500334</v>
      </c>
      <c r="C20">
        <f>C17/C18*100</f>
        <v>2.8001393006492736</v>
      </c>
      <c r="D20">
        <f t="shared" ref="D20:L20" si="0">D17/D18*100</f>
        <v>2.5568147266631458</v>
      </c>
      <c r="E20">
        <f t="shared" si="0"/>
        <v>2.5937992431121555</v>
      </c>
      <c r="F20">
        <f t="shared" si="0"/>
        <v>2.6159989312383067</v>
      </c>
      <c r="G20">
        <f t="shared" si="0"/>
        <v>2.5253002018476094</v>
      </c>
      <c r="H20">
        <f t="shared" si="0"/>
        <v>2.3882410852985037</v>
      </c>
      <c r="I20">
        <f t="shared" si="0"/>
        <v>2.2751322751322753</v>
      </c>
      <c r="J20">
        <f t="shared" si="0"/>
        <v>2.2244074260604405</v>
      </c>
      <c r="K20">
        <f t="shared" si="0"/>
        <v>2.2968197879858656</v>
      </c>
      <c r="L20">
        <f t="shared" si="0"/>
        <v>2.5140260938564198</v>
      </c>
      <c r="M20">
        <f>M17/M18*100</f>
        <v>2.3032705320479052</v>
      </c>
      <c r="N20">
        <f>N17/N18*100</f>
        <v>2.3050088336205983</v>
      </c>
      <c r="O20">
        <f>O17/O18*100</f>
        <v>2.3201544794820563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FE00-A5E3-4ED6-A9D7-2287A82D441F}">
  <dimension ref="A1:L10"/>
  <sheetViews>
    <sheetView workbookViewId="0">
      <selection activeCell="A3" sqref="A3"/>
    </sheetView>
  </sheetViews>
  <sheetFormatPr defaultRowHeight="14.5" x14ac:dyDescent="0.35"/>
  <cols>
    <col min="1" max="1" width="42.81640625" customWidth="1"/>
  </cols>
  <sheetData>
    <row r="1" spans="1:12" x14ac:dyDescent="0.35">
      <c r="A1" t="s">
        <v>35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</row>
    <row r="2" spans="1:12" x14ac:dyDescent="0.35">
      <c r="A2" t="s">
        <v>36</v>
      </c>
      <c r="B2">
        <v>3.2</v>
      </c>
      <c r="C2">
        <v>2.9</v>
      </c>
      <c r="D2">
        <v>2.7</v>
      </c>
      <c r="E2">
        <v>2.8</v>
      </c>
      <c r="F2">
        <v>2.5</v>
      </c>
      <c r="G2">
        <v>2</v>
      </c>
      <c r="H2">
        <v>1.8</v>
      </c>
      <c r="I2">
        <v>1.3</v>
      </c>
      <c r="J2">
        <v>1.3</v>
      </c>
      <c r="L2">
        <v>2.2000000000000002</v>
      </c>
    </row>
    <row r="3" spans="1:12" x14ac:dyDescent="0.35">
      <c r="A3" t="s">
        <v>37</v>
      </c>
      <c r="B3">
        <v>2.6</v>
      </c>
      <c r="C3" s="3">
        <v>2.6159989312383067</v>
      </c>
      <c r="D3" s="3">
        <v>2.5253002018476094</v>
      </c>
      <c r="E3" s="3">
        <v>2.3882410852985037</v>
      </c>
      <c r="F3" s="3">
        <v>2.2751322751322753</v>
      </c>
      <c r="G3" s="3">
        <v>2.2244074260604405</v>
      </c>
      <c r="H3" s="3">
        <v>2.2968197879858656</v>
      </c>
      <c r="I3" s="3">
        <v>2.5140260938564198</v>
      </c>
      <c r="J3" s="3">
        <v>2.3032705320479052</v>
      </c>
      <c r="K3" s="3">
        <v>2.3050088336205983</v>
      </c>
      <c r="L3" s="3">
        <v>2.3201544794820563</v>
      </c>
    </row>
    <row r="10" spans="1:12" x14ac:dyDescent="0.35"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0543-0ECF-4899-B726-54FA04D0C53B}">
  <dimension ref="A1:K4"/>
  <sheetViews>
    <sheetView zoomScaleNormal="100" workbookViewId="0">
      <selection activeCell="D10" sqref="D10"/>
    </sheetView>
  </sheetViews>
  <sheetFormatPr defaultRowHeight="14.5" x14ac:dyDescent="0.35"/>
  <cols>
    <col min="1" max="1" width="40.81640625" customWidth="1"/>
  </cols>
  <sheetData>
    <row r="1" spans="1:11" x14ac:dyDescent="0.35">
      <c r="A1" t="s">
        <v>35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2023</v>
      </c>
    </row>
    <row r="2" spans="1:11" x14ac:dyDescent="0.35">
      <c r="A2" t="s">
        <v>38</v>
      </c>
      <c r="B2" s="4">
        <v>3.2</v>
      </c>
      <c r="C2" s="4">
        <v>2.9</v>
      </c>
      <c r="D2" s="4">
        <v>2.7</v>
      </c>
      <c r="E2" s="4">
        <v>2.8</v>
      </c>
      <c r="F2" s="4">
        <v>2.5</v>
      </c>
      <c r="G2" s="4">
        <v>2</v>
      </c>
      <c r="H2" s="4">
        <v>1.8</v>
      </c>
      <c r="I2" s="4">
        <v>1.3</v>
      </c>
      <c r="J2" s="4">
        <v>1.3</v>
      </c>
      <c r="K2">
        <v>2.2000000000000002</v>
      </c>
    </row>
    <row r="3" spans="1:11" x14ac:dyDescent="0.35">
      <c r="A3" t="s">
        <v>39</v>
      </c>
      <c r="B3" s="4">
        <v>2.5377756009150163</v>
      </c>
      <c r="C3" s="4">
        <v>2.5487078820992104</v>
      </c>
      <c r="D3" s="4">
        <v>2.4607876940751274</v>
      </c>
      <c r="E3" s="4">
        <v>2.3270595790123627</v>
      </c>
      <c r="F3" s="4">
        <v>2.2222766377720098</v>
      </c>
      <c r="G3" s="4">
        <v>2.1691873331232299</v>
      </c>
      <c r="H3" s="4">
        <v>2.2453835923965646</v>
      </c>
      <c r="I3" s="4">
        <v>2.4662107888748279</v>
      </c>
      <c r="J3" s="4">
        <v>2.2645735828706792</v>
      </c>
    </row>
    <row r="4" spans="1:11" x14ac:dyDescent="0.35">
      <c r="A4" t="s">
        <v>40</v>
      </c>
      <c r="B4" s="4">
        <v>0.56023642197139378</v>
      </c>
      <c r="C4" s="4">
        <v>0.67291049139096748</v>
      </c>
      <c r="D4" s="4">
        <v>0.6451250777248152</v>
      </c>
      <c r="E4" s="4">
        <v>0.61181506286140841</v>
      </c>
      <c r="F4" s="4">
        <v>0.52855637360265406</v>
      </c>
      <c r="G4" s="4">
        <v>0.55220092937210574</v>
      </c>
      <c r="H4" s="4">
        <v>0.51436195589300981</v>
      </c>
      <c r="I4" s="4">
        <v>0.47815304981592194</v>
      </c>
      <c r="J4" s="4">
        <v>0.3869694917722572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219F-5B7B-407F-BC0A-1532CDCF4F00}">
  <dimension ref="A1:O32"/>
  <sheetViews>
    <sheetView zoomScale="70" zoomScaleNormal="70" workbookViewId="0">
      <selection activeCell="I21" sqref="I21"/>
    </sheetView>
  </sheetViews>
  <sheetFormatPr defaultRowHeight="14.5" x14ac:dyDescent="0.35"/>
  <cols>
    <col min="1" max="1" width="37.453125" customWidth="1"/>
    <col min="11" max="12" width="9.54296875" bestFit="1" customWidth="1"/>
  </cols>
  <sheetData>
    <row r="1" spans="1:12" x14ac:dyDescent="0.3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2023</v>
      </c>
    </row>
    <row r="2" spans="1:12" x14ac:dyDescent="0.35">
      <c r="A2" t="s">
        <v>64</v>
      </c>
      <c r="B2" s="4">
        <v>4.1889321204049699</v>
      </c>
      <c r="C2" s="4">
        <v>4.2975258568871801</v>
      </c>
      <c r="D2" s="4">
        <v>4.6518256310744723</v>
      </c>
      <c r="E2" s="4">
        <v>4.5545424860769828</v>
      </c>
      <c r="F2" s="4">
        <v>4.2407851801064007</v>
      </c>
      <c r="G2" s="4">
        <v>4.4369988033532213</v>
      </c>
      <c r="H2" s="4">
        <v>5.1857892759332902</v>
      </c>
      <c r="I2" s="4">
        <v>6.1511155187770852</v>
      </c>
      <c r="J2" s="4">
        <v>6.5662252234537037</v>
      </c>
      <c r="K2" s="3">
        <v>7.4750381478736676</v>
      </c>
    </row>
    <row r="3" spans="1:12" x14ac:dyDescent="0.35">
      <c r="A3" t="s">
        <v>61</v>
      </c>
      <c r="B3">
        <v>3.6</v>
      </c>
      <c r="C3">
        <v>3.2</v>
      </c>
      <c r="D3">
        <v>4.2</v>
      </c>
      <c r="E3">
        <v>5.3</v>
      </c>
      <c r="F3">
        <v>5.5</v>
      </c>
      <c r="G3">
        <v>5.0999999999999996</v>
      </c>
      <c r="H3">
        <v>5.2</v>
      </c>
      <c r="I3">
        <v>5.3</v>
      </c>
      <c r="J3">
        <v>5.8</v>
      </c>
      <c r="K3">
        <v>7.3</v>
      </c>
    </row>
    <row r="4" spans="1:12" x14ac:dyDescent="0.35">
      <c r="A4" t="s">
        <v>62</v>
      </c>
      <c r="B4">
        <v>1.3</v>
      </c>
      <c r="C4">
        <v>1.5</v>
      </c>
      <c r="D4">
        <v>1.5</v>
      </c>
      <c r="E4">
        <v>2</v>
      </c>
      <c r="F4">
        <v>2.2000000000000002</v>
      </c>
      <c r="G4">
        <v>2.8</v>
      </c>
      <c r="H4">
        <v>2.6</v>
      </c>
      <c r="I4">
        <v>3.2</v>
      </c>
      <c r="J4">
        <v>4.5999999999999996</v>
      </c>
      <c r="K4">
        <v>4.8</v>
      </c>
    </row>
    <row r="15" spans="1:12" x14ac:dyDescent="0.35">
      <c r="B15">
        <v>2013</v>
      </c>
      <c r="C15">
        <v>2014</v>
      </c>
      <c r="D15">
        <v>2015</v>
      </c>
      <c r="E15">
        <v>2016</v>
      </c>
      <c r="F15">
        <v>2017</v>
      </c>
      <c r="G15">
        <v>2018</v>
      </c>
      <c r="H15">
        <v>2019</v>
      </c>
      <c r="I15">
        <v>2020</v>
      </c>
      <c r="J15">
        <v>2021</v>
      </c>
      <c r="K15">
        <v>2023</v>
      </c>
    </row>
    <row r="16" spans="1:12" x14ac:dyDescent="0.35">
      <c r="A16" t="s">
        <v>64</v>
      </c>
      <c r="B16" s="4">
        <v>4.1889321204049699</v>
      </c>
      <c r="C16" s="4">
        <v>4.2975258568871801</v>
      </c>
      <c r="D16" s="4">
        <v>4.6518256310744723</v>
      </c>
      <c r="E16" s="4">
        <v>4.5545424860769828</v>
      </c>
      <c r="F16" s="4">
        <v>4.2407851801064007</v>
      </c>
      <c r="G16" s="4">
        <v>4.4369988033532213</v>
      </c>
      <c r="H16" s="4">
        <v>5.1857892759332902</v>
      </c>
      <c r="I16" s="4">
        <v>6.1511155187770852</v>
      </c>
      <c r="J16" s="4">
        <v>6.5662252234537037</v>
      </c>
      <c r="K16" s="3">
        <v>7.4750381478736676</v>
      </c>
      <c r="L16" s="3"/>
    </row>
    <row r="17" spans="1:15" x14ac:dyDescent="0.35">
      <c r="A17" t="s">
        <v>61</v>
      </c>
      <c r="B17">
        <v>3.6</v>
      </c>
      <c r="C17">
        <v>3.2</v>
      </c>
      <c r="D17">
        <v>4.2</v>
      </c>
      <c r="E17">
        <v>5.3</v>
      </c>
      <c r="F17">
        <v>5.5</v>
      </c>
      <c r="G17">
        <v>5.0999999999999996</v>
      </c>
      <c r="H17">
        <v>5.2</v>
      </c>
      <c r="I17">
        <v>5.3</v>
      </c>
      <c r="J17">
        <v>5.8</v>
      </c>
      <c r="K17">
        <v>7.3</v>
      </c>
    </row>
    <row r="18" spans="1:15" x14ac:dyDescent="0.35">
      <c r="A18" t="s">
        <v>62</v>
      </c>
      <c r="B18">
        <v>1.3</v>
      </c>
      <c r="C18">
        <v>1.5</v>
      </c>
      <c r="D18">
        <v>1.5</v>
      </c>
      <c r="E18">
        <v>2</v>
      </c>
      <c r="F18">
        <v>2.2000000000000002</v>
      </c>
      <c r="G18">
        <v>2.8</v>
      </c>
      <c r="H18">
        <v>2.6</v>
      </c>
      <c r="I18">
        <v>3.2</v>
      </c>
      <c r="J18">
        <v>4.5999999999999996</v>
      </c>
      <c r="K18">
        <v>4.8</v>
      </c>
    </row>
    <row r="22" spans="1:15" x14ac:dyDescent="0.35">
      <c r="K22" t="s">
        <v>71</v>
      </c>
    </row>
    <row r="28" spans="1:15" x14ac:dyDescent="0.35">
      <c r="B28">
        <v>2010</v>
      </c>
      <c r="C28">
        <v>2011</v>
      </c>
      <c r="D28">
        <v>2012</v>
      </c>
      <c r="E28">
        <v>2013</v>
      </c>
      <c r="F28">
        <v>2014</v>
      </c>
      <c r="G28">
        <v>2015</v>
      </c>
      <c r="H28">
        <v>2016</v>
      </c>
      <c r="I28">
        <v>2017</v>
      </c>
      <c r="J28">
        <v>2018</v>
      </c>
      <c r="K28">
        <v>2019</v>
      </c>
      <c r="L28">
        <v>2020</v>
      </c>
      <c r="M28">
        <v>2021</v>
      </c>
      <c r="N28">
        <v>2022</v>
      </c>
      <c r="O28">
        <v>2023</v>
      </c>
    </row>
    <row r="29" spans="1:15" x14ac:dyDescent="0.35">
      <c r="A29" t="s">
        <v>63</v>
      </c>
      <c r="B29" s="11">
        <v>15860</v>
      </c>
      <c r="C29" s="11">
        <v>17794</v>
      </c>
      <c r="D29" s="11">
        <v>20946</v>
      </c>
      <c r="E29" s="11">
        <v>22835</v>
      </c>
      <c r="F29" s="11">
        <v>23515</v>
      </c>
      <c r="G29" s="11">
        <v>25526</v>
      </c>
      <c r="H29" s="11">
        <v>25065</v>
      </c>
      <c r="I29" s="11">
        <v>23380</v>
      </c>
      <c r="J29" s="11">
        <v>24483</v>
      </c>
      <c r="K29" s="11">
        <v>28653</v>
      </c>
      <c r="L29" s="11">
        <v>34039</v>
      </c>
      <c r="M29" s="11">
        <v>36431</v>
      </c>
      <c r="N29" s="11">
        <v>37688</v>
      </c>
      <c r="O29" s="11">
        <v>41889</v>
      </c>
    </row>
    <row r="30" spans="1:15" x14ac:dyDescent="0.35">
      <c r="A30" t="s">
        <v>60</v>
      </c>
      <c r="B30">
        <v>5375276</v>
      </c>
      <c r="C30">
        <v>5401267</v>
      </c>
      <c r="D30">
        <v>5426674</v>
      </c>
      <c r="E30">
        <v>5451270</v>
      </c>
      <c r="F30">
        <v>5471753</v>
      </c>
      <c r="G30">
        <v>5487308</v>
      </c>
      <c r="H30">
        <v>5503297</v>
      </c>
      <c r="I30">
        <v>5513130</v>
      </c>
      <c r="J30">
        <v>5517919</v>
      </c>
      <c r="K30">
        <v>5525292</v>
      </c>
      <c r="L30">
        <v>5533793</v>
      </c>
      <c r="M30">
        <v>5548241</v>
      </c>
      <c r="N30">
        <v>5563970</v>
      </c>
      <c r="O30">
        <v>5603851</v>
      </c>
    </row>
    <row r="32" spans="1:15" x14ac:dyDescent="0.35">
      <c r="B32">
        <f>B29/B30*1000</f>
        <v>2.9505461673037812</v>
      </c>
      <c r="C32">
        <f t="shared" ref="C32:O32" si="0">C29/C30*1000</f>
        <v>3.294412218466519</v>
      </c>
      <c r="D32">
        <f t="shared" si="0"/>
        <v>3.8598227938512615</v>
      </c>
      <c r="E32">
        <f t="shared" si="0"/>
        <v>4.1889321204049699</v>
      </c>
      <c r="F32">
        <f t="shared" si="0"/>
        <v>4.2975258568871801</v>
      </c>
      <c r="G32">
        <f t="shared" si="0"/>
        <v>4.6518256310744723</v>
      </c>
      <c r="H32">
        <f t="shared" si="0"/>
        <v>4.5545424860769828</v>
      </c>
      <c r="I32">
        <f t="shared" si="0"/>
        <v>4.2407851801064007</v>
      </c>
      <c r="J32">
        <f t="shared" si="0"/>
        <v>4.4369988033532213</v>
      </c>
      <c r="K32">
        <f t="shared" si="0"/>
        <v>5.1857892759332902</v>
      </c>
      <c r="L32">
        <f t="shared" si="0"/>
        <v>6.1511155187770852</v>
      </c>
      <c r="M32">
        <f t="shared" si="0"/>
        <v>6.5662252234537037</v>
      </c>
      <c r="N32">
        <f t="shared" si="0"/>
        <v>6.7735807346193457</v>
      </c>
      <c r="O32">
        <f t="shared" si="0"/>
        <v>7.4750381478736676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D2CB-C849-4282-9462-DDBE196B1F15}">
  <dimension ref="A1:M30"/>
  <sheetViews>
    <sheetView zoomScale="70" zoomScaleNormal="70" workbookViewId="0">
      <selection activeCell="N48" sqref="N48"/>
    </sheetView>
  </sheetViews>
  <sheetFormatPr defaultRowHeight="14.5" x14ac:dyDescent="0.35"/>
  <cols>
    <col min="1" max="1" width="75.1796875" customWidth="1"/>
  </cols>
  <sheetData>
    <row r="1" spans="1:11" x14ac:dyDescent="0.35">
      <c r="A1" s="10"/>
      <c r="B1" s="19">
        <v>2014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</row>
    <row r="2" spans="1:11" x14ac:dyDescent="0.35">
      <c r="A2" s="23" t="s">
        <v>41</v>
      </c>
      <c r="B2" s="20">
        <v>2666</v>
      </c>
      <c r="C2" s="20">
        <v>2685</v>
      </c>
      <c r="D2" s="20">
        <v>2954</v>
      </c>
      <c r="E2" s="20">
        <v>3129</v>
      </c>
      <c r="F2" s="20">
        <v>3159</v>
      </c>
      <c r="G2" s="20">
        <v>3383</v>
      </c>
      <c r="H2" s="20">
        <v>2983</v>
      </c>
      <c r="I2" s="20">
        <v>2440</v>
      </c>
      <c r="J2" s="20">
        <v>2822</v>
      </c>
      <c r="K2" s="20">
        <v>3206</v>
      </c>
    </row>
    <row r="3" spans="1:11" x14ac:dyDescent="0.35">
      <c r="A3" s="24" t="s">
        <v>42</v>
      </c>
      <c r="B3" s="21">
        <v>4.8722959534174883</v>
      </c>
      <c r="C3" s="21">
        <v>4.8931096996924541</v>
      </c>
      <c r="D3" s="21">
        <v>5.3676914038984265</v>
      </c>
      <c r="E3" s="21">
        <v>5.675541842837009</v>
      </c>
      <c r="F3" s="21">
        <v>5.7249843645765726</v>
      </c>
      <c r="G3" s="21">
        <v>6.122753331407643</v>
      </c>
      <c r="H3" s="21">
        <v>5.3905160529134353</v>
      </c>
      <c r="I3" s="21">
        <v>4.3977902185575575</v>
      </c>
      <c r="J3" s="21">
        <v>5.0719180728868061</v>
      </c>
      <c r="K3" s="21">
        <v>5.7210657456809608</v>
      </c>
    </row>
    <row r="19" spans="1:13" x14ac:dyDescent="0.35">
      <c r="B19">
        <v>2012</v>
      </c>
      <c r="C19">
        <v>2013</v>
      </c>
      <c r="D19">
        <v>2014</v>
      </c>
      <c r="E19">
        <v>2015</v>
      </c>
      <c r="F19">
        <v>2016</v>
      </c>
      <c r="G19">
        <v>2017</v>
      </c>
      <c r="H19">
        <v>2018</v>
      </c>
      <c r="I19">
        <v>2019</v>
      </c>
      <c r="J19">
        <v>2020</v>
      </c>
      <c r="K19">
        <v>2021</v>
      </c>
      <c r="L19">
        <v>2022</v>
      </c>
      <c r="M19">
        <v>2023</v>
      </c>
    </row>
    <row r="20" spans="1:13" x14ac:dyDescent="0.35">
      <c r="A20" t="s">
        <v>65</v>
      </c>
      <c r="B20">
        <v>583</v>
      </c>
      <c r="C20">
        <v>640</v>
      </c>
      <c r="D20">
        <v>851</v>
      </c>
      <c r="E20">
        <v>910</v>
      </c>
      <c r="F20">
        <v>978</v>
      </c>
      <c r="G20">
        <v>1160</v>
      </c>
      <c r="H20">
        <v>1324</v>
      </c>
      <c r="I20">
        <v>1390</v>
      </c>
      <c r="J20">
        <v>960</v>
      </c>
      <c r="K20">
        <v>650</v>
      </c>
      <c r="L20">
        <v>674</v>
      </c>
      <c r="M20">
        <v>728</v>
      </c>
    </row>
    <row r="21" spans="1:13" x14ac:dyDescent="0.35">
      <c r="A21" t="s">
        <v>66</v>
      </c>
      <c r="B21">
        <v>432</v>
      </c>
      <c r="C21">
        <v>362</v>
      </c>
      <c r="D21">
        <v>399</v>
      </c>
      <c r="E21">
        <v>434</v>
      </c>
      <c r="F21">
        <v>719</v>
      </c>
      <c r="G21">
        <v>730</v>
      </c>
      <c r="H21">
        <v>562</v>
      </c>
      <c r="I21">
        <v>624</v>
      </c>
      <c r="J21">
        <v>609</v>
      </c>
      <c r="K21">
        <v>546</v>
      </c>
      <c r="L21">
        <v>701</v>
      </c>
      <c r="M21">
        <v>802</v>
      </c>
    </row>
    <row r="22" spans="1:13" x14ac:dyDescent="0.35">
      <c r="A22" t="s">
        <v>67</v>
      </c>
      <c r="B22">
        <v>35</v>
      </c>
      <c r="C22">
        <v>36</v>
      </c>
      <c r="D22">
        <v>21</v>
      </c>
      <c r="E22">
        <v>24</v>
      </c>
      <c r="F22">
        <v>12</v>
      </c>
      <c r="G22">
        <v>6</v>
      </c>
      <c r="H22">
        <v>10</v>
      </c>
      <c r="I22">
        <v>6</v>
      </c>
      <c r="J22">
        <v>2</v>
      </c>
      <c r="K22">
        <v>3</v>
      </c>
      <c r="L22">
        <v>1</v>
      </c>
      <c r="M22">
        <v>4</v>
      </c>
    </row>
    <row r="23" spans="1:13" x14ac:dyDescent="0.35">
      <c r="A23" t="s">
        <v>68</v>
      </c>
      <c r="B23">
        <v>768</v>
      </c>
      <c r="C23">
        <v>785</v>
      </c>
      <c r="D23">
        <v>889</v>
      </c>
      <c r="E23">
        <v>815</v>
      </c>
      <c r="F23">
        <v>787</v>
      </c>
      <c r="G23">
        <v>778</v>
      </c>
      <c r="H23">
        <v>780</v>
      </c>
      <c r="I23">
        <v>817</v>
      </c>
      <c r="J23">
        <v>862</v>
      </c>
      <c r="K23">
        <v>700</v>
      </c>
      <c r="L23">
        <v>866</v>
      </c>
      <c r="M23">
        <v>1019</v>
      </c>
    </row>
    <row r="24" spans="1:13" x14ac:dyDescent="0.35">
      <c r="A24" t="s">
        <v>69</v>
      </c>
      <c r="B24">
        <v>413</v>
      </c>
      <c r="C24">
        <v>442</v>
      </c>
      <c r="D24">
        <v>488</v>
      </c>
      <c r="E24">
        <v>487</v>
      </c>
      <c r="F24">
        <v>436</v>
      </c>
      <c r="G24">
        <v>436</v>
      </c>
      <c r="H24">
        <v>455</v>
      </c>
      <c r="I24">
        <v>508</v>
      </c>
      <c r="J24">
        <v>531</v>
      </c>
      <c r="K24">
        <v>516</v>
      </c>
      <c r="L24">
        <v>550</v>
      </c>
      <c r="M24">
        <v>623</v>
      </c>
    </row>
    <row r="25" spans="1:13" x14ac:dyDescent="0.35">
      <c r="A25" t="s">
        <v>70</v>
      </c>
      <c r="B25">
        <v>12</v>
      </c>
      <c r="C25">
        <v>16</v>
      </c>
      <c r="D25">
        <v>18</v>
      </c>
      <c r="E25">
        <v>15</v>
      </c>
      <c r="F25">
        <v>22</v>
      </c>
      <c r="G25">
        <v>19</v>
      </c>
      <c r="H25">
        <v>28</v>
      </c>
      <c r="I25">
        <v>38</v>
      </c>
      <c r="J25">
        <v>19</v>
      </c>
      <c r="K25">
        <v>25</v>
      </c>
      <c r="L25">
        <v>30</v>
      </c>
      <c r="M25">
        <v>30</v>
      </c>
    </row>
    <row r="26" spans="1:13" x14ac:dyDescent="0.35">
      <c r="A26" t="s">
        <v>49</v>
      </c>
      <c r="B26">
        <v>2243</v>
      </c>
      <c r="C26">
        <v>2281</v>
      </c>
      <c r="D26">
        <v>2666</v>
      </c>
      <c r="E26">
        <v>2685</v>
      </c>
      <c r="F26">
        <v>2954</v>
      </c>
      <c r="G26">
        <v>3129</v>
      </c>
      <c r="H26">
        <v>3159</v>
      </c>
      <c r="I26">
        <v>3383</v>
      </c>
      <c r="J26">
        <v>2983</v>
      </c>
      <c r="K26">
        <v>2440</v>
      </c>
      <c r="L26">
        <v>2822</v>
      </c>
      <c r="M26">
        <v>3206</v>
      </c>
    </row>
    <row r="28" spans="1:13" x14ac:dyDescent="0.35">
      <c r="A28" t="s">
        <v>59</v>
      </c>
      <c r="B28">
        <v>5426674</v>
      </c>
      <c r="C28">
        <v>5451270</v>
      </c>
      <c r="D28">
        <v>5471753</v>
      </c>
      <c r="E28">
        <v>5487308</v>
      </c>
      <c r="F28">
        <v>5503297</v>
      </c>
      <c r="G28">
        <v>5513130</v>
      </c>
      <c r="H28">
        <v>5517919</v>
      </c>
      <c r="I28">
        <v>5525292</v>
      </c>
      <c r="J28">
        <v>5533793</v>
      </c>
      <c r="K28">
        <v>5548241</v>
      </c>
      <c r="L28">
        <v>5563970</v>
      </c>
      <c r="M28">
        <v>5603851</v>
      </c>
    </row>
    <row r="30" spans="1:13" x14ac:dyDescent="0.35">
      <c r="B30">
        <f t="shared" ref="B30:M30" si="0">B26/B28*10000</f>
        <v>4.1332867977696832</v>
      </c>
      <c r="C30">
        <f t="shared" si="0"/>
        <v>4.184346033126225</v>
      </c>
      <c r="D30">
        <f t="shared" si="0"/>
        <v>4.8722959534174883</v>
      </c>
      <c r="E30">
        <f t="shared" si="0"/>
        <v>4.8931096996924541</v>
      </c>
      <c r="F30">
        <f t="shared" si="0"/>
        <v>5.3676914038984265</v>
      </c>
      <c r="G30">
        <f t="shared" si="0"/>
        <v>5.675541842837009</v>
      </c>
      <c r="H30">
        <f t="shared" si="0"/>
        <v>5.7249843645765726</v>
      </c>
      <c r="I30">
        <f t="shared" si="0"/>
        <v>6.122753331407643</v>
      </c>
      <c r="J30">
        <f t="shared" si="0"/>
        <v>5.3905160529134353</v>
      </c>
      <c r="K30">
        <f t="shared" si="0"/>
        <v>4.3977902185575575</v>
      </c>
      <c r="L30">
        <f t="shared" si="0"/>
        <v>5.0719180728868061</v>
      </c>
      <c r="M30">
        <f t="shared" si="0"/>
        <v>5.7210657456809608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61D0-4380-4B1B-A744-CD1215A04CCC}">
  <dimension ref="A1:C14"/>
  <sheetViews>
    <sheetView zoomScaleNormal="100" workbookViewId="0">
      <selection activeCell="E7" sqref="E7"/>
    </sheetView>
  </sheetViews>
  <sheetFormatPr defaultRowHeight="14.5" x14ac:dyDescent="0.35"/>
  <sheetData>
    <row r="1" spans="1:3" x14ac:dyDescent="0.35">
      <c r="A1" s="25" t="s">
        <v>32</v>
      </c>
      <c r="B1" s="25" t="s">
        <v>43</v>
      </c>
      <c r="C1" s="25" t="s">
        <v>44</v>
      </c>
    </row>
    <row r="2" spans="1:3" x14ac:dyDescent="0.35">
      <c r="A2">
        <v>2012</v>
      </c>
      <c r="B2">
        <v>24</v>
      </c>
      <c r="C2" s="11">
        <v>24.130000000000003</v>
      </c>
    </row>
    <row r="3" spans="1:3" x14ac:dyDescent="0.35">
      <c r="A3">
        <v>2013</v>
      </c>
      <c r="C3" s="11">
        <v>24.53</v>
      </c>
    </row>
    <row r="4" spans="1:3" x14ac:dyDescent="0.35">
      <c r="A4">
        <v>2014</v>
      </c>
      <c r="C4" s="11">
        <v>22.509999999999998</v>
      </c>
    </row>
    <row r="5" spans="1:3" x14ac:dyDescent="0.35">
      <c r="A5">
        <v>2015</v>
      </c>
      <c r="C5" s="11">
        <v>19.330000000000002</v>
      </c>
    </row>
    <row r="6" spans="1:3" x14ac:dyDescent="0.35">
      <c r="A6">
        <v>2016</v>
      </c>
      <c r="B6">
        <v>15</v>
      </c>
      <c r="C6" s="11">
        <v>18.190000000000001</v>
      </c>
    </row>
    <row r="7" spans="1:3" x14ac:dyDescent="0.35">
      <c r="A7">
        <v>2017</v>
      </c>
      <c r="C7" s="11">
        <v>15.01</v>
      </c>
    </row>
    <row r="8" spans="1:3" x14ac:dyDescent="0.35">
      <c r="A8">
        <v>2018</v>
      </c>
      <c r="C8" s="11">
        <v>13.52</v>
      </c>
    </row>
    <row r="9" spans="1:3" x14ac:dyDescent="0.35">
      <c r="A9">
        <v>2019</v>
      </c>
      <c r="C9" s="11">
        <v>13.91</v>
      </c>
    </row>
    <row r="10" spans="1:3" x14ac:dyDescent="0.35">
      <c r="A10">
        <v>2020</v>
      </c>
      <c r="B10">
        <v>16</v>
      </c>
      <c r="C10" s="11">
        <v>15.169999999999998</v>
      </c>
    </row>
    <row r="11" spans="1:3" x14ac:dyDescent="0.35">
      <c r="A11">
        <v>2021</v>
      </c>
      <c r="C11" s="11">
        <v>13.219999999999999</v>
      </c>
    </row>
    <row r="12" spans="1:3" x14ac:dyDescent="0.35">
      <c r="A12">
        <v>2022</v>
      </c>
      <c r="C12" s="11">
        <v>14.33844101063143</v>
      </c>
    </row>
    <row r="13" spans="1:3" x14ac:dyDescent="0.35">
      <c r="A13">
        <v>2023</v>
      </c>
      <c r="C13" s="11">
        <v>17.270875334916013</v>
      </c>
    </row>
    <row r="14" spans="1:3" x14ac:dyDescent="0.35">
      <c r="A14">
        <v>2024</v>
      </c>
      <c r="B14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8680-E265-462E-BC5F-5D915E11EE0E}">
  <dimension ref="A1:O14"/>
  <sheetViews>
    <sheetView zoomScale="74" zoomScaleNormal="74" workbookViewId="0">
      <selection activeCell="I18" sqref="I18"/>
    </sheetView>
  </sheetViews>
  <sheetFormatPr defaultRowHeight="14.5" x14ac:dyDescent="0.35"/>
  <sheetData>
    <row r="1" spans="1:15" x14ac:dyDescent="0.35">
      <c r="A1" t="s">
        <v>32</v>
      </c>
      <c r="B1" t="s">
        <v>43</v>
      </c>
      <c r="C1" t="s">
        <v>44</v>
      </c>
    </row>
    <row r="2" spans="1:15" x14ac:dyDescent="0.35">
      <c r="A2">
        <v>2012</v>
      </c>
      <c r="B2">
        <v>13</v>
      </c>
      <c r="C2" s="11">
        <v>11.42</v>
      </c>
    </row>
    <row r="3" spans="1:15" x14ac:dyDescent="0.35">
      <c r="A3">
        <v>2013</v>
      </c>
      <c r="C3" s="11">
        <v>10.23</v>
      </c>
    </row>
    <row r="4" spans="1:15" x14ac:dyDescent="0.35">
      <c r="A4">
        <v>2014</v>
      </c>
      <c r="C4" s="11">
        <v>8.91</v>
      </c>
    </row>
    <row r="5" spans="1:15" x14ac:dyDescent="0.35">
      <c r="A5">
        <v>2015</v>
      </c>
      <c r="C5" s="11">
        <v>8.32</v>
      </c>
    </row>
    <row r="6" spans="1:15" x14ac:dyDescent="0.35">
      <c r="A6">
        <v>2016</v>
      </c>
      <c r="B6">
        <v>8</v>
      </c>
      <c r="C6" s="11">
        <v>7.4700000000000006</v>
      </c>
    </row>
    <row r="7" spans="1:15" x14ac:dyDescent="0.35">
      <c r="A7">
        <v>2017</v>
      </c>
      <c r="C7" s="11">
        <v>7.94</v>
      </c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35">
      <c r="A8">
        <v>2018</v>
      </c>
      <c r="C8" s="11">
        <v>7.4799999999999995</v>
      </c>
    </row>
    <row r="9" spans="1:15" x14ac:dyDescent="0.35">
      <c r="A9">
        <v>2019</v>
      </c>
      <c r="C9" s="11">
        <v>7.62</v>
      </c>
    </row>
    <row r="10" spans="1:15" x14ac:dyDescent="0.35">
      <c r="A10">
        <v>2020</v>
      </c>
      <c r="B10">
        <v>8</v>
      </c>
      <c r="C10" s="11">
        <v>8.27</v>
      </c>
    </row>
    <row r="11" spans="1:15" x14ac:dyDescent="0.35">
      <c r="A11">
        <v>2021</v>
      </c>
      <c r="C11" s="11">
        <v>8.9499999999999993</v>
      </c>
    </row>
    <row r="12" spans="1:15" x14ac:dyDescent="0.35">
      <c r="A12">
        <v>2022</v>
      </c>
      <c r="C12" s="11">
        <v>9.4598934265170929</v>
      </c>
    </row>
    <row r="13" spans="1:15" x14ac:dyDescent="0.35">
      <c r="A13">
        <v>2023</v>
      </c>
      <c r="C13" s="11">
        <v>10.727840272038659</v>
      </c>
    </row>
    <row r="14" spans="1:15" x14ac:dyDescent="0.35">
      <c r="A14">
        <v>2024</v>
      </c>
      <c r="B14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7919-D73B-4E9C-BB6D-D34CE141A838}">
  <dimension ref="A1:C14"/>
  <sheetViews>
    <sheetView zoomScale="77" zoomScaleNormal="77" workbookViewId="0">
      <selection activeCell="K10" sqref="K10"/>
    </sheetView>
  </sheetViews>
  <sheetFormatPr defaultRowHeight="14.5" x14ac:dyDescent="0.35"/>
  <sheetData>
    <row r="1" spans="1:3" x14ac:dyDescent="0.35">
      <c r="A1" t="s">
        <v>32</v>
      </c>
      <c r="B1" t="s">
        <v>43</v>
      </c>
      <c r="C1" t="s">
        <v>44</v>
      </c>
    </row>
    <row r="2" spans="1:3" x14ac:dyDescent="0.35">
      <c r="A2">
        <v>2012</v>
      </c>
      <c r="B2">
        <v>31</v>
      </c>
      <c r="C2" s="11">
        <v>10.92</v>
      </c>
    </row>
    <row r="3" spans="1:3" x14ac:dyDescent="0.35">
      <c r="A3">
        <v>2013</v>
      </c>
      <c r="C3" s="11">
        <v>10.76</v>
      </c>
    </row>
    <row r="4" spans="1:3" x14ac:dyDescent="0.35">
      <c r="A4">
        <v>2014</v>
      </c>
      <c r="C4" s="11">
        <v>8.6999999999999993</v>
      </c>
    </row>
    <row r="5" spans="1:3" x14ac:dyDescent="0.35">
      <c r="A5">
        <v>2015</v>
      </c>
      <c r="C5" s="11">
        <v>7.69</v>
      </c>
    </row>
    <row r="6" spans="1:3" x14ac:dyDescent="0.35">
      <c r="A6">
        <v>2016</v>
      </c>
      <c r="B6">
        <v>14</v>
      </c>
      <c r="C6" s="11">
        <v>5.5</v>
      </c>
    </row>
    <row r="7" spans="1:3" x14ac:dyDescent="0.35">
      <c r="A7">
        <v>2017</v>
      </c>
      <c r="C7" s="11">
        <v>6.05</v>
      </c>
    </row>
    <row r="8" spans="1:3" x14ac:dyDescent="0.35">
      <c r="A8">
        <v>2018</v>
      </c>
      <c r="C8" s="11">
        <v>5.3100000000000005</v>
      </c>
    </row>
    <row r="9" spans="1:3" x14ac:dyDescent="0.35">
      <c r="A9">
        <v>2019</v>
      </c>
      <c r="C9" s="11">
        <v>5.4700000000000006</v>
      </c>
    </row>
    <row r="10" spans="1:3" x14ac:dyDescent="0.35">
      <c r="A10">
        <v>2020</v>
      </c>
      <c r="B10">
        <v>13</v>
      </c>
      <c r="C10" s="11">
        <v>5.7</v>
      </c>
    </row>
    <row r="11" spans="1:3" x14ac:dyDescent="0.35">
      <c r="A11">
        <v>2021</v>
      </c>
      <c r="C11" s="11">
        <v>6.2700000000000005</v>
      </c>
    </row>
    <row r="12" spans="1:3" x14ac:dyDescent="0.35">
      <c r="A12">
        <v>2022</v>
      </c>
      <c r="C12" s="11">
        <v>5.8457569275485373</v>
      </c>
    </row>
    <row r="13" spans="1:3" x14ac:dyDescent="0.35">
      <c r="A13">
        <v>2023</v>
      </c>
      <c r="C13" s="11">
        <v>6.1903533660046426</v>
      </c>
    </row>
    <row r="14" spans="1:3" x14ac:dyDescent="0.35">
      <c r="A14">
        <v>2024</v>
      </c>
      <c r="B1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2FA9-7D01-45C4-9970-0B7EEEF2BA7D}">
  <dimension ref="A1:P12"/>
  <sheetViews>
    <sheetView zoomScale="90" zoomScaleNormal="90" workbookViewId="0">
      <selection activeCell="F8" sqref="F8"/>
    </sheetView>
  </sheetViews>
  <sheetFormatPr defaultRowHeight="14.5" x14ac:dyDescent="0.35"/>
  <sheetData>
    <row r="1" spans="1:16" x14ac:dyDescent="0.35">
      <c r="A1" t="s">
        <v>19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77</v>
      </c>
    </row>
    <row r="2" spans="1:16" x14ac:dyDescent="0.35">
      <c r="A2" t="s">
        <v>15</v>
      </c>
      <c r="B2" s="4">
        <v>3.2</v>
      </c>
      <c r="C2" s="4">
        <v>3.3</v>
      </c>
      <c r="D2" s="4">
        <v>3.1</v>
      </c>
      <c r="E2" s="4">
        <v>3.8967407011318951</v>
      </c>
      <c r="F2" s="4">
        <v>4.749513992934987</v>
      </c>
      <c r="G2" s="4">
        <v>4.1919170485439583</v>
      </c>
      <c r="H2" s="4">
        <v>4.2326121752274357</v>
      </c>
      <c r="I2" s="4">
        <v>4.7060579680661769</v>
      </c>
      <c r="J2" s="4">
        <v>4.2133263638565692</v>
      </c>
      <c r="K2" s="4">
        <v>3.6638627652118063</v>
      </c>
      <c r="L2" s="5">
        <v>2.9909307036405934</v>
      </c>
      <c r="M2" s="4">
        <v>2.2006436047817104</v>
      </c>
      <c r="N2" s="4">
        <v>1.7022864683946333</v>
      </c>
      <c r="O2" s="4">
        <v>1.7333333333333334</v>
      </c>
    </row>
    <row r="3" spans="1:16" x14ac:dyDescent="0.35">
      <c r="A3" t="s">
        <v>16</v>
      </c>
      <c r="B3" s="4">
        <v>1.1000000000000001</v>
      </c>
      <c r="C3" s="4">
        <v>1.3</v>
      </c>
      <c r="D3" s="4">
        <v>1.1000000000000001</v>
      </c>
      <c r="E3" s="4">
        <v>1.3138131025064774</v>
      </c>
      <c r="F3" s="4">
        <v>1.4464923469809472</v>
      </c>
      <c r="G3" s="4">
        <v>1.6861599183250078</v>
      </c>
      <c r="H3" s="4">
        <v>1.6451857335215576</v>
      </c>
      <c r="I3" s="4">
        <v>1.8719712090828045</v>
      </c>
      <c r="J3" s="4">
        <v>1.5412069275794533</v>
      </c>
      <c r="K3" s="4">
        <v>1.4497805138568656</v>
      </c>
      <c r="L3" s="5">
        <v>1.2559317544626507</v>
      </c>
      <c r="M3" s="4">
        <v>0.99623766450832274</v>
      </c>
      <c r="N3" s="4">
        <v>0.71399901721198566</v>
      </c>
      <c r="O3" s="4">
        <v>0.73333333333333339</v>
      </c>
    </row>
    <row r="4" spans="1:16" x14ac:dyDescent="0.35">
      <c r="A4" t="s">
        <v>17</v>
      </c>
      <c r="B4" s="4">
        <v>2.1</v>
      </c>
      <c r="C4" s="4">
        <v>2.2999999999999998</v>
      </c>
      <c r="D4" s="4">
        <v>2.1</v>
      </c>
      <c r="E4" s="4">
        <v>2.5609730443214276</v>
      </c>
      <c r="F4" s="4">
        <v>3.0421302568395374</v>
      </c>
      <c r="G4" s="4">
        <v>2.8976098570992614</v>
      </c>
      <c r="H4" s="4">
        <v>2.8981108662268915</v>
      </c>
      <c r="I4" s="4">
        <v>3.2487380658008229</v>
      </c>
      <c r="J4" s="4">
        <v>2.8429882472517387</v>
      </c>
      <c r="K4" s="4">
        <v>2.5313745825998204</v>
      </c>
      <c r="L4" s="5">
        <v>2.1056377076380026</v>
      </c>
      <c r="M4" s="4">
        <v>1.5878148849370934</v>
      </c>
      <c r="N4" s="4">
        <v>1.2010256575752998</v>
      </c>
      <c r="O4" s="4">
        <v>1.2333333333333332</v>
      </c>
    </row>
    <row r="8" spans="1:16" x14ac:dyDescent="0.35">
      <c r="A8" t="s">
        <v>51</v>
      </c>
    </row>
    <row r="9" spans="1:16" x14ac:dyDescent="0.35">
      <c r="B9" t="s">
        <v>46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50</v>
      </c>
    </row>
    <row r="10" spans="1:16" x14ac:dyDescent="0.35">
      <c r="A10" t="s">
        <v>47</v>
      </c>
      <c r="B10">
        <v>4.4000000000000004</v>
      </c>
      <c r="C10">
        <v>3.2</v>
      </c>
      <c r="D10">
        <v>3.3</v>
      </c>
      <c r="E10">
        <v>3.1</v>
      </c>
      <c r="F10">
        <v>3.8967407011318951</v>
      </c>
      <c r="G10">
        <v>4.749513992934987</v>
      </c>
      <c r="H10">
        <v>4.1919170485439583</v>
      </c>
      <c r="I10">
        <v>4.2326121752274357</v>
      </c>
      <c r="J10">
        <v>4.7060579680661769</v>
      </c>
      <c r="K10">
        <v>4.2133263638565692</v>
      </c>
      <c r="L10">
        <v>3.6638627652118063</v>
      </c>
      <c r="M10">
        <v>2.9909307036405934</v>
      </c>
      <c r="N10">
        <v>2.2006436047817104</v>
      </c>
      <c r="O10">
        <v>1.7022864683946333</v>
      </c>
      <c r="P10">
        <v>1.7333333333333334</v>
      </c>
    </row>
    <row r="11" spans="1:16" x14ac:dyDescent="0.35">
      <c r="A11" t="s">
        <v>48</v>
      </c>
      <c r="B11">
        <v>1.6</v>
      </c>
      <c r="C11">
        <v>1.1000000000000001</v>
      </c>
      <c r="D11">
        <v>1.3</v>
      </c>
      <c r="E11">
        <v>1.1000000000000001</v>
      </c>
      <c r="F11">
        <v>1.3138131025064774</v>
      </c>
      <c r="G11">
        <v>1.4464923469809472</v>
      </c>
      <c r="H11">
        <v>1.6861599183250078</v>
      </c>
      <c r="I11">
        <v>1.6451857335215576</v>
      </c>
      <c r="J11">
        <v>1.8719712090828045</v>
      </c>
      <c r="K11">
        <v>1.5412069275794533</v>
      </c>
      <c r="L11">
        <v>1.4497805138568656</v>
      </c>
      <c r="M11">
        <v>1.2559317544626507</v>
      </c>
      <c r="N11">
        <v>0.99623766450832274</v>
      </c>
      <c r="O11">
        <v>0.71399901721198566</v>
      </c>
      <c r="P11">
        <v>0.73333333333333339</v>
      </c>
    </row>
    <row r="12" spans="1:16" x14ac:dyDescent="0.35">
      <c r="A12" t="s">
        <v>49</v>
      </c>
      <c r="B12">
        <v>2.9</v>
      </c>
      <c r="C12">
        <v>2.1</v>
      </c>
      <c r="D12">
        <v>2.2999999999999998</v>
      </c>
      <c r="E12">
        <v>2.1</v>
      </c>
      <c r="F12">
        <v>2.5609730443214276</v>
      </c>
      <c r="G12">
        <v>3.0421302568395374</v>
      </c>
      <c r="H12">
        <v>2.8976098570992614</v>
      </c>
      <c r="I12">
        <v>2.8981108662268915</v>
      </c>
      <c r="J12">
        <v>3.2487380658008229</v>
      </c>
      <c r="K12">
        <v>2.8429882472517387</v>
      </c>
      <c r="L12">
        <v>2.5313745825998204</v>
      </c>
      <c r="M12">
        <v>2.1056377076380026</v>
      </c>
      <c r="N12">
        <v>1.5878148849370934</v>
      </c>
      <c r="O12">
        <v>1.2010256575752998</v>
      </c>
      <c r="P12">
        <v>1.2333333333333332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B9D4-7316-41E2-ADE6-381052314656}">
  <dimension ref="A1:O4"/>
  <sheetViews>
    <sheetView workbookViewId="0">
      <selection activeCell="H13" sqref="H13"/>
    </sheetView>
  </sheetViews>
  <sheetFormatPr defaultRowHeight="14.5" x14ac:dyDescent="0.35"/>
  <sheetData>
    <row r="1" spans="1:15" x14ac:dyDescent="0.35">
      <c r="A1" t="s">
        <v>19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77</v>
      </c>
    </row>
    <row r="2" spans="1:15" x14ac:dyDescent="0.35">
      <c r="A2" t="s">
        <v>15</v>
      </c>
      <c r="B2" s="4">
        <v>3.2</v>
      </c>
      <c r="C2" s="4">
        <v>3.3</v>
      </c>
      <c r="D2" s="4">
        <v>3.1</v>
      </c>
      <c r="E2" s="4">
        <v>3.8967407011318951</v>
      </c>
      <c r="F2" s="4">
        <v>4.749513992934987</v>
      </c>
      <c r="G2" s="4">
        <v>4.1919170485439583</v>
      </c>
      <c r="H2" s="4">
        <v>4.2326121752274357</v>
      </c>
      <c r="I2" s="4">
        <v>4.7060579680661769</v>
      </c>
      <c r="J2" s="4">
        <v>4.2133263638565692</v>
      </c>
      <c r="K2" s="4">
        <v>3.6638627652118063</v>
      </c>
      <c r="L2" s="5">
        <v>2.9909307036405934</v>
      </c>
      <c r="M2" s="4">
        <v>2.2006436047817104</v>
      </c>
      <c r="N2" s="4">
        <v>1.7022864683946333</v>
      </c>
      <c r="O2" s="4">
        <v>1.7333333333333334</v>
      </c>
    </row>
    <row r="3" spans="1:15" x14ac:dyDescent="0.35">
      <c r="A3" t="s">
        <v>16</v>
      </c>
      <c r="B3" s="4">
        <v>1.1000000000000001</v>
      </c>
      <c r="C3" s="4">
        <v>1.3</v>
      </c>
      <c r="D3" s="4">
        <v>1.1000000000000001</v>
      </c>
      <c r="E3" s="4">
        <v>1.3138131025064774</v>
      </c>
      <c r="F3" s="4">
        <v>1.4464923469809472</v>
      </c>
      <c r="G3" s="4">
        <v>1.6861599183250078</v>
      </c>
      <c r="H3" s="4">
        <v>1.6451857335215576</v>
      </c>
      <c r="I3" s="4">
        <v>1.8719712090828045</v>
      </c>
      <c r="J3" s="4">
        <v>1.5412069275794533</v>
      </c>
      <c r="K3" s="4">
        <v>1.4497805138568656</v>
      </c>
      <c r="L3" s="5">
        <v>1.2559317544626507</v>
      </c>
      <c r="M3" s="4">
        <v>0.99623766450832274</v>
      </c>
      <c r="N3" s="4">
        <v>0.71399901721198566</v>
      </c>
      <c r="O3" s="4">
        <v>0.73333333333333339</v>
      </c>
    </row>
    <row r="4" spans="1:15" x14ac:dyDescent="0.35">
      <c r="A4" t="s">
        <v>17</v>
      </c>
      <c r="B4" s="4">
        <v>2.1</v>
      </c>
      <c r="C4" s="4">
        <v>2.2999999999999998</v>
      </c>
      <c r="D4" s="4">
        <v>2.1</v>
      </c>
      <c r="E4" s="4">
        <v>2.5609730443214276</v>
      </c>
      <c r="F4" s="4">
        <v>3.0421302568395374</v>
      </c>
      <c r="G4" s="4">
        <v>2.8976098570992614</v>
      </c>
      <c r="H4" s="4">
        <v>2.8981108662268915</v>
      </c>
      <c r="I4" s="4">
        <v>3.2487380658008229</v>
      </c>
      <c r="J4" s="4">
        <v>2.8429882472517387</v>
      </c>
      <c r="K4" s="4">
        <v>2.5313745825998204</v>
      </c>
      <c r="L4" s="5">
        <v>2.1056377076380026</v>
      </c>
      <c r="M4" s="4">
        <v>1.5878148849370934</v>
      </c>
      <c r="N4" s="4">
        <v>1.2010256575752998</v>
      </c>
      <c r="O4" s="4">
        <v>1.2333333333333332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6C10-BA1F-46EF-BC74-8E77FF5550F5}">
  <dimension ref="A1:O21"/>
  <sheetViews>
    <sheetView workbookViewId="0">
      <selection activeCell="K3" sqref="K3"/>
    </sheetView>
  </sheetViews>
  <sheetFormatPr defaultRowHeight="14.5" x14ac:dyDescent="0.35"/>
  <cols>
    <col min="1" max="1" width="22.7265625" customWidth="1"/>
    <col min="2" max="11" width="10.54296875" bestFit="1" customWidth="1"/>
  </cols>
  <sheetData>
    <row r="1" spans="1:15" ht="15.5" x14ac:dyDescent="0.35">
      <c r="A1" s="8" t="s">
        <v>25</v>
      </c>
      <c r="B1" s="8">
        <v>2014</v>
      </c>
      <c r="C1" s="8">
        <v>2015</v>
      </c>
      <c r="D1" s="8">
        <v>2016</v>
      </c>
      <c r="E1" s="8">
        <v>2017</v>
      </c>
      <c r="F1" s="8">
        <v>2018</v>
      </c>
      <c r="G1" s="8">
        <v>2019</v>
      </c>
      <c r="H1" s="8">
        <v>2020</v>
      </c>
      <c r="I1" s="8">
        <v>2021</v>
      </c>
      <c r="J1" s="8">
        <v>2022</v>
      </c>
      <c r="K1" s="8">
        <v>2023</v>
      </c>
    </row>
    <row r="2" spans="1:15" ht="15.5" x14ac:dyDescent="0.35">
      <c r="A2" s="9" t="s">
        <v>23</v>
      </c>
      <c r="B2" s="9">
        <v>32928</v>
      </c>
      <c r="C2" s="9">
        <v>33661</v>
      </c>
      <c r="D2" s="9">
        <v>33769</v>
      </c>
      <c r="E2" s="9">
        <v>33535</v>
      </c>
      <c r="F2" s="9">
        <v>33639</v>
      </c>
      <c r="G2" s="9">
        <v>33849</v>
      </c>
      <c r="H2" s="9">
        <v>33285</v>
      </c>
      <c r="I2" s="9">
        <v>34123</v>
      </c>
      <c r="J2" s="9">
        <v>38160</v>
      </c>
      <c r="K2" s="9">
        <v>41271</v>
      </c>
    </row>
    <row r="3" spans="1:15" ht="15.5" x14ac:dyDescent="0.35">
      <c r="A3" s="8" t="s">
        <v>24</v>
      </c>
      <c r="B3" s="3">
        <v>6.0178154971542028</v>
      </c>
      <c r="C3" s="3">
        <v>6.134337638783899</v>
      </c>
      <c r="D3" s="3">
        <v>6.136139844896614</v>
      </c>
      <c r="E3" s="3">
        <v>6.082751540413522</v>
      </c>
      <c r="F3" s="3">
        <v>6.0963200075970665</v>
      </c>
      <c r="G3" s="3">
        <v>6.1261920636954565</v>
      </c>
      <c r="H3" s="3">
        <v>6.0148617774463187</v>
      </c>
      <c r="I3" s="3">
        <v>6.1502375257311286</v>
      </c>
      <c r="J3" s="3">
        <v>6.8584122488079551</v>
      </c>
      <c r="K3" s="3">
        <v>7.3647568431066421</v>
      </c>
    </row>
    <row r="6" spans="1:15" x14ac:dyDescent="0.35">
      <c r="B6" s="3"/>
      <c r="C6" s="3"/>
      <c r="D6" s="3"/>
      <c r="E6" s="3"/>
      <c r="F6" s="3"/>
      <c r="G6" s="3"/>
      <c r="H6" s="3"/>
      <c r="I6" s="3"/>
      <c r="J6" s="3"/>
      <c r="K6" s="3"/>
    </row>
    <row r="12" spans="1:15" x14ac:dyDescent="0.35">
      <c r="B12">
        <v>2010</v>
      </c>
      <c r="C12">
        <v>2011</v>
      </c>
      <c r="D12">
        <v>2012</v>
      </c>
      <c r="E12">
        <v>2013</v>
      </c>
      <c r="F12">
        <v>2014</v>
      </c>
      <c r="G12">
        <v>2015</v>
      </c>
      <c r="H12">
        <v>2016</v>
      </c>
      <c r="I12">
        <v>2017</v>
      </c>
      <c r="J12">
        <v>2018</v>
      </c>
      <c r="K12">
        <v>2019</v>
      </c>
      <c r="L12">
        <v>2020</v>
      </c>
      <c r="M12">
        <v>2021</v>
      </c>
      <c r="N12">
        <v>2022</v>
      </c>
      <c r="O12">
        <v>2023</v>
      </c>
    </row>
    <row r="13" spans="1:15" x14ac:dyDescent="0.35">
      <c r="A13" t="s">
        <v>59</v>
      </c>
      <c r="B13">
        <v>5375276</v>
      </c>
      <c r="C13">
        <v>5401267</v>
      </c>
      <c r="D13">
        <v>5426674</v>
      </c>
      <c r="E13">
        <v>5451270</v>
      </c>
      <c r="F13">
        <v>5471753</v>
      </c>
      <c r="G13">
        <v>5487308</v>
      </c>
      <c r="H13">
        <v>5503297</v>
      </c>
      <c r="I13">
        <v>5513130</v>
      </c>
      <c r="J13">
        <v>5517919</v>
      </c>
      <c r="K13">
        <v>5525292</v>
      </c>
      <c r="L13">
        <v>5533793</v>
      </c>
      <c r="M13">
        <v>5548241</v>
      </c>
      <c r="N13">
        <v>5563970</v>
      </c>
      <c r="O13">
        <v>5603851</v>
      </c>
    </row>
    <row r="14" spans="1:15" x14ac:dyDescent="0.35">
      <c r="A14" t="s">
        <v>52</v>
      </c>
      <c r="B14">
        <v>2010</v>
      </c>
      <c r="C14">
        <v>2011</v>
      </c>
      <c r="D14">
        <v>2012</v>
      </c>
      <c r="E14">
        <v>2013</v>
      </c>
      <c r="F14">
        <v>2014</v>
      </c>
      <c r="G14">
        <v>2015</v>
      </c>
      <c r="H14">
        <v>2016</v>
      </c>
      <c r="I14">
        <v>2017</v>
      </c>
      <c r="J14">
        <v>2018</v>
      </c>
      <c r="K14">
        <v>2019</v>
      </c>
      <c r="L14">
        <v>2020</v>
      </c>
      <c r="M14">
        <v>2021</v>
      </c>
      <c r="N14">
        <v>2022</v>
      </c>
      <c r="O14">
        <v>2023</v>
      </c>
    </row>
    <row r="15" spans="1:15" x14ac:dyDescent="0.35">
      <c r="A15" t="s">
        <v>53</v>
      </c>
      <c r="B15">
        <v>9516</v>
      </c>
      <c r="C15">
        <v>11356</v>
      </c>
      <c r="D15">
        <v>10967</v>
      </c>
      <c r="E15">
        <v>9709</v>
      </c>
      <c r="F15">
        <v>9324</v>
      </c>
      <c r="G15">
        <v>9436</v>
      </c>
      <c r="H15">
        <v>9377</v>
      </c>
      <c r="I15">
        <v>9101</v>
      </c>
      <c r="J15">
        <v>8884</v>
      </c>
      <c r="K15">
        <v>8580</v>
      </c>
      <c r="L15">
        <v>8301</v>
      </c>
      <c r="M15">
        <v>8416</v>
      </c>
      <c r="N15">
        <v>9155</v>
      </c>
      <c r="O15">
        <v>9693</v>
      </c>
    </row>
    <row r="16" spans="1:15" x14ac:dyDescent="0.35">
      <c r="A16" t="s">
        <v>54</v>
      </c>
      <c r="B16">
        <v>21570</v>
      </c>
      <c r="C16">
        <v>26762</v>
      </c>
      <c r="D16">
        <v>25390</v>
      </c>
      <c r="E16">
        <v>24015</v>
      </c>
      <c r="F16">
        <v>21959</v>
      </c>
      <c r="G16">
        <v>22662</v>
      </c>
      <c r="H16">
        <v>22800</v>
      </c>
      <c r="I16">
        <v>22853</v>
      </c>
      <c r="J16">
        <v>23146</v>
      </c>
      <c r="K16">
        <v>23685</v>
      </c>
      <c r="L16">
        <v>23230</v>
      </c>
      <c r="M16">
        <v>24044</v>
      </c>
      <c r="N16">
        <v>27279</v>
      </c>
      <c r="O16">
        <v>29783</v>
      </c>
    </row>
    <row r="17" spans="1:15" x14ac:dyDescent="0.35">
      <c r="A17" t="s">
        <v>55</v>
      </c>
      <c r="B17">
        <v>1996</v>
      </c>
      <c r="C17">
        <v>2053</v>
      </c>
      <c r="D17">
        <v>1874</v>
      </c>
      <c r="E17">
        <v>1791</v>
      </c>
      <c r="F17">
        <v>1645</v>
      </c>
      <c r="G17">
        <v>1563</v>
      </c>
      <c r="H17">
        <v>1592</v>
      </c>
      <c r="I17">
        <v>1581</v>
      </c>
      <c r="J17">
        <v>1609</v>
      </c>
      <c r="K17">
        <v>1584</v>
      </c>
      <c r="L17">
        <v>1754</v>
      </c>
      <c r="M17">
        <v>1663</v>
      </c>
      <c r="N17">
        <v>1726</v>
      </c>
      <c r="O17">
        <v>1795</v>
      </c>
    </row>
    <row r="18" spans="1:15" x14ac:dyDescent="0.35">
      <c r="B18">
        <v>33082</v>
      </c>
      <c r="C18">
        <v>40171</v>
      </c>
      <c r="D18">
        <v>38231</v>
      </c>
      <c r="E18">
        <v>35515</v>
      </c>
      <c r="F18">
        <v>32928</v>
      </c>
      <c r="G18">
        <v>33661</v>
      </c>
      <c r="H18">
        <v>33769</v>
      </c>
      <c r="I18">
        <v>33535</v>
      </c>
      <c r="J18">
        <v>33639</v>
      </c>
      <c r="K18">
        <v>33849</v>
      </c>
      <c r="L18">
        <v>33285</v>
      </c>
      <c r="M18">
        <v>34123</v>
      </c>
      <c r="N18">
        <v>38160</v>
      </c>
      <c r="O18">
        <v>41271</v>
      </c>
    </row>
    <row r="21" spans="1:15" x14ac:dyDescent="0.35">
      <c r="B21">
        <f>B18/B13*1000</f>
        <v>6.1544746725563479</v>
      </c>
      <c r="C21">
        <f t="shared" ref="C21:O21" si="0">C18/C13*1000</f>
        <v>7.4373290563121577</v>
      </c>
      <c r="D21">
        <f t="shared" si="0"/>
        <v>7.045015049733963</v>
      </c>
      <c r="E21">
        <f t="shared" si="0"/>
        <v>6.5149955881840382</v>
      </c>
      <c r="F21">
        <f t="shared" si="0"/>
        <v>6.0178154971542028</v>
      </c>
      <c r="G21">
        <f t="shared" si="0"/>
        <v>6.134337638783899</v>
      </c>
      <c r="H21">
        <f t="shared" si="0"/>
        <v>6.136139844896614</v>
      </c>
      <c r="I21">
        <f t="shared" si="0"/>
        <v>6.082751540413522</v>
      </c>
      <c r="J21">
        <f t="shared" si="0"/>
        <v>6.0963200075970665</v>
      </c>
      <c r="K21">
        <f t="shared" si="0"/>
        <v>6.1261920636954565</v>
      </c>
      <c r="L21">
        <f t="shared" si="0"/>
        <v>6.0148617774463187</v>
      </c>
      <c r="M21">
        <f t="shared" si="0"/>
        <v>6.1502375257311286</v>
      </c>
      <c r="N21">
        <f t="shared" si="0"/>
        <v>6.8584122488079551</v>
      </c>
      <c r="O21">
        <f t="shared" si="0"/>
        <v>7.3647568431066421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08BD-4829-446D-80E9-DE53C461E77F}">
  <dimension ref="A1:L3"/>
  <sheetViews>
    <sheetView zoomScale="70" zoomScaleNormal="70" workbookViewId="0">
      <selection activeCell="A2" sqref="A2"/>
    </sheetView>
  </sheetViews>
  <sheetFormatPr defaultRowHeight="14.5" x14ac:dyDescent="0.35"/>
  <cols>
    <col min="1" max="1" width="30.26953125" customWidth="1"/>
  </cols>
  <sheetData>
    <row r="1" spans="1:12" x14ac:dyDescent="0.35">
      <c r="A1" s="6" t="s">
        <v>22</v>
      </c>
      <c r="B1" s="6">
        <v>2012</v>
      </c>
      <c r="C1" s="6">
        <v>2013</v>
      </c>
      <c r="D1" s="6">
        <v>2014</v>
      </c>
      <c r="E1" s="6">
        <v>2015</v>
      </c>
      <c r="F1" s="6">
        <v>2016</v>
      </c>
      <c r="G1" s="6">
        <v>2017</v>
      </c>
      <c r="H1" s="6">
        <v>2018</v>
      </c>
      <c r="I1" s="6">
        <v>2019</v>
      </c>
      <c r="J1" s="6">
        <v>2020</v>
      </c>
      <c r="K1" s="6">
        <v>2021</v>
      </c>
      <c r="L1" s="6">
        <v>2023</v>
      </c>
    </row>
    <row r="2" spans="1:12" x14ac:dyDescent="0.35">
      <c r="A2" s="6" t="s">
        <v>20</v>
      </c>
      <c r="B2" s="7">
        <v>11.6</v>
      </c>
      <c r="C2" s="7">
        <v>13.8</v>
      </c>
      <c r="D2" s="7">
        <v>12.5</v>
      </c>
      <c r="E2" s="7">
        <v>14</v>
      </c>
      <c r="F2" s="7">
        <v>13.5</v>
      </c>
      <c r="G2" s="7">
        <v>13.5</v>
      </c>
      <c r="H2" s="7">
        <v>13.8</v>
      </c>
      <c r="I2" s="6">
        <v>13.5</v>
      </c>
      <c r="J2" s="6">
        <v>10.199999999999999</v>
      </c>
      <c r="K2" s="6">
        <v>12.1</v>
      </c>
      <c r="L2" s="6">
        <v>11</v>
      </c>
    </row>
    <row r="3" spans="1:12" x14ac:dyDescent="0.35">
      <c r="A3" s="6" t="s">
        <v>21</v>
      </c>
      <c r="B3" s="7">
        <v>4.5</v>
      </c>
      <c r="C3" s="7">
        <v>3.9</v>
      </c>
      <c r="D3" s="7">
        <v>3.6</v>
      </c>
      <c r="E3" s="7">
        <v>4.5</v>
      </c>
      <c r="F3" s="7">
        <v>4</v>
      </c>
      <c r="G3" s="7">
        <v>4.2</v>
      </c>
      <c r="H3" s="7">
        <v>3.9</v>
      </c>
      <c r="I3" s="6">
        <v>4.4000000000000004</v>
      </c>
      <c r="J3" s="6">
        <v>2.6</v>
      </c>
      <c r="K3" s="6">
        <v>3.6</v>
      </c>
      <c r="L3" s="6">
        <v>3.9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EBAD-B66C-4538-B17F-8F7AD86BC2A0}">
  <dimension ref="A1:M7"/>
  <sheetViews>
    <sheetView workbookViewId="0">
      <selection activeCell="P3" sqref="P3"/>
    </sheetView>
  </sheetViews>
  <sheetFormatPr defaultRowHeight="14.5" x14ac:dyDescent="0.35"/>
  <cols>
    <col min="1" max="1" width="23.1796875" customWidth="1"/>
    <col min="12" max="13" width="9.54296875" bestFit="1" customWidth="1"/>
  </cols>
  <sheetData>
    <row r="1" spans="1:13" x14ac:dyDescent="0.35">
      <c r="A1" s="10"/>
      <c r="B1" s="10">
        <v>2012</v>
      </c>
      <c r="C1" s="10">
        <v>2013</v>
      </c>
      <c r="D1" s="10">
        <v>2014</v>
      </c>
      <c r="E1" s="10">
        <v>2015</v>
      </c>
      <c r="F1" s="10">
        <v>2016</v>
      </c>
      <c r="G1" s="10">
        <v>2017</v>
      </c>
      <c r="H1" s="10">
        <v>2018</v>
      </c>
      <c r="I1" s="10">
        <v>2019</v>
      </c>
      <c r="J1" s="10">
        <v>2020</v>
      </c>
      <c r="K1" s="10">
        <v>2021</v>
      </c>
      <c r="L1" s="10">
        <v>2022</v>
      </c>
      <c r="M1" s="10">
        <v>2023</v>
      </c>
    </row>
    <row r="2" spans="1:13" x14ac:dyDescent="0.35">
      <c r="A2" t="s">
        <v>26</v>
      </c>
      <c r="B2" s="11">
        <v>1009</v>
      </c>
      <c r="C2" s="11">
        <v>975</v>
      </c>
      <c r="D2" s="11">
        <v>1009</v>
      </c>
      <c r="E2" s="11">
        <v>1043</v>
      </c>
      <c r="F2" s="11">
        <v>1160</v>
      </c>
      <c r="G2" s="11">
        <v>1245</v>
      </c>
      <c r="H2" s="11">
        <v>1393</v>
      </c>
      <c r="I2" s="11">
        <v>1477</v>
      </c>
      <c r="J2" s="11">
        <v>1450</v>
      </c>
      <c r="K2" s="11">
        <v>1851</v>
      </c>
      <c r="L2">
        <v>1669</v>
      </c>
      <c r="M2">
        <v>1919</v>
      </c>
    </row>
    <row r="3" spans="1:13" x14ac:dyDescent="0.35">
      <c r="A3" s="10" t="s">
        <v>27</v>
      </c>
      <c r="B3" s="12">
        <v>1.8593340967229652</v>
      </c>
      <c r="C3" s="12">
        <v>1.7885740387102456</v>
      </c>
      <c r="D3" s="12">
        <v>1.8440159853706846</v>
      </c>
      <c r="E3" s="12">
        <v>1.90074987589543</v>
      </c>
      <c r="F3" s="12">
        <v>2.1078273623974866</v>
      </c>
      <c r="G3" s="12">
        <v>2.2582453161815521</v>
      </c>
      <c r="H3" s="12">
        <v>2.5245024437654848</v>
      </c>
      <c r="I3" s="12">
        <v>2.6731618890006175</v>
      </c>
      <c r="J3" s="12">
        <v>2.6202642563608718</v>
      </c>
      <c r="K3" s="12">
        <v>3.3361924977664095</v>
      </c>
      <c r="L3" s="12">
        <v>2.9996567199319912</v>
      </c>
      <c r="M3" s="12">
        <v>3.4244308066006748</v>
      </c>
    </row>
    <row r="4" spans="1:13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3" x14ac:dyDescent="0.35"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3" x14ac:dyDescent="0.35">
      <c r="B6">
        <f>B2/B7*10000</f>
        <v>1.8593340967229652</v>
      </c>
      <c r="C6">
        <f t="shared" ref="C6:M6" si="0">C2/C7*10000</f>
        <v>1.7885740387102456</v>
      </c>
      <c r="D6">
        <f t="shared" si="0"/>
        <v>1.8440159853706846</v>
      </c>
      <c r="E6">
        <f t="shared" si="0"/>
        <v>1.90074987589543</v>
      </c>
      <c r="F6">
        <f t="shared" si="0"/>
        <v>2.1078273623974866</v>
      </c>
      <c r="G6">
        <f t="shared" si="0"/>
        <v>2.2582453161815521</v>
      </c>
      <c r="H6">
        <f t="shared" si="0"/>
        <v>2.5245024437654848</v>
      </c>
      <c r="I6">
        <f t="shared" si="0"/>
        <v>2.6731618890006175</v>
      </c>
      <c r="J6">
        <f t="shared" si="0"/>
        <v>2.6202642563608718</v>
      </c>
      <c r="K6">
        <f t="shared" si="0"/>
        <v>3.3361924977664095</v>
      </c>
      <c r="L6">
        <f t="shared" si="0"/>
        <v>2.9996567199319912</v>
      </c>
      <c r="M6">
        <f t="shared" si="0"/>
        <v>3.4244308066006748</v>
      </c>
    </row>
    <row r="7" spans="1:13" x14ac:dyDescent="0.35">
      <c r="A7" t="s">
        <v>72</v>
      </c>
      <c r="B7">
        <v>5426674</v>
      </c>
      <c r="C7">
        <v>5451270</v>
      </c>
      <c r="D7">
        <v>5471753</v>
      </c>
      <c r="E7">
        <v>5487308</v>
      </c>
      <c r="F7">
        <v>5503297</v>
      </c>
      <c r="G7">
        <v>5513130</v>
      </c>
      <c r="H7">
        <v>5517919</v>
      </c>
      <c r="I7">
        <v>5525292</v>
      </c>
      <c r="J7">
        <v>5533793</v>
      </c>
      <c r="K7">
        <v>5548241</v>
      </c>
      <c r="L7">
        <v>5563970</v>
      </c>
      <c r="M7">
        <v>5603851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14BA-910C-40BA-86EA-DFB59D4DC829}">
  <dimension ref="A1:O22"/>
  <sheetViews>
    <sheetView workbookViewId="0">
      <selection activeCell="A6" sqref="A6"/>
    </sheetView>
  </sheetViews>
  <sheetFormatPr defaultRowHeight="14.5" x14ac:dyDescent="0.35"/>
  <cols>
    <col min="1" max="1" width="38.81640625" customWidth="1"/>
    <col min="2" max="11" width="9.453125" bestFit="1" customWidth="1"/>
    <col min="12" max="13" width="9.54296875" bestFit="1" customWidth="1"/>
  </cols>
  <sheetData>
    <row r="1" spans="1:15" x14ac:dyDescent="0.35">
      <c r="A1" s="13"/>
      <c r="B1" s="13">
        <v>2012</v>
      </c>
      <c r="C1" s="13">
        <v>2013</v>
      </c>
      <c r="D1" s="13">
        <v>2014</v>
      </c>
      <c r="E1" s="13">
        <v>2015</v>
      </c>
      <c r="F1" s="13">
        <v>2016</v>
      </c>
      <c r="G1" s="13">
        <v>2017</v>
      </c>
      <c r="H1" s="13">
        <v>2018</v>
      </c>
      <c r="I1" s="13">
        <v>2019</v>
      </c>
      <c r="J1" s="13">
        <v>2020</v>
      </c>
      <c r="K1" s="13">
        <v>2021</v>
      </c>
      <c r="L1" s="13">
        <v>2022</v>
      </c>
      <c r="M1" s="13">
        <v>2023</v>
      </c>
    </row>
    <row r="2" spans="1:15" x14ac:dyDescent="0.35">
      <c r="A2" s="14" t="s">
        <v>75</v>
      </c>
      <c r="B2" s="15">
        <v>1566</v>
      </c>
      <c r="C2" s="15">
        <v>1655</v>
      </c>
      <c r="D2" s="15">
        <v>1415</v>
      </c>
      <c r="E2" s="15">
        <v>1225</v>
      </c>
      <c r="F2" s="15">
        <v>1242</v>
      </c>
      <c r="G2" s="15">
        <v>1168</v>
      </c>
      <c r="H2" s="15">
        <v>1373</v>
      </c>
      <c r="I2" s="15">
        <v>1709</v>
      </c>
      <c r="J2" s="15">
        <v>1770</v>
      </c>
      <c r="K2" s="15">
        <v>2089</v>
      </c>
      <c r="L2" s="22">
        <v>2379</v>
      </c>
      <c r="M2" s="22">
        <v>2319</v>
      </c>
    </row>
    <row r="3" spans="1:15" x14ac:dyDescent="0.35">
      <c r="A3" s="13" t="s">
        <v>76</v>
      </c>
      <c r="B3" s="16">
        <v>2.8857454860933234</v>
      </c>
      <c r="C3" s="16">
        <v>3.0359897785286734</v>
      </c>
      <c r="D3" s="16">
        <v>2.5860085424177588</v>
      </c>
      <c r="E3" s="16">
        <v>2.2324243508838943</v>
      </c>
      <c r="F3" s="16">
        <v>2.2568289518083433</v>
      </c>
      <c r="G3" s="16">
        <v>2.1185787383936168</v>
      </c>
      <c r="H3" s="16">
        <v>2.4882568953984281</v>
      </c>
      <c r="I3" s="16">
        <v>3.0930491999336871</v>
      </c>
      <c r="J3" s="16">
        <v>3.1985294715577544</v>
      </c>
      <c r="K3" s="16">
        <v>3.76515728137981</v>
      </c>
      <c r="L3" s="12">
        <v>4.2757239884470977</v>
      </c>
      <c r="M3" s="12">
        <v>4.1382256594616811</v>
      </c>
    </row>
    <row r="4" spans="1:15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5" x14ac:dyDescent="0.35">
      <c r="B5" s="11"/>
      <c r="C5" s="11"/>
      <c r="D5" s="11"/>
      <c r="E5" s="11"/>
      <c r="F5" s="11"/>
      <c r="G5" s="11"/>
      <c r="H5" s="11"/>
      <c r="I5" s="11"/>
      <c r="J5" s="11"/>
      <c r="K5" s="11"/>
    </row>
    <row r="15" spans="1:15" x14ac:dyDescent="0.35">
      <c r="B15">
        <v>2010</v>
      </c>
      <c r="C15">
        <v>2011</v>
      </c>
      <c r="D15">
        <v>2012</v>
      </c>
      <c r="E15">
        <v>2013</v>
      </c>
      <c r="F15">
        <v>2014</v>
      </c>
      <c r="G15">
        <v>2015</v>
      </c>
      <c r="H15">
        <v>2016</v>
      </c>
      <c r="I15">
        <v>2017</v>
      </c>
      <c r="J15">
        <v>2018</v>
      </c>
      <c r="K15">
        <v>2019</v>
      </c>
      <c r="L15">
        <v>2020</v>
      </c>
      <c r="M15">
        <v>2021</v>
      </c>
      <c r="N15">
        <v>2022</v>
      </c>
      <c r="O15">
        <v>2023</v>
      </c>
    </row>
    <row r="16" spans="1:15" x14ac:dyDescent="0.35">
      <c r="A16" t="s">
        <v>73</v>
      </c>
      <c r="B16">
        <v>1020</v>
      </c>
      <c r="C16">
        <v>1268</v>
      </c>
      <c r="D16">
        <v>1183</v>
      </c>
      <c r="E16">
        <v>1259</v>
      </c>
      <c r="F16">
        <v>965</v>
      </c>
      <c r="G16">
        <v>913</v>
      </c>
      <c r="H16">
        <v>905</v>
      </c>
      <c r="I16">
        <v>872</v>
      </c>
      <c r="J16">
        <v>953</v>
      </c>
      <c r="K16">
        <v>1175</v>
      </c>
      <c r="L16">
        <v>1261</v>
      </c>
      <c r="M16">
        <v>1461</v>
      </c>
      <c r="N16">
        <v>1730</v>
      </c>
      <c r="O16">
        <v>1583</v>
      </c>
    </row>
    <row r="17" spans="1:15" x14ac:dyDescent="0.35">
      <c r="A17" t="s">
        <v>74</v>
      </c>
      <c r="B17">
        <v>82</v>
      </c>
      <c r="C17">
        <v>414</v>
      </c>
      <c r="D17">
        <v>383</v>
      </c>
      <c r="E17">
        <v>396</v>
      </c>
      <c r="F17">
        <v>450</v>
      </c>
      <c r="G17">
        <v>312</v>
      </c>
      <c r="H17">
        <v>337</v>
      </c>
      <c r="I17">
        <v>296</v>
      </c>
      <c r="J17">
        <v>420</v>
      </c>
      <c r="K17">
        <v>534</v>
      </c>
      <c r="L17">
        <v>509</v>
      </c>
      <c r="M17">
        <v>628</v>
      </c>
      <c r="N17">
        <v>649</v>
      </c>
      <c r="O17">
        <v>736</v>
      </c>
    </row>
    <row r="18" spans="1:15" x14ac:dyDescent="0.35">
      <c r="D18">
        <f>D16+D17</f>
        <v>1566</v>
      </c>
      <c r="E18">
        <f t="shared" ref="E18:O18" si="0">E16+E17</f>
        <v>1655</v>
      </c>
      <c r="F18">
        <f t="shared" si="0"/>
        <v>1415</v>
      </c>
      <c r="G18">
        <f t="shared" si="0"/>
        <v>1225</v>
      </c>
      <c r="H18">
        <f t="shared" si="0"/>
        <v>1242</v>
      </c>
      <c r="I18">
        <f t="shared" si="0"/>
        <v>1168</v>
      </c>
      <c r="J18">
        <f t="shared" si="0"/>
        <v>1373</v>
      </c>
      <c r="K18">
        <f t="shared" si="0"/>
        <v>1709</v>
      </c>
      <c r="L18">
        <f t="shared" si="0"/>
        <v>1770</v>
      </c>
      <c r="M18">
        <f t="shared" si="0"/>
        <v>2089</v>
      </c>
      <c r="N18">
        <f t="shared" si="0"/>
        <v>2379</v>
      </c>
      <c r="O18">
        <f t="shared" si="0"/>
        <v>2319</v>
      </c>
    </row>
    <row r="20" spans="1:15" x14ac:dyDescent="0.35">
      <c r="A20" t="s">
        <v>72</v>
      </c>
      <c r="D20">
        <v>5426674</v>
      </c>
      <c r="E20">
        <v>5451270</v>
      </c>
      <c r="F20">
        <v>5471753</v>
      </c>
      <c r="G20">
        <v>5487308</v>
      </c>
      <c r="H20">
        <v>5503297</v>
      </c>
      <c r="I20">
        <v>5513130</v>
      </c>
      <c r="J20">
        <v>5517919</v>
      </c>
      <c r="K20">
        <v>5525292</v>
      </c>
      <c r="L20">
        <v>5533793</v>
      </c>
      <c r="M20">
        <v>5548241</v>
      </c>
      <c r="N20">
        <v>5563970</v>
      </c>
      <c r="O20">
        <v>5603851</v>
      </c>
    </row>
    <row r="22" spans="1:15" x14ac:dyDescent="0.35">
      <c r="D22">
        <f>D18/D20*10000</f>
        <v>2.8857454860933234</v>
      </c>
      <c r="E22">
        <f t="shared" ref="E22:O22" si="1">E18/E20*10000</f>
        <v>3.0359897785286734</v>
      </c>
      <c r="F22">
        <f t="shared" si="1"/>
        <v>2.5860085424177588</v>
      </c>
      <c r="G22">
        <f t="shared" si="1"/>
        <v>2.2324243508838943</v>
      </c>
      <c r="H22">
        <f t="shared" si="1"/>
        <v>2.2568289518083433</v>
      </c>
      <c r="I22">
        <f t="shared" si="1"/>
        <v>2.1185787383936168</v>
      </c>
      <c r="J22">
        <f t="shared" si="1"/>
        <v>2.4882568953984281</v>
      </c>
      <c r="K22">
        <f t="shared" si="1"/>
        <v>3.0930491999336871</v>
      </c>
      <c r="L22">
        <f t="shared" si="1"/>
        <v>3.1985294715577544</v>
      </c>
      <c r="M22">
        <f t="shared" si="1"/>
        <v>3.76515728137981</v>
      </c>
      <c r="N22">
        <f t="shared" si="1"/>
        <v>4.2757239884470977</v>
      </c>
      <c r="O22">
        <f t="shared" si="1"/>
        <v>4.1382256594616811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2238-130B-4D14-98DC-39D791B8EAEB}">
  <dimension ref="A1:M3"/>
  <sheetViews>
    <sheetView zoomScale="85" zoomScaleNormal="85" workbookViewId="0">
      <selection activeCell="A3" sqref="A3"/>
    </sheetView>
  </sheetViews>
  <sheetFormatPr defaultRowHeight="14.5" x14ac:dyDescent="0.35"/>
  <cols>
    <col min="1" max="1" width="40.453125" customWidth="1"/>
    <col min="13" max="13" width="9.54296875" bestFit="1" customWidth="1"/>
  </cols>
  <sheetData>
    <row r="1" spans="1:13" x14ac:dyDescent="0.35">
      <c r="A1" t="s">
        <v>30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</row>
    <row r="2" spans="1:13" x14ac:dyDescent="0.35">
      <c r="A2" t="s">
        <v>28</v>
      </c>
      <c r="B2" s="3">
        <v>1.8593340967229652</v>
      </c>
      <c r="C2" s="3">
        <v>1.7885740387102456</v>
      </c>
      <c r="D2" s="3">
        <v>1.8440159853706846</v>
      </c>
      <c r="E2" s="3">
        <v>1.90074987589543</v>
      </c>
      <c r="F2" s="3">
        <v>2.1078273623974866</v>
      </c>
      <c r="G2" s="3">
        <v>2.2582453161815521</v>
      </c>
      <c r="H2" s="3">
        <v>2.5245024437654848</v>
      </c>
      <c r="I2" s="3">
        <v>2.6731618890006175</v>
      </c>
      <c r="J2" s="3">
        <v>2.6202642563608718</v>
      </c>
      <c r="K2" s="3">
        <v>3.3361924977664095</v>
      </c>
      <c r="L2" s="3">
        <v>2.9996567199319912</v>
      </c>
      <c r="M2" s="3">
        <v>3.4244308066006748</v>
      </c>
    </row>
    <row r="3" spans="1:13" x14ac:dyDescent="0.35">
      <c r="A3" t="s">
        <v>29</v>
      </c>
      <c r="C3">
        <v>1.3</v>
      </c>
      <c r="D3">
        <v>1</v>
      </c>
      <c r="E3">
        <v>1.1000000000000001</v>
      </c>
      <c r="F3">
        <v>1.5</v>
      </c>
      <c r="G3">
        <v>1.3</v>
      </c>
      <c r="H3">
        <v>1.5</v>
      </c>
      <c r="I3">
        <v>1.5</v>
      </c>
      <c r="J3">
        <v>1.6</v>
      </c>
      <c r="K3">
        <v>2.1</v>
      </c>
      <c r="M3">
        <v>1.75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0E42-4CEA-473B-A7D7-29D9C0579C4E}">
  <dimension ref="A1:AI39"/>
  <sheetViews>
    <sheetView tabSelected="1" zoomScale="70" zoomScaleNormal="70" workbookViewId="0">
      <selection activeCell="O8" sqref="O8"/>
    </sheetView>
  </sheetViews>
  <sheetFormatPr defaultRowHeight="14.5" x14ac:dyDescent="0.35"/>
  <cols>
    <col min="2" max="2" width="22.7265625" customWidth="1"/>
    <col min="3" max="3" width="12.81640625" customWidth="1"/>
  </cols>
  <sheetData>
    <row r="1" spans="1:35" x14ac:dyDescent="0.35">
      <c r="A1" t="s">
        <v>32</v>
      </c>
      <c r="B1" t="s">
        <v>31</v>
      </c>
      <c r="C1" t="s">
        <v>78</v>
      </c>
    </row>
    <row r="2" spans="1:35" x14ac:dyDescent="0.35">
      <c r="A2">
        <v>1988</v>
      </c>
      <c r="B2">
        <v>12</v>
      </c>
      <c r="C2" s="3">
        <v>0.82</v>
      </c>
    </row>
    <row r="3" spans="1:35" x14ac:dyDescent="0.35">
      <c r="A3">
        <v>1989</v>
      </c>
      <c r="C3" s="3">
        <v>0.45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35">
      <c r="A4">
        <v>1990</v>
      </c>
      <c r="C4" s="3">
        <v>0.37</v>
      </c>
    </row>
    <row r="5" spans="1:35" x14ac:dyDescent="0.35">
      <c r="A5">
        <v>1991</v>
      </c>
      <c r="C5" s="3">
        <v>0.24</v>
      </c>
    </row>
    <row r="6" spans="1:35" x14ac:dyDescent="0.35">
      <c r="A6">
        <v>1992</v>
      </c>
      <c r="C6" s="3">
        <v>0.52</v>
      </c>
    </row>
    <row r="7" spans="1:35" x14ac:dyDescent="0.35">
      <c r="A7">
        <v>1993</v>
      </c>
      <c r="C7" s="3">
        <v>1.52</v>
      </c>
    </row>
    <row r="8" spans="1:35" x14ac:dyDescent="0.35">
      <c r="A8">
        <v>1994</v>
      </c>
      <c r="C8" s="3">
        <v>0.69</v>
      </c>
    </row>
    <row r="9" spans="1:35" x14ac:dyDescent="0.35">
      <c r="A9">
        <v>1995</v>
      </c>
      <c r="C9" s="3">
        <v>0.62</v>
      </c>
    </row>
    <row r="10" spans="1:35" x14ac:dyDescent="0.35">
      <c r="A10">
        <v>1996</v>
      </c>
      <c r="C10" s="3">
        <v>1.1599999999999999</v>
      </c>
    </row>
    <row r="11" spans="1:35" x14ac:dyDescent="0.35">
      <c r="A11">
        <v>1997</v>
      </c>
      <c r="C11" s="3">
        <v>1.1499999999999999</v>
      </c>
    </row>
    <row r="12" spans="1:35" x14ac:dyDescent="0.35">
      <c r="A12">
        <v>1998</v>
      </c>
      <c r="C12" s="3">
        <v>0.9</v>
      </c>
    </row>
    <row r="13" spans="1:35" x14ac:dyDescent="0.35">
      <c r="A13">
        <v>1999</v>
      </c>
      <c r="C13" s="3">
        <v>0.77</v>
      </c>
    </row>
    <row r="14" spans="1:35" x14ac:dyDescent="0.35">
      <c r="A14">
        <v>2000</v>
      </c>
      <c r="C14" s="3">
        <v>0.97</v>
      </c>
    </row>
    <row r="15" spans="1:35" x14ac:dyDescent="0.35">
      <c r="A15">
        <v>2001</v>
      </c>
      <c r="C15" s="3">
        <v>0.99</v>
      </c>
    </row>
    <row r="16" spans="1:35" x14ac:dyDescent="0.35">
      <c r="A16">
        <v>2002</v>
      </c>
      <c r="C16" s="3">
        <v>1.22</v>
      </c>
    </row>
    <row r="17" spans="1:3" x14ac:dyDescent="0.35">
      <c r="A17">
        <v>2003</v>
      </c>
      <c r="C17" s="3">
        <v>1.43</v>
      </c>
    </row>
    <row r="18" spans="1:3" x14ac:dyDescent="0.35">
      <c r="A18">
        <v>2004</v>
      </c>
      <c r="C18" s="3">
        <v>1.62</v>
      </c>
    </row>
    <row r="19" spans="1:3" x14ac:dyDescent="0.35">
      <c r="A19">
        <v>2005</v>
      </c>
      <c r="C19" s="3">
        <v>1.8</v>
      </c>
    </row>
    <row r="20" spans="1:3" x14ac:dyDescent="0.35">
      <c r="A20">
        <v>2006</v>
      </c>
      <c r="C20" s="3">
        <v>1.98</v>
      </c>
    </row>
    <row r="21" spans="1:3" x14ac:dyDescent="0.35">
      <c r="A21">
        <v>2007</v>
      </c>
      <c r="C21" s="3">
        <v>1.93</v>
      </c>
    </row>
    <row r="22" spans="1:3" x14ac:dyDescent="0.35">
      <c r="A22">
        <v>2008</v>
      </c>
      <c r="B22">
        <v>8</v>
      </c>
      <c r="C22" s="3">
        <v>2.48</v>
      </c>
    </row>
    <row r="23" spans="1:3" x14ac:dyDescent="0.35">
      <c r="A23">
        <v>2009</v>
      </c>
      <c r="C23" s="3">
        <v>1.99</v>
      </c>
    </row>
    <row r="24" spans="1:3" x14ac:dyDescent="0.35">
      <c r="A24">
        <v>2010</v>
      </c>
      <c r="C24" s="3">
        <v>2.0099999999999998</v>
      </c>
    </row>
    <row r="25" spans="1:3" x14ac:dyDescent="0.35">
      <c r="A25">
        <v>2011</v>
      </c>
      <c r="C25" s="3">
        <v>3.09</v>
      </c>
    </row>
    <row r="26" spans="1:3" x14ac:dyDescent="0.35">
      <c r="A26">
        <v>2012</v>
      </c>
      <c r="C26" s="3">
        <v>2.8857454860933234</v>
      </c>
    </row>
    <row r="27" spans="1:3" x14ac:dyDescent="0.35">
      <c r="A27">
        <v>2013</v>
      </c>
      <c r="B27">
        <v>5</v>
      </c>
      <c r="C27" s="3">
        <v>3.0359897785286734</v>
      </c>
    </row>
    <row r="28" spans="1:3" x14ac:dyDescent="0.35">
      <c r="A28">
        <v>2014</v>
      </c>
      <c r="C28" s="3">
        <v>2.5860085424177588</v>
      </c>
    </row>
    <row r="29" spans="1:3" x14ac:dyDescent="0.35">
      <c r="A29">
        <v>2015</v>
      </c>
      <c r="C29" s="3">
        <v>2.2324243508838943</v>
      </c>
    </row>
    <row r="30" spans="1:3" x14ac:dyDescent="0.35">
      <c r="A30">
        <v>2016</v>
      </c>
      <c r="C30" s="3">
        <v>2.2568289518083433</v>
      </c>
    </row>
    <row r="31" spans="1:3" x14ac:dyDescent="0.35">
      <c r="A31">
        <v>2017</v>
      </c>
      <c r="C31" s="3">
        <v>2.1185787383936168</v>
      </c>
    </row>
    <row r="32" spans="1:3" x14ac:dyDescent="0.35">
      <c r="A32">
        <v>2018</v>
      </c>
      <c r="C32" s="3">
        <v>2.4882568953984281</v>
      </c>
    </row>
    <row r="33" spans="1:3" x14ac:dyDescent="0.35">
      <c r="A33">
        <v>2019</v>
      </c>
      <c r="B33">
        <v>5</v>
      </c>
      <c r="C33" s="3">
        <v>3.0930491999336871</v>
      </c>
    </row>
    <row r="34" spans="1:3" x14ac:dyDescent="0.35">
      <c r="A34">
        <v>2020</v>
      </c>
      <c r="C34" s="3">
        <v>3.1985294715577544</v>
      </c>
    </row>
    <row r="35" spans="1:3" x14ac:dyDescent="0.35">
      <c r="A35">
        <v>2021</v>
      </c>
      <c r="C35" s="3">
        <v>3.76515728137981</v>
      </c>
    </row>
    <row r="36" spans="1:3" x14ac:dyDescent="0.35">
      <c r="A36">
        <v>2022</v>
      </c>
      <c r="B36">
        <v>7</v>
      </c>
      <c r="C36" s="3">
        <v>4.2757239884470977</v>
      </c>
    </row>
    <row r="37" spans="1:3" x14ac:dyDescent="0.35">
      <c r="A37">
        <v>2023</v>
      </c>
      <c r="C37" s="3">
        <v>4.1382256594616811</v>
      </c>
    </row>
    <row r="38" spans="1:3" x14ac:dyDescent="0.35">
      <c r="C38" s="3"/>
    </row>
    <row r="39" spans="1:3" x14ac:dyDescent="0.35">
      <c r="C3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table1</vt:lpstr>
      <vt:lpstr>figure1</vt:lpstr>
      <vt:lpstr>figure1.0</vt:lpstr>
      <vt:lpstr>table2</vt:lpstr>
      <vt:lpstr>figure2</vt:lpstr>
      <vt:lpstr>table3</vt:lpstr>
      <vt:lpstr>table4</vt:lpstr>
      <vt:lpstr>figure3</vt:lpstr>
      <vt:lpstr>figure4</vt:lpstr>
      <vt:lpstr>table5</vt:lpstr>
      <vt:lpstr>figure5</vt:lpstr>
      <vt:lpstr>figure6</vt:lpstr>
      <vt:lpstr>figure6_2</vt:lpstr>
      <vt:lpstr>table6</vt:lpstr>
      <vt:lpstr>figure7</vt:lpstr>
      <vt:lpstr>figure9</vt:lpstr>
      <vt:lpstr>figure8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Kolttola, Ilari A</dc:creator>
  <cp:lastModifiedBy>Österlund, Tea H W</cp:lastModifiedBy>
  <dcterms:created xsi:type="dcterms:W3CDTF">2023-04-27T09:35:39Z</dcterms:created>
  <dcterms:modified xsi:type="dcterms:W3CDTF">2025-03-19T13:55:54Z</dcterms:modified>
</cp:coreProperties>
</file>