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 tabRatio="500"/>
  </bookViews>
  <sheets>
    <sheet name="Sheet1" sheetId="1" r:id="rId1"/>
  </sheets>
  <definedNames>
    <definedName name="_xlnm._FilterDatabase" localSheetId="0">Sheet1!$B:$B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X1" authorId="0">
      <text>
        <r>
          <rPr>
            <sz val="9"/>
            <rFont val="宋体"/>
            <charset val="134"/>
          </rPr>
          <t xml:space="preserve">合肥市作为全国试点城市，开始试行生育保险并入医疗保险，不再单独计费。
</t>
        </r>
      </text>
    </comment>
  </commentList>
</comments>
</file>

<file path=xl/sharedStrings.xml><?xml version="1.0" encoding="utf-8"?>
<sst xmlns="http://schemas.openxmlformats.org/spreadsheetml/2006/main" count="270" uniqueCount="63">
  <si>
    <t>付款主体</t>
  </si>
  <si>
    <t>子项目名称</t>
  </si>
  <si>
    <t>姓名</t>
  </si>
  <si>
    <t>证件号码</t>
  </si>
  <si>
    <t>社保缴纳城市</t>
  </si>
  <si>
    <t>公积金缴纳城市</t>
  </si>
  <si>
    <t>缴费类型</t>
  </si>
  <si>
    <t>缴费月份</t>
  </si>
  <si>
    <t>缴费月数</t>
  </si>
  <si>
    <t>养老</t>
  </si>
  <si>
    <t>一次性养老补助</t>
  </si>
  <si>
    <t>失业</t>
  </si>
  <si>
    <t>工伤</t>
  </si>
  <si>
    <t>生育</t>
  </si>
  <si>
    <t>医疗</t>
  </si>
  <si>
    <t>大病医疗（定额或按比例计算）</t>
  </si>
  <si>
    <t>采暖费</t>
  </si>
  <si>
    <t>社保利息（滞纳金）</t>
  </si>
  <si>
    <t>公积金</t>
  </si>
  <si>
    <t>社保小计</t>
  </si>
  <si>
    <t>社保合计</t>
  </si>
  <si>
    <t>公积金合计</t>
  </si>
  <si>
    <t>残保金</t>
  </si>
  <si>
    <t>制卡费</t>
  </si>
  <si>
    <t>档案管理费</t>
  </si>
  <si>
    <t>劳动手册
工本费</t>
  </si>
  <si>
    <t>养老手册
工本费</t>
  </si>
  <si>
    <t>医疗手册
工本费</t>
  </si>
  <si>
    <t>商保费</t>
  </si>
  <si>
    <t>其它</t>
  </si>
  <si>
    <t>备注</t>
  </si>
  <si>
    <t>费用共计</t>
  </si>
  <si>
    <t>基数</t>
  </si>
  <si>
    <t>单位</t>
  </si>
  <si>
    <t>个人</t>
  </si>
  <si>
    <t>企业利息
（滞纳金）</t>
  </si>
  <si>
    <t>个人利息
（滞纳金）</t>
  </si>
  <si>
    <t>比例</t>
  </si>
  <si>
    <t>应缴</t>
  </si>
  <si>
    <t>雷测试分公司分公司</t>
  </si>
  <si>
    <t>雷验证关系</t>
  </si>
  <si>
    <t>张露</t>
  </si>
  <si>
    <t>51011219990310302X</t>
  </si>
  <si>
    <t/>
  </si>
  <si>
    <t>北京市</t>
  </si>
  <si>
    <t>新增人员</t>
  </si>
  <si>
    <t>2024/6</t>
  </si>
  <si>
    <t>补缴</t>
  </si>
  <si>
    <t>2024/5</t>
  </si>
  <si>
    <t>2024/4</t>
  </si>
  <si>
    <t>2024/3</t>
  </si>
  <si>
    <t>2024/2</t>
  </si>
  <si>
    <t>2024/1</t>
  </si>
  <si>
    <t>企业内部员工</t>
  </si>
  <si>
    <t>包旭</t>
  </si>
  <si>
    <t>130681200102143229</t>
  </si>
  <si>
    <t>北京新都远景网络技术有限公司1</t>
  </si>
  <si>
    <t>雷最新重构总包</t>
  </si>
  <si>
    <t>钟亦瑶</t>
  </si>
  <si>
    <t>110101199003077598</t>
  </si>
  <si>
    <t>北京四十大道餐饮有限公司</t>
  </si>
  <si>
    <t>朱薇宇</t>
  </si>
  <si>
    <t>450803199004038020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</si>
</sst>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0.00_);[Red]\(0.00\)"/>
    <numFmt numFmtId="178" formatCode="#,##0.00_ "/>
    <numFmt numFmtId="179" formatCode="0.0%"/>
  </numFmts>
  <fonts count="29">
    <font>
      <sz val="11"/>
      <color rgb="FF000000"/>
      <name val="宋体"/>
      <charset val="134"/>
    </font>
    <font>
      <sz val="11"/>
      <name val="黑体"/>
      <charset val="134"/>
    </font>
    <font>
      <sz val="9"/>
      <color theme="1"/>
      <name val="宋体"/>
      <charset val="134"/>
    </font>
    <font>
      <sz val="11"/>
      <color rgb="FF000000"/>
      <name val="黑体"/>
      <charset val="134"/>
    </font>
    <font>
      <b/>
      <sz val="9"/>
      <color theme="1"/>
      <name val="宋体"/>
      <charset val="134"/>
    </font>
    <font>
      <b/>
      <sz val="9"/>
      <color indexed="8"/>
      <name val="宋体"/>
      <charset val="134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4" applyNumberFormat="0" applyAlignment="0" applyProtection="0">
      <alignment vertical="center"/>
    </xf>
    <xf numFmtId="0" fontId="17" fillId="6" borderId="15" applyNumberFormat="0" applyAlignment="0" applyProtection="0">
      <alignment vertical="center"/>
    </xf>
    <xf numFmtId="0" fontId="18" fillId="6" borderId="14" applyNumberFormat="0" applyAlignment="0" applyProtection="0">
      <alignment vertical="center"/>
    </xf>
    <xf numFmtId="0" fontId="19" fillId="7" borderId="16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7" fillId="0" borderId="0"/>
  </cellStyleXfs>
  <cellXfs count="43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1" xfId="49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76" fontId="4" fillId="3" borderId="2" xfId="0" applyNumberFormat="1" applyFont="1" applyFill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0" fontId="4" fillId="3" borderId="2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177" fontId="4" fillId="3" borderId="4" xfId="0" applyNumberFormat="1" applyFont="1" applyFill="1" applyBorder="1" applyAlignment="1">
      <alignment horizontal="center" vertical="center"/>
    </xf>
    <xf numFmtId="177" fontId="4" fillId="3" borderId="5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7" fontId="4" fillId="3" borderId="6" xfId="0" applyNumberFormat="1" applyFont="1" applyFill="1" applyBorder="1" applyAlignment="1">
      <alignment horizontal="center" vertical="center" wrapText="1"/>
    </xf>
    <xf numFmtId="177" fontId="4" fillId="3" borderId="7" xfId="0" applyNumberFormat="1" applyFont="1" applyFill="1" applyBorder="1" applyAlignment="1">
      <alignment horizontal="center" vertical="center" wrapText="1"/>
    </xf>
    <xf numFmtId="177" fontId="2" fillId="0" borderId="7" xfId="0" applyNumberFormat="1" applyFont="1" applyFill="1" applyBorder="1" applyAlignment="1">
      <alignment horizontal="center" vertical="center" wrapText="1"/>
    </xf>
    <xf numFmtId="176" fontId="5" fillId="3" borderId="1" xfId="49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4" fillId="3" borderId="8" xfId="0" applyNumberFormat="1" applyFont="1" applyFill="1" applyBorder="1" applyAlignment="1">
      <alignment horizontal="center" vertical="center"/>
    </xf>
    <xf numFmtId="176" fontId="4" fillId="3" borderId="5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76" fontId="4" fillId="3" borderId="9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 wrapText="1"/>
    </xf>
    <xf numFmtId="178" fontId="4" fillId="3" borderId="6" xfId="0" applyNumberFormat="1" applyFont="1" applyFill="1" applyBorder="1" applyAlignment="1">
      <alignment horizontal="center" vertical="center"/>
    </xf>
    <xf numFmtId="178" fontId="4" fillId="3" borderId="10" xfId="0" applyNumberFormat="1" applyFont="1" applyFill="1" applyBorder="1" applyAlignment="1">
      <alignment horizontal="center" vertical="center"/>
    </xf>
    <xf numFmtId="178" fontId="4" fillId="3" borderId="7" xfId="0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4C7E7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6"/>
  <sheetViews>
    <sheetView tabSelected="1" workbookViewId="0">
      <selection activeCell="D34" sqref="D34"/>
    </sheetView>
  </sheetViews>
  <sheetFormatPr defaultColWidth="8.66346153846154" defaultRowHeight="16.8"/>
  <cols>
    <col min="1" max="1" width="28.6730769230769" style="3" customWidth="1"/>
    <col min="2" max="2" width="20.3461538461538" style="2" customWidth="1"/>
    <col min="3" max="3" width="10.25" style="2" customWidth="1"/>
    <col min="4" max="4" width="21.4711538461538" style="2" customWidth="1"/>
    <col min="5" max="5" width="16.0192307692308" style="2" customWidth="1"/>
    <col min="6" max="6" width="18.5865384615385" style="2" customWidth="1"/>
    <col min="7" max="9" width="12.8076923076923" style="2" customWidth="1"/>
    <col min="10" max="10" width="10.6346153846154" style="4" customWidth="1"/>
    <col min="11" max="11" width="10.6346153846154" style="5" customWidth="1"/>
    <col min="12" max="12" width="10.6346153846154" style="4" customWidth="1"/>
    <col min="13" max="13" width="10.6346153846154" style="5" customWidth="1"/>
    <col min="14" max="14" width="10.6346153846154" style="4" customWidth="1"/>
    <col min="15" max="15" width="10.6346153846154" style="6" hidden="1" customWidth="1"/>
    <col min="16" max="16" width="10.6346153846154" style="4" customWidth="1"/>
    <col min="17" max="17" width="10.6346153846154" style="5" customWidth="1"/>
    <col min="18" max="18" width="10.6346153846154" style="4" customWidth="1"/>
    <col min="19" max="19" width="10.6346153846154" style="5" customWidth="1"/>
    <col min="20" max="21" width="10.6346153846154" style="4" customWidth="1"/>
    <col min="22" max="22" width="10.6346153846154" style="5" customWidth="1"/>
    <col min="23" max="23" width="10.6346153846154" style="4" customWidth="1"/>
    <col min="24" max="25" width="10.6346153846154" style="5" customWidth="1"/>
    <col min="26" max="26" width="10.6346153846154" style="7" customWidth="1"/>
    <col min="27" max="27" width="10.6346153846154" style="4" customWidth="1"/>
    <col min="28" max="28" width="10.6346153846154" style="5" customWidth="1"/>
    <col min="29" max="29" width="10.6346153846154" style="4" customWidth="1"/>
    <col min="30" max="30" width="10.6346153846154" style="5" customWidth="1"/>
    <col min="31" max="32" width="10.6346153846154" style="4" customWidth="1"/>
    <col min="33" max="33" width="10.6346153846154" style="5" customWidth="1"/>
    <col min="34" max="34" width="10.6346153846154" style="4" customWidth="1"/>
    <col min="35" max="35" width="10.6346153846154" style="5" customWidth="1"/>
    <col min="36" max="36" width="10.6346153846154" style="4" customWidth="1"/>
    <col min="37" max="39" width="10.6346153846154" style="5" hidden="1" customWidth="1"/>
    <col min="40" max="40" width="10.6346153846154" style="4" customWidth="1"/>
    <col min="41" max="41" width="10.6346153846154" style="5" customWidth="1"/>
    <col min="42" max="42" width="10.6346153846154" style="4" customWidth="1"/>
    <col min="43" max="43" width="10.6346153846154" style="5" customWidth="1"/>
    <col min="44" max="50" width="10.6346153846154" style="4" customWidth="1"/>
    <col min="51" max="58" width="10.6346153846154" style="8" hidden="1" customWidth="1"/>
    <col min="59" max="59" width="10.6346153846154" style="8" customWidth="1"/>
    <col min="60" max="60" width="10.6346153846154" style="4" customWidth="1"/>
    <col min="61" max="935" width="8.67307692307692" style="2"/>
    <col min="936" max="936" width="8.67307692307692"/>
  </cols>
  <sheetData>
    <row r="1" s="1" customFormat="1" ht="19.5" customHeight="1" spans="1:60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2" t="s">
        <v>9</v>
      </c>
      <c r="K1" s="13"/>
      <c r="L1" s="14"/>
      <c r="M1" s="13"/>
      <c r="N1" s="14"/>
      <c r="O1" s="19" t="s">
        <v>10</v>
      </c>
      <c r="P1" s="12" t="s">
        <v>11</v>
      </c>
      <c r="Q1" s="13"/>
      <c r="R1" s="14"/>
      <c r="S1" s="13"/>
      <c r="T1" s="14"/>
      <c r="U1" s="12" t="s">
        <v>12</v>
      </c>
      <c r="V1" s="13"/>
      <c r="W1" s="14"/>
      <c r="X1" s="22" t="s">
        <v>13</v>
      </c>
      <c r="Y1" s="22"/>
      <c r="Z1" s="22"/>
      <c r="AA1" s="15" t="s">
        <v>14</v>
      </c>
      <c r="AB1" s="22"/>
      <c r="AC1" s="15"/>
      <c r="AD1" s="22"/>
      <c r="AE1" s="15"/>
      <c r="AF1" s="15" t="s">
        <v>15</v>
      </c>
      <c r="AG1" s="22"/>
      <c r="AH1" s="15"/>
      <c r="AI1" s="22"/>
      <c r="AJ1" s="15"/>
      <c r="AK1" s="16" t="s">
        <v>16</v>
      </c>
      <c r="AL1" s="26" t="s">
        <v>17</v>
      </c>
      <c r="AM1" s="27"/>
      <c r="AN1" s="15" t="s">
        <v>18</v>
      </c>
      <c r="AO1" s="22"/>
      <c r="AP1" s="15"/>
      <c r="AQ1" s="22"/>
      <c r="AR1" s="15"/>
      <c r="AS1" s="32" t="s">
        <v>19</v>
      </c>
      <c r="AT1" s="32"/>
      <c r="AU1" s="15" t="s">
        <v>20</v>
      </c>
      <c r="AV1" s="33" t="s">
        <v>18</v>
      </c>
      <c r="AW1" s="35"/>
      <c r="AX1" s="15" t="s">
        <v>21</v>
      </c>
      <c r="AY1" s="36" t="s">
        <v>22</v>
      </c>
      <c r="AZ1" s="36" t="s">
        <v>23</v>
      </c>
      <c r="BA1" s="36" t="s">
        <v>24</v>
      </c>
      <c r="BB1" s="39" t="s">
        <v>25</v>
      </c>
      <c r="BC1" s="39" t="s">
        <v>26</v>
      </c>
      <c r="BD1" s="39" t="s">
        <v>27</v>
      </c>
      <c r="BE1" s="40" t="s">
        <v>28</v>
      </c>
      <c r="BF1" s="40" t="s">
        <v>29</v>
      </c>
      <c r="BG1" s="36" t="s">
        <v>30</v>
      </c>
      <c r="BH1" s="15" t="s">
        <v>31</v>
      </c>
    </row>
    <row r="2" s="1" customFormat="1" ht="19.5" customHeight="1" spans="1:60">
      <c r="A2" s="9"/>
      <c r="B2" s="9"/>
      <c r="C2" s="10"/>
      <c r="D2" s="10"/>
      <c r="E2" s="10"/>
      <c r="F2" s="10"/>
      <c r="G2" s="10"/>
      <c r="H2" s="10"/>
      <c r="I2" s="10"/>
      <c r="J2" s="15" t="s">
        <v>32</v>
      </c>
      <c r="K2" s="16" t="s">
        <v>33</v>
      </c>
      <c r="L2" s="15"/>
      <c r="M2" s="16" t="s">
        <v>34</v>
      </c>
      <c r="N2" s="15"/>
      <c r="O2" s="19" t="s">
        <v>33</v>
      </c>
      <c r="P2" s="15" t="s">
        <v>32</v>
      </c>
      <c r="Q2" s="16" t="s">
        <v>33</v>
      </c>
      <c r="R2" s="15"/>
      <c r="S2" s="16" t="s">
        <v>34</v>
      </c>
      <c r="T2" s="15"/>
      <c r="U2" s="15" t="s">
        <v>32</v>
      </c>
      <c r="V2" s="23" t="s">
        <v>33</v>
      </c>
      <c r="W2" s="14"/>
      <c r="X2" s="22" t="s">
        <v>32</v>
      </c>
      <c r="Y2" s="16" t="s">
        <v>33</v>
      </c>
      <c r="Z2" s="16"/>
      <c r="AA2" s="15" t="s">
        <v>32</v>
      </c>
      <c r="AB2" s="16" t="s">
        <v>33</v>
      </c>
      <c r="AC2" s="15"/>
      <c r="AD2" s="16" t="s">
        <v>34</v>
      </c>
      <c r="AE2" s="15"/>
      <c r="AF2" s="15" t="s">
        <v>32</v>
      </c>
      <c r="AG2" s="16" t="s">
        <v>33</v>
      </c>
      <c r="AH2" s="15"/>
      <c r="AI2" s="16" t="s">
        <v>34</v>
      </c>
      <c r="AJ2" s="15"/>
      <c r="AK2" s="28" t="s">
        <v>33</v>
      </c>
      <c r="AL2" s="29" t="s">
        <v>35</v>
      </c>
      <c r="AM2" s="29" t="s">
        <v>36</v>
      </c>
      <c r="AN2" s="15" t="s">
        <v>32</v>
      </c>
      <c r="AO2" s="16" t="s">
        <v>33</v>
      </c>
      <c r="AP2" s="15"/>
      <c r="AQ2" s="16" t="s">
        <v>34</v>
      </c>
      <c r="AR2" s="15"/>
      <c r="AS2" s="32"/>
      <c r="AT2" s="32"/>
      <c r="AU2" s="15"/>
      <c r="AV2" s="34"/>
      <c r="AW2" s="37"/>
      <c r="AX2" s="15"/>
      <c r="AY2" s="36"/>
      <c r="AZ2" s="36"/>
      <c r="BA2" s="36"/>
      <c r="BB2" s="36"/>
      <c r="BC2" s="36"/>
      <c r="BD2" s="36"/>
      <c r="BE2" s="41"/>
      <c r="BF2" s="41"/>
      <c r="BG2" s="36"/>
      <c r="BH2" s="15"/>
    </row>
    <row r="3" s="1" customFormat="1" ht="19.5" customHeight="1" spans="1:60">
      <c r="A3" s="9"/>
      <c r="B3" s="9"/>
      <c r="C3" s="10"/>
      <c r="D3" s="10"/>
      <c r="E3" s="10"/>
      <c r="F3" s="10"/>
      <c r="G3" s="10"/>
      <c r="H3" s="10"/>
      <c r="I3" s="10"/>
      <c r="J3" s="15"/>
      <c r="K3" s="16" t="s">
        <v>37</v>
      </c>
      <c r="L3" s="15" t="s">
        <v>38</v>
      </c>
      <c r="M3" s="16" t="s">
        <v>37</v>
      </c>
      <c r="N3" s="15" t="s">
        <v>38</v>
      </c>
      <c r="O3" s="19" t="s">
        <v>38</v>
      </c>
      <c r="P3" s="15"/>
      <c r="Q3" s="16" t="s">
        <v>37</v>
      </c>
      <c r="R3" s="15" t="s">
        <v>38</v>
      </c>
      <c r="S3" s="16" t="s">
        <v>37</v>
      </c>
      <c r="T3" s="15" t="s">
        <v>38</v>
      </c>
      <c r="U3" s="15"/>
      <c r="V3" s="16" t="s">
        <v>37</v>
      </c>
      <c r="W3" s="15" t="s">
        <v>38</v>
      </c>
      <c r="X3" s="22"/>
      <c r="Y3" s="16" t="s">
        <v>37</v>
      </c>
      <c r="Z3" s="22" t="s">
        <v>38</v>
      </c>
      <c r="AA3" s="15"/>
      <c r="AB3" s="16" t="s">
        <v>37</v>
      </c>
      <c r="AC3" s="15" t="s">
        <v>38</v>
      </c>
      <c r="AD3" s="16" t="s">
        <v>37</v>
      </c>
      <c r="AE3" s="15" t="s">
        <v>38</v>
      </c>
      <c r="AF3" s="15"/>
      <c r="AG3" s="16" t="s">
        <v>37</v>
      </c>
      <c r="AH3" s="15" t="s">
        <v>38</v>
      </c>
      <c r="AI3" s="16" t="s">
        <v>37</v>
      </c>
      <c r="AJ3" s="15" t="s">
        <v>38</v>
      </c>
      <c r="AK3" s="22" t="s">
        <v>38</v>
      </c>
      <c r="AL3" s="30"/>
      <c r="AM3" s="30"/>
      <c r="AN3" s="15"/>
      <c r="AO3" s="16" t="s">
        <v>37</v>
      </c>
      <c r="AP3" s="15" t="s">
        <v>38</v>
      </c>
      <c r="AQ3" s="16" t="s">
        <v>37</v>
      </c>
      <c r="AR3" s="15" t="s">
        <v>38</v>
      </c>
      <c r="AS3" s="32" t="s">
        <v>33</v>
      </c>
      <c r="AT3" s="32" t="s">
        <v>34</v>
      </c>
      <c r="AU3" s="15"/>
      <c r="AV3" s="32" t="s">
        <v>33</v>
      </c>
      <c r="AW3" s="32" t="s">
        <v>34</v>
      </c>
      <c r="AX3" s="15"/>
      <c r="AY3" s="36"/>
      <c r="AZ3" s="36"/>
      <c r="BA3" s="36"/>
      <c r="BB3" s="36"/>
      <c r="BC3" s="36"/>
      <c r="BD3" s="36"/>
      <c r="BE3" s="42"/>
      <c r="BF3" s="42"/>
      <c r="BG3" s="36"/>
      <c r="BH3" s="15"/>
    </row>
    <row r="4" s="2" customFormat="1" spans="1:60">
      <c r="A4" s="11" t="s">
        <v>39</v>
      </c>
      <c r="B4" s="2" t="s">
        <v>40</v>
      </c>
      <c r="C4" s="2" t="s">
        <v>41</v>
      </c>
      <c r="D4" s="2" t="s">
        <v>42</v>
      </c>
      <c r="E4" s="2" t="s">
        <v>43</v>
      </c>
      <c r="F4" s="2" t="s">
        <v>44</v>
      </c>
      <c r="G4" s="3" t="s">
        <v>45</v>
      </c>
      <c r="H4" s="2" t="s">
        <v>46</v>
      </c>
      <c r="I4" s="2">
        <v>1</v>
      </c>
      <c r="J4" s="17">
        <v>5400</v>
      </c>
      <c r="K4" s="18">
        <v>0.16</v>
      </c>
      <c r="L4" s="17">
        <f t="shared" ref="L4:L27" si="0">ROUND(J4*K4,2)</f>
        <v>864</v>
      </c>
      <c r="M4" s="18">
        <v>0.08</v>
      </c>
      <c r="N4" s="17">
        <f t="shared" ref="N4:N27" si="1">ROUND(J4*M4,2)</f>
        <v>432</v>
      </c>
      <c r="O4" s="20"/>
      <c r="P4" s="17">
        <v>5400</v>
      </c>
      <c r="Q4" s="21">
        <v>0.007</v>
      </c>
      <c r="R4" s="17">
        <f t="shared" ref="R4:R27" si="2">ROUND(P4*Q4,2)</f>
        <v>37.8</v>
      </c>
      <c r="S4" s="21">
        <v>0.003</v>
      </c>
      <c r="T4" s="17">
        <f t="shared" ref="T4:T27" si="3">ROUND(P4*S4,2)</f>
        <v>16.2</v>
      </c>
      <c r="U4" s="17">
        <v>5400</v>
      </c>
      <c r="V4" s="21">
        <v>0.004</v>
      </c>
      <c r="W4" s="17">
        <f t="shared" ref="W4:W27" si="4">ROUND(U4*V4,2)</f>
        <v>21.6</v>
      </c>
      <c r="X4" s="24"/>
      <c r="Y4" s="25"/>
      <c r="Z4" s="24"/>
      <c r="AA4" s="17">
        <v>5400</v>
      </c>
      <c r="AB4" s="25">
        <v>0.08</v>
      </c>
      <c r="AC4" s="17">
        <f t="shared" ref="AC4:AC27" si="5">ROUND(AA4*AB4,2)</f>
        <v>432</v>
      </c>
      <c r="AD4" s="21">
        <v>0.02</v>
      </c>
      <c r="AE4" s="17">
        <f t="shared" ref="AE4:AE27" si="6">ROUND(AA4*AD4,2)</f>
        <v>108</v>
      </c>
      <c r="AF4" s="17"/>
      <c r="AG4" s="25"/>
      <c r="AH4" s="17">
        <v>13.63</v>
      </c>
      <c r="AI4" s="25"/>
      <c r="AJ4" s="17"/>
      <c r="AK4" s="24"/>
      <c r="AL4" s="31"/>
      <c r="AM4" s="31"/>
      <c r="AN4" s="17">
        <v>5400</v>
      </c>
      <c r="AO4" s="18">
        <v>0.12</v>
      </c>
      <c r="AP4" s="17">
        <f t="shared" ref="AP4:AP25" si="7">ROUND(AN4*AO4,0)</f>
        <v>648</v>
      </c>
      <c r="AQ4" s="18">
        <v>0.12</v>
      </c>
      <c r="AR4" s="17">
        <f t="shared" ref="AR4:AR25" si="8">ROUND(AN4*AQ4,0)</f>
        <v>648</v>
      </c>
      <c r="AS4" s="17">
        <f t="shared" ref="AS4:AS27" si="9">ROUND(L4+R4+W4+AC4+AH4,2)</f>
        <v>1369.03</v>
      </c>
      <c r="AT4" s="17">
        <f t="shared" ref="AT4:AT27" si="10">ROUND(N4+T4+AE4+AJ4,2)</f>
        <v>556.2</v>
      </c>
      <c r="AU4" s="17">
        <f t="shared" ref="AU4:AU27" si="11">AS4+AT4</f>
        <v>1925.23</v>
      </c>
      <c r="AV4" s="17">
        <f t="shared" ref="AV4:AV27" si="12">AP4</f>
        <v>648</v>
      </c>
      <c r="AW4" s="17">
        <f t="shared" ref="AW4:AW27" si="13">AR4</f>
        <v>648</v>
      </c>
      <c r="AX4" s="17">
        <f t="shared" ref="AX4:AX27" si="14">AV4+AW4</f>
        <v>1296</v>
      </c>
      <c r="AY4" s="38"/>
      <c r="AZ4" s="38"/>
      <c r="BA4" s="38"/>
      <c r="BB4" s="38"/>
      <c r="BC4" s="38"/>
      <c r="BD4" s="38"/>
      <c r="BE4" s="38"/>
      <c r="BF4" s="38"/>
      <c r="BG4" s="38"/>
      <c r="BH4" s="17">
        <f t="shared" ref="BH4:BH27" si="15">ROUND(AU4+SUM(AX4:BF4),2)</f>
        <v>3221.23</v>
      </c>
    </row>
    <row r="5" s="2" customFormat="1" spans="1:60">
      <c r="A5" s="3" t="s">
        <v>39</v>
      </c>
      <c r="B5" s="11" t="s">
        <v>40</v>
      </c>
      <c r="C5" s="2" t="s">
        <v>41</v>
      </c>
      <c r="D5" s="2" t="s">
        <v>42</v>
      </c>
      <c r="E5" s="2" t="s">
        <v>43</v>
      </c>
      <c r="F5" s="2" t="s">
        <v>44</v>
      </c>
      <c r="G5" s="3" t="s">
        <v>47</v>
      </c>
      <c r="H5" s="2" t="s">
        <v>48</v>
      </c>
      <c r="I5" s="2">
        <v>1</v>
      </c>
      <c r="J5" s="17">
        <v>4900</v>
      </c>
      <c r="K5" s="18">
        <v>0.16</v>
      </c>
      <c r="L5" s="17">
        <f t="shared" si="0"/>
        <v>784</v>
      </c>
      <c r="M5" s="18">
        <v>0.08</v>
      </c>
      <c r="N5" s="17">
        <f t="shared" si="1"/>
        <v>392</v>
      </c>
      <c r="O5" s="20"/>
      <c r="P5" s="17">
        <v>4900</v>
      </c>
      <c r="Q5" s="21">
        <v>0.007</v>
      </c>
      <c r="R5" s="17">
        <f t="shared" si="2"/>
        <v>34.3</v>
      </c>
      <c r="S5" s="21">
        <v>0.003</v>
      </c>
      <c r="T5" s="17">
        <f t="shared" si="3"/>
        <v>14.7</v>
      </c>
      <c r="U5" s="17">
        <v>4900</v>
      </c>
      <c r="V5" s="21">
        <v>0.004</v>
      </c>
      <c r="W5" s="17">
        <f t="shared" si="4"/>
        <v>19.6</v>
      </c>
      <c r="X5" s="24"/>
      <c r="Y5" s="25"/>
      <c r="Z5" s="24"/>
      <c r="AA5" s="17">
        <v>4900</v>
      </c>
      <c r="AB5" s="25">
        <v>0.08</v>
      </c>
      <c r="AC5" s="17">
        <f t="shared" si="5"/>
        <v>392</v>
      </c>
      <c r="AD5" s="21">
        <v>0.02</v>
      </c>
      <c r="AE5" s="17">
        <f t="shared" si="6"/>
        <v>98</v>
      </c>
      <c r="AF5" s="17"/>
      <c r="AG5" s="25"/>
      <c r="AH5" s="17">
        <v>13.63</v>
      </c>
      <c r="AI5" s="25"/>
      <c r="AJ5" s="17"/>
      <c r="AK5" s="24"/>
      <c r="AL5" s="31"/>
      <c r="AM5" s="31"/>
      <c r="AN5" s="17">
        <v>5900</v>
      </c>
      <c r="AO5" s="18">
        <v>0.12</v>
      </c>
      <c r="AP5" s="17">
        <f t="shared" si="7"/>
        <v>708</v>
      </c>
      <c r="AQ5" s="18">
        <v>0.12</v>
      </c>
      <c r="AR5" s="17">
        <f t="shared" si="8"/>
        <v>708</v>
      </c>
      <c r="AS5" s="17">
        <f t="shared" si="9"/>
        <v>1243.53</v>
      </c>
      <c r="AT5" s="17">
        <f t="shared" si="10"/>
        <v>504.7</v>
      </c>
      <c r="AU5" s="17">
        <f t="shared" si="11"/>
        <v>1748.23</v>
      </c>
      <c r="AV5" s="17">
        <f t="shared" si="12"/>
        <v>708</v>
      </c>
      <c r="AW5" s="17">
        <f t="shared" si="13"/>
        <v>708</v>
      </c>
      <c r="AX5" s="17">
        <f t="shared" si="14"/>
        <v>1416</v>
      </c>
      <c r="AY5" s="38"/>
      <c r="AZ5" s="38"/>
      <c r="BA5" s="38"/>
      <c r="BB5" s="38"/>
      <c r="BC5" s="38"/>
      <c r="BD5" s="38"/>
      <c r="BE5" s="38"/>
      <c r="BF5" s="38"/>
      <c r="BG5" s="38"/>
      <c r="BH5" s="17">
        <f t="shared" si="15"/>
        <v>3164.23</v>
      </c>
    </row>
    <row r="6" s="2" customFormat="1" spans="1:60">
      <c r="A6" s="3" t="s">
        <v>39</v>
      </c>
      <c r="B6" s="2" t="s">
        <v>40</v>
      </c>
      <c r="C6" s="11" t="s">
        <v>41</v>
      </c>
      <c r="D6" s="2" t="s">
        <v>42</v>
      </c>
      <c r="E6" s="2" t="s">
        <v>43</v>
      </c>
      <c r="F6" s="2" t="s">
        <v>44</v>
      </c>
      <c r="G6" s="3" t="s">
        <v>47</v>
      </c>
      <c r="H6" s="2" t="s">
        <v>49</v>
      </c>
      <c r="I6" s="2">
        <v>1</v>
      </c>
      <c r="J6" s="17">
        <v>5400</v>
      </c>
      <c r="K6" s="18">
        <v>0.16</v>
      </c>
      <c r="L6" s="17">
        <f t="shared" si="0"/>
        <v>864</v>
      </c>
      <c r="M6" s="18">
        <v>0.08</v>
      </c>
      <c r="N6" s="17">
        <f t="shared" si="1"/>
        <v>432</v>
      </c>
      <c r="O6" s="20"/>
      <c r="P6" s="17">
        <v>5400</v>
      </c>
      <c r="Q6" s="21">
        <v>0.007</v>
      </c>
      <c r="R6" s="17">
        <f t="shared" si="2"/>
        <v>37.8</v>
      </c>
      <c r="S6" s="21">
        <v>0.003</v>
      </c>
      <c r="T6" s="17">
        <f t="shared" si="3"/>
        <v>16.2</v>
      </c>
      <c r="U6" s="17">
        <v>5400</v>
      </c>
      <c r="V6" s="21">
        <v>0.004</v>
      </c>
      <c r="W6" s="17">
        <f t="shared" si="4"/>
        <v>21.6</v>
      </c>
      <c r="X6" s="24"/>
      <c r="Y6" s="25"/>
      <c r="Z6" s="24"/>
      <c r="AA6" s="17">
        <v>5400</v>
      </c>
      <c r="AB6" s="25">
        <v>0.08</v>
      </c>
      <c r="AC6" s="17">
        <f t="shared" si="5"/>
        <v>432</v>
      </c>
      <c r="AD6" s="21">
        <v>0.02</v>
      </c>
      <c r="AE6" s="17">
        <f t="shared" si="6"/>
        <v>108</v>
      </c>
      <c r="AF6" s="17"/>
      <c r="AG6" s="25"/>
      <c r="AH6" s="17">
        <v>13.63</v>
      </c>
      <c r="AI6" s="25"/>
      <c r="AJ6" s="17"/>
      <c r="AK6" s="24"/>
      <c r="AL6" s="31"/>
      <c r="AM6" s="31"/>
      <c r="AN6" s="17">
        <v>5800</v>
      </c>
      <c r="AO6" s="18">
        <v>0.12</v>
      </c>
      <c r="AP6" s="17">
        <f t="shared" si="7"/>
        <v>696</v>
      </c>
      <c r="AQ6" s="18">
        <v>0.12</v>
      </c>
      <c r="AR6" s="17">
        <f t="shared" si="8"/>
        <v>696</v>
      </c>
      <c r="AS6" s="17">
        <f t="shared" si="9"/>
        <v>1369.03</v>
      </c>
      <c r="AT6" s="17">
        <f t="shared" si="10"/>
        <v>556.2</v>
      </c>
      <c r="AU6" s="17">
        <f t="shared" si="11"/>
        <v>1925.23</v>
      </c>
      <c r="AV6" s="17">
        <f t="shared" si="12"/>
        <v>696</v>
      </c>
      <c r="AW6" s="17">
        <f t="shared" si="13"/>
        <v>696</v>
      </c>
      <c r="AX6" s="17">
        <f t="shared" si="14"/>
        <v>1392</v>
      </c>
      <c r="AY6" s="38"/>
      <c r="AZ6" s="38"/>
      <c r="BA6" s="38"/>
      <c r="BB6" s="38"/>
      <c r="BC6" s="38"/>
      <c r="BD6" s="38"/>
      <c r="BE6" s="38"/>
      <c r="BF6" s="38"/>
      <c r="BG6" s="38"/>
      <c r="BH6" s="17">
        <f t="shared" si="15"/>
        <v>3317.23</v>
      </c>
    </row>
    <row r="7" s="2" customFormat="1" spans="1:60">
      <c r="A7" s="3" t="s">
        <v>39</v>
      </c>
      <c r="B7" s="2" t="s">
        <v>40</v>
      </c>
      <c r="C7" s="2" t="s">
        <v>41</v>
      </c>
      <c r="D7" s="11" t="s">
        <v>42</v>
      </c>
      <c r="E7" s="2" t="s">
        <v>43</v>
      </c>
      <c r="F7" s="2" t="s">
        <v>44</v>
      </c>
      <c r="G7" s="3" t="s">
        <v>47</v>
      </c>
      <c r="H7" s="2" t="s">
        <v>50</v>
      </c>
      <c r="I7" s="2">
        <v>1</v>
      </c>
      <c r="J7" s="17">
        <v>8000</v>
      </c>
      <c r="K7" s="18">
        <v>0.16</v>
      </c>
      <c r="L7" s="17">
        <f t="shared" si="0"/>
        <v>1280</v>
      </c>
      <c r="M7" s="18">
        <v>0.08</v>
      </c>
      <c r="N7" s="17">
        <f t="shared" si="1"/>
        <v>640</v>
      </c>
      <c r="O7" s="20"/>
      <c r="P7" s="17">
        <v>8000</v>
      </c>
      <c r="Q7" s="21">
        <v>0.007</v>
      </c>
      <c r="R7" s="17">
        <f t="shared" si="2"/>
        <v>56</v>
      </c>
      <c r="S7" s="21">
        <v>0.003</v>
      </c>
      <c r="T7" s="17">
        <f t="shared" si="3"/>
        <v>24</v>
      </c>
      <c r="U7" s="17">
        <v>8000</v>
      </c>
      <c r="V7" s="21">
        <v>0.004</v>
      </c>
      <c r="W7" s="17">
        <f t="shared" si="4"/>
        <v>32</v>
      </c>
      <c r="X7" s="24"/>
      <c r="Y7" s="25"/>
      <c r="Z7" s="24"/>
      <c r="AA7" s="17">
        <v>8000</v>
      </c>
      <c r="AB7" s="25">
        <v>0.08</v>
      </c>
      <c r="AC7" s="17">
        <f t="shared" si="5"/>
        <v>640</v>
      </c>
      <c r="AD7" s="21">
        <v>0.02</v>
      </c>
      <c r="AE7" s="17">
        <f t="shared" si="6"/>
        <v>160</v>
      </c>
      <c r="AF7" s="17"/>
      <c r="AG7" s="25"/>
      <c r="AH7" s="17">
        <v>13.63</v>
      </c>
      <c r="AI7" s="25"/>
      <c r="AJ7" s="17"/>
      <c r="AK7" s="24"/>
      <c r="AL7" s="31"/>
      <c r="AM7" s="31"/>
      <c r="AN7" s="17">
        <v>6500</v>
      </c>
      <c r="AO7" s="18">
        <v>0.12</v>
      </c>
      <c r="AP7" s="17">
        <f t="shared" si="7"/>
        <v>780</v>
      </c>
      <c r="AQ7" s="18">
        <v>0.12</v>
      </c>
      <c r="AR7" s="17">
        <f t="shared" si="8"/>
        <v>780</v>
      </c>
      <c r="AS7" s="17">
        <f t="shared" si="9"/>
        <v>2021.63</v>
      </c>
      <c r="AT7" s="17">
        <f t="shared" si="10"/>
        <v>824</v>
      </c>
      <c r="AU7" s="17">
        <f t="shared" si="11"/>
        <v>2845.63</v>
      </c>
      <c r="AV7" s="17">
        <f t="shared" si="12"/>
        <v>780</v>
      </c>
      <c r="AW7" s="17">
        <f t="shared" si="13"/>
        <v>780</v>
      </c>
      <c r="AX7" s="17">
        <f t="shared" si="14"/>
        <v>1560</v>
      </c>
      <c r="AY7" s="38"/>
      <c r="AZ7" s="38"/>
      <c r="BA7" s="38"/>
      <c r="BB7" s="38"/>
      <c r="BC7" s="38"/>
      <c r="BD7" s="38"/>
      <c r="BE7" s="38"/>
      <c r="BF7" s="38"/>
      <c r="BG7" s="38"/>
      <c r="BH7" s="17">
        <f t="shared" si="15"/>
        <v>4405.63</v>
      </c>
    </row>
    <row r="8" s="2" customFormat="1" spans="1:60">
      <c r="A8" s="3" t="s">
        <v>39</v>
      </c>
      <c r="B8" s="2" t="s">
        <v>40</v>
      </c>
      <c r="C8" s="2" t="s">
        <v>41</v>
      </c>
      <c r="D8" s="2" t="s">
        <v>42</v>
      </c>
      <c r="E8" s="11" t="s">
        <v>43</v>
      </c>
      <c r="F8" s="2" t="s">
        <v>44</v>
      </c>
      <c r="G8" s="3" t="s">
        <v>47</v>
      </c>
      <c r="H8" s="2" t="s">
        <v>51</v>
      </c>
      <c r="I8" s="2">
        <v>1</v>
      </c>
      <c r="J8" s="17">
        <v>6000</v>
      </c>
      <c r="K8" s="18">
        <v>0.16</v>
      </c>
      <c r="L8" s="17">
        <f t="shared" si="0"/>
        <v>960</v>
      </c>
      <c r="M8" s="18">
        <v>0.08</v>
      </c>
      <c r="N8" s="17">
        <f t="shared" si="1"/>
        <v>480</v>
      </c>
      <c r="O8" s="20"/>
      <c r="P8" s="17">
        <v>6000</v>
      </c>
      <c r="Q8" s="21">
        <v>0.007</v>
      </c>
      <c r="R8" s="17">
        <f t="shared" si="2"/>
        <v>42</v>
      </c>
      <c r="S8" s="21">
        <v>0.003</v>
      </c>
      <c r="T8" s="17">
        <f t="shared" si="3"/>
        <v>18</v>
      </c>
      <c r="U8" s="17">
        <v>6000</v>
      </c>
      <c r="V8" s="21">
        <v>0.004</v>
      </c>
      <c r="W8" s="17">
        <f t="shared" si="4"/>
        <v>24</v>
      </c>
      <c r="X8" s="24"/>
      <c r="Y8" s="25"/>
      <c r="Z8" s="24"/>
      <c r="AA8" s="17">
        <v>6000</v>
      </c>
      <c r="AB8" s="25">
        <v>0.08</v>
      </c>
      <c r="AC8" s="17">
        <f t="shared" si="5"/>
        <v>480</v>
      </c>
      <c r="AD8" s="21">
        <v>0.02</v>
      </c>
      <c r="AE8" s="17">
        <f t="shared" si="6"/>
        <v>120</v>
      </c>
      <c r="AF8" s="17"/>
      <c r="AG8" s="25"/>
      <c r="AH8" s="17">
        <v>13.63</v>
      </c>
      <c r="AI8" s="25"/>
      <c r="AJ8" s="17"/>
      <c r="AK8" s="24"/>
      <c r="AL8" s="31"/>
      <c r="AM8" s="31"/>
      <c r="AN8" s="17">
        <v>6100</v>
      </c>
      <c r="AO8" s="18">
        <v>0.12</v>
      </c>
      <c r="AP8" s="17">
        <f t="shared" si="7"/>
        <v>732</v>
      </c>
      <c r="AQ8" s="18">
        <v>0.12</v>
      </c>
      <c r="AR8" s="17">
        <f t="shared" si="8"/>
        <v>732</v>
      </c>
      <c r="AS8" s="17">
        <f t="shared" si="9"/>
        <v>1519.63</v>
      </c>
      <c r="AT8" s="17">
        <f t="shared" si="10"/>
        <v>618</v>
      </c>
      <c r="AU8" s="17">
        <f t="shared" si="11"/>
        <v>2137.63</v>
      </c>
      <c r="AV8" s="17">
        <f t="shared" si="12"/>
        <v>732</v>
      </c>
      <c r="AW8" s="17">
        <f t="shared" si="13"/>
        <v>732</v>
      </c>
      <c r="AX8" s="17">
        <f t="shared" si="14"/>
        <v>1464</v>
      </c>
      <c r="AY8" s="38"/>
      <c r="AZ8" s="38"/>
      <c r="BA8" s="38"/>
      <c r="BB8" s="38"/>
      <c r="BC8" s="38"/>
      <c r="BD8" s="38"/>
      <c r="BE8" s="38"/>
      <c r="BF8" s="38"/>
      <c r="BG8" s="38"/>
      <c r="BH8" s="17">
        <f t="shared" si="15"/>
        <v>3601.63</v>
      </c>
    </row>
    <row r="9" s="2" customFormat="1" spans="1:60">
      <c r="A9" s="3" t="s">
        <v>39</v>
      </c>
      <c r="B9" s="2" t="s">
        <v>40</v>
      </c>
      <c r="C9" s="2" t="s">
        <v>41</v>
      </c>
      <c r="D9" s="2" t="s">
        <v>42</v>
      </c>
      <c r="E9" s="2" t="s">
        <v>43</v>
      </c>
      <c r="F9" s="11" t="s">
        <v>44</v>
      </c>
      <c r="G9" s="3" t="s">
        <v>47</v>
      </c>
      <c r="H9" s="2" t="s">
        <v>52</v>
      </c>
      <c r="I9" s="2">
        <v>1</v>
      </c>
      <c r="J9" s="17">
        <v>8000</v>
      </c>
      <c r="K9" s="18">
        <v>0.16</v>
      </c>
      <c r="L9" s="17">
        <f t="shared" si="0"/>
        <v>1280</v>
      </c>
      <c r="M9" s="18">
        <v>0.08</v>
      </c>
      <c r="N9" s="17">
        <f t="shared" si="1"/>
        <v>640</v>
      </c>
      <c r="O9" s="20"/>
      <c r="P9" s="17">
        <v>8000</v>
      </c>
      <c r="Q9" s="21">
        <v>0.007</v>
      </c>
      <c r="R9" s="17">
        <f t="shared" si="2"/>
        <v>56</v>
      </c>
      <c r="S9" s="21">
        <v>0.003</v>
      </c>
      <c r="T9" s="17">
        <f t="shared" si="3"/>
        <v>24</v>
      </c>
      <c r="U9" s="17">
        <v>8000</v>
      </c>
      <c r="V9" s="21">
        <v>0.004</v>
      </c>
      <c r="W9" s="17">
        <f t="shared" si="4"/>
        <v>32</v>
      </c>
      <c r="X9" s="24"/>
      <c r="Y9" s="25"/>
      <c r="Z9" s="24"/>
      <c r="AA9" s="17">
        <v>8000</v>
      </c>
      <c r="AB9" s="25">
        <v>0.08</v>
      </c>
      <c r="AC9" s="17">
        <f t="shared" si="5"/>
        <v>640</v>
      </c>
      <c r="AD9" s="21">
        <v>0.02</v>
      </c>
      <c r="AE9" s="17">
        <f t="shared" si="6"/>
        <v>160</v>
      </c>
      <c r="AF9" s="17"/>
      <c r="AG9" s="25"/>
      <c r="AH9" s="17">
        <v>13.63</v>
      </c>
      <c r="AI9" s="25"/>
      <c r="AJ9" s="17"/>
      <c r="AK9" s="24"/>
      <c r="AL9" s="31"/>
      <c r="AM9" s="31"/>
      <c r="AN9" s="17">
        <v>6500</v>
      </c>
      <c r="AO9" s="18">
        <v>0.12</v>
      </c>
      <c r="AP9" s="17">
        <f t="shared" si="7"/>
        <v>780</v>
      </c>
      <c r="AQ9" s="18">
        <v>0.12</v>
      </c>
      <c r="AR9" s="17">
        <f t="shared" si="8"/>
        <v>780</v>
      </c>
      <c r="AS9" s="17">
        <f t="shared" si="9"/>
        <v>2021.63</v>
      </c>
      <c r="AT9" s="17">
        <f t="shared" si="10"/>
        <v>824</v>
      </c>
      <c r="AU9" s="17">
        <f t="shared" si="11"/>
        <v>2845.63</v>
      </c>
      <c r="AV9" s="17">
        <f t="shared" si="12"/>
        <v>780</v>
      </c>
      <c r="AW9" s="17">
        <f t="shared" si="13"/>
        <v>780</v>
      </c>
      <c r="AX9" s="17">
        <f t="shared" si="14"/>
        <v>1560</v>
      </c>
      <c r="AY9" s="38"/>
      <c r="AZ9" s="38"/>
      <c r="BA9" s="38"/>
      <c r="BB9" s="38"/>
      <c r="BC9" s="38"/>
      <c r="BD9" s="38"/>
      <c r="BE9" s="38"/>
      <c r="BF9" s="38"/>
      <c r="BG9" s="38"/>
      <c r="BH9" s="17">
        <f t="shared" si="15"/>
        <v>4405.63</v>
      </c>
    </row>
    <row r="10" s="2" customFormat="1" spans="1:60">
      <c r="A10" s="3" t="s">
        <v>39</v>
      </c>
      <c r="B10" s="2" t="s">
        <v>53</v>
      </c>
      <c r="C10" s="2" t="s">
        <v>54</v>
      </c>
      <c r="D10" s="2" t="s">
        <v>55</v>
      </c>
      <c r="E10" s="2" t="s">
        <v>43</v>
      </c>
      <c r="F10" s="2" t="s">
        <v>44</v>
      </c>
      <c r="G10" s="11" t="s">
        <v>47</v>
      </c>
      <c r="H10" s="2" t="s">
        <v>48</v>
      </c>
      <c r="I10" s="2">
        <v>1</v>
      </c>
      <c r="J10" s="17">
        <v>6000</v>
      </c>
      <c r="K10" s="18">
        <v>0.16</v>
      </c>
      <c r="L10" s="17">
        <f t="shared" si="0"/>
        <v>960</v>
      </c>
      <c r="M10" s="18">
        <v>0.08</v>
      </c>
      <c r="N10" s="17">
        <f t="shared" si="1"/>
        <v>480</v>
      </c>
      <c r="O10" s="20"/>
      <c r="P10" s="17">
        <v>6000</v>
      </c>
      <c r="Q10" s="21">
        <v>0.007</v>
      </c>
      <c r="R10" s="17">
        <f t="shared" si="2"/>
        <v>42</v>
      </c>
      <c r="S10" s="21">
        <v>0.003</v>
      </c>
      <c r="T10" s="17">
        <f t="shared" si="3"/>
        <v>18</v>
      </c>
      <c r="U10" s="17">
        <v>6000</v>
      </c>
      <c r="V10" s="21">
        <v>0.004</v>
      </c>
      <c r="W10" s="17">
        <f t="shared" si="4"/>
        <v>24</v>
      </c>
      <c r="X10" s="24"/>
      <c r="Y10" s="25"/>
      <c r="Z10" s="24"/>
      <c r="AA10" s="17">
        <v>6000</v>
      </c>
      <c r="AB10" s="25">
        <v>0.08</v>
      </c>
      <c r="AC10" s="17">
        <f t="shared" si="5"/>
        <v>480</v>
      </c>
      <c r="AD10" s="21">
        <v>0.02</v>
      </c>
      <c r="AE10" s="17">
        <f t="shared" si="6"/>
        <v>120</v>
      </c>
      <c r="AF10" s="17"/>
      <c r="AG10" s="25"/>
      <c r="AH10" s="17">
        <v>13.63</v>
      </c>
      <c r="AI10" s="25"/>
      <c r="AJ10" s="17"/>
      <c r="AK10" s="24"/>
      <c r="AL10" s="31"/>
      <c r="AM10" s="31"/>
      <c r="AN10" s="17">
        <v>6100</v>
      </c>
      <c r="AO10" s="18">
        <v>0.12</v>
      </c>
      <c r="AP10" s="17">
        <f t="shared" si="7"/>
        <v>732</v>
      </c>
      <c r="AQ10" s="18">
        <v>0.12</v>
      </c>
      <c r="AR10" s="17">
        <f t="shared" si="8"/>
        <v>732</v>
      </c>
      <c r="AS10" s="17">
        <f t="shared" si="9"/>
        <v>1519.63</v>
      </c>
      <c r="AT10" s="17">
        <f t="shared" si="10"/>
        <v>618</v>
      </c>
      <c r="AU10" s="17">
        <f t="shared" si="11"/>
        <v>2137.63</v>
      </c>
      <c r="AV10" s="17">
        <f t="shared" si="12"/>
        <v>732</v>
      </c>
      <c r="AW10" s="17">
        <f t="shared" si="13"/>
        <v>732</v>
      </c>
      <c r="AX10" s="17">
        <f t="shared" si="14"/>
        <v>1464</v>
      </c>
      <c r="AY10" s="38"/>
      <c r="AZ10" s="38"/>
      <c r="BA10" s="38"/>
      <c r="BB10" s="38"/>
      <c r="BC10" s="38"/>
      <c r="BD10" s="38"/>
      <c r="BE10" s="38"/>
      <c r="BF10" s="38"/>
      <c r="BG10" s="38"/>
      <c r="BH10" s="17">
        <f t="shared" si="15"/>
        <v>3601.63</v>
      </c>
    </row>
    <row r="11" s="2" customFormat="1" spans="1:60">
      <c r="A11" s="3" t="s">
        <v>39</v>
      </c>
      <c r="B11" s="2" t="s">
        <v>53</v>
      </c>
      <c r="C11" s="2" t="s">
        <v>54</v>
      </c>
      <c r="D11" s="2" t="s">
        <v>55</v>
      </c>
      <c r="E11" s="2" t="s">
        <v>43</v>
      </c>
      <c r="F11" s="2" t="s">
        <v>44</v>
      </c>
      <c r="G11" s="3" t="s">
        <v>47</v>
      </c>
      <c r="H11" s="11" t="s">
        <v>49</v>
      </c>
      <c r="I11" s="2">
        <v>1</v>
      </c>
      <c r="J11" s="17">
        <v>6000</v>
      </c>
      <c r="K11" s="18">
        <v>0.16</v>
      </c>
      <c r="L11" s="17">
        <f t="shared" si="0"/>
        <v>960</v>
      </c>
      <c r="M11" s="18">
        <v>0.08</v>
      </c>
      <c r="N11" s="17">
        <f t="shared" si="1"/>
        <v>480</v>
      </c>
      <c r="O11" s="20"/>
      <c r="P11" s="17">
        <v>6000</v>
      </c>
      <c r="Q11" s="21">
        <v>0.007</v>
      </c>
      <c r="R11" s="17">
        <f t="shared" si="2"/>
        <v>42</v>
      </c>
      <c r="S11" s="21">
        <v>0.003</v>
      </c>
      <c r="T11" s="17">
        <f t="shared" si="3"/>
        <v>18</v>
      </c>
      <c r="U11" s="17">
        <v>6000</v>
      </c>
      <c r="V11" s="21">
        <v>0.004</v>
      </c>
      <c r="W11" s="17">
        <f t="shared" si="4"/>
        <v>24</v>
      </c>
      <c r="X11" s="24"/>
      <c r="Y11" s="25"/>
      <c r="Z11" s="24"/>
      <c r="AA11" s="17">
        <v>6000</v>
      </c>
      <c r="AB11" s="25">
        <v>0.08</v>
      </c>
      <c r="AC11" s="17">
        <f t="shared" si="5"/>
        <v>480</v>
      </c>
      <c r="AD11" s="21">
        <v>0.02</v>
      </c>
      <c r="AE11" s="17">
        <f t="shared" si="6"/>
        <v>120</v>
      </c>
      <c r="AF11" s="17"/>
      <c r="AG11" s="25"/>
      <c r="AH11" s="17">
        <v>13.63</v>
      </c>
      <c r="AI11" s="25"/>
      <c r="AJ11" s="17"/>
      <c r="AK11" s="24"/>
      <c r="AL11" s="31"/>
      <c r="AM11" s="31"/>
      <c r="AN11" s="17">
        <v>6500</v>
      </c>
      <c r="AO11" s="18">
        <v>0.12</v>
      </c>
      <c r="AP11" s="17">
        <f t="shared" si="7"/>
        <v>780</v>
      </c>
      <c r="AQ11" s="18">
        <v>0.12</v>
      </c>
      <c r="AR11" s="17">
        <f t="shared" si="8"/>
        <v>780</v>
      </c>
      <c r="AS11" s="17">
        <f t="shared" si="9"/>
        <v>1519.63</v>
      </c>
      <c r="AT11" s="17">
        <f t="shared" si="10"/>
        <v>618</v>
      </c>
      <c r="AU11" s="17">
        <f t="shared" si="11"/>
        <v>2137.63</v>
      </c>
      <c r="AV11" s="17">
        <f t="shared" si="12"/>
        <v>780</v>
      </c>
      <c r="AW11" s="17">
        <f t="shared" si="13"/>
        <v>780</v>
      </c>
      <c r="AX11" s="17">
        <f t="shared" si="14"/>
        <v>1560</v>
      </c>
      <c r="AY11" s="38"/>
      <c r="AZ11" s="38"/>
      <c r="BA11" s="38"/>
      <c r="BB11" s="38"/>
      <c r="BC11" s="38"/>
      <c r="BD11" s="38"/>
      <c r="BE11" s="38"/>
      <c r="BF11" s="38"/>
      <c r="BG11" s="38"/>
      <c r="BH11" s="17">
        <f t="shared" si="15"/>
        <v>3697.63</v>
      </c>
    </row>
    <row r="12" s="2" customFormat="1" spans="1:60">
      <c r="A12" s="3" t="s">
        <v>39</v>
      </c>
      <c r="B12" s="2" t="s">
        <v>53</v>
      </c>
      <c r="C12" s="2" t="s">
        <v>54</v>
      </c>
      <c r="D12" s="2" t="s">
        <v>55</v>
      </c>
      <c r="E12" s="2" t="s">
        <v>43</v>
      </c>
      <c r="F12" s="2" t="s">
        <v>44</v>
      </c>
      <c r="G12" s="3" t="s">
        <v>47</v>
      </c>
      <c r="H12" s="2" t="s">
        <v>50</v>
      </c>
      <c r="I12" s="11">
        <v>1</v>
      </c>
      <c r="J12" s="17">
        <v>6000</v>
      </c>
      <c r="K12" s="18">
        <v>0.16</v>
      </c>
      <c r="L12" s="17">
        <f t="shared" si="0"/>
        <v>960</v>
      </c>
      <c r="M12" s="18">
        <v>0.08</v>
      </c>
      <c r="N12" s="17">
        <f t="shared" si="1"/>
        <v>480</v>
      </c>
      <c r="O12" s="20"/>
      <c r="P12" s="17">
        <v>6000</v>
      </c>
      <c r="Q12" s="21">
        <v>0.007</v>
      </c>
      <c r="R12" s="17">
        <f t="shared" si="2"/>
        <v>42</v>
      </c>
      <c r="S12" s="21">
        <v>0.003</v>
      </c>
      <c r="T12" s="17">
        <f t="shared" si="3"/>
        <v>18</v>
      </c>
      <c r="U12" s="17">
        <v>6000</v>
      </c>
      <c r="V12" s="21">
        <v>0.004</v>
      </c>
      <c r="W12" s="17">
        <f t="shared" si="4"/>
        <v>24</v>
      </c>
      <c r="X12" s="24"/>
      <c r="Y12" s="25"/>
      <c r="Z12" s="24"/>
      <c r="AA12" s="17">
        <v>6000</v>
      </c>
      <c r="AB12" s="25">
        <v>0.08</v>
      </c>
      <c r="AC12" s="17">
        <f t="shared" si="5"/>
        <v>480</v>
      </c>
      <c r="AD12" s="21">
        <v>0.02</v>
      </c>
      <c r="AE12" s="17">
        <f t="shared" si="6"/>
        <v>120</v>
      </c>
      <c r="AF12" s="17"/>
      <c r="AG12" s="25"/>
      <c r="AH12" s="17">
        <v>13.63</v>
      </c>
      <c r="AI12" s="25"/>
      <c r="AJ12" s="17"/>
      <c r="AK12" s="24"/>
      <c r="AL12" s="31"/>
      <c r="AM12" s="31"/>
      <c r="AN12" s="17">
        <v>5900</v>
      </c>
      <c r="AO12" s="18">
        <v>0.12</v>
      </c>
      <c r="AP12" s="17">
        <f t="shared" si="7"/>
        <v>708</v>
      </c>
      <c r="AQ12" s="18">
        <v>0.12</v>
      </c>
      <c r="AR12" s="17">
        <f t="shared" si="8"/>
        <v>708</v>
      </c>
      <c r="AS12" s="17">
        <f t="shared" si="9"/>
        <v>1519.63</v>
      </c>
      <c r="AT12" s="17">
        <f t="shared" si="10"/>
        <v>618</v>
      </c>
      <c r="AU12" s="17">
        <f t="shared" si="11"/>
        <v>2137.63</v>
      </c>
      <c r="AV12" s="17">
        <f t="shared" si="12"/>
        <v>708</v>
      </c>
      <c r="AW12" s="17">
        <f t="shared" si="13"/>
        <v>708</v>
      </c>
      <c r="AX12" s="17">
        <f t="shared" si="14"/>
        <v>1416</v>
      </c>
      <c r="AY12" s="38"/>
      <c r="AZ12" s="38"/>
      <c r="BA12" s="38"/>
      <c r="BB12" s="38"/>
      <c r="BC12" s="38"/>
      <c r="BD12" s="38"/>
      <c r="BE12" s="38"/>
      <c r="BF12" s="38"/>
      <c r="BG12" s="38"/>
      <c r="BH12" s="17">
        <f t="shared" si="15"/>
        <v>3553.63</v>
      </c>
    </row>
    <row r="13" s="2" customFormat="1" spans="1:60">
      <c r="A13" s="3" t="s">
        <v>39</v>
      </c>
      <c r="B13" s="2" t="s">
        <v>53</v>
      </c>
      <c r="C13" s="2" t="s">
        <v>54</v>
      </c>
      <c r="D13" s="2" t="s">
        <v>55</v>
      </c>
      <c r="E13" s="2" t="s">
        <v>43</v>
      </c>
      <c r="F13" s="2" t="s">
        <v>44</v>
      </c>
      <c r="G13" s="3" t="s">
        <v>47</v>
      </c>
      <c r="H13" s="2" t="s">
        <v>51</v>
      </c>
      <c r="I13" s="2">
        <v>1</v>
      </c>
      <c r="J13" s="17">
        <v>8000</v>
      </c>
      <c r="K13" s="18">
        <v>0.16</v>
      </c>
      <c r="L13" s="17">
        <f t="shared" si="0"/>
        <v>1280</v>
      </c>
      <c r="M13" s="18">
        <v>0.08</v>
      </c>
      <c r="N13" s="17">
        <f t="shared" si="1"/>
        <v>640</v>
      </c>
      <c r="O13" s="20"/>
      <c r="P13" s="17">
        <v>8000</v>
      </c>
      <c r="Q13" s="21">
        <v>0.007</v>
      </c>
      <c r="R13" s="17">
        <f t="shared" si="2"/>
        <v>56</v>
      </c>
      <c r="S13" s="21">
        <v>0.003</v>
      </c>
      <c r="T13" s="17">
        <f t="shared" si="3"/>
        <v>24</v>
      </c>
      <c r="U13" s="17">
        <v>8000</v>
      </c>
      <c r="V13" s="21">
        <v>0.004</v>
      </c>
      <c r="W13" s="17">
        <f t="shared" si="4"/>
        <v>32</v>
      </c>
      <c r="X13" s="24"/>
      <c r="Y13" s="25"/>
      <c r="Z13" s="24"/>
      <c r="AA13" s="17">
        <v>8000</v>
      </c>
      <c r="AB13" s="25">
        <v>0.08</v>
      </c>
      <c r="AC13" s="17">
        <f t="shared" si="5"/>
        <v>640</v>
      </c>
      <c r="AD13" s="21">
        <v>0.02</v>
      </c>
      <c r="AE13" s="17">
        <f t="shared" si="6"/>
        <v>160</v>
      </c>
      <c r="AF13" s="17"/>
      <c r="AG13" s="25"/>
      <c r="AH13" s="17">
        <v>13.63</v>
      </c>
      <c r="AI13" s="25"/>
      <c r="AJ13" s="17"/>
      <c r="AK13" s="24"/>
      <c r="AL13" s="31"/>
      <c r="AM13" s="31"/>
      <c r="AN13" s="17">
        <v>6100</v>
      </c>
      <c r="AO13" s="18">
        <v>0.12</v>
      </c>
      <c r="AP13" s="17">
        <f t="shared" si="7"/>
        <v>732</v>
      </c>
      <c r="AQ13" s="18">
        <v>0.12</v>
      </c>
      <c r="AR13" s="17">
        <f t="shared" si="8"/>
        <v>732</v>
      </c>
      <c r="AS13" s="17">
        <f t="shared" si="9"/>
        <v>2021.63</v>
      </c>
      <c r="AT13" s="17">
        <f t="shared" si="10"/>
        <v>824</v>
      </c>
      <c r="AU13" s="17">
        <f t="shared" si="11"/>
        <v>2845.63</v>
      </c>
      <c r="AV13" s="17">
        <f t="shared" si="12"/>
        <v>732</v>
      </c>
      <c r="AW13" s="17">
        <f t="shared" si="13"/>
        <v>732</v>
      </c>
      <c r="AX13" s="17">
        <f t="shared" si="14"/>
        <v>1464</v>
      </c>
      <c r="AY13" s="38"/>
      <c r="AZ13" s="38"/>
      <c r="BA13" s="38"/>
      <c r="BB13" s="38"/>
      <c r="BC13" s="38"/>
      <c r="BD13" s="38"/>
      <c r="BE13" s="38"/>
      <c r="BF13" s="38"/>
      <c r="BG13" s="38"/>
      <c r="BH13" s="17">
        <f t="shared" si="15"/>
        <v>4309.63</v>
      </c>
    </row>
    <row r="14" s="2" customFormat="1" spans="1:60">
      <c r="A14" s="3" t="s">
        <v>39</v>
      </c>
      <c r="B14" s="2" t="s">
        <v>53</v>
      </c>
      <c r="C14" s="2" t="s">
        <v>54</v>
      </c>
      <c r="D14" s="2" t="s">
        <v>55</v>
      </c>
      <c r="E14" s="2" t="s">
        <v>43</v>
      </c>
      <c r="F14" s="2" t="s">
        <v>44</v>
      </c>
      <c r="G14" s="3" t="s">
        <v>47</v>
      </c>
      <c r="H14" s="2" t="s">
        <v>52</v>
      </c>
      <c r="I14" s="2">
        <v>1</v>
      </c>
      <c r="J14" s="17">
        <v>8000</v>
      </c>
      <c r="K14" s="18">
        <v>0.16</v>
      </c>
      <c r="L14" s="17">
        <f t="shared" si="0"/>
        <v>1280</v>
      </c>
      <c r="M14" s="18">
        <v>0.08</v>
      </c>
      <c r="N14" s="17">
        <f t="shared" si="1"/>
        <v>640</v>
      </c>
      <c r="O14" s="20"/>
      <c r="P14" s="17">
        <v>8000</v>
      </c>
      <c r="Q14" s="21">
        <v>0.007</v>
      </c>
      <c r="R14" s="17">
        <f t="shared" si="2"/>
        <v>56</v>
      </c>
      <c r="S14" s="21">
        <v>0.003</v>
      </c>
      <c r="T14" s="17">
        <f t="shared" si="3"/>
        <v>24</v>
      </c>
      <c r="U14" s="17">
        <v>8000</v>
      </c>
      <c r="V14" s="21">
        <v>0.004</v>
      </c>
      <c r="W14" s="17">
        <f t="shared" si="4"/>
        <v>32</v>
      </c>
      <c r="X14" s="24"/>
      <c r="Y14" s="25"/>
      <c r="Z14" s="24"/>
      <c r="AA14" s="17">
        <v>8000</v>
      </c>
      <c r="AB14" s="25">
        <v>0.08</v>
      </c>
      <c r="AC14" s="17">
        <f t="shared" si="5"/>
        <v>640</v>
      </c>
      <c r="AD14" s="21">
        <v>0.02</v>
      </c>
      <c r="AE14" s="17">
        <f t="shared" si="6"/>
        <v>160</v>
      </c>
      <c r="AF14" s="17"/>
      <c r="AG14" s="25"/>
      <c r="AH14" s="17">
        <v>13.63</v>
      </c>
      <c r="AI14" s="25"/>
      <c r="AJ14" s="17"/>
      <c r="AK14" s="24"/>
      <c r="AL14" s="31"/>
      <c r="AM14" s="31"/>
      <c r="AN14" s="17">
        <v>7100</v>
      </c>
      <c r="AO14" s="18">
        <v>0.12</v>
      </c>
      <c r="AP14" s="17">
        <f t="shared" si="7"/>
        <v>852</v>
      </c>
      <c r="AQ14" s="18">
        <v>0.12</v>
      </c>
      <c r="AR14" s="17">
        <f t="shared" si="8"/>
        <v>852</v>
      </c>
      <c r="AS14" s="17">
        <f t="shared" si="9"/>
        <v>2021.63</v>
      </c>
      <c r="AT14" s="17">
        <f t="shared" si="10"/>
        <v>824</v>
      </c>
      <c r="AU14" s="17">
        <f t="shared" si="11"/>
        <v>2845.63</v>
      </c>
      <c r="AV14" s="17">
        <f t="shared" si="12"/>
        <v>852</v>
      </c>
      <c r="AW14" s="17">
        <f t="shared" si="13"/>
        <v>852</v>
      </c>
      <c r="AX14" s="17">
        <f t="shared" si="14"/>
        <v>1704</v>
      </c>
      <c r="AY14" s="38"/>
      <c r="AZ14" s="38"/>
      <c r="BA14" s="38"/>
      <c r="BB14" s="38"/>
      <c r="BC14" s="38"/>
      <c r="BD14" s="38"/>
      <c r="BE14" s="38"/>
      <c r="BF14" s="38"/>
      <c r="BG14" s="38"/>
      <c r="BH14" s="17">
        <f t="shared" si="15"/>
        <v>4549.63</v>
      </c>
    </row>
    <row r="15" s="2" customFormat="1" spans="1:60">
      <c r="A15" s="3" t="s">
        <v>56</v>
      </c>
      <c r="B15" s="2" t="s">
        <v>57</v>
      </c>
      <c r="C15" s="2" t="s">
        <v>58</v>
      </c>
      <c r="D15" s="2" t="s">
        <v>59</v>
      </c>
      <c r="E15" s="2" t="s">
        <v>44</v>
      </c>
      <c r="F15" s="2" t="s">
        <v>43</v>
      </c>
      <c r="G15" s="3" t="s">
        <v>45</v>
      </c>
      <c r="H15" s="2" t="s">
        <v>46</v>
      </c>
      <c r="I15" s="2">
        <v>1</v>
      </c>
      <c r="J15" s="17">
        <v>4500</v>
      </c>
      <c r="K15" s="18">
        <v>0.16</v>
      </c>
      <c r="L15" s="17">
        <f t="shared" si="0"/>
        <v>720</v>
      </c>
      <c r="M15" s="18">
        <v>0.08</v>
      </c>
      <c r="N15" s="17">
        <f t="shared" si="1"/>
        <v>360</v>
      </c>
      <c r="O15" s="20"/>
      <c r="P15" s="17">
        <v>4500</v>
      </c>
      <c r="Q15" s="21">
        <v>0.007</v>
      </c>
      <c r="R15" s="17">
        <f t="shared" si="2"/>
        <v>31.5</v>
      </c>
      <c r="S15" s="21">
        <v>0.003</v>
      </c>
      <c r="T15" s="17">
        <f t="shared" si="3"/>
        <v>13.5</v>
      </c>
      <c r="U15" s="17">
        <v>4500</v>
      </c>
      <c r="V15" s="21">
        <v>0.004</v>
      </c>
      <c r="W15" s="17">
        <f t="shared" si="4"/>
        <v>18</v>
      </c>
      <c r="X15" s="24"/>
      <c r="Y15" s="25"/>
      <c r="Z15" s="24"/>
      <c r="AA15" s="17">
        <v>4500</v>
      </c>
      <c r="AB15" s="25">
        <v>0.08</v>
      </c>
      <c r="AC15" s="17">
        <f t="shared" si="5"/>
        <v>360</v>
      </c>
      <c r="AD15" s="21">
        <v>0.02</v>
      </c>
      <c r="AE15" s="17">
        <f t="shared" si="6"/>
        <v>90</v>
      </c>
      <c r="AF15" s="17"/>
      <c r="AG15" s="25"/>
      <c r="AH15" s="17">
        <v>13.63</v>
      </c>
      <c r="AI15" s="25"/>
      <c r="AJ15" s="17"/>
      <c r="AK15" s="24"/>
      <c r="AL15" s="31"/>
      <c r="AM15" s="31"/>
      <c r="AN15" s="17">
        <v>6100</v>
      </c>
      <c r="AO15" s="18">
        <v>0.12</v>
      </c>
      <c r="AP15" s="17">
        <f t="shared" si="7"/>
        <v>732</v>
      </c>
      <c r="AQ15" s="18">
        <v>0.12</v>
      </c>
      <c r="AR15" s="17">
        <f t="shared" si="8"/>
        <v>732</v>
      </c>
      <c r="AS15" s="17">
        <f t="shared" si="9"/>
        <v>1143.13</v>
      </c>
      <c r="AT15" s="17">
        <f t="shared" si="10"/>
        <v>463.5</v>
      </c>
      <c r="AU15" s="17">
        <f t="shared" si="11"/>
        <v>1606.63</v>
      </c>
      <c r="AV15" s="17">
        <f t="shared" si="12"/>
        <v>732</v>
      </c>
      <c r="AW15" s="17">
        <f t="shared" si="13"/>
        <v>732</v>
      </c>
      <c r="AX15" s="17">
        <f t="shared" si="14"/>
        <v>1464</v>
      </c>
      <c r="AY15" s="38"/>
      <c r="AZ15" s="38"/>
      <c r="BA15" s="38"/>
      <c r="BB15" s="38"/>
      <c r="BC15" s="38"/>
      <c r="BD15" s="38"/>
      <c r="BE15" s="38"/>
      <c r="BF15" s="38"/>
      <c r="BG15" s="38"/>
      <c r="BH15" s="17">
        <f t="shared" si="15"/>
        <v>3070.63</v>
      </c>
    </row>
    <row r="16" s="2" customFormat="1" spans="1:60">
      <c r="A16" s="3" t="s">
        <v>56</v>
      </c>
      <c r="B16" s="2" t="s">
        <v>57</v>
      </c>
      <c r="C16" s="2" t="s">
        <v>58</v>
      </c>
      <c r="D16" s="2" t="s">
        <v>59</v>
      </c>
      <c r="E16" s="2" t="s">
        <v>44</v>
      </c>
      <c r="F16" s="2" t="s">
        <v>43</v>
      </c>
      <c r="G16" s="3" t="s">
        <v>47</v>
      </c>
      <c r="H16" s="2" t="s">
        <v>48</v>
      </c>
      <c r="I16" s="2">
        <v>1</v>
      </c>
      <c r="J16" s="17">
        <v>4500</v>
      </c>
      <c r="K16" s="18">
        <v>0.16</v>
      </c>
      <c r="L16" s="17">
        <f t="shared" si="0"/>
        <v>720</v>
      </c>
      <c r="M16" s="18">
        <v>0.08</v>
      </c>
      <c r="N16" s="17">
        <f t="shared" si="1"/>
        <v>360</v>
      </c>
      <c r="O16" s="20"/>
      <c r="P16" s="17">
        <v>4500</v>
      </c>
      <c r="Q16" s="21">
        <v>0.007</v>
      </c>
      <c r="R16" s="17">
        <f t="shared" si="2"/>
        <v>31.5</v>
      </c>
      <c r="S16" s="21">
        <v>0.003</v>
      </c>
      <c r="T16" s="17">
        <f t="shared" si="3"/>
        <v>13.5</v>
      </c>
      <c r="U16" s="17">
        <v>4500</v>
      </c>
      <c r="V16" s="21">
        <v>0.004</v>
      </c>
      <c r="W16" s="17">
        <f t="shared" si="4"/>
        <v>18</v>
      </c>
      <c r="X16" s="24"/>
      <c r="Y16" s="25"/>
      <c r="Z16" s="24"/>
      <c r="AA16" s="17">
        <v>4500</v>
      </c>
      <c r="AB16" s="25">
        <v>0.08</v>
      </c>
      <c r="AC16" s="17">
        <f t="shared" si="5"/>
        <v>360</v>
      </c>
      <c r="AD16" s="21">
        <v>0.02</v>
      </c>
      <c r="AE16" s="17">
        <f t="shared" si="6"/>
        <v>90</v>
      </c>
      <c r="AF16" s="17"/>
      <c r="AG16" s="25"/>
      <c r="AH16" s="17">
        <v>13.63</v>
      </c>
      <c r="AI16" s="25"/>
      <c r="AJ16" s="17"/>
      <c r="AK16" s="24"/>
      <c r="AL16" s="31"/>
      <c r="AM16" s="31"/>
      <c r="AN16" s="17">
        <v>5100</v>
      </c>
      <c r="AO16" s="18">
        <v>0.12</v>
      </c>
      <c r="AP16" s="17">
        <f t="shared" si="7"/>
        <v>612</v>
      </c>
      <c r="AQ16" s="18">
        <v>0.12</v>
      </c>
      <c r="AR16" s="17">
        <f t="shared" si="8"/>
        <v>612</v>
      </c>
      <c r="AS16" s="17">
        <f t="shared" si="9"/>
        <v>1143.13</v>
      </c>
      <c r="AT16" s="17">
        <f t="shared" si="10"/>
        <v>463.5</v>
      </c>
      <c r="AU16" s="17">
        <f t="shared" si="11"/>
        <v>1606.63</v>
      </c>
      <c r="AV16" s="17">
        <f t="shared" si="12"/>
        <v>612</v>
      </c>
      <c r="AW16" s="17">
        <f t="shared" si="13"/>
        <v>612</v>
      </c>
      <c r="AX16" s="17">
        <f t="shared" si="14"/>
        <v>1224</v>
      </c>
      <c r="AY16" s="38"/>
      <c r="AZ16" s="38"/>
      <c r="BA16" s="38"/>
      <c r="BB16" s="38"/>
      <c r="BC16" s="38"/>
      <c r="BD16" s="38"/>
      <c r="BE16" s="38"/>
      <c r="BF16" s="38"/>
      <c r="BG16" s="38"/>
      <c r="BH16" s="17">
        <f t="shared" si="15"/>
        <v>2830.63</v>
      </c>
    </row>
    <row r="17" s="2" customFormat="1" spans="1:60">
      <c r="A17" s="3" t="s">
        <v>56</v>
      </c>
      <c r="B17" s="2" t="s">
        <v>57</v>
      </c>
      <c r="C17" s="2" t="s">
        <v>58</v>
      </c>
      <c r="D17" s="2" t="s">
        <v>59</v>
      </c>
      <c r="E17" s="2" t="s">
        <v>44</v>
      </c>
      <c r="F17" s="2" t="s">
        <v>43</v>
      </c>
      <c r="G17" s="3" t="s">
        <v>47</v>
      </c>
      <c r="H17" s="2" t="s">
        <v>49</v>
      </c>
      <c r="I17" s="2">
        <v>1</v>
      </c>
      <c r="J17" s="17">
        <v>5100</v>
      </c>
      <c r="K17" s="18">
        <v>0.16</v>
      </c>
      <c r="L17" s="17">
        <f t="shared" si="0"/>
        <v>816</v>
      </c>
      <c r="M17" s="18">
        <v>0.08</v>
      </c>
      <c r="N17" s="17">
        <f t="shared" si="1"/>
        <v>408</v>
      </c>
      <c r="O17" s="20"/>
      <c r="P17" s="17">
        <v>5100</v>
      </c>
      <c r="Q17" s="21">
        <v>0.007</v>
      </c>
      <c r="R17" s="17">
        <f t="shared" si="2"/>
        <v>35.7</v>
      </c>
      <c r="S17" s="21">
        <v>0.003</v>
      </c>
      <c r="T17" s="17">
        <f t="shared" si="3"/>
        <v>15.3</v>
      </c>
      <c r="U17" s="17">
        <v>5100</v>
      </c>
      <c r="V17" s="21">
        <v>0.004</v>
      </c>
      <c r="W17" s="17">
        <f t="shared" si="4"/>
        <v>20.4</v>
      </c>
      <c r="X17" s="24"/>
      <c r="Y17" s="25"/>
      <c r="Z17" s="24"/>
      <c r="AA17" s="17">
        <v>5100</v>
      </c>
      <c r="AB17" s="25">
        <v>0.08</v>
      </c>
      <c r="AC17" s="17">
        <f t="shared" si="5"/>
        <v>408</v>
      </c>
      <c r="AD17" s="21">
        <v>0.02</v>
      </c>
      <c r="AE17" s="17">
        <f t="shared" si="6"/>
        <v>102</v>
      </c>
      <c r="AF17" s="17"/>
      <c r="AG17" s="25"/>
      <c r="AH17" s="17">
        <v>13.63</v>
      </c>
      <c r="AI17" s="25"/>
      <c r="AJ17" s="17"/>
      <c r="AK17" s="24"/>
      <c r="AL17" s="31"/>
      <c r="AM17" s="31"/>
      <c r="AN17" s="17">
        <v>5100</v>
      </c>
      <c r="AO17" s="18">
        <v>0.12</v>
      </c>
      <c r="AP17" s="17">
        <f t="shared" si="7"/>
        <v>612</v>
      </c>
      <c r="AQ17" s="18">
        <v>0.12</v>
      </c>
      <c r="AR17" s="17">
        <f t="shared" si="8"/>
        <v>612</v>
      </c>
      <c r="AS17" s="17">
        <f t="shared" si="9"/>
        <v>1293.73</v>
      </c>
      <c r="AT17" s="17">
        <f t="shared" si="10"/>
        <v>525.3</v>
      </c>
      <c r="AU17" s="17">
        <f t="shared" si="11"/>
        <v>1819.03</v>
      </c>
      <c r="AV17" s="17">
        <f t="shared" si="12"/>
        <v>612</v>
      </c>
      <c r="AW17" s="17">
        <f t="shared" si="13"/>
        <v>612</v>
      </c>
      <c r="AX17" s="17">
        <f t="shared" si="14"/>
        <v>1224</v>
      </c>
      <c r="AY17" s="38"/>
      <c r="AZ17" s="38"/>
      <c r="BA17" s="38"/>
      <c r="BB17" s="38"/>
      <c r="BC17" s="38"/>
      <c r="BD17" s="38"/>
      <c r="BE17" s="38"/>
      <c r="BF17" s="38"/>
      <c r="BG17" s="38"/>
      <c r="BH17" s="17">
        <f t="shared" si="15"/>
        <v>3043.03</v>
      </c>
    </row>
    <row r="18" s="2" customFormat="1" spans="1:60">
      <c r="A18" s="3" t="s">
        <v>56</v>
      </c>
      <c r="B18" s="2" t="s">
        <v>57</v>
      </c>
      <c r="C18" s="2" t="s">
        <v>58</v>
      </c>
      <c r="D18" s="2" t="s">
        <v>59</v>
      </c>
      <c r="E18" s="2" t="s">
        <v>44</v>
      </c>
      <c r="F18" s="2" t="s">
        <v>43</v>
      </c>
      <c r="G18" s="3" t="s">
        <v>47</v>
      </c>
      <c r="H18" s="2" t="s">
        <v>50</v>
      </c>
      <c r="I18" s="2">
        <v>1</v>
      </c>
      <c r="J18" s="17">
        <v>5100</v>
      </c>
      <c r="K18" s="18">
        <v>0.16</v>
      </c>
      <c r="L18" s="17">
        <f t="shared" si="0"/>
        <v>816</v>
      </c>
      <c r="M18" s="18">
        <v>0.08</v>
      </c>
      <c r="N18" s="17">
        <f t="shared" si="1"/>
        <v>408</v>
      </c>
      <c r="O18" s="20"/>
      <c r="P18" s="17">
        <v>5100</v>
      </c>
      <c r="Q18" s="21">
        <v>0.007</v>
      </c>
      <c r="R18" s="17">
        <f t="shared" si="2"/>
        <v>35.7</v>
      </c>
      <c r="S18" s="21">
        <v>0.003</v>
      </c>
      <c r="T18" s="17">
        <f t="shared" si="3"/>
        <v>15.3</v>
      </c>
      <c r="U18" s="17">
        <v>5100</v>
      </c>
      <c r="V18" s="21">
        <v>0.004</v>
      </c>
      <c r="W18" s="17">
        <f t="shared" si="4"/>
        <v>20.4</v>
      </c>
      <c r="X18" s="24"/>
      <c r="Y18" s="25"/>
      <c r="Z18" s="24"/>
      <c r="AA18" s="17">
        <v>5100</v>
      </c>
      <c r="AB18" s="25">
        <v>0.08</v>
      </c>
      <c r="AC18" s="17">
        <f t="shared" si="5"/>
        <v>408</v>
      </c>
      <c r="AD18" s="21">
        <v>0.02</v>
      </c>
      <c r="AE18" s="17">
        <f t="shared" si="6"/>
        <v>102</v>
      </c>
      <c r="AF18" s="17"/>
      <c r="AG18" s="25"/>
      <c r="AH18" s="17">
        <v>13.63</v>
      </c>
      <c r="AI18" s="25"/>
      <c r="AJ18" s="17"/>
      <c r="AK18" s="24"/>
      <c r="AL18" s="31"/>
      <c r="AM18" s="31"/>
      <c r="AN18" s="17">
        <v>5100</v>
      </c>
      <c r="AO18" s="18">
        <v>0.12</v>
      </c>
      <c r="AP18" s="17">
        <f t="shared" si="7"/>
        <v>612</v>
      </c>
      <c r="AQ18" s="18">
        <v>0.12</v>
      </c>
      <c r="AR18" s="17">
        <f t="shared" si="8"/>
        <v>612</v>
      </c>
      <c r="AS18" s="17">
        <f t="shared" si="9"/>
        <v>1293.73</v>
      </c>
      <c r="AT18" s="17">
        <f t="shared" si="10"/>
        <v>525.3</v>
      </c>
      <c r="AU18" s="17">
        <f t="shared" si="11"/>
        <v>1819.03</v>
      </c>
      <c r="AV18" s="17">
        <f t="shared" si="12"/>
        <v>612</v>
      </c>
      <c r="AW18" s="17">
        <f t="shared" si="13"/>
        <v>612</v>
      </c>
      <c r="AX18" s="17">
        <f t="shared" si="14"/>
        <v>1224</v>
      </c>
      <c r="AY18" s="38"/>
      <c r="AZ18" s="38"/>
      <c r="BA18" s="38"/>
      <c r="BB18" s="38"/>
      <c r="BC18" s="38"/>
      <c r="BD18" s="38"/>
      <c r="BE18" s="38"/>
      <c r="BF18" s="38"/>
      <c r="BG18" s="38"/>
      <c r="BH18" s="17">
        <f t="shared" si="15"/>
        <v>3043.03</v>
      </c>
    </row>
    <row r="19" s="2" customFormat="1" spans="1:60">
      <c r="A19" s="3" t="s">
        <v>56</v>
      </c>
      <c r="B19" s="2" t="s">
        <v>57</v>
      </c>
      <c r="C19" s="2" t="s">
        <v>58</v>
      </c>
      <c r="D19" s="2" t="s">
        <v>59</v>
      </c>
      <c r="E19" s="2" t="s">
        <v>44</v>
      </c>
      <c r="F19" s="2" t="s">
        <v>43</v>
      </c>
      <c r="G19" s="3" t="s">
        <v>47</v>
      </c>
      <c r="H19" s="2" t="s">
        <v>51</v>
      </c>
      <c r="I19" s="2">
        <v>1</v>
      </c>
      <c r="J19" s="17">
        <v>5300</v>
      </c>
      <c r="K19" s="18">
        <v>0.16</v>
      </c>
      <c r="L19" s="17">
        <f t="shared" si="0"/>
        <v>848</v>
      </c>
      <c r="M19" s="18">
        <v>0.08</v>
      </c>
      <c r="N19" s="17">
        <f t="shared" si="1"/>
        <v>424</v>
      </c>
      <c r="O19" s="20"/>
      <c r="P19" s="17">
        <v>5300</v>
      </c>
      <c r="Q19" s="21">
        <v>0.007</v>
      </c>
      <c r="R19" s="17">
        <f t="shared" si="2"/>
        <v>37.1</v>
      </c>
      <c r="S19" s="21">
        <v>0.003</v>
      </c>
      <c r="T19" s="17">
        <f t="shared" si="3"/>
        <v>15.9</v>
      </c>
      <c r="U19" s="17">
        <v>5300</v>
      </c>
      <c r="V19" s="21">
        <v>0.004</v>
      </c>
      <c r="W19" s="17">
        <f t="shared" si="4"/>
        <v>21.2</v>
      </c>
      <c r="X19" s="24"/>
      <c r="Y19" s="25"/>
      <c r="Z19" s="24"/>
      <c r="AA19" s="17">
        <v>5300</v>
      </c>
      <c r="AB19" s="25">
        <v>0.08</v>
      </c>
      <c r="AC19" s="17">
        <f t="shared" si="5"/>
        <v>424</v>
      </c>
      <c r="AD19" s="21">
        <v>0.02</v>
      </c>
      <c r="AE19" s="17">
        <f t="shared" si="6"/>
        <v>106</v>
      </c>
      <c r="AF19" s="17"/>
      <c r="AG19" s="25"/>
      <c r="AH19" s="17">
        <v>13.63</v>
      </c>
      <c r="AI19" s="25"/>
      <c r="AJ19" s="17"/>
      <c r="AK19" s="24"/>
      <c r="AL19" s="31"/>
      <c r="AM19" s="31"/>
      <c r="AN19" s="17">
        <v>5300</v>
      </c>
      <c r="AO19" s="18">
        <v>0.12</v>
      </c>
      <c r="AP19" s="17">
        <f t="shared" si="7"/>
        <v>636</v>
      </c>
      <c r="AQ19" s="18">
        <v>0.12</v>
      </c>
      <c r="AR19" s="17">
        <f t="shared" si="8"/>
        <v>636</v>
      </c>
      <c r="AS19" s="17">
        <f t="shared" si="9"/>
        <v>1343.93</v>
      </c>
      <c r="AT19" s="17">
        <f t="shared" si="10"/>
        <v>545.9</v>
      </c>
      <c r="AU19" s="17">
        <f t="shared" si="11"/>
        <v>1889.83</v>
      </c>
      <c r="AV19" s="17">
        <f t="shared" si="12"/>
        <v>636</v>
      </c>
      <c r="AW19" s="17">
        <f t="shared" si="13"/>
        <v>636</v>
      </c>
      <c r="AX19" s="17">
        <f t="shared" si="14"/>
        <v>1272</v>
      </c>
      <c r="AY19" s="38"/>
      <c r="AZ19" s="38"/>
      <c r="BA19" s="38"/>
      <c r="BB19" s="38"/>
      <c r="BC19" s="38"/>
      <c r="BD19" s="38"/>
      <c r="BE19" s="38"/>
      <c r="BF19" s="38"/>
      <c r="BG19" s="38"/>
      <c r="BH19" s="17">
        <f t="shared" si="15"/>
        <v>3161.83</v>
      </c>
    </row>
    <row r="20" s="2" customFormat="1" spans="1:60">
      <c r="A20" s="3" t="s">
        <v>56</v>
      </c>
      <c r="B20" s="2" t="s">
        <v>57</v>
      </c>
      <c r="C20" s="2" t="s">
        <v>58</v>
      </c>
      <c r="D20" s="2" t="s">
        <v>59</v>
      </c>
      <c r="E20" s="2" t="s">
        <v>44</v>
      </c>
      <c r="F20" s="2" t="s">
        <v>43</v>
      </c>
      <c r="G20" s="3" t="s">
        <v>47</v>
      </c>
      <c r="H20" s="2" t="s">
        <v>52</v>
      </c>
      <c r="I20" s="2">
        <v>1</v>
      </c>
      <c r="J20" s="17">
        <v>5200</v>
      </c>
      <c r="K20" s="18">
        <v>0.16</v>
      </c>
      <c r="L20" s="17">
        <f t="shared" si="0"/>
        <v>832</v>
      </c>
      <c r="M20" s="18">
        <v>0.08</v>
      </c>
      <c r="N20" s="17">
        <f t="shared" si="1"/>
        <v>416</v>
      </c>
      <c r="O20" s="20"/>
      <c r="P20" s="17">
        <v>5200</v>
      </c>
      <c r="Q20" s="21">
        <v>0.007</v>
      </c>
      <c r="R20" s="17">
        <f t="shared" si="2"/>
        <v>36.4</v>
      </c>
      <c r="S20" s="21">
        <v>0.003</v>
      </c>
      <c r="T20" s="17">
        <f t="shared" si="3"/>
        <v>15.6</v>
      </c>
      <c r="U20" s="17">
        <v>5200</v>
      </c>
      <c r="V20" s="21">
        <v>0.004</v>
      </c>
      <c r="W20" s="17">
        <f t="shared" si="4"/>
        <v>20.8</v>
      </c>
      <c r="X20" s="24"/>
      <c r="Y20" s="25"/>
      <c r="Z20" s="24"/>
      <c r="AA20" s="17">
        <v>5200</v>
      </c>
      <c r="AB20" s="25">
        <v>0.08</v>
      </c>
      <c r="AC20" s="17">
        <f t="shared" si="5"/>
        <v>416</v>
      </c>
      <c r="AD20" s="21">
        <v>0.02</v>
      </c>
      <c r="AE20" s="17">
        <f t="shared" si="6"/>
        <v>104</v>
      </c>
      <c r="AF20" s="17"/>
      <c r="AG20" s="25"/>
      <c r="AH20" s="17">
        <v>13.63</v>
      </c>
      <c r="AI20" s="25"/>
      <c r="AJ20" s="17"/>
      <c r="AK20" s="24"/>
      <c r="AL20" s="31"/>
      <c r="AM20" s="31"/>
      <c r="AN20" s="17">
        <v>5200</v>
      </c>
      <c r="AO20" s="18">
        <v>0.12</v>
      </c>
      <c r="AP20" s="17">
        <f t="shared" si="7"/>
        <v>624</v>
      </c>
      <c r="AQ20" s="18">
        <v>0.12</v>
      </c>
      <c r="AR20" s="17">
        <f t="shared" si="8"/>
        <v>624</v>
      </c>
      <c r="AS20" s="17">
        <f t="shared" si="9"/>
        <v>1318.83</v>
      </c>
      <c r="AT20" s="17">
        <f t="shared" si="10"/>
        <v>535.6</v>
      </c>
      <c r="AU20" s="17">
        <f t="shared" si="11"/>
        <v>1854.43</v>
      </c>
      <c r="AV20" s="17">
        <f t="shared" si="12"/>
        <v>624</v>
      </c>
      <c r="AW20" s="17">
        <f t="shared" si="13"/>
        <v>624</v>
      </c>
      <c r="AX20" s="17">
        <f t="shared" si="14"/>
        <v>1248</v>
      </c>
      <c r="AY20" s="38"/>
      <c r="AZ20" s="38"/>
      <c r="BA20" s="38"/>
      <c r="BB20" s="38"/>
      <c r="BC20" s="38"/>
      <c r="BD20" s="38"/>
      <c r="BE20" s="38"/>
      <c r="BF20" s="38"/>
      <c r="BG20" s="38"/>
      <c r="BH20" s="17">
        <f t="shared" si="15"/>
        <v>3102.43</v>
      </c>
    </row>
    <row r="21" s="2" customFormat="1" spans="1:60">
      <c r="A21" s="3" t="s">
        <v>60</v>
      </c>
      <c r="B21" s="2" t="s">
        <v>40</v>
      </c>
      <c r="C21" s="2" t="s">
        <v>61</v>
      </c>
      <c r="D21" s="2" t="s">
        <v>62</v>
      </c>
      <c r="E21" s="2" t="s">
        <v>44</v>
      </c>
      <c r="F21" s="2" t="s">
        <v>43</v>
      </c>
      <c r="G21" s="3" t="s">
        <v>45</v>
      </c>
      <c r="H21" s="2" t="s">
        <v>46</v>
      </c>
      <c r="I21" s="2">
        <v>1</v>
      </c>
      <c r="J21" s="17">
        <v>5300</v>
      </c>
      <c r="K21" s="18">
        <v>0.16</v>
      </c>
      <c r="L21" s="17">
        <f t="shared" si="0"/>
        <v>848</v>
      </c>
      <c r="M21" s="18">
        <v>0.08</v>
      </c>
      <c r="N21" s="17">
        <f t="shared" si="1"/>
        <v>424</v>
      </c>
      <c r="O21" s="20"/>
      <c r="P21" s="17">
        <v>5300</v>
      </c>
      <c r="Q21" s="21">
        <v>0.007</v>
      </c>
      <c r="R21" s="17">
        <f t="shared" si="2"/>
        <v>37.1</v>
      </c>
      <c r="S21" s="21">
        <v>0.003</v>
      </c>
      <c r="T21" s="17">
        <f t="shared" si="3"/>
        <v>15.9</v>
      </c>
      <c r="U21" s="17">
        <v>5300</v>
      </c>
      <c r="V21" s="21">
        <v>0.004</v>
      </c>
      <c r="W21" s="17">
        <f t="shared" si="4"/>
        <v>21.2</v>
      </c>
      <c r="X21" s="24"/>
      <c r="Y21" s="25"/>
      <c r="Z21" s="24"/>
      <c r="AA21" s="17">
        <v>5300</v>
      </c>
      <c r="AB21" s="25">
        <v>0.08</v>
      </c>
      <c r="AC21" s="17">
        <f t="shared" si="5"/>
        <v>424</v>
      </c>
      <c r="AD21" s="21">
        <v>0.02</v>
      </c>
      <c r="AE21" s="17">
        <f t="shared" si="6"/>
        <v>106</v>
      </c>
      <c r="AF21" s="17"/>
      <c r="AG21" s="25"/>
      <c r="AH21" s="17">
        <v>13.63</v>
      </c>
      <c r="AI21" s="25"/>
      <c r="AJ21" s="17"/>
      <c r="AK21" s="24"/>
      <c r="AL21" s="31"/>
      <c r="AM21" s="31"/>
      <c r="AN21" s="17">
        <v>6500</v>
      </c>
      <c r="AO21" s="18">
        <v>0.12</v>
      </c>
      <c r="AP21" s="17">
        <f t="shared" si="7"/>
        <v>780</v>
      </c>
      <c r="AQ21" s="18">
        <v>0.12</v>
      </c>
      <c r="AR21" s="17">
        <f t="shared" si="8"/>
        <v>780</v>
      </c>
      <c r="AS21" s="17">
        <f t="shared" si="9"/>
        <v>1343.93</v>
      </c>
      <c r="AT21" s="17">
        <f t="shared" si="10"/>
        <v>545.9</v>
      </c>
      <c r="AU21" s="17">
        <f t="shared" si="11"/>
        <v>1889.83</v>
      </c>
      <c r="AV21" s="17">
        <f t="shared" si="12"/>
        <v>780</v>
      </c>
      <c r="AW21" s="17">
        <f t="shared" si="13"/>
        <v>780</v>
      </c>
      <c r="AX21" s="17">
        <f t="shared" si="14"/>
        <v>1560</v>
      </c>
      <c r="AY21" s="38"/>
      <c r="AZ21" s="38"/>
      <c r="BA21" s="38"/>
      <c r="BB21" s="38"/>
      <c r="BC21" s="38"/>
      <c r="BD21" s="38"/>
      <c r="BE21" s="38"/>
      <c r="BF21" s="38"/>
      <c r="BG21" s="38"/>
      <c r="BH21" s="17">
        <f t="shared" si="15"/>
        <v>3449.83</v>
      </c>
    </row>
    <row r="22" s="2" customFormat="1" spans="1:60">
      <c r="A22" s="3" t="s">
        <v>60</v>
      </c>
      <c r="B22" s="2" t="s">
        <v>40</v>
      </c>
      <c r="C22" s="2" t="s">
        <v>61</v>
      </c>
      <c r="D22" s="2" t="s">
        <v>62</v>
      </c>
      <c r="E22" s="2" t="s">
        <v>44</v>
      </c>
      <c r="F22" s="2" t="s">
        <v>43</v>
      </c>
      <c r="G22" s="3" t="s">
        <v>47</v>
      </c>
      <c r="H22" s="2" t="s">
        <v>48</v>
      </c>
      <c r="I22" s="2">
        <v>1</v>
      </c>
      <c r="J22" s="17">
        <v>5000</v>
      </c>
      <c r="K22" s="18">
        <v>0.16</v>
      </c>
      <c r="L22" s="17">
        <f t="shared" si="0"/>
        <v>800</v>
      </c>
      <c r="M22" s="18">
        <v>0.08</v>
      </c>
      <c r="N22" s="17">
        <f t="shared" si="1"/>
        <v>400</v>
      </c>
      <c r="O22" s="20"/>
      <c r="P22" s="17">
        <v>5000</v>
      </c>
      <c r="Q22" s="21">
        <v>0.007</v>
      </c>
      <c r="R22" s="17">
        <f t="shared" si="2"/>
        <v>35</v>
      </c>
      <c r="S22" s="21">
        <v>0.003</v>
      </c>
      <c r="T22" s="17">
        <f t="shared" si="3"/>
        <v>15</v>
      </c>
      <c r="U22" s="17">
        <v>5000</v>
      </c>
      <c r="V22" s="21">
        <v>0.004</v>
      </c>
      <c r="W22" s="17">
        <f t="shared" si="4"/>
        <v>20</v>
      </c>
      <c r="X22" s="24"/>
      <c r="Y22" s="25"/>
      <c r="Z22" s="24"/>
      <c r="AA22" s="17">
        <v>5000</v>
      </c>
      <c r="AB22" s="25">
        <v>0.08</v>
      </c>
      <c r="AC22" s="17">
        <f t="shared" si="5"/>
        <v>400</v>
      </c>
      <c r="AD22" s="21">
        <v>0.02</v>
      </c>
      <c r="AE22" s="17">
        <f t="shared" si="6"/>
        <v>100</v>
      </c>
      <c r="AF22" s="17"/>
      <c r="AG22" s="25"/>
      <c r="AH22" s="17">
        <v>13.63</v>
      </c>
      <c r="AI22" s="25"/>
      <c r="AJ22" s="17"/>
      <c r="AK22" s="24"/>
      <c r="AL22" s="31"/>
      <c r="AM22" s="31"/>
      <c r="AN22" s="17">
        <v>5000</v>
      </c>
      <c r="AO22" s="18">
        <v>0.12</v>
      </c>
      <c r="AP22" s="17">
        <f t="shared" si="7"/>
        <v>600</v>
      </c>
      <c r="AQ22" s="18">
        <v>0.12</v>
      </c>
      <c r="AR22" s="17">
        <f t="shared" si="8"/>
        <v>600</v>
      </c>
      <c r="AS22" s="17">
        <f t="shared" si="9"/>
        <v>1268.63</v>
      </c>
      <c r="AT22" s="17">
        <f t="shared" si="10"/>
        <v>515</v>
      </c>
      <c r="AU22" s="17">
        <f t="shared" si="11"/>
        <v>1783.63</v>
      </c>
      <c r="AV22" s="17">
        <f t="shared" si="12"/>
        <v>600</v>
      </c>
      <c r="AW22" s="17">
        <f t="shared" si="13"/>
        <v>600</v>
      </c>
      <c r="AX22" s="17">
        <f t="shared" si="14"/>
        <v>1200</v>
      </c>
      <c r="AY22" s="38"/>
      <c r="AZ22" s="38"/>
      <c r="BA22" s="38"/>
      <c r="BB22" s="38"/>
      <c r="BC22" s="38"/>
      <c r="BD22" s="38"/>
      <c r="BE22" s="38"/>
      <c r="BF22" s="38"/>
      <c r="BG22" s="38"/>
      <c r="BH22" s="17">
        <f t="shared" si="15"/>
        <v>2983.63</v>
      </c>
    </row>
    <row r="23" spans="1:60">
      <c r="A23" s="3" t="s">
        <v>60</v>
      </c>
      <c r="B23" s="2" t="s">
        <v>40</v>
      </c>
      <c r="C23" s="2" t="s">
        <v>61</v>
      </c>
      <c r="D23" s="2" t="s">
        <v>62</v>
      </c>
      <c r="E23" s="2" t="s">
        <v>44</v>
      </c>
      <c r="F23" s="2" t="s">
        <v>43</v>
      </c>
      <c r="G23" s="3" t="s">
        <v>47</v>
      </c>
      <c r="H23" s="2" t="s">
        <v>49</v>
      </c>
      <c r="I23" s="2">
        <v>1</v>
      </c>
      <c r="J23" s="17">
        <v>4500</v>
      </c>
      <c r="K23" s="18">
        <v>0.16</v>
      </c>
      <c r="L23" s="17">
        <f t="shared" si="0"/>
        <v>720</v>
      </c>
      <c r="M23" s="18">
        <v>0.08</v>
      </c>
      <c r="N23" s="17">
        <f t="shared" si="1"/>
        <v>360</v>
      </c>
      <c r="O23" s="20"/>
      <c r="P23" s="17">
        <v>4500</v>
      </c>
      <c r="Q23" s="21">
        <v>0.007</v>
      </c>
      <c r="R23" s="17">
        <f t="shared" si="2"/>
        <v>31.5</v>
      </c>
      <c r="S23" s="21">
        <v>0.003</v>
      </c>
      <c r="T23" s="17">
        <f t="shared" si="3"/>
        <v>13.5</v>
      </c>
      <c r="U23" s="17">
        <v>4500</v>
      </c>
      <c r="V23" s="21">
        <v>0.004</v>
      </c>
      <c r="W23" s="17">
        <f t="shared" si="4"/>
        <v>18</v>
      </c>
      <c r="X23" s="24"/>
      <c r="Y23" s="25"/>
      <c r="Z23" s="24"/>
      <c r="AA23" s="17">
        <v>4500</v>
      </c>
      <c r="AB23" s="25">
        <v>0.08</v>
      </c>
      <c r="AC23" s="17">
        <f t="shared" si="5"/>
        <v>360</v>
      </c>
      <c r="AD23" s="21">
        <v>0.02</v>
      </c>
      <c r="AE23" s="17">
        <f t="shared" si="6"/>
        <v>90</v>
      </c>
      <c r="AF23" s="17"/>
      <c r="AG23" s="25"/>
      <c r="AH23" s="17">
        <v>13.63</v>
      </c>
      <c r="AI23" s="25"/>
      <c r="AJ23" s="17"/>
      <c r="AK23" s="24"/>
      <c r="AL23" s="31"/>
      <c r="AM23" s="31"/>
      <c r="AN23" s="17">
        <v>4500</v>
      </c>
      <c r="AO23" s="18">
        <v>0.12</v>
      </c>
      <c r="AP23" s="17">
        <f t="shared" si="7"/>
        <v>540</v>
      </c>
      <c r="AQ23" s="18">
        <v>0.12</v>
      </c>
      <c r="AR23" s="17">
        <f t="shared" si="8"/>
        <v>540</v>
      </c>
      <c r="AS23" s="17">
        <f t="shared" si="9"/>
        <v>1143.13</v>
      </c>
      <c r="AT23" s="17">
        <f t="shared" si="10"/>
        <v>463.5</v>
      </c>
      <c r="AU23" s="17">
        <f t="shared" si="11"/>
        <v>1606.63</v>
      </c>
      <c r="AV23" s="17">
        <f t="shared" si="12"/>
        <v>540</v>
      </c>
      <c r="AW23" s="17">
        <f t="shared" si="13"/>
        <v>540</v>
      </c>
      <c r="AX23" s="17">
        <f t="shared" si="14"/>
        <v>1080</v>
      </c>
      <c r="AY23" s="38"/>
      <c r="AZ23" s="38"/>
      <c r="BA23" s="38"/>
      <c r="BB23" s="38"/>
      <c r="BC23" s="38"/>
      <c r="BD23" s="38"/>
      <c r="BE23" s="38"/>
      <c r="BF23" s="38"/>
      <c r="BG23" s="38"/>
      <c r="BH23" s="17">
        <f t="shared" si="15"/>
        <v>2686.63</v>
      </c>
    </row>
    <row r="24" spans="1:60">
      <c r="A24" s="3" t="s">
        <v>60</v>
      </c>
      <c r="B24" s="2" t="s">
        <v>40</v>
      </c>
      <c r="C24" s="2" t="s">
        <v>61</v>
      </c>
      <c r="D24" s="2" t="s">
        <v>62</v>
      </c>
      <c r="E24" s="2" t="s">
        <v>44</v>
      </c>
      <c r="F24" s="2" t="s">
        <v>43</v>
      </c>
      <c r="G24" s="3" t="s">
        <v>47</v>
      </c>
      <c r="H24" s="2" t="s">
        <v>50</v>
      </c>
      <c r="I24" s="2">
        <v>1</v>
      </c>
      <c r="J24" s="17">
        <v>4500</v>
      </c>
      <c r="K24" s="18">
        <v>0.16</v>
      </c>
      <c r="L24" s="17">
        <f t="shared" si="0"/>
        <v>720</v>
      </c>
      <c r="M24" s="18">
        <v>0.08</v>
      </c>
      <c r="N24" s="17">
        <f t="shared" si="1"/>
        <v>360</v>
      </c>
      <c r="O24" s="20"/>
      <c r="P24" s="17">
        <v>4500</v>
      </c>
      <c r="Q24" s="21">
        <v>0.007</v>
      </c>
      <c r="R24" s="17">
        <f t="shared" si="2"/>
        <v>31.5</v>
      </c>
      <c r="S24" s="21">
        <v>0.003</v>
      </c>
      <c r="T24" s="17">
        <f t="shared" si="3"/>
        <v>13.5</v>
      </c>
      <c r="U24" s="17">
        <v>4500</v>
      </c>
      <c r="V24" s="21">
        <v>0.004</v>
      </c>
      <c r="W24" s="17">
        <f t="shared" si="4"/>
        <v>18</v>
      </c>
      <c r="X24" s="24"/>
      <c r="Y24" s="25"/>
      <c r="Z24" s="24"/>
      <c r="AA24" s="17">
        <v>4500</v>
      </c>
      <c r="AB24" s="25">
        <v>0.08</v>
      </c>
      <c r="AC24" s="17">
        <f t="shared" si="5"/>
        <v>360</v>
      </c>
      <c r="AD24" s="21">
        <v>0.02</v>
      </c>
      <c r="AE24" s="17">
        <f t="shared" si="6"/>
        <v>90</v>
      </c>
      <c r="AF24" s="17"/>
      <c r="AG24" s="25"/>
      <c r="AH24" s="17">
        <v>13.63</v>
      </c>
      <c r="AI24" s="25"/>
      <c r="AJ24" s="17"/>
      <c r="AK24" s="24"/>
      <c r="AL24" s="31"/>
      <c r="AM24" s="31"/>
      <c r="AN24" s="17">
        <v>4500</v>
      </c>
      <c r="AO24" s="18">
        <v>0.12</v>
      </c>
      <c r="AP24" s="17">
        <f t="shared" si="7"/>
        <v>540</v>
      </c>
      <c r="AQ24" s="18">
        <v>0.12</v>
      </c>
      <c r="AR24" s="17">
        <f t="shared" si="8"/>
        <v>540</v>
      </c>
      <c r="AS24" s="17">
        <f t="shared" si="9"/>
        <v>1143.13</v>
      </c>
      <c r="AT24" s="17">
        <f t="shared" si="10"/>
        <v>463.5</v>
      </c>
      <c r="AU24" s="17">
        <f t="shared" si="11"/>
        <v>1606.63</v>
      </c>
      <c r="AV24" s="17">
        <f t="shared" si="12"/>
        <v>540</v>
      </c>
      <c r="AW24" s="17">
        <f t="shared" si="13"/>
        <v>540</v>
      </c>
      <c r="AX24" s="17">
        <f t="shared" si="14"/>
        <v>1080</v>
      </c>
      <c r="AY24" s="38"/>
      <c r="AZ24" s="38"/>
      <c r="BA24" s="38"/>
      <c r="BB24" s="38"/>
      <c r="BC24" s="38"/>
      <c r="BD24" s="38"/>
      <c r="BE24" s="38"/>
      <c r="BF24" s="38"/>
      <c r="BG24" s="38"/>
      <c r="BH24" s="17">
        <f t="shared" si="15"/>
        <v>2686.63</v>
      </c>
    </row>
    <row r="25" spans="1:60">
      <c r="A25" s="3" t="s">
        <v>60</v>
      </c>
      <c r="B25" s="2" t="s">
        <v>40</v>
      </c>
      <c r="C25" s="2" t="s">
        <v>61</v>
      </c>
      <c r="D25" s="2" t="s">
        <v>62</v>
      </c>
      <c r="E25" s="2" t="s">
        <v>44</v>
      </c>
      <c r="F25" s="2" t="s">
        <v>43</v>
      </c>
      <c r="G25" s="3" t="s">
        <v>47</v>
      </c>
      <c r="H25" s="2" t="s">
        <v>51</v>
      </c>
      <c r="I25" s="2">
        <v>1</v>
      </c>
      <c r="J25" s="17">
        <v>9100</v>
      </c>
      <c r="K25" s="18">
        <v>0.16</v>
      </c>
      <c r="L25" s="17">
        <f t="shared" si="0"/>
        <v>1456</v>
      </c>
      <c r="M25" s="18">
        <v>0.08</v>
      </c>
      <c r="N25" s="17">
        <f t="shared" si="1"/>
        <v>728</v>
      </c>
      <c r="O25" s="20"/>
      <c r="P25" s="17">
        <v>9100</v>
      </c>
      <c r="Q25" s="21">
        <v>0.007</v>
      </c>
      <c r="R25" s="17">
        <f t="shared" si="2"/>
        <v>63.7</v>
      </c>
      <c r="S25" s="21">
        <v>0.003</v>
      </c>
      <c r="T25" s="17">
        <f t="shared" si="3"/>
        <v>27.3</v>
      </c>
      <c r="U25" s="17">
        <v>9100</v>
      </c>
      <c r="V25" s="21">
        <v>0.004</v>
      </c>
      <c r="W25" s="17">
        <f t="shared" si="4"/>
        <v>36.4</v>
      </c>
      <c r="X25" s="24"/>
      <c r="Y25" s="25"/>
      <c r="Z25" s="24"/>
      <c r="AA25" s="17">
        <v>9100</v>
      </c>
      <c r="AB25" s="25">
        <v>0.08</v>
      </c>
      <c r="AC25" s="17">
        <f t="shared" si="5"/>
        <v>728</v>
      </c>
      <c r="AD25" s="21">
        <v>0.02</v>
      </c>
      <c r="AE25" s="17">
        <f t="shared" si="6"/>
        <v>182</v>
      </c>
      <c r="AF25" s="17"/>
      <c r="AG25" s="25"/>
      <c r="AH25" s="17">
        <v>13.63</v>
      </c>
      <c r="AI25" s="25"/>
      <c r="AJ25" s="17"/>
      <c r="AK25" s="24"/>
      <c r="AL25" s="31"/>
      <c r="AM25" s="31"/>
      <c r="AN25" s="17">
        <v>9100</v>
      </c>
      <c r="AO25" s="18">
        <v>0.12</v>
      </c>
      <c r="AP25" s="17">
        <f t="shared" si="7"/>
        <v>1092</v>
      </c>
      <c r="AQ25" s="18">
        <v>0.12</v>
      </c>
      <c r="AR25" s="17">
        <f t="shared" si="8"/>
        <v>1092</v>
      </c>
      <c r="AS25" s="17">
        <f t="shared" si="9"/>
        <v>2297.73</v>
      </c>
      <c r="AT25" s="17">
        <f t="shared" si="10"/>
        <v>937.3</v>
      </c>
      <c r="AU25" s="17">
        <f t="shared" si="11"/>
        <v>3235.03</v>
      </c>
      <c r="AV25" s="17">
        <f t="shared" si="12"/>
        <v>1092</v>
      </c>
      <c r="AW25" s="17">
        <f t="shared" si="13"/>
        <v>1092</v>
      </c>
      <c r="AX25" s="17">
        <f t="shared" si="14"/>
        <v>2184</v>
      </c>
      <c r="AY25" s="38"/>
      <c r="AZ25" s="38"/>
      <c r="BA25" s="38"/>
      <c r="BB25" s="38"/>
      <c r="BC25" s="38"/>
      <c r="BD25" s="38"/>
      <c r="BE25" s="38"/>
      <c r="BF25" s="38"/>
      <c r="BG25" s="38"/>
      <c r="BH25" s="17">
        <f t="shared" si="15"/>
        <v>5419.03</v>
      </c>
    </row>
    <row r="26" spans="1:60">
      <c r="A26" s="3" t="s">
        <v>60</v>
      </c>
      <c r="B26" s="2" t="s">
        <v>40</v>
      </c>
      <c r="C26" s="2" t="s">
        <v>61</v>
      </c>
      <c r="D26" s="2" t="s">
        <v>62</v>
      </c>
      <c r="E26" s="2" t="s">
        <v>44</v>
      </c>
      <c r="F26" s="2" t="s">
        <v>43</v>
      </c>
      <c r="G26" s="3" t="s">
        <v>47</v>
      </c>
      <c r="H26" s="2" t="s">
        <v>52</v>
      </c>
      <c r="I26" s="2">
        <v>1</v>
      </c>
      <c r="J26" s="17">
        <v>4500</v>
      </c>
      <c r="K26" s="18">
        <v>0.16</v>
      </c>
      <c r="L26" s="17">
        <f t="shared" si="0"/>
        <v>720</v>
      </c>
      <c r="M26" s="18">
        <v>0.08</v>
      </c>
      <c r="N26" s="17">
        <f t="shared" si="1"/>
        <v>360</v>
      </c>
      <c r="O26" s="20"/>
      <c r="P26" s="17">
        <v>4500</v>
      </c>
      <c r="Q26" s="21">
        <v>0.007</v>
      </c>
      <c r="R26" s="17">
        <f t="shared" si="2"/>
        <v>31.5</v>
      </c>
      <c r="S26" s="21">
        <v>0.003</v>
      </c>
      <c r="T26" s="17">
        <f t="shared" si="3"/>
        <v>13.5</v>
      </c>
      <c r="U26" s="17">
        <v>4500</v>
      </c>
      <c r="V26" s="21">
        <v>0.004</v>
      </c>
      <c r="W26" s="17">
        <f t="shared" si="4"/>
        <v>18</v>
      </c>
      <c r="X26" s="24"/>
      <c r="Y26" s="25"/>
      <c r="Z26" s="24"/>
      <c r="AA26" s="17">
        <v>4500</v>
      </c>
      <c r="AB26" s="25">
        <v>0.08</v>
      </c>
      <c r="AC26" s="17">
        <f t="shared" si="5"/>
        <v>360</v>
      </c>
      <c r="AD26" s="21">
        <v>0.02</v>
      </c>
      <c r="AE26" s="17">
        <f t="shared" si="6"/>
        <v>90</v>
      </c>
      <c r="AF26" s="17"/>
      <c r="AG26" s="25"/>
      <c r="AH26" s="17">
        <v>13.63</v>
      </c>
      <c r="AI26" s="25"/>
      <c r="AJ26" s="17"/>
      <c r="AK26" s="24"/>
      <c r="AL26" s="31"/>
      <c r="AM26" s="31"/>
      <c r="AN26" s="17"/>
      <c r="AO26" s="25"/>
      <c r="AP26" s="17"/>
      <c r="AQ26" s="25"/>
      <c r="AR26" s="17"/>
      <c r="AS26" s="17">
        <f t="shared" si="9"/>
        <v>1143.13</v>
      </c>
      <c r="AT26" s="17">
        <f t="shared" si="10"/>
        <v>463.5</v>
      </c>
      <c r="AU26" s="17">
        <f t="shared" si="11"/>
        <v>1606.63</v>
      </c>
      <c r="AV26" s="17">
        <f t="shared" si="12"/>
        <v>0</v>
      </c>
      <c r="AW26" s="17">
        <f t="shared" si="13"/>
        <v>0</v>
      </c>
      <c r="AX26" s="17">
        <f t="shared" si="14"/>
        <v>0</v>
      </c>
      <c r="AY26" s="38"/>
      <c r="AZ26" s="38"/>
      <c r="BA26" s="38"/>
      <c r="BB26" s="38"/>
      <c r="BC26" s="38"/>
      <c r="BD26" s="38"/>
      <c r="BE26" s="38"/>
      <c r="BF26" s="38"/>
      <c r="BG26" s="38"/>
      <c r="BH26" s="17">
        <f t="shared" si="15"/>
        <v>1606.63</v>
      </c>
    </row>
  </sheetData>
  <mergeCells count="52">
    <mergeCell ref="J1:N1"/>
    <mergeCell ref="P1:T1"/>
    <mergeCell ref="U1:W1"/>
    <mergeCell ref="X1:Z1"/>
    <mergeCell ref="AA1:AE1"/>
    <mergeCell ref="AF1:AJ1"/>
    <mergeCell ref="AL1:AM1"/>
    <mergeCell ref="AN1:AR1"/>
    <mergeCell ref="K2:L2"/>
    <mergeCell ref="M2:N2"/>
    <mergeCell ref="Q2:R2"/>
    <mergeCell ref="S2:T2"/>
    <mergeCell ref="V2:W2"/>
    <mergeCell ref="Y2:Z2"/>
    <mergeCell ref="AB2:AC2"/>
    <mergeCell ref="AD2:AE2"/>
    <mergeCell ref="AG2:AH2"/>
    <mergeCell ref="AI2:AJ2"/>
    <mergeCell ref="AO2:AP2"/>
    <mergeCell ref="AQ2:AR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2:J3"/>
    <mergeCell ref="P2:P3"/>
    <mergeCell ref="U2:U3"/>
    <mergeCell ref="X2:X3"/>
    <mergeCell ref="AA2:AA3"/>
    <mergeCell ref="AF2:AF3"/>
    <mergeCell ref="AL2:AL3"/>
    <mergeCell ref="AM2:AM3"/>
    <mergeCell ref="AN2:AN3"/>
    <mergeCell ref="AU1:AU3"/>
    <mergeCell ref="AX1:AX3"/>
    <mergeCell ref="AY1:AY3"/>
    <mergeCell ref="AZ1:AZ3"/>
    <mergeCell ref="BA1:BA3"/>
    <mergeCell ref="BB1:BB3"/>
    <mergeCell ref="BC1:BC3"/>
    <mergeCell ref="BD1:BD3"/>
    <mergeCell ref="BE1:BE3"/>
    <mergeCell ref="BF1:BF3"/>
    <mergeCell ref="BG1:BG3"/>
    <mergeCell ref="BH1:BH3"/>
    <mergeCell ref="AV1:AW2"/>
    <mergeCell ref="AS1:AT2"/>
  </mergeCells>
  <dataValidations count="1">
    <dataValidation type="list" allowBlank="1" sqref="G4 G5 G6 G7 G8 G9 G10 G11 G12 G13 G14 G15 G16 G17 G18 G19 G20 G21 G22 G23 G24 G25 G26">
      <formula1>"补差"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vanhr</dc:creator>
  <cp:lastModifiedBy>司令</cp:lastModifiedBy>
  <cp:revision>1</cp:revision>
  <dcterms:created xsi:type="dcterms:W3CDTF">2022-06-24T07:16:00Z</dcterms:created>
  <dcterms:modified xsi:type="dcterms:W3CDTF">2024-06-26T16:28:42Z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767A012C412A7EC07F751164DD54810A_43</vt:lpwstr>
  </property>
  <property fmtid="{D5CDD505-2E9C-101B-9397-08002B2CF9AE}" pid="3" name="KSOProductBuildVer">
    <vt:lpwstr>2052-6.5.2.8766</vt:lpwstr>
  </property>
</Properties>
</file>