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sakura/Desktop/"/>
    </mc:Choice>
  </mc:AlternateContent>
  <xr:revisionPtr revIDLastSave="0" documentId="13_ncr:1_{B2E6F2CC-2DD1-EA4F-835D-DAE4F7485886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9" i="1"/>
  <c r="G100" i="1"/>
  <c r="G101" i="1"/>
  <c r="I49" i="1"/>
  <c r="I102" i="1"/>
  <c r="G102" i="1"/>
  <c r="I101" i="1"/>
  <c r="I100" i="1"/>
  <c r="I99" i="1"/>
  <c r="I97" i="1"/>
  <c r="I96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3" i="1"/>
  <c r="I62" i="1"/>
  <c r="I61" i="1"/>
  <c r="I60" i="1"/>
  <c r="I59" i="1"/>
  <c r="I58" i="1"/>
  <c r="I57" i="1"/>
  <c r="I56" i="1"/>
  <c r="I55" i="1"/>
  <c r="I54" i="1"/>
  <c r="I53" i="1"/>
  <c r="I52" i="1"/>
  <c r="I50" i="1"/>
  <c r="I48" i="1"/>
  <c r="I47" i="1"/>
  <c r="I45" i="1"/>
  <c r="I44" i="1"/>
  <c r="I43" i="1"/>
  <c r="I42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J8" i="1" l="1"/>
  <c r="G95" i="1"/>
  <c r="G64" i="1"/>
  <c r="G19" i="1"/>
  <c r="G51" i="1"/>
  <c r="G81" i="1"/>
  <c r="G98" i="1"/>
  <c r="G7" i="1"/>
  <c r="G46" i="1"/>
  <c r="G41" i="1"/>
  <c r="G74" i="1"/>
  <c r="J49" i="1"/>
  <c r="J33" i="1"/>
  <c r="J47" i="1"/>
  <c r="J56" i="1"/>
  <c r="J91" i="1"/>
  <c r="I98" i="1"/>
  <c r="J36" i="1"/>
  <c r="J55" i="1"/>
  <c r="J61" i="1"/>
  <c r="J68" i="1"/>
  <c r="J31" i="1"/>
  <c r="J26" i="1"/>
  <c r="I74" i="1"/>
  <c r="J75" i="1"/>
  <c r="J14" i="1"/>
  <c r="J96" i="1"/>
  <c r="J27" i="1"/>
  <c r="J28" i="1"/>
  <c r="J83" i="1"/>
  <c r="J101" i="1"/>
  <c r="J16" i="1"/>
  <c r="J21" i="1"/>
  <c r="I19" i="1"/>
  <c r="J44" i="1"/>
  <c r="J52" i="1"/>
  <c r="I51" i="1"/>
  <c r="J69" i="1"/>
  <c r="I81" i="1"/>
  <c r="J39" i="1"/>
  <c r="J29" i="1"/>
  <c r="J65" i="1"/>
  <c r="I64" i="1"/>
  <c r="I7" i="1"/>
  <c r="J18" i="1"/>
  <c r="I41" i="1"/>
  <c r="J48" i="1"/>
  <c r="J22" i="1"/>
  <c r="J60" i="1"/>
  <c r="J73" i="1"/>
  <c r="J88" i="1"/>
  <c r="J97" i="1"/>
  <c r="J79" i="1"/>
  <c r="J34" i="1"/>
  <c r="J92" i="1"/>
  <c r="J10" i="1"/>
  <c r="J15" i="1"/>
  <c r="J66" i="1"/>
  <c r="J84" i="1"/>
  <c r="J93" i="1"/>
  <c r="J53" i="1"/>
  <c r="J89" i="1"/>
  <c r="I46" i="1"/>
  <c r="J40" i="1"/>
  <c r="J57" i="1"/>
  <c r="J67" i="1"/>
  <c r="J70" i="1"/>
  <c r="J80" i="1"/>
  <c r="J100" i="1"/>
  <c r="J12" i="1"/>
  <c r="J20" i="1"/>
  <c r="J62" i="1"/>
  <c r="J76" i="1"/>
  <c r="I95" i="1"/>
  <c r="J25" i="1"/>
  <c r="J32" i="1"/>
  <c r="J42" i="1"/>
  <c r="J45" i="1"/>
  <c r="J54" i="1"/>
  <c r="J86" i="1"/>
  <c r="J37" i="1"/>
  <c r="J9" i="1"/>
  <c r="J59" i="1"/>
  <c r="J72" i="1"/>
  <c r="J17" i="1"/>
  <c r="J78" i="1"/>
  <c r="J87" i="1"/>
  <c r="J102" i="1"/>
  <c r="J30" i="1"/>
  <c r="J43" i="1"/>
  <c r="J35" i="1"/>
  <c r="J24" i="1"/>
  <c r="J99" i="1"/>
  <c r="J23" i="1"/>
  <c r="J11" i="1"/>
  <c r="J38" i="1"/>
  <c r="J50" i="1"/>
  <c r="J85" i="1"/>
  <c r="J90" i="1"/>
  <c r="J94" i="1"/>
  <c r="J13" i="1"/>
  <c r="J58" i="1"/>
  <c r="J63" i="1"/>
  <c r="J71" i="1"/>
  <c r="J77" i="1"/>
  <c r="J82" i="1"/>
  <c r="G104" i="1" l="1"/>
  <c r="J95" i="1"/>
  <c r="J64" i="1"/>
  <c r="J46" i="1"/>
  <c r="J74" i="1"/>
  <c r="J98" i="1"/>
  <c r="J51" i="1"/>
  <c r="J19" i="1"/>
  <c r="J81" i="1"/>
  <c r="J7" i="1"/>
  <c r="J41" i="1"/>
  <c r="J109" i="1" l="1"/>
  <c r="J104" i="1"/>
  <c r="J105" i="1" s="1"/>
  <c r="J106" i="1" s="1"/>
  <c r="J107" i="1" s="1"/>
  <c r="J108" i="1" s="1"/>
  <c r="J110" i="1" l="1"/>
  <c r="J111" i="1" s="1"/>
  <c r="J112" i="1" s="1"/>
</calcChain>
</file>

<file path=xl/sharedStrings.xml><?xml version="1.0" encoding="utf-8"?>
<sst xmlns="http://schemas.openxmlformats.org/spreadsheetml/2006/main" count="220" uniqueCount="115">
  <si>
    <t>#</t>
  </si>
  <si>
    <t>დასახელება</t>
  </si>
  <si>
    <t>რაოდ</t>
  </si>
  <si>
    <t>მასალა</t>
  </si>
  <si>
    <t>მასალა ჯამი</t>
  </si>
  <si>
    <t>მონტაჟი</t>
  </si>
  <si>
    <t>მონტაჟი ჯამი</t>
  </si>
  <si>
    <t>ჯამი</t>
  </si>
  <si>
    <t>FIRE ALARM SYSTEM / სახანძრო სიგნალიზაცია</t>
  </si>
  <si>
    <t>განზ</t>
  </si>
  <si>
    <t>Smoke detector, non-addressable / კვამლის დეტექტორი, არასამისამართო. OP110</t>
  </si>
  <si>
    <t>pcs</t>
  </si>
  <si>
    <t>Detector base non-addressable / დეტექტორის ბაზა არასამისამართო</t>
  </si>
  <si>
    <t>LED indicator for detectors above suspended ceiling / შეკიდული ჭერის ზემოთ დეტექტორების LED ინდიკატორი</t>
  </si>
  <si>
    <r>
      <rPr>
        <sz val="10"/>
        <rFont val="Calibri"/>
        <family val="2"/>
        <scheme val="minor"/>
      </rPr>
      <t>Thermal detector, working voltage 10-30 VDC,IP43, conforms to EN54 standard / თბური დეტექტორი, სამუშაო ძაბვა
10-30 VDC, IP43, შეესაბამება EN54 სტანდარტს.</t>
    </r>
  </si>
  <si>
    <r>
      <rPr>
        <sz val="10"/>
        <rFont val="Calibri"/>
        <family val="2"/>
        <scheme val="minor"/>
      </rPr>
      <t>Non-addressable manual call point, with short circuit isolator, or similar  / მექანიკური განგაშის ღილაკი,
არასამისამართო, მოკლე ჩართვის იზოლატორით, ან მსგავსი</t>
    </r>
  </si>
  <si>
    <r>
      <rPr>
        <sz val="10"/>
        <rFont val="Calibri"/>
        <family val="2"/>
        <scheme val="minor"/>
      </rPr>
      <t>Manual call point mounting box /
მექანიკური განგაშის ღილაკის სამონტაჟო ყუთი</t>
    </r>
  </si>
  <si>
    <r>
      <rPr>
        <sz val="10"/>
        <rFont val="Calibri"/>
        <family val="2"/>
        <scheme val="minor"/>
      </rPr>
      <t>Beacon - Lighting Announcer, IP65 / ხმოვანა მაშუქი სიგნალით, არასამისამართო სამუშაო ტემპერატურა -25-60 °,
IP65</t>
    </r>
  </si>
  <si>
    <r>
      <rPr>
        <sz val="10"/>
        <rFont val="Calibri"/>
        <family val="2"/>
        <scheme val="minor"/>
      </rPr>
      <t>Signal input and output module, EM-201E-240-DIN, ESMI / სიგნალის შეყვანის და გამომავალი მოდული, EM-201E-
240-DIN</t>
    </r>
  </si>
  <si>
    <t>Cable 2 x 1.5мм2 NHXH FE180 E90 OR / კაბელი 2 x 1.5мм2 NHXH FE180 E90 OR</t>
  </si>
  <si>
    <t>m</t>
  </si>
  <si>
    <t>Battery 12V 7AH FA2003-AI Order A5Q00019353 / სათადარიგო კვების ელემენტი 12V 7AH FA2003-AI Order A5Q00019353</t>
  </si>
  <si>
    <t>Main fire alarm panel / სახანძრო სიგნალიზაციის მთავარი პანელი, FC(2)-ZA ORDER S54400-C(3)-AI</t>
  </si>
  <si>
    <t>VIDEO SURVEILLANCE / ვიდეომეთვალყურეობა</t>
  </si>
  <si>
    <t>PoE switch - 24 PoE (at/af) ports, 100 Mbps, 2x1 Gbps / PoE სვიჩი - 24 PoE (at/af) პორტი, 100 მბ/წმ, 2x1გბ/წმ</t>
  </si>
  <si>
    <r>
      <rPr>
        <sz val="10"/>
        <rFont val="Calibri"/>
        <family val="2"/>
        <scheme val="minor"/>
      </rPr>
      <t>8-channel IP video recorder NVR - 1 hard disk - Easy series / 8 არხიანი IP ვიდეო ჩამწერი NVR - 1 მყარი დისკი - Easy
სერია</t>
    </r>
  </si>
  <si>
    <t>32 channel IP video recorder NVR - 8 hard drives / 32 არხიანი IP ვიდეო ჩამწერი NVR - 8 მყარი დისკი</t>
  </si>
  <si>
    <t>Hard Drive Seagate SkyHawk 2TB NVR SATA HDD / მყარი დისკი Seagate SkyHawk 2TB NVR SATA HDD</t>
  </si>
  <si>
    <r>
      <rPr>
        <sz val="10"/>
        <rFont val="Calibri"/>
        <family val="2"/>
        <scheme val="minor"/>
      </rPr>
      <t>1KVA/0.9KW On-line continuous recipe source UPS, Tower, protected with accumulators / 1KVA/0.9KW On-line
უწყვეტი კვების წყარო UPS, Tower, ინტეგრირებული აკუმულატორებით</t>
    </r>
  </si>
  <si>
    <t>12U Wall Cabinet 600x600mm WTC Series</t>
  </si>
  <si>
    <r>
      <rPr>
        <sz val="10"/>
        <rFont val="Calibri"/>
        <family val="2"/>
        <scheme val="minor"/>
      </rPr>
      <t>Network data cable FTP Cat.6, 4x2x0.55 mm, PVC gray / ქსელის მონაცემთა კაბელი FTP Cat.6, 4x2x0.55 მმ, PVC
ნაცრისფერი</t>
    </r>
  </si>
  <si>
    <t>Pipes corrugated, halogen-free, self-extinguishing, ∅20 mmილები გოფრირებული, ჰალოგენისგან თავისუფალი,
თვითჩაქრობა, ∅20 მმ</t>
  </si>
  <si>
    <t>Wifi, acces point / დაშვების წერტილი</t>
  </si>
  <si>
    <t>როუტერი, 10 Ports Cloud Managed</t>
  </si>
  <si>
    <t>მონიტორი,42.5Inch</t>
  </si>
  <si>
    <t>მონიტორის სამაგრი</t>
  </si>
  <si>
    <t>Socket ethernet RJ45 / როზეტი ინტერნეტის,ერთმაგი, RJ45</t>
  </si>
  <si>
    <t>Socket RJ45x2 / როზეტი ინტერნეტის,ორმაგი, RJ45x2</t>
  </si>
  <si>
    <t>Socket TV / როზეტი TV</t>
  </si>
  <si>
    <t>Socket USB / როზეტი USB</t>
  </si>
  <si>
    <t>TV cable, ტელევიზორის კაბელი</t>
  </si>
  <si>
    <t>Evacuation lights / საევაკუაციო განათება</t>
  </si>
  <si>
    <t>Emergency lighting, type "SPOT", 132 x 132mm, h-54mm, IP31, IK08, body color white, light temperature 6500K, 140lm, 3W, 3 hours with battery / საავარიო განათება,ტიპი "SPOT", 132 x 132mm, h-54mm, IP31,IK08, კორპუსის ფერი თეთრი, სინათლის ტემპერატურა 6500K,140lm, 3W, ბატარეით 3 საათი</t>
  </si>
  <si>
    <t>Cable N2XH FE 180 3x2.5 mm2 / კაბელი N2XH FE 180 3x2.5 mm2</t>
  </si>
  <si>
    <r>
      <rPr>
        <sz val="10"/>
        <rFont val="Calibri"/>
        <family val="2"/>
        <scheme val="minor"/>
      </rPr>
      <t>Central control panel for emergency light units, with bat pack,  CEBLV FZLV max52Ah 0.23 / 52 Ah, 0.34 kW /
ცენტრალური მართვის პანელი აევაკუაციო განათებისთვის</t>
    </r>
  </si>
  <si>
    <t>Distribution boards / გამანაწილებელი კარადა</t>
  </si>
  <si>
    <t>Cable NAYY 5x25 mm2, კაბელი NAYY 5x25 mm2</t>
  </si>
  <si>
    <t>Cable NAYY 5x4 mm2, კაბელი NAYY 5x4 mm2</t>
  </si>
  <si>
    <t>Cable N2XH 5x2.5 mm2, კაბელი N2XH 4x2.5 mm2</t>
  </si>
  <si>
    <t>Cableსs / კაბელები</t>
  </si>
  <si>
    <t>Cable 0,6/1kV N2XH  3x1.5 mm²</t>
  </si>
  <si>
    <t>Cable 0,6/1kV N2XH 3x2.5 mm²</t>
  </si>
  <si>
    <t>Cable 0,6/1kV N2XH 3x4  mm²</t>
  </si>
  <si>
    <t>Cable 0,6/1kV N2XH 5x2.5 mm²</t>
  </si>
  <si>
    <t>Cable 0,6/1kV N2XH 5x4 mm²</t>
  </si>
  <si>
    <t>Cable 0,6/1kV N2XH 5x6 mm²</t>
  </si>
  <si>
    <t>Cable 0,6/1kV N2XH 5x16 mm²</t>
  </si>
  <si>
    <t>Power cable NAYY 4x35 mm²</t>
  </si>
  <si>
    <t>Power cable NAYY 4x120 mm²</t>
  </si>
  <si>
    <t>Cable trays  / საკაბელო არხები</t>
  </si>
  <si>
    <t>Bend for cable ladder, height 60 mm, width 200 mm, stainless steel</t>
  </si>
  <si>
    <t>Cable ladder, height 60 mm, width 100 mm, stainless steel</t>
  </si>
  <si>
    <t>Cable ladder, height 60 mm, width 200 mm, stainless steel</t>
  </si>
  <si>
    <t>Bracket, suspended mounted, 2 vertical bars, W=300 mm</t>
  </si>
  <si>
    <t>Tee for cable ladder, height 60 mm, width 200 mm &gt; exit 200 mm, stainless steel</t>
  </si>
  <si>
    <t>Tee for cable ladder, free height, width 200 mm &gt; exit 100 mm, stainless steel</t>
  </si>
  <si>
    <r>
      <rPr>
        <sz val="10"/>
        <rFont val="Calibri"/>
        <family val="2"/>
        <scheme val="minor"/>
      </rPr>
      <t>Cross piece for cable ladder, height 60 mm, width 200 mm
&gt; exit 200 mm, stainless steel</t>
    </r>
  </si>
  <si>
    <t>Vertical bend for cable ladder, height 60 mm, width 200 mm, normal, stainless steel</t>
  </si>
  <si>
    <t>Switch and sockets / ჩამრთველები და როზეტები</t>
  </si>
  <si>
    <t>Switch, single pole</t>
  </si>
  <si>
    <t>socket 3 phaze,32A</t>
  </si>
  <si>
    <t>socket 16 A, 3 phaze</t>
  </si>
  <si>
    <t>socket 10 A, 3 phaze</t>
  </si>
  <si>
    <t>Wall mounted socket single 1P 16A</t>
  </si>
  <si>
    <t>socket single</t>
  </si>
  <si>
    <t>Lamps (various), emergency and safety lights</t>
  </si>
  <si>
    <t>L12, 40.4W, 4000 K</t>
  </si>
  <si>
    <t>LED 31 W, 4000 K, L10</t>
  </si>
  <si>
    <t>LED 24 W, 4000 K, L11</t>
  </si>
  <si>
    <t>LED 24 W, 4000 K, L07</t>
  </si>
  <si>
    <t>LED 40 W, 4000 K, L05</t>
  </si>
  <si>
    <t>LED 24 W, 4000 K, L09</t>
  </si>
  <si>
    <t>LED 24 W, 4000 K, L08</t>
  </si>
  <si>
    <t>LED 24 W, 4000 K, L04</t>
  </si>
  <si>
    <t>LED 31 W, 4000 K, L06</t>
  </si>
  <si>
    <t>LED 31 W, 4000 K, L01</t>
  </si>
  <si>
    <t>LED 31 W, 4000 K, L02</t>
  </si>
  <si>
    <t>LED light, 50 W, 4000 K</t>
  </si>
  <si>
    <t>Generator / გენერატორი</t>
  </si>
  <si>
    <t>ATS panel / ATS პანელი</t>
  </si>
  <si>
    <t>INS 630 3P 630A</t>
  </si>
  <si>
    <t>FUSE gG 10A</t>
  </si>
  <si>
    <t>POWER METER 3P METSEPM3250 5VA</t>
  </si>
  <si>
    <t>FUSE gG 16A</t>
  </si>
  <si>
    <t>Cable NAYY 2x(4x240) mm2, კაბელი NAYY 4x240</t>
  </si>
  <si>
    <t>MDB</t>
  </si>
  <si>
    <t>DB K</t>
  </si>
  <si>
    <t>MD HVAC</t>
  </si>
  <si>
    <t>DB N</t>
  </si>
  <si>
    <t>CAMERA Indoor PoE  type DOME camera IP,  4MP  type - DH-IPC-HDBW2431R-ZS-S2, · 4MP, 1/3” CMOS image sensor, with motion detection 12V DC/POE , IP67, IK10 / შიდა PoE ტიპის DOME კამერა IP, 4MP IR Mini-Dome ქსელური კამერა, ტიპი- DH-IPC-HDBW1230E-S, 25/30fps@1080P(1920x1080), DWDR, დღე/ღამე (ICR), ქსელის
მრავალჯერადი მონიტორინგი. IP67, IK10, PoE, Ethernet - RJ-45 (10/100Base-T)</t>
  </si>
  <si>
    <t>Outdoor PoE Type Camera IP, 4MP Entry IR Fixed Focal Bullet Network Camera, Type - DS-2CD2T42WD-I3, 4MP, 1/3” CMOS Image Sensor, Low Light, High Image Resolution, Output Max. 4MP (1920 × 1080) @60/30 fps, built-in effective IR illuminator and max. Lighting distance 30 m, 12V DC/PoE power supply, IP66 protection / გარე PoE ტიპის კამერა IP, 4MP შესვლის IR ფიქსირებული ფოკალური ტყვიის ქსელური კამერა, ტიპი - DS-2CD2T42WD-I3, 4MP, 1/3” CMOS გამოსახულების სენსორი, დაბალი განათება, გამოსახულების მაღალი გარჩევადობა, გამომავალი მაქს.
4MP (1920 × 1080) @60/30 fps, ჩაშენებული ეფექტური IR illuminator და მაქს. განათების მანძილი 30 მ, 12V
DC/PoE კვების წყარო, IP66 დაცვა</t>
  </si>
  <si>
    <t>PATCH PANEL, type - UTP CAT5E PATCH PANEL WITH 24 PORTS 110/KRONE Evacuation exit light, type "EXIT", on both sides, height adjustable on cables 0 - 1000mm, 337x25mm, h-224mm, IP40, IK02, body color, white light temperature 6500K, 3W, battery light 3hr, included / საევაკუაციო გასასვლელის სანათი, ტიპი "EXIT", ორივე მხარეს, კაბელებზე რეგულირებადი სიმაღლით 0 - 1000mm, 337x25mm, h-224mm, IP40,IK02, კორპუსის ფერი თეთრი, სინათლის ტემპერატურა 6500K, 3W, ბატარეით 3სთ, მოყვება ნიშნები - გასასვლელი, მარცხნივ,
მარჯვნივ</t>
  </si>
  <si>
    <t>cable tray, galvanized steel, 0.6, size 100x60(h)mm, covered, for outdoor floor type / საკაბელო არხი, გალვანზირებული ფოლადი, 0.6, ზომა 100x60(სთ)მმ, დაფარული, გარე მონტაჟის და იატაკზე სამონტაჟო (კომპლექტი)</t>
  </si>
  <si>
    <t>ზედნადები ხარჯი</t>
  </si>
  <si>
    <t>გეგმიური დაგროვება</t>
  </si>
  <si>
    <t>ტრანსპორტირების ხარჯი</t>
  </si>
  <si>
    <t>დ.ღ.გ  18%</t>
  </si>
  <si>
    <t>სულ</t>
  </si>
  <si>
    <t>ხ ა რ ჯ თ ა ღ რ ი ც ხ ვ ა</t>
  </si>
  <si>
    <t>Generator diesel, 50 kva</t>
  </si>
  <si>
    <t>elvare</t>
  </si>
  <si>
    <t>iek</t>
  </si>
  <si>
    <t>shneider</t>
  </si>
  <si>
    <t>hikvision</t>
  </si>
  <si>
    <t>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</si>
</sst>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[$€-2]\ * #,##0.00_);_([$€-2]\ * \(#,##0.00\);_([$€-2]\ * &quot;-&quot;??_);_(@_)"/>
    <numFmt numFmtId="166" formatCode="0.0"/>
    <numFmt numFmtId="167" formatCode="_-* #,##0.00\ [$₾-437]_-;\-* #,##0.00\ [$₾-437]_-;_-* &quot;-&quot;??\ [$₾-437]_-;_-@_-"/>
    <numFmt numFmtId="168" formatCode="[$€-2]\ #,##0.00"/>
    <numFmt numFmtId="169" formatCode="#,##0.00\ &quot;₾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0"/>
      <color theme="0"/>
      <name val="Sylfaen"/>
      <family val="1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b/>
      <sz val="10"/>
      <name val="Bahnschrift"/>
      <family val="2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Sylfaen"/>
      <family val="1"/>
    </font>
    <font>
      <sz val="10"/>
      <color rgb="FF000000"/>
      <name val="Sylfaen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name val="Calibri"/>
      <family val="2"/>
      <scheme val="minor"/>
    </font>
    <font>
      <sz val="12"/>
      <color rgb="FF33333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6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164" fontId="3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7" fillId="4" borderId="13" xfId="2" applyFont="1" applyFill="1" applyBorder="1" applyAlignment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9" fillId="2" borderId="14" xfId="2" applyFont="1" applyFill="1" applyBorder="1" applyAlignment="1">
      <alignment horizontal="left" vertical="center" wrapText="1"/>
    </xf>
    <xf numFmtId="0" fontId="10" fillId="2" borderId="14" xfId="2" applyFont="1" applyFill="1" applyBorder="1" applyAlignment="1">
      <alignment horizontal="center" vertical="center" wrapText="1"/>
    </xf>
    <xf numFmtId="166" fontId="11" fillId="2" borderId="14" xfId="2" applyNumberFormat="1" applyFont="1" applyFill="1" applyBorder="1" applyAlignment="1">
      <alignment horizontal="center" vertical="center" shrinkToFit="1"/>
    </xf>
    <xf numFmtId="0" fontId="12" fillId="2" borderId="14" xfId="2" applyFont="1" applyFill="1" applyBorder="1" applyAlignment="1">
      <alignment horizontal="left" vertical="center" wrapText="1"/>
    </xf>
    <xf numFmtId="164" fontId="4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4" fillId="2" borderId="0" xfId="0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4" fillId="4" borderId="13" xfId="0" applyNumberFormat="1" applyFont="1" applyFill="1" applyBorder="1" applyAlignment="1" applyProtection="1">
      <alignment horizontal="center" vertical="center"/>
      <protection locked="0"/>
    </xf>
    <xf numFmtId="0" fontId="9" fillId="2" borderId="14" xfId="0" applyFont="1" applyFill="1" applyBorder="1" applyAlignment="1">
      <alignment horizontal="left" vertical="center" wrapText="1"/>
    </xf>
    <xf numFmtId="0" fontId="6" fillId="2" borderId="14" xfId="2" applyFill="1" applyBorder="1" applyAlignment="1">
      <alignment horizontal="center" vertical="center" wrapText="1"/>
    </xf>
    <xf numFmtId="0" fontId="9" fillId="2" borderId="18" xfId="2" applyFont="1" applyFill="1" applyBorder="1" applyAlignment="1">
      <alignment horizontal="left" vertical="center" wrapText="1"/>
    </xf>
    <xf numFmtId="0" fontId="10" fillId="2" borderId="18" xfId="2" applyFont="1" applyFill="1" applyBorder="1" applyAlignment="1">
      <alignment horizontal="center" vertical="center" wrapText="1"/>
    </xf>
    <xf numFmtId="166" fontId="11" fillId="2" borderId="18" xfId="2" applyNumberFormat="1" applyFont="1" applyFill="1" applyBorder="1" applyAlignment="1">
      <alignment horizontal="center" vertical="center" shrinkToFit="1"/>
    </xf>
    <xf numFmtId="0" fontId="9" fillId="2" borderId="15" xfId="2" applyFont="1" applyFill="1" applyBorder="1" applyAlignment="1">
      <alignment horizontal="left" vertical="center" wrapText="1"/>
    </xf>
    <xf numFmtId="0" fontId="10" fillId="2" borderId="15" xfId="2" applyFont="1" applyFill="1" applyBorder="1" applyAlignment="1">
      <alignment horizontal="center" vertical="center" wrapText="1"/>
    </xf>
    <xf numFmtId="166" fontId="11" fillId="2" borderId="15" xfId="2" applyNumberFormat="1" applyFont="1" applyFill="1" applyBorder="1" applyAlignment="1">
      <alignment horizontal="center" vertical="center" shrinkToFit="1"/>
    </xf>
    <xf numFmtId="0" fontId="6" fillId="4" borderId="3" xfId="2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9" fillId="2" borderId="20" xfId="2" applyFont="1" applyFill="1" applyBorder="1" applyAlignment="1">
      <alignment horizontal="left" vertical="center" wrapText="1"/>
    </xf>
    <xf numFmtId="0" fontId="10" fillId="2" borderId="20" xfId="2" applyFont="1" applyFill="1" applyBorder="1" applyAlignment="1">
      <alignment horizontal="center" vertical="center" wrapText="1"/>
    </xf>
    <xf numFmtId="166" fontId="11" fillId="2" borderId="20" xfId="2" applyNumberFormat="1" applyFont="1" applyFill="1" applyBorder="1" applyAlignment="1">
      <alignment horizontal="center" vertical="center" shrinkToFit="1"/>
    </xf>
    <xf numFmtId="0" fontId="13" fillId="4" borderId="3" xfId="2" applyFont="1" applyFill="1" applyBorder="1" applyAlignment="1">
      <alignment horizontal="center" vertical="center" wrapText="1"/>
    </xf>
    <xf numFmtId="0" fontId="14" fillId="2" borderId="14" xfId="2" applyFont="1" applyFill="1" applyBorder="1" applyAlignment="1">
      <alignment horizontal="left" vertical="center" wrapText="1"/>
    </xf>
    <xf numFmtId="167" fontId="0" fillId="2" borderId="0" xfId="0" applyNumberFormat="1" applyFill="1"/>
    <xf numFmtId="167" fontId="4" fillId="4" borderId="13" xfId="1" applyNumberFormat="1" applyFont="1" applyFill="1" applyBorder="1" applyAlignment="1">
      <alignment horizontal="center" vertical="center"/>
    </xf>
    <xf numFmtId="167" fontId="4" fillId="4" borderId="4" xfId="1" applyNumberFormat="1" applyFont="1" applyFill="1" applyBorder="1" applyAlignment="1">
      <alignment horizontal="center" vertical="center"/>
    </xf>
    <xf numFmtId="167" fontId="0" fillId="2" borderId="15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167" fontId="0" fillId="2" borderId="20" xfId="0" applyNumberFormat="1" applyFill="1" applyBorder="1" applyAlignment="1">
      <alignment horizontal="center" vertical="center"/>
    </xf>
    <xf numFmtId="167" fontId="0" fillId="2" borderId="21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8" fillId="0" borderId="14" xfId="0" applyFont="1" applyBorder="1"/>
    <xf numFmtId="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7" fontId="0" fillId="2" borderId="14" xfId="0" applyNumberFormat="1" applyFill="1" applyBorder="1" applyAlignment="1">
      <alignment horizontal="center" vertical="center"/>
    </xf>
    <xf numFmtId="9" fontId="8" fillId="0" borderId="14" xfId="0" applyNumberFormat="1" applyFont="1" applyBorder="1"/>
    <xf numFmtId="165" fontId="0" fillId="2" borderId="14" xfId="0" applyNumberFormat="1" applyFill="1" applyBorder="1" applyAlignment="1">
      <alignment horizontal="center" vertical="center"/>
    </xf>
    <xf numFmtId="168" fontId="0" fillId="2" borderId="14" xfId="0" applyNumberFormat="1" applyFill="1" applyBorder="1" applyAlignment="1">
      <alignment horizontal="center" vertical="center"/>
    </xf>
    <xf numFmtId="167" fontId="0" fillId="2" borderId="11" xfId="0" applyNumberFormat="1" applyFill="1" applyBorder="1" applyAlignment="1">
      <alignment horizontal="center" vertical="center"/>
    </xf>
    <xf numFmtId="167" fontId="0" fillId="2" borderId="12" xfId="0" applyNumberFormat="1" applyFill="1" applyBorder="1" applyAlignment="1">
      <alignment horizontal="center" vertical="center"/>
    </xf>
    <xf numFmtId="0" fontId="0" fillId="2" borderId="14" xfId="0" applyFill="1" applyBorder="1"/>
    <xf numFmtId="169" fontId="0" fillId="2" borderId="14" xfId="0" applyNumberForma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4" fontId="5" fillId="3" borderId="8" xfId="0" applyNumberFormat="1" applyFont="1" applyFill="1" applyBorder="1" applyAlignment="1">
      <alignment horizontal="center" vertical="center"/>
    </xf>
    <xf numFmtId="4" fontId="5" fillId="3" borderId="11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5" fillId="0" borderId="0" xfId="0" applyFont="1"/>
  </cellXfs>
  <cellStyles count="3">
    <cellStyle name="Comma" xfId="1" builtinId="3"/>
    <cellStyle name="Normal" xfId="0" builtinId="0"/>
    <cellStyle name="Normal 3" xfId="2" xr:uid="{F4F4DEBA-12C8-4E39-AF84-4E729BFB96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2"/>
  <sheetViews>
    <sheetView tabSelected="1" topLeftCell="A57" workbookViewId="0">
      <selection activeCell="K21" sqref="K21"/>
    </sheetView>
  </sheetViews>
  <sheetFormatPr baseColWidth="10" defaultColWidth="9.1640625" defaultRowHeight="15" x14ac:dyDescent="0.2"/>
  <cols>
    <col min="1" max="1" width="9.1640625" style="1"/>
    <col min="2" max="2" width="10.5" style="14" customWidth="1"/>
    <col min="3" max="3" width="67.6640625" style="1" customWidth="1"/>
    <col min="4" max="4" width="8.6640625" style="15" bestFit="1" customWidth="1"/>
    <col min="5" max="5" width="15.6640625" style="18" customWidth="1"/>
    <col min="6" max="10" width="15.6640625" style="15" customWidth="1"/>
    <col min="11" max="16384" width="9.1640625" style="1"/>
  </cols>
  <sheetData>
    <row r="1" spans="2:11" ht="66" thickBot="1" x14ac:dyDescent="0.25">
      <c r="B1" s="58" t="s">
        <v>108</v>
      </c>
      <c r="C1" s="59"/>
      <c r="D1" s="59"/>
      <c r="E1" s="59"/>
      <c r="F1" s="59"/>
      <c r="G1" s="59"/>
      <c r="H1" s="59"/>
      <c r="I1" s="59"/>
      <c r="J1" s="59"/>
    </row>
    <row r="2" spans="2:11" x14ac:dyDescent="0.2">
      <c r="B2" s="2"/>
      <c r="C2" s="2"/>
      <c r="D2" s="2"/>
      <c r="E2" s="16"/>
      <c r="F2" s="2"/>
      <c r="G2" s="3"/>
      <c r="H2" s="3"/>
      <c r="I2" s="3"/>
      <c r="J2" s="3"/>
    </row>
    <row r="3" spans="2:11" x14ac:dyDescent="0.2">
      <c r="B3" s="4"/>
      <c r="C3" s="5"/>
      <c r="D3" s="6"/>
      <c r="E3" s="17"/>
      <c r="F3" s="6"/>
      <c r="G3" s="13"/>
      <c r="H3" s="13"/>
      <c r="I3" s="13"/>
      <c r="J3" s="13"/>
    </row>
    <row r="4" spans="2:11" ht="16" thickBot="1" x14ac:dyDescent="0.25">
      <c r="B4" s="6"/>
      <c r="C4" s="5"/>
      <c r="D4" s="6"/>
      <c r="E4" s="17"/>
      <c r="F4" s="6"/>
      <c r="G4" s="13"/>
      <c r="H4" s="13"/>
      <c r="I4" s="13"/>
      <c r="J4" s="13"/>
    </row>
    <row r="5" spans="2:11" x14ac:dyDescent="0.2">
      <c r="B5" s="60" t="s">
        <v>0</v>
      </c>
      <c r="C5" s="62" t="s">
        <v>1</v>
      </c>
      <c r="D5" s="62" t="s">
        <v>9</v>
      </c>
      <c r="E5" s="64" t="s">
        <v>2</v>
      </c>
      <c r="F5" s="62" t="s">
        <v>3</v>
      </c>
      <c r="G5" s="62" t="s">
        <v>4</v>
      </c>
      <c r="H5" s="62" t="s">
        <v>5</v>
      </c>
      <c r="I5" s="62" t="s">
        <v>6</v>
      </c>
      <c r="J5" s="66" t="s">
        <v>7</v>
      </c>
    </row>
    <row r="6" spans="2:11" ht="16" thickBot="1" x14ac:dyDescent="0.25">
      <c r="B6" s="61"/>
      <c r="C6" s="63"/>
      <c r="D6" s="63"/>
      <c r="E6" s="65"/>
      <c r="F6" s="63"/>
      <c r="G6" s="63"/>
      <c r="H6" s="63"/>
      <c r="I6" s="63"/>
      <c r="J6" s="67"/>
    </row>
    <row r="7" spans="2:11" ht="17" thickBot="1" x14ac:dyDescent="0.25">
      <c r="B7" s="37">
        <v>1</v>
      </c>
      <c r="C7" s="7" t="s">
        <v>8</v>
      </c>
      <c r="D7" s="8"/>
      <c r="E7" s="19"/>
      <c r="F7" s="40"/>
      <c r="G7" s="41">
        <f>SUM(G8:G18)</f>
        <v>4230</v>
      </c>
      <c r="H7" s="40"/>
      <c r="I7" s="41">
        <f>SUM(I8:I18)</f>
        <v>0</v>
      </c>
      <c r="J7" s="41">
        <f>SUM(J8:J18)</f>
        <v>4230</v>
      </c>
    </row>
    <row r="8" spans="2:11" ht="18" x14ac:dyDescent="0.2">
      <c r="B8" s="29">
        <v>1</v>
      </c>
      <c r="C8" s="25" t="s">
        <v>10</v>
      </c>
      <c r="D8" s="26" t="s">
        <v>11</v>
      </c>
      <c r="E8" s="27">
        <v>17</v>
      </c>
      <c r="F8" s="42">
        <v>40.5</v>
      </c>
      <c r="G8" s="42">
        <f>F8*E8</f>
        <v>688.5</v>
      </c>
      <c r="H8" s="42"/>
      <c r="I8" s="42">
        <f>H8*E8</f>
        <v>0</v>
      </c>
      <c r="J8" s="43">
        <f>I8+G8</f>
        <v>688.5</v>
      </c>
      <c r="K8" s="68" t="s">
        <v>114</v>
      </c>
    </row>
    <row r="9" spans="2:11" ht="18" x14ac:dyDescent="0.2">
      <c r="B9" s="30">
        <v>2</v>
      </c>
      <c r="C9" s="9" t="s">
        <v>12</v>
      </c>
      <c r="D9" s="10" t="s">
        <v>11</v>
      </c>
      <c r="E9" s="11">
        <v>17</v>
      </c>
      <c r="F9" s="42">
        <v>4.5</v>
      </c>
      <c r="G9" s="42">
        <f t="shared" ref="G9:G18" si="0">F9*E9</f>
        <v>76.5</v>
      </c>
      <c r="H9" s="42"/>
      <c r="I9" s="42">
        <f t="shared" ref="I9:I18" si="1">H9*E9</f>
        <v>0</v>
      </c>
      <c r="J9" s="43">
        <f t="shared" ref="J9:J18" si="2">I9+G9</f>
        <v>76.5</v>
      </c>
      <c r="K9" s="68" t="s">
        <v>114</v>
      </c>
    </row>
    <row r="10" spans="2:11" ht="30" x14ac:dyDescent="0.2">
      <c r="B10" s="30">
        <v>3</v>
      </c>
      <c r="C10" s="9" t="s">
        <v>13</v>
      </c>
      <c r="D10" s="10" t="s">
        <v>11</v>
      </c>
      <c r="E10" s="11">
        <v>20</v>
      </c>
      <c r="F10" s="42">
        <v>36</v>
      </c>
      <c r="G10" s="42">
        <f t="shared" si="0"/>
        <v>720</v>
      </c>
      <c r="H10" s="42"/>
      <c r="I10" s="42">
        <f t="shared" si="1"/>
        <v>0</v>
      </c>
      <c r="J10" s="43">
        <f t="shared" si="2"/>
        <v>720</v>
      </c>
      <c r="K10" s="68" t="s">
        <v>114</v>
      </c>
    </row>
    <row r="11" spans="2:11" ht="45" x14ac:dyDescent="0.2">
      <c r="B11" s="30">
        <v>4</v>
      </c>
      <c r="C11" s="12" t="s">
        <v>14</v>
      </c>
      <c r="D11" s="10" t="s">
        <v>11</v>
      </c>
      <c r="E11" s="11">
        <v>3</v>
      </c>
      <c r="F11" s="42">
        <v>49.5</v>
      </c>
      <c r="G11" s="42">
        <f t="shared" si="0"/>
        <v>148.5</v>
      </c>
      <c r="H11" s="42"/>
      <c r="I11" s="42">
        <f t="shared" si="1"/>
        <v>0</v>
      </c>
      <c r="J11" s="43">
        <f t="shared" si="2"/>
        <v>148.5</v>
      </c>
      <c r="K11" s="68" t="s">
        <v>114</v>
      </c>
    </row>
    <row r="12" spans="2:11" ht="45" x14ac:dyDescent="0.2">
      <c r="B12" s="30">
        <v>5</v>
      </c>
      <c r="C12" s="12" t="s">
        <v>15</v>
      </c>
      <c r="D12" s="10" t="s">
        <v>11</v>
      </c>
      <c r="E12" s="11">
        <v>2</v>
      </c>
      <c r="F12" s="42">
        <v>31.5</v>
      </c>
      <c r="G12" s="42">
        <f t="shared" si="0"/>
        <v>63</v>
      </c>
      <c r="H12" s="42"/>
      <c r="I12" s="42">
        <f t="shared" si="1"/>
        <v>0</v>
      </c>
      <c r="J12" s="43">
        <f t="shared" si="2"/>
        <v>63</v>
      </c>
      <c r="K12" s="68" t="s">
        <v>114</v>
      </c>
    </row>
    <row r="13" spans="2:11" ht="30" x14ac:dyDescent="0.2">
      <c r="B13" s="30">
        <v>6</v>
      </c>
      <c r="C13" s="12" t="s">
        <v>16</v>
      </c>
      <c r="D13" s="10" t="s">
        <v>11</v>
      </c>
      <c r="E13" s="11">
        <v>2</v>
      </c>
      <c r="F13" s="42">
        <v>13.5</v>
      </c>
      <c r="G13" s="42">
        <f t="shared" si="0"/>
        <v>27</v>
      </c>
      <c r="H13" s="42"/>
      <c r="I13" s="42">
        <f t="shared" si="1"/>
        <v>0</v>
      </c>
      <c r="J13" s="43">
        <f t="shared" si="2"/>
        <v>27</v>
      </c>
      <c r="K13" s="68" t="s">
        <v>114</v>
      </c>
    </row>
    <row r="14" spans="2:11" ht="45" x14ac:dyDescent="0.2">
      <c r="B14" s="30">
        <v>7</v>
      </c>
      <c r="C14" s="12" t="s">
        <v>17</v>
      </c>
      <c r="D14" s="10" t="s">
        <v>11</v>
      </c>
      <c r="E14" s="11">
        <v>1</v>
      </c>
      <c r="F14" s="42">
        <v>45</v>
      </c>
      <c r="G14" s="42">
        <f t="shared" si="0"/>
        <v>45</v>
      </c>
      <c r="H14" s="42"/>
      <c r="I14" s="42">
        <f t="shared" si="1"/>
        <v>0</v>
      </c>
      <c r="J14" s="43">
        <f t="shared" si="2"/>
        <v>45</v>
      </c>
      <c r="K14" s="68" t="s">
        <v>114</v>
      </c>
    </row>
    <row r="15" spans="2:11" ht="45" x14ac:dyDescent="0.2">
      <c r="B15" s="30">
        <v>8</v>
      </c>
      <c r="C15" s="12" t="s">
        <v>18</v>
      </c>
      <c r="D15" s="10" t="s">
        <v>11</v>
      </c>
      <c r="E15" s="11">
        <v>25</v>
      </c>
      <c r="F15" s="42">
        <v>58.5</v>
      </c>
      <c r="G15" s="42">
        <f t="shared" si="0"/>
        <v>1462.5</v>
      </c>
      <c r="H15" s="42"/>
      <c r="I15" s="42">
        <f t="shared" si="1"/>
        <v>0</v>
      </c>
      <c r="J15" s="43">
        <f t="shared" si="2"/>
        <v>1462.5</v>
      </c>
      <c r="K15" s="68" t="s">
        <v>114</v>
      </c>
    </row>
    <row r="16" spans="2:11" ht="18" x14ac:dyDescent="0.2">
      <c r="B16" s="30">
        <v>9</v>
      </c>
      <c r="C16" s="9" t="s">
        <v>19</v>
      </c>
      <c r="D16" s="10" t="s">
        <v>20</v>
      </c>
      <c r="E16" s="11">
        <v>200</v>
      </c>
      <c r="F16" s="42">
        <v>1.2150000000000001</v>
      </c>
      <c r="G16" s="42">
        <f t="shared" si="0"/>
        <v>243.00000000000003</v>
      </c>
      <c r="H16" s="42"/>
      <c r="I16" s="42">
        <f t="shared" si="1"/>
        <v>0</v>
      </c>
      <c r="J16" s="43">
        <f t="shared" si="2"/>
        <v>243.00000000000003</v>
      </c>
    </row>
    <row r="17" spans="2:11" ht="30" x14ac:dyDescent="0.2">
      <c r="B17" s="30">
        <v>10</v>
      </c>
      <c r="C17" s="9" t="s">
        <v>21</v>
      </c>
      <c r="D17" s="10" t="s">
        <v>11</v>
      </c>
      <c r="E17" s="11">
        <v>1</v>
      </c>
      <c r="F17" s="42">
        <v>49.5</v>
      </c>
      <c r="G17" s="42">
        <f t="shared" si="0"/>
        <v>49.5</v>
      </c>
      <c r="H17" s="42"/>
      <c r="I17" s="42">
        <f t="shared" si="1"/>
        <v>0</v>
      </c>
      <c r="J17" s="43">
        <f t="shared" si="2"/>
        <v>49.5</v>
      </c>
    </row>
    <row r="18" spans="2:11" ht="31" thickBot="1" x14ac:dyDescent="0.25">
      <c r="B18" s="30">
        <v>11</v>
      </c>
      <c r="C18" s="9" t="s">
        <v>22</v>
      </c>
      <c r="D18" s="10" t="s">
        <v>11</v>
      </c>
      <c r="E18" s="11">
        <v>1</v>
      </c>
      <c r="F18" s="42">
        <v>706.5</v>
      </c>
      <c r="G18" s="42">
        <f t="shared" si="0"/>
        <v>706.5</v>
      </c>
      <c r="H18" s="42"/>
      <c r="I18" s="42">
        <f t="shared" si="1"/>
        <v>0</v>
      </c>
      <c r="J18" s="43">
        <f t="shared" si="2"/>
        <v>706.5</v>
      </c>
    </row>
    <row r="19" spans="2:11" ht="17" thickBot="1" x14ac:dyDescent="0.25">
      <c r="B19" s="37">
        <v>2</v>
      </c>
      <c r="C19" s="7" t="s">
        <v>23</v>
      </c>
      <c r="D19" s="8"/>
      <c r="E19" s="19"/>
      <c r="F19" s="40">
        <v>0</v>
      </c>
      <c r="G19" s="41">
        <f>SUM(G20:G40)</f>
        <v>13334.849999999999</v>
      </c>
      <c r="H19" s="40"/>
      <c r="I19" s="41">
        <f>SUM(I20:I40)</f>
        <v>0</v>
      </c>
      <c r="J19" s="41">
        <f>SUM(J20:J40)</f>
        <v>13334.849999999999</v>
      </c>
    </row>
    <row r="20" spans="2:11" ht="75" x14ac:dyDescent="0.2">
      <c r="B20" s="30">
        <v>1</v>
      </c>
      <c r="C20" s="9" t="s">
        <v>99</v>
      </c>
      <c r="D20" s="10" t="s">
        <v>11</v>
      </c>
      <c r="E20" s="11">
        <v>10</v>
      </c>
      <c r="F20" s="42">
        <v>310.5</v>
      </c>
      <c r="G20" s="42">
        <f t="shared" ref="G20:G40" si="3">F20*E20</f>
        <v>3105</v>
      </c>
      <c r="H20" s="42"/>
      <c r="I20" s="42">
        <f t="shared" ref="I20:I40" si="4">H20*E20</f>
        <v>0</v>
      </c>
      <c r="J20" s="43">
        <f t="shared" ref="J20:J40" si="5">I20+G20</f>
        <v>3105</v>
      </c>
      <c r="K20" s="1" t="s">
        <v>113</v>
      </c>
    </row>
    <row r="21" spans="2:11" ht="150" x14ac:dyDescent="0.2">
      <c r="B21" s="30">
        <v>2</v>
      </c>
      <c r="C21" s="9" t="s">
        <v>100</v>
      </c>
      <c r="D21" s="10" t="s">
        <v>11</v>
      </c>
      <c r="E21" s="11">
        <v>1</v>
      </c>
      <c r="F21" s="42">
        <v>283.5</v>
      </c>
      <c r="G21" s="42">
        <f t="shared" si="3"/>
        <v>283.5</v>
      </c>
      <c r="H21" s="42"/>
      <c r="I21" s="42">
        <f t="shared" si="4"/>
        <v>0</v>
      </c>
      <c r="J21" s="43">
        <f t="shared" si="5"/>
        <v>283.5</v>
      </c>
      <c r="K21" s="1" t="s">
        <v>113</v>
      </c>
    </row>
    <row r="22" spans="2:11" ht="30" x14ac:dyDescent="0.2">
      <c r="B22" s="30">
        <v>3</v>
      </c>
      <c r="C22" s="9" t="s">
        <v>24</v>
      </c>
      <c r="D22" s="10" t="s">
        <v>11</v>
      </c>
      <c r="E22" s="11">
        <v>1</v>
      </c>
      <c r="F22" s="42">
        <v>792</v>
      </c>
      <c r="G22" s="42">
        <f t="shared" si="3"/>
        <v>792</v>
      </c>
      <c r="H22" s="42"/>
      <c r="I22" s="42">
        <f t="shared" si="4"/>
        <v>0</v>
      </c>
      <c r="J22" s="43">
        <f t="shared" si="5"/>
        <v>792</v>
      </c>
      <c r="K22" s="1" t="s">
        <v>113</v>
      </c>
    </row>
    <row r="23" spans="2:11" ht="45" x14ac:dyDescent="0.2">
      <c r="B23" s="30">
        <v>4</v>
      </c>
      <c r="C23" s="12" t="s">
        <v>25</v>
      </c>
      <c r="D23" s="10" t="s">
        <v>11</v>
      </c>
      <c r="E23" s="11">
        <v>1</v>
      </c>
      <c r="F23" s="42">
        <v>504</v>
      </c>
      <c r="G23" s="42">
        <f t="shared" si="3"/>
        <v>504</v>
      </c>
      <c r="H23" s="42"/>
      <c r="I23" s="42">
        <f t="shared" si="4"/>
        <v>0</v>
      </c>
      <c r="J23" s="43">
        <f t="shared" si="5"/>
        <v>504</v>
      </c>
      <c r="K23" s="1" t="s">
        <v>113</v>
      </c>
    </row>
    <row r="24" spans="2:11" ht="30" x14ac:dyDescent="0.2">
      <c r="B24" s="30">
        <v>5</v>
      </c>
      <c r="C24" s="9" t="s">
        <v>26</v>
      </c>
      <c r="D24" s="10" t="s">
        <v>11</v>
      </c>
      <c r="E24" s="11">
        <v>1</v>
      </c>
      <c r="F24" s="42">
        <v>1701</v>
      </c>
      <c r="G24" s="42">
        <f t="shared" si="3"/>
        <v>1701</v>
      </c>
      <c r="H24" s="42"/>
      <c r="I24" s="42">
        <f t="shared" si="4"/>
        <v>0</v>
      </c>
      <c r="J24" s="43">
        <f t="shared" si="5"/>
        <v>1701</v>
      </c>
      <c r="K24" s="1" t="s">
        <v>113</v>
      </c>
    </row>
    <row r="25" spans="2:11" ht="30" x14ac:dyDescent="0.2">
      <c r="B25" s="30">
        <v>6</v>
      </c>
      <c r="C25" s="9" t="s">
        <v>27</v>
      </c>
      <c r="D25" s="10" t="s">
        <v>11</v>
      </c>
      <c r="E25" s="11">
        <v>1</v>
      </c>
      <c r="F25" s="42">
        <v>288</v>
      </c>
      <c r="G25" s="42">
        <f t="shared" si="3"/>
        <v>288</v>
      </c>
      <c r="H25" s="42"/>
      <c r="I25" s="42">
        <f t="shared" si="4"/>
        <v>0</v>
      </c>
      <c r="J25" s="43">
        <f t="shared" si="5"/>
        <v>288</v>
      </c>
    </row>
    <row r="26" spans="2:11" ht="45" x14ac:dyDescent="0.2">
      <c r="B26" s="30">
        <v>7</v>
      </c>
      <c r="C26" s="12" t="s">
        <v>28</v>
      </c>
      <c r="D26" s="10" t="s">
        <v>11</v>
      </c>
      <c r="E26" s="11">
        <v>1</v>
      </c>
      <c r="F26" s="42">
        <v>162</v>
      </c>
      <c r="G26" s="42">
        <f t="shared" si="3"/>
        <v>162</v>
      </c>
      <c r="H26" s="42"/>
      <c r="I26" s="42">
        <f t="shared" si="4"/>
        <v>0</v>
      </c>
      <c r="J26" s="43">
        <f t="shared" si="5"/>
        <v>162</v>
      </c>
    </row>
    <row r="27" spans="2:11" ht="45" x14ac:dyDescent="0.2">
      <c r="B27" s="30">
        <v>8</v>
      </c>
      <c r="C27" s="12" t="s">
        <v>28</v>
      </c>
      <c r="D27" s="10" t="s">
        <v>11</v>
      </c>
      <c r="E27" s="11">
        <v>1</v>
      </c>
      <c r="F27" s="42">
        <v>162</v>
      </c>
      <c r="G27" s="42">
        <f t="shared" si="3"/>
        <v>162</v>
      </c>
      <c r="H27" s="42"/>
      <c r="I27" s="42">
        <f t="shared" si="4"/>
        <v>0</v>
      </c>
      <c r="J27" s="43">
        <f t="shared" si="5"/>
        <v>162</v>
      </c>
    </row>
    <row r="28" spans="2:11" ht="18" x14ac:dyDescent="0.2">
      <c r="B28" s="30">
        <v>9</v>
      </c>
      <c r="C28" s="9" t="s">
        <v>29</v>
      </c>
      <c r="D28" s="10" t="s">
        <v>11</v>
      </c>
      <c r="E28" s="11">
        <v>1</v>
      </c>
      <c r="F28" s="42">
        <v>306</v>
      </c>
      <c r="G28" s="42">
        <f t="shared" si="3"/>
        <v>306</v>
      </c>
      <c r="H28" s="42"/>
      <c r="I28" s="42">
        <f t="shared" si="4"/>
        <v>0</v>
      </c>
      <c r="J28" s="43">
        <f t="shared" si="5"/>
        <v>306</v>
      </c>
    </row>
    <row r="29" spans="2:11" ht="45" x14ac:dyDescent="0.2">
      <c r="B29" s="30">
        <v>10</v>
      </c>
      <c r="C29" s="12" t="s">
        <v>30</v>
      </c>
      <c r="D29" s="10" t="s">
        <v>20</v>
      </c>
      <c r="E29" s="11">
        <v>350</v>
      </c>
      <c r="F29" s="42">
        <v>1.8</v>
      </c>
      <c r="G29" s="42">
        <f t="shared" si="3"/>
        <v>630</v>
      </c>
      <c r="H29" s="42"/>
      <c r="I29" s="42">
        <f t="shared" si="4"/>
        <v>0</v>
      </c>
      <c r="J29" s="43">
        <f t="shared" si="5"/>
        <v>630</v>
      </c>
    </row>
    <row r="30" spans="2:11" ht="45" x14ac:dyDescent="0.2">
      <c r="B30" s="30">
        <v>11</v>
      </c>
      <c r="C30" s="9" t="s">
        <v>31</v>
      </c>
      <c r="D30" s="10" t="s">
        <v>20</v>
      </c>
      <c r="E30" s="11">
        <v>50</v>
      </c>
      <c r="F30" s="42">
        <v>0.54</v>
      </c>
      <c r="G30" s="42">
        <f t="shared" si="3"/>
        <v>27</v>
      </c>
      <c r="H30" s="42"/>
      <c r="I30" s="42">
        <f t="shared" si="4"/>
        <v>0</v>
      </c>
      <c r="J30" s="43">
        <f t="shared" si="5"/>
        <v>27</v>
      </c>
    </row>
    <row r="31" spans="2:11" ht="18" x14ac:dyDescent="0.2">
      <c r="B31" s="30">
        <v>12</v>
      </c>
      <c r="C31" s="9" t="s">
        <v>32</v>
      </c>
      <c r="D31" s="10" t="s">
        <v>11</v>
      </c>
      <c r="E31" s="11">
        <v>1</v>
      </c>
      <c r="F31" s="42">
        <v>225</v>
      </c>
      <c r="G31" s="42">
        <f t="shared" si="3"/>
        <v>225</v>
      </c>
      <c r="H31" s="42"/>
      <c r="I31" s="42">
        <f t="shared" si="4"/>
        <v>0</v>
      </c>
      <c r="J31" s="43">
        <f t="shared" si="5"/>
        <v>225</v>
      </c>
    </row>
    <row r="32" spans="2:11" ht="18" x14ac:dyDescent="0.2">
      <c r="B32" s="30"/>
      <c r="C32" s="9" t="s">
        <v>33</v>
      </c>
      <c r="D32" s="10" t="s">
        <v>11</v>
      </c>
      <c r="E32" s="11">
        <v>1</v>
      </c>
      <c r="F32" s="42">
        <v>49.5</v>
      </c>
      <c r="G32" s="42">
        <f t="shared" si="3"/>
        <v>49.5</v>
      </c>
      <c r="H32" s="42"/>
      <c r="I32" s="42">
        <f t="shared" si="4"/>
        <v>0</v>
      </c>
      <c r="J32" s="43">
        <f t="shared" si="5"/>
        <v>49.5</v>
      </c>
    </row>
    <row r="33" spans="2:11" ht="18" x14ac:dyDescent="0.2">
      <c r="B33" s="30"/>
      <c r="C33" s="9" t="s">
        <v>34</v>
      </c>
      <c r="D33" s="10" t="s">
        <v>11</v>
      </c>
      <c r="E33" s="11">
        <v>2</v>
      </c>
      <c r="F33" s="42">
        <v>1710</v>
      </c>
      <c r="G33" s="42">
        <f t="shared" si="3"/>
        <v>3420</v>
      </c>
      <c r="H33" s="42"/>
      <c r="I33" s="42">
        <f t="shared" si="4"/>
        <v>0</v>
      </c>
      <c r="J33" s="43">
        <f t="shared" si="5"/>
        <v>3420</v>
      </c>
    </row>
    <row r="34" spans="2:11" ht="18" x14ac:dyDescent="0.2">
      <c r="B34" s="30"/>
      <c r="C34" s="9" t="s">
        <v>35</v>
      </c>
      <c r="D34" s="10" t="s">
        <v>11</v>
      </c>
      <c r="E34" s="11">
        <v>2</v>
      </c>
      <c r="F34" s="42">
        <v>180</v>
      </c>
      <c r="G34" s="42">
        <f t="shared" si="3"/>
        <v>360</v>
      </c>
      <c r="H34" s="42"/>
      <c r="I34" s="42">
        <f t="shared" si="4"/>
        <v>0</v>
      </c>
      <c r="J34" s="43">
        <f t="shared" si="5"/>
        <v>360</v>
      </c>
    </row>
    <row r="35" spans="2:11" ht="18" x14ac:dyDescent="0.2">
      <c r="B35" s="30">
        <v>13</v>
      </c>
      <c r="C35" s="9" t="s">
        <v>36</v>
      </c>
      <c r="D35" s="10" t="s">
        <v>11</v>
      </c>
      <c r="E35" s="11">
        <v>9</v>
      </c>
      <c r="F35" s="42">
        <v>18</v>
      </c>
      <c r="G35" s="42">
        <f t="shared" si="3"/>
        <v>162</v>
      </c>
      <c r="H35" s="42"/>
      <c r="I35" s="42">
        <f t="shared" si="4"/>
        <v>0</v>
      </c>
      <c r="J35" s="43">
        <f t="shared" si="5"/>
        <v>162</v>
      </c>
    </row>
    <row r="36" spans="2:11" ht="18" x14ac:dyDescent="0.2">
      <c r="B36" s="30">
        <v>14</v>
      </c>
      <c r="C36" s="9" t="s">
        <v>37</v>
      </c>
      <c r="D36" s="10" t="s">
        <v>11</v>
      </c>
      <c r="E36" s="11">
        <v>5</v>
      </c>
      <c r="F36" s="42">
        <v>21.6</v>
      </c>
      <c r="G36" s="42">
        <f t="shared" si="3"/>
        <v>108</v>
      </c>
      <c r="H36" s="42"/>
      <c r="I36" s="42">
        <f t="shared" si="4"/>
        <v>0</v>
      </c>
      <c r="J36" s="43">
        <f t="shared" si="5"/>
        <v>108</v>
      </c>
    </row>
    <row r="37" spans="2:11" ht="45" x14ac:dyDescent="0.2">
      <c r="B37" s="30">
        <v>15</v>
      </c>
      <c r="C37" s="12" t="s">
        <v>30</v>
      </c>
      <c r="D37" s="10" t="s">
        <v>20</v>
      </c>
      <c r="E37" s="11">
        <v>100</v>
      </c>
      <c r="F37" s="42">
        <v>1.8</v>
      </c>
      <c r="G37" s="42">
        <f t="shared" si="3"/>
        <v>180</v>
      </c>
      <c r="H37" s="42"/>
      <c r="I37" s="42">
        <f t="shared" si="4"/>
        <v>0</v>
      </c>
      <c r="J37" s="43">
        <f t="shared" si="5"/>
        <v>180</v>
      </c>
    </row>
    <row r="38" spans="2:11" ht="18" x14ac:dyDescent="0.2">
      <c r="B38" s="30">
        <v>16</v>
      </c>
      <c r="C38" s="9" t="s">
        <v>38</v>
      </c>
      <c r="D38" s="10" t="s">
        <v>11</v>
      </c>
      <c r="E38" s="11">
        <v>7</v>
      </c>
      <c r="F38" s="42">
        <v>5.4</v>
      </c>
      <c r="G38" s="42">
        <f t="shared" si="3"/>
        <v>37.800000000000004</v>
      </c>
      <c r="H38" s="42"/>
      <c r="I38" s="42">
        <f t="shared" si="4"/>
        <v>0</v>
      </c>
      <c r="J38" s="43">
        <f t="shared" si="5"/>
        <v>37.800000000000004</v>
      </c>
      <c r="K38" s="1" t="s">
        <v>112</v>
      </c>
    </row>
    <row r="39" spans="2:11" ht="18" x14ac:dyDescent="0.2">
      <c r="B39" s="30">
        <v>17</v>
      </c>
      <c r="C39" s="9" t="s">
        <v>39</v>
      </c>
      <c r="D39" s="10" t="s">
        <v>11</v>
      </c>
      <c r="E39" s="11">
        <v>37</v>
      </c>
      <c r="F39" s="42">
        <v>16.650000000000002</v>
      </c>
      <c r="G39" s="42">
        <f t="shared" si="3"/>
        <v>616.05000000000007</v>
      </c>
      <c r="H39" s="42"/>
      <c r="I39" s="42">
        <f t="shared" si="4"/>
        <v>0</v>
      </c>
      <c r="J39" s="43">
        <f t="shared" si="5"/>
        <v>616.05000000000007</v>
      </c>
      <c r="K39" s="1" t="s">
        <v>112</v>
      </c>
    </row>
    <row r="40" spans="2:11" ht="19" thickBot="1" x14ac:dyDescent="0.25">
      <c r="B40" s="30">
        <v>18</v>
      </c>
      <c r="C40" s="9" t="s">
        <v>40</v>
      </c>
      <c r="D40" s="10" t="s">
        <v>20</v>
      </c>
      <c r="E40" s="11">
        <v>300</v>
      </c>
      <c r="F40" s="42">
        <v>0.72000000000000008</v>
      </c>
      <c r="G40" s="42">
        <f t="shared" si="3"/>
        <v>216.00000000000003</v>
      </c>
      <c r="H40" s="42"/>
      <c r="I40" s="42">
        <f t="shared" si="4"/>
        <v>0</v>
      </c>
      <c r="J40" s="43">
        <f t="shared" si="5"/>
        <v>216.00000000000003</v>
      </c>
      <c r="K40" s="1" t="s">
        <v>112</v>
      </c>
    </row>
    <row r="41" spans="2:11" ht="17" thickBot="1" x14ac:dyDescent="0.25">
      <c r="B41" s="28">
        <v>3</v>
      </c>
      <c r="C41" s="7" t="s">
        <v>41</v>
      </c>
      <c r="D41" s="8"/>
      <c r="E41" s="19"/>
      <c r="F41" s="40">
        <v>0</v>
      </c>
      <c r="G41" s="41">
        <f>SUM(G42:G45)</f>
        <v>696.6</v>
      </c>
      <c r="H41" s="40"/>
      <c r="I41" s="41">
        <f>SUM(I42:I45)</f>
        <v>0</v>
      </c>
      <c r="J41" s="41">
        <f>SUM(J42:J45)</f>
        <v>696.6</v>
      </c>
    </row>
    <row r="42" spans="2:11" ht="120" x14ac:dyDescent="0.2">
      <c r="B42" s="30">
        <v>1</v>
      </c>
      <c r="C42" s="9" t="s">
        <v>101</v>
      </c>
      <c r="D42" s="10" t="s">
        <v>11</v>
      </c>
      <c r="E42" s="11">
        <v>4</v>
      </c>
      <c r="F42" s="42">
        <v>58.5</v>
      </c>
      <c r="G42" s="42">
        <f t="shared" ref="G42:G45" si="6">F42*E42</f>
        <v>234</v>
      </c>
      <c r="H42" s="42"/>
      <c r="I42" s="42">
        <f t="shared" ref="I42:I45" si="7">H42*E42</f>
        <v>0</v>
      </c>
      <c r="J42" s="43">
        <f t="shared" ref="J42:J45" si="8">I42+G42</f>
        <v>234</v>
      </c>
    </row>
    <row r="43" spans="2:11" ht="60" x14ac:dyDescent="0.2">
      <c r="B43" s="30">
        <v>2</v>
      </c>
      <c r="C43" s="9" t="s">
        <v>42</v>
      </c>
      <c r="D43" s="10" t="s">
        <v>11</v>
      </c>
      <c r="E43" s="11">
        <v>4</v>
      </c>
      <c r="F43" s="42">
        <v>54</v>
      </c>
      <c r="G43" s="42">
        <f t="shared" si="6"/>
        <v>216</v>
      </c>
      <c r="H43" s="42"/>
      <c r="I43" s="42">
        <f t="shared" si="7"/>
        <v>0</v>
      </c>
      <c r="J43" s="43">
        <f t="shared" si="8"/>
        <v>216</v>
      </c>
    </row>
    <row r="44" spans="2:11" ht="18" x14ac:dyDescent="0.2">
      <c r="B44" s="30">
        <v>3</v>
      </c>
      <c r="C44" s="9" t="s">
        <v>43</v>
      </c>
      <c r="D44" s="10" t="s">
        <v>20</v>
      </c>
      <c r="E44" s="11">
        <v>60</v>
      </c>
      <c r="F44" s="42">
        <v>2.61</v>
      </c>
      <c r="G44" s="42">
        <f t="shared" si="6"/>
        <v>156.6</v>
      </c>
      <c r="H44" s="42"/>
      <c r="I44" s="42">
        <f t="shared" si="7"/>
        <v>0</v>
      </c>
      <c r="J44" s="43">
        <f t="shared" si="8"/>
        <v>156.6</v>
      </c>
    </row>
    <row r="45" spans="2:11" ht="46" thickBot="1" x14ac:dyDescent="0.25">
      <c r="B45" s="30">
        <v>4</v>
      </c>
      <c r="C45" s="12" t="s">
        <v>44</v>
      </c>
      <c r="D45" s="10" t="s">
        <v>11</v>
      </c>
      <c r="E45" s="11">
        <v>1</v>
      </c>
      <c r="F45" s="42">
        <v>90</v>
      </c>
      <c r="G45" s="42">
        <f t="shared" si="6"/>
        <v>90</v>
      </c>
      <c r="H45" s="42"/>
      <c r="I45" s="42">
        <f t="shared" si="7"/>
        <v>0</v>
      </c>
      <c r="J45" s="43">
        <f t="shared" si="8"/>
        <v>90</v>
      </c>
    </row>
    <row r="46" spans="2:11" ht="17" thickBot="1" x14ac:dyDescent="0.25">
      <c r="B46" s="28">
        <v>4</v>
      </c>
      <c r="C46" s="7" t="s">
        <v>45</v>
      </c>
      <c r="D46" s="8"/>
      <c r="E46" s="19"/>
      <c r="F46" s="40">
        <v>0</v>
      </c>
      <c r="G46" s="41">
        <f>SUM(G47:G50)</f>
        <v>7744.5</v>
      </c>
      <c r="H46" s="40"/>
      <c r="I46" s="41">
        <f>SUM(I47:I50)</f>
        <v>0</v>
      </c>
      <c r="J46" s="41">
        <f>SUM(J47:J50)</f>
        <v>7744.5</v>
      </c>
    </row>
    <row r="47" spans="2:11" ht="18" x14ac:dyDescent="0.2">
      <c r="B47" s="30">
        <v>1</v>
      </c>
      <c r="C47" s="38" t="s">
        <v>95</v>
      </c>
      <c r="D47" s="10" t="s">
        <v>11</v>
      </c>
      <c r="E47" s="11">
        <v>1</v>
      </c>
      <c r="F47" s="42">
        <v>2475</v>
      </c>
      <c r="G47" s="42">
        <f t="shared" ref="G47:G50" si="9">F47*E47</f>
        <v>2475</v>
      </c>
      <c r="H47" s="42"/>
      <c r="I47" s="42">
        <f t="shared" ref="I47:I50" si="10">H47*E47</f>
        <v>0</v>
      </c>
      <c r="J47" s="43">
        <f t="shared" ref="J47:J50" si="11">I47+G47</f>
        <v>2475</v>
      </c>
      <c r="K47" s="1" t="s">
        <v>111</v>
      </c>
    </row>
    <row r="48" spans="2:11" ht="18" x14ac:dyDescent="0.2">
      <c r="B48" s="30">
        <v>2</v>
      </c>
      <c r="C48" s="38" t="s">
        <v>97</v>
      </c>
      <c r="D48" s="10" t="s">
        <v>11</v>
      </c>
      <c r="E48" s="11">
        <v>1</v>
      </c>
      <c r="F48" s="42">
        <v>2277</v>
      </c>
      <c r="G48" s="42">
        <f t="shared" si="9"/>
        <v>2277</v>
      </c>
      <c r="H48" s="42"/>
      <c r="I48" s="42">
        <f t="shared" si="10"/>
        <v>0</v>
      </c>
      <c r="J48" s="43">
        <f t="shared" si="11"/>
        <v>2277</v>
      </c>
      <c r="K48" s="1" t="s">
        <v>111</v>
      </c>
    </row>
    <row r="49" spans="2:12" ht="18" x14ac:dyDescent="0.2">
      <c r="B49" s="30">
        <v>3</v>
      </c>
      <c r="C49" s="38" t="s">
        <v>96</v>
      </c>
      <c r="D49" s="10" t="s">
        <v>11</v>
      </c>
      <c r="E49" s="11">
        <v>1</v>
      </c>
      <c r="F49" s="42">
        <v>1615.5</v>
      </c>
      <c r="G49" s="42">
        <f t="shared" ref="G49" si="12">F49*E49</f>
        <v>1615.5</v>
      </c>
      <c r="H49" s="42"/>
      <c r="I49" s="42">
        <f t="shared" ref="I49" si="13">H49*E49</f>
        <v>0</v>
      </c>
      <c r="J49" s="43">
        <f t="shared" ref="J49" si="14">I49+G49</f>
        <v>1615.5</v>
      </c>
      <c r="K49" s="1" t="s">
        <v>111</v>
      </c>
    </row>
    <row r="50" spans="2:12" ht="19" thickBot="1" x14ac:dyDescent="0.25">
      <c r="B50" s="30">
        <v>4</v>
      </c>
      <c r="C50" s="38" t="s">
        <v>98</v>
      </c>
      <c r="D50" s="10" t="s">
        <v>11</v>
      </c>
      <c r="E50" s="11">
        <v>1</v>
      </c>
      <c r="F50" s="42">
        <v>1377</v>
      </c>
      <c r="G50" s="42">
        <f t="shared" si="9"/>
        <v>1377</v>
      </c>
      <c r="H50" s="42"/>
      <c r="I50" s="42">
        <f t="shared" si="10"/>
        <v>0</v>
      </c>
      <c r="J50" s="43">
        <f t="shared" si="11"/>
        <v>1377</v>
      </c>
      <c r="K50" s="1" t="s">
        <v>111</v>
      </c>
    </row>
    <row r="51" spans="2:12" ht="17" thickBot="1" x14ac:dyDescent="0.25">
      <c r="B51" s="28">
        <v>6</v>
      </c>
      <c r="C51" s="7" t="s">
        <v>49</v>
      </c>
      <c r="D51" s="8"/>
      <c r="E51" s="19"/>
      <c r="F51" s="40">
        <v>0</v>
      </c>
      <c r="G51" s="41">
        <f>SUM(G52:G63)</f>
        <v>8489.61</v>
      </c>
      <c r="H51" s="40"/>
      <c r="I51" s="41">
        <f>SUM(I52:I63)</f>
        <v>0</v>
      </c>
      <c r="J51" s="41">
        <f>SUM(J52:J63)</f>
        <v>8489.61</v>
      </c>
    </row>
    <row r="52" spans="2:12" ht="18" x14ac:dyDescent="0.2">
      <c r="B52" s="31">
        <v>1</v>
      </c>
      <c r="C52" s="20" t="s">
        <v>46</v>
      </c>
      <c r="D52" s="10" t="s">
        <v>20</v>
      </c>
      <c r="E52" s="11">
        <v>15</v>
      </c>
      <c r="F52" s="42">
        <v>49.5</v>
      </c>
      <c r="G52" s="42">
        <f t="shared" ref="G52:G63" si="15">F52*E52</f>
        <v>742.5</v>
      </c>
      <c r="H52" s="42"/>
      <c r="I52" s="42">
        <f t="shared" ref="I52:I63" si="16">H52*E52</f>
        <v>0</v>
      </c>
      <c r="J52" s="43">
        <f t="shared" ref="J52:J63" si="17">I52+G52</f>
        <v>742.5</v>
      </c>
      <c r="K52" s="1" t="s">
        <v>110</v>
      </c>
      <c r="L52" s="39"/>
    </row>
    <row r="53" spans="2:12" ht="18" x14ac:dyDescent="0.2">
      <c r="B53" s="31">
        <v>2</v>
      </c>
      <c r="C53" s="20" t="s">
        <v>47</v>
      </c>
      <c r="D53" s="10" t="s">
        <v>20</v>
      </c>
      <c r="E53" s="11">
        <v>40</v>
      </c>
      <c r="F53" s="42">
        <v>8.1989999999999998</v>
      </c>
      <c r="G53" s="42">
        <f t="shared" si="15"/>
        <v>327.96</v>
      </c>
      <c r="H53" s="42"/>
      <c r="I53" s="42">
        <f t="shared" si="16"/>
        <v>0</v>
      </c>
      <c r="J53" s="43">
        <f t="shared" si="17"/>
        <v>327.96</v>
      </c>
      <c r="K53" s="1" t="s">
        <v>110</v>
      </c>
      <c r="L53" s="39"/>
    </row>
    <row r="54" spans="2:12" ht="18" x14ac:dyDescent="0.2">
      <c r="B54" s="31">
        <v>3</v>
      </c>
      <c r="C54" s="20" t="s">
        <v>48</v>
      </c>
      <c r="D54" s="10" t="s">
        <v>20</v>
      </c>
      <c r="E54" s="11">
        <v>50</v>
      </c>
      <c r="F54" s="42">
        <v>4.6800000000000006</v>
      </c>
      <c r="G54" s="42">
        <f t="shared" si="15"/>
        <v>234.00000000000003</v>
      </c>
      <c r="H54" s="42"/>
      <c r="I54" s="42">
        <f t="shared" si="16"/>
        <v>0</v>
      </c>
      <c r="J54" s="43">
        <f t="shared" si="17"/>
        <v>234.00000000000003</v>
      </c>
      <c r="K54" s="1" t="s">
        <v>110</v>
      </c>
      <c r="L54" s="39"/>
    </row>
    <row r="55" spans="2:12" ht="18" x14ac:dyDescent="0.2">
      <c r="B55" s="31">
        <v>4</v>
      </c>
      <c r="C55" s="9" t="s">
        <v>50</v>
      </c>
      <c r="D55" s="10" t="s">
        <v>20</v>
      </c>
      <c r="E55" s="11">
        <v>250</v>
      </c>
      <c r="F55" s="42">
        <v>2.16</v>
      </c>
      <c r="G55" s="42">
        <f t="shared" si="15"/>
        <v>540</v>
      </c>
      <c r="H55" s="42"/>
      <c r="I55" s="42">
        <f t="shared" si="16"/>
        <v>0</v>
      </c>
      <c r="J55" s="43">
        <f t="shared" si="17"/>
        <v>540</v>
      </c>
      <c r="K55" s="1" t="s">
        <v>110</v>
      </c>
      <c r="L55" s="39"/>
    </row>
    <row r="56" spans="2:12" ht="18" x14ac:dyDescent="0.2">
      <c r="B56" s="31">
        <v>5</v>
      </c>
      <c r="C56" s="9" t="s">
        <v>51</v>
      </c>
      <c r="D56" s="10" t="s">
        <v>20</v>
      </c>
      <c r="E56" s="11">
        <v>620</v>
      </c>
      <c r="F56" s="42">
        <v>2.61</v>
      </c>
      <c r="G56" s="42">
        <f t="shared" si="15"/>
        <v>1618.1999999999998</v>
      </c>
      <c r="H56" s="42"/>
      <c r="I56" s="42">
        <f t="shared" si="16"/>
        <v>0</v>
      </c>
      <c r="J56" s="43">
        <f t="shared" si="17"/>
        <v>1618.1999999999998</v>
      </c>
      <c r="K56" s="1" t="s">
        <v>110</v>
      </c>
      <c r="L56" s="39"/>
    </row>
    <row r="57" spans="2:12" ht="18" x14ac:dyDescent="0.2">
      <c r="B57" s="31">
        <v>6</v>
      </c>
      <c r="C57" s="9" t="s">
        <v>52</v>
      </c>
      <c r="D57" s="10" t="s">
        <v>20</v>
      </c>
      <c r="E57" s="11">
        <v>80</v>
      </c>
      <c r="F57" s="42">
        <v>3.6</v>
      </c>
      <c r="G57" s="42">
        <f t="shared" si="15"/>
        <v>288</v>
      </c>
      <c r="H57" s="42"/>
      <c r="I57" s="42">
        <f t="shared" si="16"/>
        <v>0</v>
      </c>
      <c r="J57" s="43">
        <f t="shared" si="17"/>
        <v>288</v>
      </c>
      <c r="K57" s="1" t="s">
        <v>110</v>
      </c>
      <c r="L57" s="39"/>
    </row>
    <row r="58" spans="2:12" ht="18" x14ac:dyDescent="0.2">
      <c r="B58" s="31">
        <v>7</v>
      </c>
      <c r="C58" s="9" t="s">
        <v>53</v>
      </c>
      <c r="D58" s="10" t="s">
        <v>20</v>
      </c>
      <c r="E58" s="11">
        <v>85</v>
      </c>
      <c r="F58" s="42">
        <v>4.32</v>
      </c>
      <c r="G58" s="42">
        <f t="shared" si="15"/>
        <v>367.20000000000005</v>
      </c>
      <c r="H58" s="42"/>
      <c r="I58" s="42">
        <f t="shared" si="16"/>
        <v>0</v>
      </c>
      <c r="J58" s="43">
        <f t="shared" si="17"/>
        <v>367.20000000000005</v>
      </c>
      <c r="K58" s="1" t="s">
        <v>110</v>
      </c>
      <c r="L58" s="39"/>
    </row>
    <row r="59" spans="2:12" ht="18" x14ac:dyDescent="0.2">
      <c r="B59" s="31">
        <v>8</v>
      </c>
      <c r="C59" s="9" t="s">
        <v>54</v>
      </c>
      <c r="D59" s="10" t="s">
        <v>20</v>
      </c>
      <c r="E59" s="11">
        <v>150</v>
      </c>
      <c r="F59" s="42">
        <v>7.2</v>
      </c>
      <c r="G59" s="42">
        <f t="shared" si="15"/>
        <v>1080</v>
      </c>
      <c r="H59" s="42"/>
      <c r="I59" s="42">
        <f t="shared" si="16"/>
        <v>0</v>
      </c>
      <c r="J59" s="43">
        <f t="shared" si="17"/>
        <v>1080</v>
      </c>
      <c r="K59" s="1" t="s">
        <v>110</v>
      </c>
      <c r="L59" s="39"/>
    </row>
    <row r="60" spans="2:12" ht="18" x14ac:dyDescent="0.2">
      <c r="B60" s="31">
        <v>9</v>
      </c>
      <c r="C60" s="9" t="s">
        <v>55</v>
      </c>
      <c r="D60" s="10" t="s">
        <v>20</v>
      </c>
      <c r="E60" s="11">
        <v>35</v>
      </c>
      <c r="F60" s="42">
        <v>11.25</v>
      </c>
      <c r="G60" s="42">
        <f t="shared" si="15"/>
        <v>393.75</v>
      </c>
      <c r="H60" s="42"/>
      <c r="I60" s="42">
        <f t="shared" si="16"/>
        <v>0</v>
      </c>
      <c r="J60" s="43">
        <f t="shared" si="17"/>
        <v>393.75</v>
      </c>
      <c r="K60" s="1" t="s">
        <v>110</v>
      </c>
      <c r="L60" s="39"/>
    </row>
    <row r="61" spans="2:12" ht="18" x14ac:dyDescent="0.2">
      <c r="B61" s="31">
        <v>10</v>
      </c>
      <c r="C61" s="9" t="s">
        <v>56</v>
      </c>
      <c r="D61" s="10" t="s">
        <v>20</v>
      </c>
      <c r="E61" s="11">
        <v>30</v>
      </c>
      <c r="F61" s="42">
        <v>30.6</v>
      </c>
      <c r="G61" s="42">
        <f t="shared" si="15"/>
        <v>918</v>
      </c>
      <c r="H61" s="42"/>
      <c r="I61" s="42">
        <f t="shared" si="16"/>
        <v>0</v>
      </c>
      <c r="J61" s="43">
        <f t="shared" si="17"/>
        <v>918</v>
      </c>
      <c r="K61" s="1" t="s">
        <v>110</v>
      </c>
      <c r="L61" s="39"/>
    </row>
    <row r="62" spans="2:12" ht="18" x14ac:dyDescent="0.2">
      <c r="B62" s="31">
        <v>11</v>
      </c>
      <c r="C62" s="9" t="s">
        <v>57</v>
      </c>
      <c r="D62" s="10" t="s">
        <v>20</v>
      </c>
      <c r="E62" s="11">
        <v>5</v>
      </c>
      <c r="F62" s="42">
        <v>54</v>
      </c>
      <c r="G62" s="42">
        <f t="shared" si="15"/>
        <v>270</v>
      </c>
      <c r="H62" s="42"/>
      <c r="I62" s="42">
        <f t="shared" si="16"/>
        <v>0</v>
      </c>
      <c r="J62" s="43">
        <f t="shared" si="17"/>
        <v>270</v>
      </c>
      <c r="K62" s="1" t="s">
        <v>110</v>
      </c>
      <c r="L62" s="39"/>
    </row>
    <row r="63" spans="2:12" ht="19" thickBot="1" x14ac:dyDescent="0.25">
      <c r="B63" s="31">
        <v>12</v>
      </c>
      <c r="C63" s="9" t="s">
        <v>58</v>
      </c>
      <c r="D63" s="10" t="s">
        <v>20</v>
      </c>
      <c r="E63" s="11">
        <v>10</v>
      </c>
      <c r="F63" s="42">
        <v>171</v>
      </c>
      <c r="G63" s="42">
        <f t="shared" si="15"/>
        <v>1710</v>
      </c>
      <c r="H63" s="42"/>
      <c r="I63" s="42">
        <f t="shared" si="16"/>
        <v>0</v>
      </c>
      <c r="J63" s="43">
        <f t="shared" si="17"/>
        <v>1710</v>
      </c>
      <c r="K63" s="1" t="s">
        <v>110</v>
      </c>
      <c r="L63" s="39"/>
    </row>
    <row r="64" spans="2:12" ht="17" thickBot="1" x14ac:dyDescent="0.25">
      <c r="B64" s="28">
        <v>7</v>
      </c>
      <c r="C64" s="7" t="s">
        <v>59</v>
      </c>
      <c r="D64" s="8"/>
      <c r="E64" s="19"/>
      <c r="F64" s="40">
        <v>0</v>
      </c>
      <c r="G64" s="41">
        <f>SUM(G65:G73)</f>
        <v>0</v>
      </c>
      <c r="H64" s="40"/>
      <c r="I64" s="41">
        <f>SUM(I65:I73)</f>
        <v>0</v>
      </c>
      <c r="J64" s="41">
        <f>SUM(J65:J73)</f>
        <v>0</v>
      </c>
      <c r="L64" s="39"/>
    </row>
    <row r="65" spans="2:12" ht="45" x14ac:dyDescent="0.2">
      <c r="B65" s="31">
        <v>1</v>
      </c>
      <c r="C65" s="9" t="s">
        <v>102</v>
      </c>
      <c r="D65" s="10" t="s">
        <v>20</v>
      </c>
      <c r="E65" s="11">
        <v>20</v>
      </c>
      <c r="F65" s="42"/>
      <c r="G65" s="42">
        <f t="shared" ref="G65:G73" si="18">F65*E65</f>
        <v>0</v>
      </c>
      <c r="H65" s="42"/>
      <c r="I65" s="42">
        <f t="shared" ref="I65:I73" si="19">H65*E65</f>
        <v>0</v>
      </c>
      <c r="J65" s="43">
        <f t="shared" ref="J65:J73" si="20">I65+G65</f>
        <v>0</v>
      </c>
      <c r="L65" s="39"/>
    </row>
    <row r="66" spans="2:12" ht="18" x14ac:dyDescent="0.2">
      <c r="B66" s="31">
        <v>2</v>
      </c>
      <c r="C66" s="9" t="s">
        <v>60</v>
      </c>
      <c r="D66" s="10" t="s">
        <v>11</v>
      </c>
      <c r="E66" s="11">
        <v>11</v>
      </c>
      <c r="F66" s="42">
        <v>0</v>
      </c>
      <c r="G66" s="42">
        <f t="shared" si="18"/>
        <v>0</v>
      </c>
      <c r="H66" s="42"/>
      <c r="I66" s="42">
        <f t="shared" si="19"/>
        <v>0</v>
      </c>
      <c r="J66" s="43">
        <f t="shared" si="20"/>
        <v>0</v>
      </c>
      <c r="L66" s="39"/>
    </row>
    <row r="67" spans="2:12" ht="18" x14ac:dyDescent="0.2">
      <c r="B67" s="31">
        <v>3</v>
      </c>
      <c r="C67" s="9" t="s">
        <v>61</v>
      </c>
      <c r="D67" s="10" t="s">
        <v>20</v>
      </c>
      <c r="E67" s="11">
        <v>5</v>
      </c>
      <c r="F67" s="42">
        <v>0</v>
      </c>
      <c r="G67" s="42">
        <f t="shared" si="18"/>
        <v>0</v>
      </c>
      <c r="H67" s="42"/>
      <c r="I67" s="42">
        <f t="shared" si="19"/>
        <v>0</v>
      </c>
      <c r="J67" s="43">
        <f t="shared" si="20"/>
        <v>0</v>
      </c>
      <c r="L67" s="39"/>
    </row>
    <row r="68" spans="2:12" ht="18" x14ac:dyDescent="0.2">
      <c r="B68" s="31">
        <v>4</v>
      </c>
      <c r="C68" s="9" t="s">
        <v>62</v>
      </c>
      <c r="D68" s="10" t="s">
        <v>20</v>
      </c>
      <c r="E68" s="11">
        <v>85</v>
      </c>
      <c r="F68" s="42">
        <v>0</v>
      </c>
      <c r="G68" s="42">
        <f t="shared" si="18"/>
        <v>0</v>
      </c>
      <c r="H68" s="42"/>
      <c r="I68" s="42">
        <f t="shared" si="19"/>
        <v>0</v>
      </c>
      <c r="J68" s="43">
        <f t="shared" si="20"/>
        <v>0</v>
      </c>
      <c r="L68" s="39"/>
    </row>
    <row r="69" spans="2:12" ht="18" x14ac:dyDescent="0.2">
      <c r="B69" s="31">
        <v>5</v>
      </c>
      <c r="C69" s="9" t="s">
        <v>63</v>
      </c>
      <c r="D69" s="10" t="s">
        <v>11</v>
      </c>
      <c r="E69" s="11">
        <v>180</v>
      </c>
      <c r="F69" s="42">
        <v>0</v>
      </c>
      <c r="G69" s="42">
        <f t="shared" si="18"/>
        <v>0</v>
      </c>
      <c r="H69" s="42"/>
      <c r="I69" s="42">
        <f t="shared" si="19"/>
        <v>0</v>
      </c>
      <c r="J69" s="43">
        <f t="shared" si="20"/>
        <v>0</v>
      </c>
      <c r="L69" s="39"/>
    </row>
    <row r="70" spans="2:12" ht="18" x14ac:dyDescent="0.2">
      <c r="B70" s="31">
        <v>6</v>
      </c>
      <c r="C70" s="9" t="s">
        <v>64</v>
      </c>
      <c r="D70" s="10" t="s">
        <v>11</v>
      </c>
      <c r="E70" s="11">
        <v>4</v>
      </c>
      <c r="F70" s="42">
        <v>0</v>
      </c>
      <c r="G70" s="42">
        <f t="shared" si="18"/>
        <v>0</v>
      </c>
      <c r="H70" s="42"/>
      <c r="I70" s="42">
        <f t="shared" si="19"/>
        <v>0</v>
      </c>
      <c r="J70" s="43">
        <f t="shared" si="20"/>
        <v>0</v>
      </c>
      <c r="L70" s="39"/>
    </row>
    <row r="71" spans="2:12" ht="18" x14ac:dyDescent="0.2">
      <c r="B71" s="31">
        <v>7</v>
      </c>
      <c r="C71" s="9" t="s">
        <v>65</v>
      </c>
      <c r="D71" s="10" t="s">
        <v>11</v>
      </c>
      <c r="E71" s="11">
        <v>1</v>
      </c>
      <c r="F71" s="42">
        <v>0</v>
      </c>
      <c r="G71" s="42">
        <f t="shared" si="18"/>
        <v>0</v>
      </c>
      <c r="H71" s="42"/>
      <c r="I71" s="42">
        <f t="shared" si="19"/>
        <v>0</v>
      </c>
      <c r="J71" s="43">
        <f t="shared" si="20"/>
        <v>0</v>
      </c>
      <c r="L71" s="39"/>
    </row>
    <row r="72" spans="2:12" ht="30" x14ac:dyDescent="0.2">
      <c r="B72" s="31">
        <v>8</v>
      </c>
      <c r="C72" s="12" t="s">
        <v>66</v>
      </c>
      <c r="D72" s="10" t="s">
        <v>11</v>
      </c>
      <c r="E72" s="11">
        <v>1</v>
      </c>
      <c r="F72" s="42">
        <v>0</v>
      </c>
      <c r="G72" s="42">
        <f t="shared" si="18"/>
        <v>0</v>
      </c>
      <c r="H72" s="42"/>
      <c r="I72" s="42">
        <f t="shared" si="19"/>
        <v>0</v>
      </c>
      <c r="J72" s="43">
        <f t="shared" si="20"/>
        <v>0</v>
      </c>
      <c r="L72" s="39"/>
    </row>
    <row r="73" spans="2:12" ht="19" thickBot="1" x14ac:dyDescent="0.25">
      <c r="B73" s="31">
        <v>9</v>
      </c>
      <c r="C73" s="9" t="s">
        <v>67</v>
      </c>
      <c r="D73" s="10" t="s">
        <v>11</v>
      </c>
      <c r="E73" s="11">
        <v>5</v>
      </c>
      <c r="F73" s="42">
        <v>0</v>
      </c>
      <c r="G73" s="42">
        <f t="shared" si="18"/>
        <v>0</v>
      </c>
      <c r="H73" s="42"/>
      <c r="I73" s="42">
        <f t="shared" si="19"/>
        <v>0</v>
      </c>
      <c r="J73" s="43">
        <f t="shared" si="20"/>
        <v>0</v>
      </c>
      <c r="L73" s="39"/>
    </row>
    <row r="74" spans="2:12" ht="17" thickBot="1" x14ac:dyDescent="0.25">
      <c r="B74" s="28">
        <v>8</v>
      </c>
      <c r="C74" s="7" t="s">
        <v>68</v>
      </c>
      <c r="D74" s="8"/>
      <c r="E74" s="19"/>
      <c r="F74" s="40">
        <v>0</v>
      </c>
      <c r="G74" s="41">
        <f>SUM(G75:G80)</f>
        <v>1350.9</v>
      </c>
      <c r="H74" s="40"/>
      <c r="I74" s="41">
        <f>SUM(I75:I80)</f>
        <v>0</v>
      </c>
      <c r="J74" s="41">
        <f>SUM(J75:J80)</f>
        <v>1350.9</v>
      </c>
      <c r="L74" s="39"/>
    </row>
    <row r="75" spans="2:12" ht="17" x14ac:dyDescent="0.2">
      <c r="B75" s="31">
        <v>1</v>
      </c>
      <c r="C75" s="9" t="s">
        <v>69</v>
      </c>
      <c r="D75" s="21"/>
      <c r="E75" s="11">
        <v>14</v>
      </c>
      <c r="F75" s="42">
        <v>10.8</v>
      </c>
      <c r="G75" s="42">
        <f t="shared" ref="G75:G80" si="21">F75*E75</f>
        <v>151.20000000000002</v>
      </c>
      <c r="H75" s="42"/>
      <c r="I75" s="42">
        <f t="shared" ref="I75:I80" si="22">H75*E75</f>
        <v>0</v>
      </c>
      <c r="J75" s="43">
        <f t="shared" ref="J75:J80" si="23">I75+G75</f>
        <v>151.20000000000002</v>
      </c>
      <c r="L75" s="39"/>
    </row>
    <row r="76" spans="2:12" ht="17" x14ac:dyDescent="0.2">
      <c r="B76" s="31">
        <v>2</v>
      </c>
      <c r="C76" s="9" t="s">
        <v>70</v>
      </c>
      <c r="D76" s="21"/>
      <c r="E76" s="11">
        <v>6</v>
      </c>
      <c r="F76" s="42">
        <v>36</v>
      </c>
      <c r="G76" s="42">
        <f t="shared" si="21"/>
        <v>216</v>
      </c>
      <c r="H76" s="42"/>
      <c r="I76" s="42">
        <f t="shared" si="22"/>
        <v>0</v>
      </c>
      <c r="J76" s="43">
        <f t="shared" si="23"/>
        <v>216</v>
      </c>
      <c r="K76" s="1" t="s">
        <v>112</v>
      </c>
      <c r="L76" s="39"/>
    </row>
    <row r="77" spans="2:12" ht="17" x14ac:dyDescent="0.2">
      <c r="B77" s="31">
        <v>3</v>
      </c>
      <c r="C77" s="9" t="s">
        <v>71</v>
      </c>
      <c r="D77" s="21"/>
      <c r="E77" s="11">
        <v>4</v>
      </c>
      <c r="F77" s="42">
        <v>27</v>
      </c>
      <c r="G77" s="42">
        <f t="shared" si="21"/>
        <v>108</v>
      </c>
      <c r="H77" s="42"/>
      <c r="I77" s="42">
        <f t="shared" si="22"/>
        <v>0</v>
      </c>
      <c r="J77" s="43">
        <f t="shared" si="23"/>
        <v>108</v>
      </c>
      <c r="K77" s="1" t="s">
        <v>112</v>
      </c>
      <c r="L77" s="39"/>
    </row>
    <row r="78" spans="2:12" ht="17" x14ac:dyDescent="0.2">
      <c r="B78" s="31">
        <v>4</v>
      </c>
      <c r="C78" s="9" t="s">
        <v>72</v>
      </c>
      <c r="D78" s="21"/>
      <c r="E78" s="11">
        <v>1</v>
      </c>
      <c r="F78" s="42">
        <v>22.5</v>
      </c>
      <c r="G78" s="42">
        <f t="shared" si="21"/>
        <v>22.5</v>
      </c>
      <c r="H78" s="42"/>
      <c r="I78" s="42">
        <f t="shared" si="22"/>
        <v>0</v>
      </c>
      <c r="J78" s="43">
        <f t="shared" si="23"/>
        <v>22.5</v>
      </c>
      <c r="K78" s="1" t="s">
        <v>112</v>
      </c>
      <c r="L78" s="39"/>
    </row>
    <row r="79" spans="2:12" ht="17" x14ac:dyDescent="0.2">
      <c r="B79" s="31">
        <v>5</v>
      </c>
      <c r="C79" s="9" t="s">
        <v>73</v>
      </c>
      <c r="D79" s="21"/>
      <c r="E79" s="11">
        <v>6</v>
      </c>
      <c r="F79" s="42">
        <v>10.8</v>
      </c>
      <c r="G79" s="42">
        <f t="shared" si="21"/>
        <v>64.800000000000011</v>
      </c>
      <c r="H79" s="42"/>
      <c r="I79" s="42">
        <f t="shared" si="22"/>
        <v>0</v>
      </c>
      <c r="J79" s="43">
        <f t="shared" si="23"/>
        <v>64.800000000000011</v>
      </c>
      <c r="K79" s="1" t="s">
        <v>112</v>
      </c>
      <c r="L79" s="39"/>
    </row>
    <row r="80" spans="2:12" ht="18" thickBot="1" x14ac:dyDescent="0.25">
      <c r="B80" s="31">
        <v>6</v>
      </c>
      <c r="C80" s="9" t="s">
        <v>74</v>
      </c>
      <c r="D80" s="21"/>
      <c r="E80" s="11">
        <v>73</v>
      </c>
      <c r="F80" s="42">
        <v>10.8</v>
      </c>
      <c r="G80" s="42">
        <f t="shared" si="21"/>
        <v>788.40000000000009</v>
      </c>
      <c r="H80" s="42"/>
      <c r="I80" s="42">
        <f t="shared" si="22"/>
        <v>0</v>
      </c>
      <c r="J80" s="43">
        <f t="shared" si="23"/>
        <v>788.40000000000009</v>
      </c>
      <c r="K80" s="1" t="s">
        <v>112</v>
      </c>
      <c r="L80" s="39"/>
    </row>
    <row r="81" spans="2:12" ht="17" thickBot="1" x14ac:dyDescent="0.25">
      <c r="B81" s="28">
        <v>9</v>
      </c>
      <c r="C81" s="7" t="s">
        <v>75</v>
      </c>
      <c r="D81" s="8"/>
      <c r="E81" s="19"/>
      <c r="F81" s="40">
        <v>0</v>
      </c>
      <c r="G81" s="41">
        <f>SUM(G82:G94)</f>
        <v>0</v>
      </c>
      <c r="H81" s="40"/>
      <c r="I81" s="41">
        <f>SUM(I82:I94)</f>
        <v>0</v>
      </c>
      <c r="J81" s="41">
        <f>SUM(J82:J94)</f>
        <v>0</v>
      </c>
      <c r="L81" s="39"/>
    </row>
    <row r="82" spans="2:12" ht="17" x14ac:dyDescent="0.2">
      <c r="B82" s="31">
        <v>1</v>
      </c>
      <c r="C82" s="9" t="s">
        <v>76</v>
      </c>
      <c r="D82" s="21"/>
      <c r="E82" s="11">
        <v>3</v>
      </c>
      <c r="F82" s="42"/>
      <c r="G82" s="42">
        <f t="shared" ref="G82:G94" si="24">F82*E82</f>
        <v>0</v>
      </c>
      <c r="H82" s="42"/>
      <c r="I82" s="42">
        <f t="shared" ref="I82:I94" si="25">H82*E82</f>
        <v>0</v>
      </c>
      <c r="J82" s="43">
        <f t="shared" ref="J82:J94" si="26">I82+G82</f>
        <v>0</v>
      </c>
      <c r="L82" s="39"/>
    </row>
    <row r="83" spans="2:12" ht="17" x14ac:dyDescent="0.2">
      <c r="B83" s="31">
        <v>2</v>
      </c>
      <c r="C83" s="9" t="s">
        <v>77</v>
      </c>
      <c r="D83" s="21"/>
      <c r="E83" s="11">
        <v>13</v>
      </c>
      <c r="F83" s="42"/>
      <c r="G83" s="42">
        <f t="shared" si="24"/>
        <v>0</v>
      </c>
      <c r="H83" s="42"/>
      <c r="I83" s="42">
        <f t="shared" si="25"/>
        <v>0</v>
      </c>
      <c r="J83" s="43">
        <f t="shared" si="26"/>
        <v>0</v>
      </c>
      <c r="L83" s="39"/>
    </row>
    <row r="84" spans="2:12" ht="17" x14ac:dyDescent="0.2">
      <c r="B84" s="31">
        <v>3</v>
      </c>
      <c r="C84" s="9" t="s">
        <v>78</v>
      </c>
      <c r="D84" s="21"/>
      <c r="E84" s="11">
        <v>9</v>
      </c>
      <c r="F84" s="42"/>
      <c r="G84" s="42">
        <f t="shared" si="24"/>
        <v>0</v>
      </c>
      <c r="H84" s="42"/>
      <c r="I84" s="42">
        <f t="shared" si="25"/>
        <v>0</v>
      </c>
      <c r="J84" s="43">
        <f t="shared" si="26"/>
        <v>0</v>
      </c>
      <c r="L84" s="39"/>
    </row>
    <row r="85" spans="2:12" ht="17" x14ac:dyDescent="0.2">
      <c r="B85" s="31">
        <v>4</v>
      </c>
      <c r="C85" s="9" t="s">
        <v>79</v>
      </c>
      <c r="D85" s="21"/>
      <c r="E85" s="11">
        <v>3</v>
      </c>
      <c r="F85" s="42"/>
      <c r="G85" s="42">
        <f t="shared" si="24"/>
        <v>0</v>
      </c>
      <c r="H85" s="42"/>
      <c r="I85" s="42">
        <f t="shared" si="25"/>
        <v>0</v>
      </c>
      <c r="J85" s="43">
        <f t="shared" si="26"/>
        <v>0</v>
      </c>
      <c r="L85" s="39"/>
    </row>
    <row r="86" spans="2:12" ht="17" x14ac:dyDescent="0.2">
      <c r="B86" s="31">
        <v>5</v>
      </c>
      <c r="C86" s="9" t="s">
        <v>80</v>
      </c>
      <c r="D86" s="21"/>
      <c r="E86" s="11">
        <v>12</v>
      </c>
      <c r="F86" s="42"/>
      <c r="G86" s="42">
        <f t="shared" si="24"/>
        <v>0</v>
      </c>
      <c r="H86" s="42"/>
      <c r="I86" s="42">
        <f t="shared" si="25"/>
        <v>0</v>
      </c>
      <c r="J86" s="43">
        <f t="shared" si="26"/>
        <v>0</v>
      </c>
      <c r="L86" s="39"/>
    </row>
    <row r="87" spans="2:12" ht="17" x14ac:dyDescent="0.2">
      <c r="B87" s="31">
        <v>6</v>
      </c>
      <c r="C87" s="9" t="s">
        <v>81</v>
      </c>
      <c r="D87" s="21"/>
      <c r="E87" s="11">
        <v>16</v>
      </c>
      <c r="F87" s="42"/>
      <c r="G87" s="42">
        <f t="shared" si="24"/>
        <v>0</v>
      </c>
      <c r="H87" s="42"/>
      <c r="I87" s="42">
        <f t="shared" si="25"/>
        <v>0</v>
      </c>
      <c r="J87" s="43">
        <f t="shared" si="26"/>
        <v>0</v>
      </c>
      <c r="L87" s="39"/>
    </row>
    <row r="88" spans="2:12" ht="17" x14ac:dyDescent="0.2">
      <c r="B88" s="31">
        <v>7</v>
      </c>
      <c r="C88" s="9" t="s">
        <v>82</v>
      </c>
      <c r="D88" s="21"/>
      <c r="E88" s="11">
        <v>38</v>
      </c>
      <c r="F88" s="42"/>
      <c r="G88" s="42">
        <f t="shared" si="24"/>
        <v>0</v>
      </c>
      <c r="H88" s="42"/>
      <c r="I88" s="42">
        <f t="shared" si="25"/>
        <v>0</v>
      </c>
      <c r="J88" s="43">
        <f t="shared" si="26"/>
        <v>0</v>
      </c>
      <c r="L88" s="39"/>
    </row>
    <row r="89" spans="2:12" ht="17" x14ac:dyDescent="0.2">
      <c r="B89" s="31">
        <v>8</v>
      </c>
      <c r="C89" s="9" t="s">
        <v>83</v>
      </c>
      <c r="D89" s="21"/>
      <c r="E89" s="11">
        <v>15</v>
      </c>
      <c r="F89" s="42"/>
      <c r="G89" s="42">
        <f t="shared" si="24"/>
        <v>0</v>
      </c>
      <c r="H89" s="42"/>
      <c r="I89" s="42">
        <f t="shared" si="25"/>
        <v>0</v>
      </c>
      <c r="J89" s="43">
        <f t="shared" si="26"/>
        <v>0</v>
      </c>
      <c r="L89" s="39"/>
    </row>
    <row r="90" spans="2:12" ht="17" x14ac:dyDescent="0.2">
      <c r="B90" s="31">
        <v>9</v>
      </c>
      <c r="C90" s="9" t="s">
        <v>79</v>
      </c>
      <c r="D90" s="21"/>
      <c r="E90" s="11">
        <v>11</v>
      </c>
      <c r="F90" s="42"/>
      <c r="G90" s="42">
        <f t="shared" si="24"/>
        <v>0</v>
      </c>
      <c r="H90" s="42"/>
      <c r="I90" s="42">
        <f t="shared" si="25"/>
        <v>0</v>
      </c>
      <c r="J90" s="43">
        <f t="shared" si="26"/>
        <v>0</v>
      </c>
      <c r="L90" s="39"/>
    </row>
    <row r="91" spans="2:12" ht="17" x14ac:dyDescent="0.2">
      <c r="B91" s="31">
        <v>10</v>
      </c>
      <c r="C91" s="9" t="s">
        <v>84</v>
      </c>
      <c r="D91" s="21"/>
      <c r="E91" s="11">
        <v>11</v>
      </c>
      <c r="F91" s="42"/>
      <c r="G91" s="42">
        <f t="shared" si="24"/>
        <v>0</v>
      </c>
      <c r="H91" s="42"/>
      <c r="I91" s="42">
        <f t="shared" si="25"/>
        <v>0</v>
      </c>
      <c r="J91" s="43">
        <f t="shared" si="26"/>
        <v>0</v>
      </c>
      <c r="L91" s="39"/>
    </row>
    <row r="92" spans="2:12" ht="17" x14ac:dyDescent="0.2">
      <c r="B92" s="31">
        <v>11</v>
      </c>
      <c r="C92" s="9" t="s">
        <v>85</v>
      </c>
      <c r="D92" s="21"/>
      <c r="E92" s="11">
        <v>41</v>
      </c>
      <c r="F92" s="42"/>
      <c r="G92" s="42">
        <f t="shared" si="24"/>
        <v>0</v>
      </c>
      <c r="H92" s="42"/>
      <c r="I92" s="42">
        <f t="shared" si="25"/>
        <v>0</v>
      </c>
      <c r="J92" s="43">
        <f t="shared" si="26"/>
        <v>0</v>
      </c>
      <c r="L92" s="39"/>
    </row>
    <row r="93" spans="2:12" ht="17" x14ac:dyDescent="0.2">
      <c r="B93" s="31">
        <v>12</v>
      </c>
      <c r="C93" s="9" t="s">
        <v>86</v>
      </c>
      <c r="D93" s="21"/>
      <c r="E93" s="11">
        <v>9</v>
      </c>
      <c r="F93" s="42"/>
      <c r="G93" s="42">
        <f t="shared" si="24"/>
        <v>0</v>
      </c>
      <c r="H93" s="42"/>
      <c r="I93" s="42">
        <f t="shared" si="25"/>
        <v>0</v>
      </c>
      <c r="J93" s="43">
        <f t="shared" si="26"/>
        <v>0</v>
      </c>
      <c r="L93" s="39"/>
    </row>
    <row r="94" spans="2:12" ht="18" thickBot="1" x14ac:dyDescent="0.25">
      <c r="B94" s="31">
        <v>13</v>
      </c>
      <c r="C94" s="9" t="s">
        <v>87</v>
      </c>
      <c r="D94" s="21"/>
      <c r="E94" s="11">
        <v>3</v>
      </c>
      <c r="F94" s="42"/>
      <c r="G94" s="42">
        <f t="shared" si="24"/>
        <v>0</v>
      </c>
      <c r="H94" s="42"/>
      <c r="I94" s="42">
        <f t="shared" si="25"/>
        <v>0</v>
      </c>
      <c r="J94" s="43">
        <f t="shared" si="26"/>
        <v>0</v>
      </c>
      <c r="L94" s="39"/>
    </row>
    <row r="95" spans="2:12" ht="17" thickBot="1" x14ac:dyDescent="0.25">
      <c r="B95" s="28">
        <v>10</v>
      </c>
      <c r="C95" s="7" t="s">
        <v>88</v>
      </c>
      <c r="D95" s="8"/>
      <c r="E95" s="19"/>
      <c r="F95" s="40">
        <v>0</v>
      </c>
      <c r="G95" s="41">
        <f>SUM(G96:G97)</f>
        <v>2100</v>
      </c>
      <c r="H95" s="40"/>
      <c r="I95" s="41">
        <f>SUM(I96:I97)</f>
        <v>0</v>
      </c>
      <c r="J95" s="41">
        <f>SUM(J96:J97)</f>
        <v>2100</v>
      </c>
      <c r="L95" s="39"/>
    </row>
    <row r="96" spans="2:12" ht="18" x14ac:dyDescent="0.2">
      <c r="B96" s="31">
        <v>1</v>
      </c>
      <c r="C96" s="9" t="s">
        <v>109</v>
      </c>
      <c r="D96" s="10" t="s">
        <v>11</v>
      </c>
      <c r="E96" s="11">
        <v>1</v>
      </c>
      <c r="F96" s="42">
        <v>0</v>
      </c>
      <c r="G96" s="42">
        <f t="shared" ref="G96" si="27">F96*E96</f>
        <v>0</v>
      </c>
      <c r="H96" s="42"/>
      <c r="I96" s="42">
        <f t="shared" ref="I96:I97" si="28">H96*E96</f>
        <v>0</v>
      </c>
      <c r="J96" s="43">
        <f t="shared" ref="J96:J97" si="29">I96+G96</f>
        <v>0</v>
      </c>
      <c r="L96" s="39"/>
    </row>
    <row r="97" spans="2:12" ht="19" thickBot="1" x14ac:dyDescent="0.25">
      <c r="B97" s="32">
        <v>2</v>
      </c>
      <c r="C97" s="22" t="s">
        <v>94</v>
      </c>
      <c r="D97" s="23" t="s">
        <v>20</v>
      </c>
      <c r="E97" s="24">
        <v>50</v>
      </c>
      <c r="F97" s="42">
        <v>42</v>
      </c>
      <c r="G97" s="42">
        <f>F97*E97</f>
        <v>2100</v>
      </c>
      <c r="H97" s="42"/>
      <c r="I97" s="42">
        <f t="shared" si="28"/>
        <v>0</v>
      </c>
      <c r="J97" s="43">
        <f t="shared" si="29"/>
        <v>2100</v>
      </c>
      <c r="K97" s="1" t="s">
        <v>110</v>
      </c>
      <c r="L97" s="39"/>
    </row>
    <row r="98" spans="2:12" ht="17" thickBot="1" x14ac:dyDescent="0.25">
      <c r="B98" s="28">
        <v>11</v>
      </c>
      <c r="C98" s="7" t="s">
        <v>89</v>
      </c>
      <c r="D98" s="8"/>
      <c r="E98" s="19"/>
      <c r="F98" s="40">
        <v>0</v>
      </c>
      <c r="G98" s="41">
        <f>SUM(G99:G102)</f>
        <v>0</v>
      </c>
      <c r="H98" s="40"/>
      <c r="I98" s="41">
        <f>SUM(I99:I102)</f>
        <v>0</v>
      </c>
      <c r="J98" s="41">
        <f>SUM(J99:J102)</f>
        <v>0</v>
      </c>
      <c r="L98" s="39"/>
    </row>
    <row r="99" spans="2:12" ht="18" x14ac:dyDescent="0.2">
      <c r="B99" s="33">
        <v>1</v>
      </c>
      <c r="C99" s="34" t="s">
        <v>90</v>
      </c>
      <c r="D99" s="35" t="s">
        <v>11</v>
      </c>
      <c r="E99" s="36">
        <v>1</v>
      </c>
      <c r="F99" s="44"/>
      <c r="G99" s="44">
        <f t="shared" ref="G99:G102" si="30">F99*E99</f>
        <v>0</v>
      </c>
      <c r="H99" s="44"/>
      <c r="I99" s="44">
        <f t="shared" ref="I99:I102" si="31">H99*E99</f>
        <v>0</v>
      </c>
      <c r="J99" s="45">
        <f t="shared" ref="J99:J102" si="32">I99+G99</f>
        <v>0</v>
      </c>
    </row>
    <row r="100" spans="2:12" ht="18" x14ac:dyDescent="0.2">
      <c r="B100" s="31">
        <v>2</v>
      </c>
      <c r="C100" s="9" t="s">
        <v>91</v>
      </c>
      <c r="D100" s="10" t="s">
        <v>11</v>
      </c>
      <c r="E100" s="11">
        <v>1</v>
      </c>
      <c r="F100" s="42"/>
      <c r="G100" s="42">
        <f t="shared" si="30"/>
        <v>0</v>
      </c>
      <c r="H100" s="42"/>
      <c r="I100" s="42">
        <f t="shared" si="31"/>
        <v>0</v>
      </c>
      <c r="J100" s="43">
        <f t="shared" si="32"/>
        <v>0</v>
      </c>
    </row>
    <row r="101" spans="2:12" ht="18" x14ac:dyDescent="0.2">
      <c r="B101" s="31">
        <v>3</v>
      </c>
      <c r="C101" s="9" t="s">
        <v>92</v>
      </c>
      <c r="D101" s="10" t="s">
        <v>11</v>
      </c>
      <c r="E101" s="11">
        <v>1</v>
      </c>
      <c r="F101" s="42"/>
      <c r="G101" s="42">
        <f t="shared" si="30"/>
        <v>0</v>
      </c>
      <c r="H101" s="42"/>
      <c r="I101" s="42">
        <f t="shared" si="31"/>
        <v>0</v>
      </c>
      <c r="J101" s="43">
        <f t="shared" si="32"/>
        <v>0</v>
      </c>
    </row>
    <row r="102" spans="2:12" ht="18" x14ac:dyDescent="0.2">
      <c r="B102" s="32">
        <v>4</v>
      </c>
      <c r="C102" s="22" t="s">
        <v>93</v>
      </c>
      <c r="D102" s="23" t="s">
        <v>11</v>
      </c>
      <c r="E102" s="24">
        <v>1</v>
      </c>
      <c r="F102" s="54"/>
      <c r="G102" s="54">
        <f t="shared" si="30"/>
        <v>0</v>
      </c>
      <c r="H102" s="54"/>
      <c r="I102" s="54">
        <f t="shared" si="31"/>
        <v>0</v>
      </c>
      <c r="J102" s="55">
        <f t="shared" si="32"/>
        <v>0</v>
      </c>
    </row>
    <row r="103" spans="2:12" x14ac:dyDescent="0.2">
      <c r="B103" s="46"/>
      <c r="C103" s="56"/>
      <c r="D103" s="49"/>
      <c r="E103" s="48"/>
      <c r="F103" s="49"/>
      <c r="G103" s="49"/>
      <c r="H103" s="49"/>
      <c r="I103" s="49"/>
      <c r="J103" s="49"/>
    </row>
    <row r="104" spans="2:12" x14ac:dyDescent="0.2">
      <c r="B104" s="46"/>
      <c r="C104" s="47" t="s">
        <v>7</v>
      </c>
      <c r="D104" s="47"/>
      <c r="E104" s="48"/>
      <c r="F104" s="49"/>
      <c r="G104" s="50">
        <f>G98+G95+G81+G74+G64+G51+G46+G41+G19+G7</f>
        <v>37946.46</v>
      </c>
      <c r="H104" s="49"/>
      <c r="I104" s="50">
        <v>21425</v>
      </c>
      <c r="J104" s="50">
        <f>I104+G104</f>
        <v>59371.46</v>
      </c>
    </row>
    <row r="105" spans="2:12" x14ac:dyDescent="0.2">
      <c r="B105" s="46"/>
      <c r="C105" s="47" t="s">
        <v>103</v>
      </c>
      <c r="D105" s="51">
        <v>0.08</v>
      </c>
      <c r="E105" s="48"/>
      <c r="F105" s="49"/>
      <c r="G105" s="49"/>
      <c r="H105" s="49"/>
      <c r="I105" s="49"/>
      <c r="J105" s="50">
        <f>J104*D105</f>
        <v>4749.7168000000001</v>
      </c>
    </row>
    <row r="106" spans="2:12" x14ac:dyDescent="0.2">
      <c r="B106" s="46"/>
      <c r="C106" s="47" t="s">
        <v>7</v>
      </c>
      <c r="D106" s="47"/>
      <c r="E106" s="48"/>
      <c r="F106" s="49"/>
      <c r="G106" s="49"/>
      <c r="H106" s="49"/>
      <c r="I106" s="49"/>
      <c r="J106" s="50">
        <f>J105+J104</f>
        <v>64121.176800000001</v>
      </c>
    </row>
    <row r="107" spans="2:12" x14ac:dyDescent="0.2">
      <c r="B107" s="46"/>
      <c r="C107" s="47" t="s">
        <v>104</v>
      </c>
      <c r="D107" s="51">
        <v>0.1</v>
      </c>
      <c r="E107" s="48"/>
      <c r="F107" s="49"/>
      <c r="G107" s="49"/>
      <c r="H107" s="49"/>
      <c r="I107" s="52"/>
      <c r="J107" s="57">
        <f>J106*D107</f>
        <v>6412.1176800000003</v>
      </c>
    </row>
    <row r="108" spans="2:12" x14ac:dyDescent="0.2">
      <c r="B108" s="46"/>
      <c r="C108" s="47" t="s">
        <v>7</v>
      </c>
      <c r="D108" s="47"/>
      <c r="E108" s="48"/>
      <c r="F108" s="49"/>
      <c r="G108" s="49"/>
      <c r="H108" s="49"/>
      <c r="I108" s="49"/>
      <c r="J108" s="57">
        <f>J107+J106</f>
        <v>70533.294479999997</v>
      </c>
    </row>
    <row r="109" spans="2:12" x14ac:dyDescent="0.2">
      <c r="B109" s="46"/>
      <c r="C109" s="47" t="s">
        <v>105</v>
      </c>
      <c r="D109" s="51">
        <v>0.03</v>
      </c>
      <c r="E109" s="48"/>
      <c r="F109" s="49"/>
      <c r="G109" s="49"/>
      <c r="H109" s="49"/>
      <c r="I109" s="53"/>
      <c r="J109" s="57">
        <f>G104*D109</f>
        <v>1138.3937999999998</v>
      </c>
    </row>
    <row r="110" spans="2:12" x14ac:dyDescent="0.2">
      <c r="B110" s="46"/>
      <c r="C110" s="47" t="s">
        <v>7</v>
      </c>
      <c r="D110" s="47"/>
      <c r="E110" s="48"/>
      <c r="F110" s="49"/>
      <c r="G110" s="49"/>
      <c r="H110" s="49"/>
      <c r="I110" s="53"/>
      <c r="J110" s="57">
        <f>J109+J108</f>
        <v>71671.688280000002</v>
      </c>
    </row>
    <row r="111" spans="2:12" x14ac:dyDescent="0.2">
      <c r="B111" s="46"/>
      <c r="C111" s="47" t="s">
        <v>106</v>
      </c>
      <c r="D111" s="51">
        <v>0.18</v>
      </c>
      <c r="E111" s="48"/>
      <c r="F111" s="49"/>
      <c r="G111" s="49"/>
      <c r="H111" s="49"/>
      <c r="I111" s="53"/>
      <c r="J111" s="57">
        <f>J110*D111</f>
        <v>12900.903890399999</v>
      </c>
    </row>
    <row r="112" spans="2:12" x14ac:dyDescent="0.2">
      <c r="B112" s="46"/>
      <c r="C112" s="47" t="s">
        <v>107</v>
      </c>
      <c r="D112" s="47"/>
      <c r="E112" s="48"/>
      <c r="F112" s="49"/>
      <c r="G112" s="49"/>
      <c r="H112" s="49"/>
      <c r="I112" s="49"/>
      <c r="J112" s="57">
        <f>J111+J110</f>
        <v>84572.592170400007</v>
      </c>
    </row>
  </sheetData>
  <mergeCells count="10">
    <mergeCell ref="B1:J1"/>
    <mergeCell ref="B5:B6"/>
    <mergeCell ref="C5:C6"/>
    <mergeCell ref="E5:E6"/>
    <mergeCell ref="F5:F6"/>
    <mergeCell ref="G5:G6"/>
    <mergeCell ref="H5:H6"/>
    <mergeCell ref="I5:I6"/>
    <mergeCell ref="J5:J6"/>
    <mergeCell ref="D5:D6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Antidze</dc:creator>
  <cp:lastModifiedBy>Microsoft Office User</cp:lastModifiedBy>
  <dcterms:created xsi:type="dcterms:W3CDTF">2015-06-05T18:17:20Z</dcterms:created>
  <dcterms:modified xsi:type="dcterms:W3CDTF">2023-06-23T08:24:37Z</dcterms:modified>
</cp:coreProperties>
</file>