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Users\1993m\Documents\GitHub\Pak128.Nordic\Documentation\"/>
    </mc:Choice>
  </mc:AlternateContent>
  <xr:revisionPtr revIDLastSave="0" documentId="13_ncr:1_{150785A4-E837-47DC-801C-DD58FE0F1E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verview" sheetId="2" r:id="rId1"/>
    <sheet name="All_Vehicles_p192c" sheetId="1" r:id="rId2"/>
    <sheet name="x" sheetId="3" r:id="rId3"/>
    <sheet name="All_vehicles_p128g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42" i="4" l="1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7" i="4"/>
  <c r="E666" i="4"/>
  <c r="E665" i="4"/>
  <c r="E664" i="4"/>
  <c r="E663" i="4"/>
  <c r="E662" i="4"/>
  <c r="E660" i="4"/>
  <c r="E659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7" i="4"/>
  <c r="E606" i="4"/>
  <c r="E605" i="4"/>
  <c r="E604" i="4"/>
  <c r="E603" i="4"/>
  <c r="E601" i="4"/>
  <c r="E600" i="4"/>
  <c r="E599" i="4"/>
  <c r="E598" i="4"/>
  <c r="E597" i="4"/>
  <c r="E596" i="4"/>
  <c r="E594" i="4"/>
  <c r="E593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4" i="4"/>
  <c r="E543" i="4"/>
  <c r="E542" i="4"/>
  <c r="E541" i="4"/>
  <c r="E539" i="4"/>
  <c r="E538" i="4"/>
  <c r="E537" i="4"/>
  <c r="E535" i="4"/>
  <c r="E534" i="4"/>
  <c r="E533" i="4"/>
  <c r="E532" i="4"/>
  <c r="E531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5" i="4"/>
  <c r="E484" i="4"/>
  <c r="E483" i="4"/>
  <c r="E481" i="4"/>
  <c r="E480" i="4"/>
  <c r="E479" i="4"/>
  <c r="E478" i="4"/>
  <c r="E477" i="4"/>
  <c r="E475" i="4"/>
  <c r="E474" i="4"/>
  <c r="E473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5" i="4"/>
  <c r="E414" i="4"/>
  <c r="E413" i="4"/>
  <c r="E412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1" i="4"/>
  <c r="E330" i="4"/>
  <c r="E329" i="4"/>
  <c r="E327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6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H47" i="2"/>
  <c r="G47" i="2"/>
  <c r="F47" i="2"/>
  <c r="E47" i="2"/>
  <c r="D47" i="2"/>
  <c r="H46" i="2"/>
  <c r="C46" i="2"/>
  <c r="F46" i="2" s="1"/>
  <c r="C45" i="2"/>
  <c r="C44" i="2"/>
  <c r="C43" i="2"/>
  <c r="C42" i="2"/>
  <c r="H42" i="2" s="1"/>
  <c r="H41" i="2"/>
  <c r="G41" i="2"/>
  <c r="F41" i="2"/>
  <c r="E41" i="2"/>
  <c r="D41" i="2"/>
  <c r="C40" i="2"/>
  <c r="H40" i="2" s="1"/>
  <c r="H39" i="2"/>
  <c r="G39" i="2"/>
  <c r="F39" i="2"/>
  <c r="E39" i="2"/>
  <c r="C39" i="2"/>
  <c r="D39" i="2" s="1"/>
  <c r="D38" i="2"/>
  <c r="C38" i="2"/>
  <c r="H38" i="2" s="1"/>
  <c r="C37" i="2"/>
  <c r="H37" i="2" s="1"/>
  <c r="D36" i="2"/>
  <c r="C36" i="2"/>
  <c r="H36" i="2" s="1"/>
  <c r="C35" i="2"/>
  <c r="H35" i="2" s="1"/>
  <c r="C34" i="2"/>
  <c r="E34" i="2" s="1"/>
  <c r="H33" i="2"/>
  <c r="G33" i="2"/>
  <c r="F33" i="2"/>
  <c r="E33" i="2"/>
  <c r="D33" i="2"/>
  <c r="C32" i="2"/>
  <c r="D32" i="2" s="1"/>
  <c r="C31" i="2"/>
  <c r="H31" i="2" s="1"/>
  <c r="C30" i="2"/>
  <c r="H30" i="2" s="1"/>
  <c r="H29" i="2"/>
  <c r="G29" i="2"/>
  <c r="F29" i="2"/>
  <c r="E29" i="2"/>
  <c r="C29" i="2"/>
  <c r="D29" i="2" s="1"/>
  <c r="C28" i="2"/>
  <c r="H28" i="2" s="1"/>
  <c r="C27" i="2"/>
  <c r="H27" i="2" s="1"/>
  <c r="C26" i="2"/>
  <c r="F26" i="2" s="1"/>
  <c r="C25" i="2"/>
  <c r="G25" i="2" s="1"/>
  <c r="D24" i="2"/>
  <c r="C24" i="2"/>
  <c r="H24" i="2" s="1"/>
  <c r="H23" i="2"/>
  <c r="C23" i="2"/>
  <c r="G23" i="2" s="1"/>
  <c r="C22" i="2"/>
  <c r="H22" i="2" s="1"/>
  <c r="H21" i="2"/>
  <c r="G21" i="2"/>
  <c r="F21" i="2"/>
  <c r="C21" i="2"/>
  <c r="E21" i="2" s="1"/>
  <c r="D20" i="2"/>
  <c r="C20" i="2"/>
  <c r="G20" i="2" s="1"/>
  <c r="H19" i="2"/>
  <c r="C19" i="2"/>
  <c r="G19" i="2" s="1"/>
  <c r="C18" i="2"/>
  <c r="H18" i="2" s="1"/>
  <c r="C17" i="2"/>
  <c r="H17" i="2" s="1"/>
  <c r="C16" i="2"/>
  <c r="G16" i="2" s="1"/>
  <c r="C15" i="2"/>
  <c r="H15" i="2" s="1"/>
  <c r="H14" i="2"/>
  <c r="G14" i="2"/>
  <c r="F14" i="2"/>
  <c r="E14" i="2"/>
  <c r="D14" i="2"/>
  <c r="D13" i="2"/>
  <c r="C13" i="2"/>
  <c r="H13" i="2" s="1"/>
  <c r="G12" i="2"/>
  <c r="D12" i="2"/>
  <c r="C12" i="2"/>
  <c r="H12" i="2" s="1"/>
  <c r="C11" i="2"/>
  <c r="E11" i="2" s="1"/>
  <c r="C10" i="2"/>
  <c r="G10" i="2" s="1"/>
  <c r="H9" i="2"/>
  <c r="G9" i="2"/>
  <c r="F9" i="2"/>
  <c r="E9" i="2"/>
  <c r="D9" i="2"/>
  <c r="C9" i="2"/>
  <c r="C8" i="2"/>
  <c r="H8" i="2" s="1"/>
  <c r="C7" i="2"/>
  <c r="H7" i="2" s="1"/>
  <c r="C6" i="2"/>
  <c r="E6" i="2" s="1"/>
  <c r="C5" i="2"/>
  <c r="H5" i="2" s="1"/>
  <c r="C4" i="2"/>
  <c r="H4" i="2" s="1"/>
  <c r="C3" i="2"/>
  <c r="H3" i="2" s="1"/>
  <c r="H2" i="2"/>
  <c r="G2" i="2"/>
  <c r="F2" i="2"/>
  <c r="E2" i="2"/>
  <c r="D2" i="2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2" i="1"/>
  <c r="P241" i="1"/>
  <c r="P240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4" i="1"/>
  <c r="P133" i="1"/>
  <c r="P132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4" i="1"/>
  <c r="P73" i="1"/>
  <c r="P72" i="1"/>
  <c r="P71" i="1"/>
  <c r="P70" i="1"/>
  <c r="P69" i="1"/>
  <c r="P68" i="1"/>
  <c r="P67" i="1"/>
  <c r="P66" i="1"/>
  <c r="P65" i="1"/>
  <c r="P64" i="1"/>
  <c r="P63" i="1"/>
  <c r="P61" i="1"/>
  <c r="P60" i="1"/>
  <c r="P59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D5" i="2" l="1"/>
  <c r="F34" i="2"/>
  <c r="F6" i="2"/>
  <c r="E20" i="2"/>
  <c r="E24" i="2"/>
  <c r="H34" i="2"/>
  <c r="G6" i="2"/>
  <c r="H20" i="2"/>
  <c r="H6" i="2"/>
  <c r="D10" i="2"/>
  <c r="D25" i="2"/>
  <c r="D30" i="2"/>
  <c r="E35" i="2"/>
  <c r="E10" i="2"/>
  <c r="E25" i="2"/>
  <c r="G30" i="2"/>
  <c r="E7" i="2"/>
  <c r="H10" i="2"/>
  <c r="H25" i="2"/>
  <c r="G34" i="2"/>
  <c r="H16" i="2"/>
  <c r="D31" i="2"/>
  <c r="F36" i="2"/>
  <c r="D8" i="2"/>
  <c r="F11" i="2"/>
  <c r="D26" i="2"/>
  <c r="F31" i="2"/>
  <c r="G36" i="2"/>
  <c r="E8" i="2"/>
  <c r="G11" i="2"/>
  <c r="E22" i="2"/>
  <c r="E26" i="2"/>
  <c r="F8" i="2"/>
  <c r="H11" i="2"/>
  <c r="G26" i="2"/>
  <c r="D37" i="2"/>
  <c r="D3" i="2"/>
  <c r="G8" i="2"/>
  <c r="D19" i="2"/>
  <c r="D23" i="2"/>
  <c r="H26" i="2"/>
  <c r="E37" i="2"/>
  <c r="E3" i="2"/>
  <c r="E19" i="2"/>
  <c r="E23" i="2"/>
  <c r="F3" i="2"/>
  <c r="F19" i="2"/>
  <c r="F23" i="2"/>
  <c r="G46" i="2"/>
  <c r="D17" i="2"/>
  <c r="E4" i="2"/>
  <c r="E17" i="2"/>
  <c r="F24" i="2"/>
  <c r="D27" i="2"/>
  <c r="E32" i="2"/>
  <c r="F37" i="2"/>
  <c r="D42" i="2"/>
  <c r="F4" i="2"/>
  <c r="D7" i="2"/>
  <c r="F17" i="2"/>
  <c r="D22" i="2"/>
  <c r="G24" i="2"/>
  <c r="E27" i="2"/>
  <c r="F32" i="2"/>
  <c r="D35" i="2"/>
  <c r="G37" i="2"/>
  <c r="E42" i="2"/>
  <c r="D4" i="2"/>
  <c r="G4" i="2"/>
  <c r="G17" i="2"/>
  <c r="F27" i="2"/>
  <c r="G32" i="2"/>
  <c r="F42" i="2"/>
  <c r="F7" i="2"/>
  <c r="E12" i="2"/>
  <c r="D15" i="2"/>
  <c r="F22" i="2"/>
  <c r="G27" i="2"/>
  <c r="E30" i="2"/>
  <c r="H32" i="2"/>
  <c r="F35" i="2"/>
  <c r="D40" i="2"/>
  <c r="G42" i="2"/>
  <c r="G7" i="2"/>
  <c r="F12" i="2"/>
  <c r="E15" i="2"/>
  <c r="G22" i="2"/>
  <c r="F30" i="2"/>
  <c r="G35" i="2"/>
  <c r="E40" i="2"/>
  <c r="F15" i="2"/>
  <c r="F40" i="2"/>
  <c r="E5" i="2"/>
  <c r="F10" i="2"/>
  <c r="G15" i="2"/>
  <c r="D18" i="2"/>
  <c r="F20" i="2"/>
  <c r="F25" i="2"/>
  <c r="D28" i="2"/>
  <c r="E38" i="2"/>
  <c r="G40" i="2"/>
  <c r="F5" i="2"/>
  <c r="E18" i="2"/>
  <c r="E28" i="2"/>
  <c r="F38" i="2"/>
  <c r="G5" i="2"/>
  <c r="F18" i="2"/>
  <c r="F28" i="2"/>
  <c r="G38" i="2"/>
  <c r="E13" i="2"/>
  <c r="D16" i="2"/>
  <c r="G18" i="2"/>
  <c r="G28" i="2"/>
  <c r="E31" i="2"/>
  <c r="E36" i="2"/>
  <c r="F13" i="2"/>
  <c r="E16" i="2"/>
  <c r="D46" i="2"/>
  <c r="G3" i="2"/>
  <c r="D6" i="2"/>
  <c r="D11" i="2"/>
  <c r="G13" i="2"/>
  <c r="F16" i="2"/>
  <c r="D21" i="2"/>
  <c r="G31" i="2"/>
  <c r="D34" i="2"/>
  <c r="E4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686" authorId="0" shapeId="0" xr:uid="{00000000-0006-0000-0000-000001000000}">
      <text>
        <r>
          <rPr>
            <sz val="11"/>
            <color rgb="FF000000"/>
            <rFont val="Calibri"/>
            <scheme val="minor"/>
          </rPr>
          <t>Very High: 210
High: 195
Medium: 189</t>
        </r>
      </text>
    </comment>
  </commentList>
</comments>
</file>

<file path=xl/sharedStrings.xml><?xml version="1.0" encoding="utf-8"?>
<sst xmlns="http://schemas.openxmlformats.org/spreadsheetml/2006/main" count="4920" uniqueCount="2219">
  <si>
    <t>Name - original</t>
  </si>
  <si>
    <t>Name - trainslation</t>
  </si>
  <si>
    <t>Waytype</t>
  </si>
  <si>
    <t>Payload (standard)</t>
  </si>
  <si>
    <t>Catering</t>
  </si>
  <si>
    <t>Mail</t>
  </si>
  <si>
    <t>V. low</t>
  </si>
  <si>
    <t>Low</t>
  </si>
  <si>
    <t>Med</t>
  </si>
  <si>
    <t>High</t>
  </si>
  <si>
    <t>V. high</t>
  </si>
  <si>
    <t>Overcrowding</t>
  </si>
  <si>
    <t>Comfort (for highest class)</t>
  </si>
  <si>
    <t>Max. travel time</t>
  </si>
  <si>
    <t>Catering expected</t>
  </si>
  <si>
    <t>Adjusted comfort</t>
  </si>
  <si>
    <t>Intro year</t>
  </si>
  <si>
    <t>Intro month</t>
  </si>
  <si>
    <t>Retire yea</t>
  </si>
  <si>
    <t>Retire month</t>
  </si>
  <si>
    <t>Weight</t>
  </si>
  <si>
    <t>Axles</t>
  </si>
  <si>
    <t>Speed (maximum in-service speed)</t>
  </si>
  <si>
    <t>Engine type (diesel, electric, steam)</t>
  </si>
  <si>
    <t>Power (kW)</t>
  </si>
  <si>
    <t>Tractive effort (kN)</t>
  </si>
  <si>
    <t>Min Loading time (seconds)</t>
  </si>
  <si>
    <t>Max loading time (seconds)</t>
  </si>
  <si>
    <t>Notes</t>
  </si>
  <si>
    <t>Source document?</t>
  </si>
  <si>
    <t>Adler_Klasse1</t>
  </si>
  <si>
    <t>Passenger coach "Adler" 1st class</t>
  </si>
  <si>
    <t>Narrowgauge_Track</t>
  </si>
  <si>
    <t>Taken from similar pak128Britain vehicle</t>
  </si>
  <si>
    <t>Adler_Klasse2</t>
  </si>
  <si>
    <t>Passenger coach "Adler" 2nd class</t>
  </si>
  <si>
    <t>Adler_Klasse3</t>
  </si>
  <si>
    <t>Passenger coach "Adler" 3rd class</t>
  </si>
  <si>
    <t>VTA_1-AKN</t>
  </si>
  <si>
    <t>Diesel Express Engine AKN VTA</t>
  </si>
  <si>
    <t>27,7</t>
  </si>
  <si>
    <t>Diesel</t>
  </si>
  <si>
    <t>VTA_2-AKN</t>
  </si>
  <si>
    <t>Diesel Express Engine AKN VTA tail</t>
  </si>
  <si>
    <t>VTE_1-AKN</t>
  </si>
  <si>
    <t>Diesel Express Engine AKN VTE</t>
  </si>
  <si>
    <t>VTE_2-AKN</t>
  </si>
  <si>
    <t>Diesel Express Engine AKN VTE tail</t>
  </si>
  <si>
    <t>BR_403_1</t>
  </si>
  <si>
    <t>Intercityexpress Multiple Unit "ICE 3" | Control Car</t>
  </si>
  <si>
    <t>Electric</t>
  </si>
  <si>
    <t>Br 403.0</t>
  </si>
  <si>
    <t>BR_403_2</t>
  </si>
  <si>
    <t>Intercityexpress Multiple Unit "ICE 3" | Pantograph Car</t>
  </si>
  <si>
    <t>Br 403.1</t>
  </si>
  <si>
    <t>BR_403_3</t>
  </si>
  <si>
    <t>Intercityexpress Multiple Unit "ICE 3" | Coach</t>
  </si>
  <si>
    <t>Br 403.2</t>
  </si>
  <si>
    <t>BR_403_4</t>
  </si>
  <si>
    <t>Intercityexpress Multiple Unit "ICE 3" | Bistro</t>
  </si>
  <si>
    <t>Br 403.3</t>
  </si>
  <si>
    <t>BR_403_6</t>
  </si>
  <si>
    <t>Br 403.8 Servicewagen</t>
  </si>
  <si>
    <t>N/A</t>
  </si>
  <si>
    <t>Br 403.7</t>
  </si>
  <si>
    <t>BR_403_7</t>
  </si>
  <si>
    <t>Br 403.6</t>
  </si>
  <si>
    <t>BR_403_8</t>
  </si>
  <si>
    <t>Br 403.5</t>
  </si>
  <si>
    <t>ICE_DB_407_1</t>
  </si>
  <si>
    <t>Intercityexpress Multiple Unit "Velaro"</t>
  </si>
  <si>
    <t>Br 407.0</t>
  </si>
  <si>
    <t>ICE_DB_407_3</t>
  </si>
  <si>
    <t>Br 407.1</t>
  </si>
  <si>
    <t>Intercityexpress Multiple Unit "Velaro" | Bistro</t>
  </si>
  <si>
    <t>Br 407.2</t>
  </si>
  <si>
    <t>ICE_DB_407_4</t>
  </si>
  <si>
    <t>Br 407.3</t>
  </si>
  <si>
    <t>ICE_DB_407_5</t>
  </si>
  <si>
    <t>Br 407.8/7/6</t>
  </si>
  <si>
    <t>ICE_DB_407_2</t>
  </si>
  <si>
    <t>BR_411_1</t>
  </si>
  <si>
    <t>Tilting Intercity "IC-T" | Control Car</t>
  </si>
  <si>
    <t>Br 411.0</t>
  </si>
  <si>
    <t>BR_411_2</t>
  </si>
  <si>
    <t>Tilting Intercity "IC-T" | Coach</t>
  </si>
  <si>
    <t>Br 411.1</t>
  </si>
  <si>
    <t>BR_411_3</t>
  </si>
  <si>
    <t>Tilting Intercity "IC-T" | Bistro</t>
  </si>
  <si>
    <t>Br 411.2</t>
  </si>
  <si>
    <t>BR_411_4</t>
  </si>
  <si>
    <t>Br 411.8/7/6</t>
  </si>
  <si>
    <t>BR_411_5</t>
  </si>
  <si>
    <t>Br 411.5</t>
  </si>
  <si>
    <t>BR_420_1</t>
  </si>
  <si>
    <t>Commuter Train BR 420 | Control Car</t>
  </si>
  <si>
    <t>BR_420_2</t>
  </si>
  <si>
    <t>Commuter Train BR 421 | Pantograph Car</t>
  </si>
  <si>
    <t>BR_420_3</t>
  </si>
  <si>
    <t>BR_423_1</t>
  </si>
  <si>
    <t>Commuter Train BR 423 | Control Car</t>
  </si>
  <si>
    <t>BR_423_2</t>
  </si>
  <si>
    <t>Commuter Train BR 423 | Coach</t>
  </si>
  <si>
    <t>BR_423_3</t>
  </si>
  <si>
    <t>BR_423_4</t>
  </si>
  <si>
    <t>Flirt_3_Mittelwagen</t>
  </si>
  <si>
    <t>Electric Multiple Unit "Flirt 3"</t>
  </si>
  <si>
    <t>https://www.stadlerrail.com/media/pdf/garrl31014e.pdf</t>
  </si>
  <si>
    <t>Flirt_3_Triebwagen_1</t>
  </si>
  <si>
    <t>Flirt_3_Triebwagen_2</t>
  </si>
  <si>
    <t>BR_430_1</t>
  </si>
  <si>
    <t>Commuter Train BR 430 | Control Car</t>
  </si>
  <si>
    <t>BR_430_2</t>
  </si>
  <si>
    <t>Commuter Train BR 430 | Coach</t>
  </si>
  <si>
    <t>BR_430_3</t>
  </si>
  <si>
    <t>BR_430_4</t>
  </si>
  <si>
    <t>BR_610</t>
  </si>
  <si>
    <t>Tilting Diesel Unit BR 610 "Pendolino"</t>
  </si>
  <si>
    <t>BR_610_2</t>
  </si>
  <si>
    <t>BR_612</t>
  </si>
  <si>
    <t>Tilting Diesel Unit BR 612</t>
  </si>
  <si>
    <t>BR_612_2</t>
  </si>
  <si>
    <t>BR_628</t>
  </si>
  <si>
    <t>Diesel Unit BR 628 | Power Car</t>
  </si>
  <si>
    <t>BR_928</t>
  </si>
  <si>
    <t>Diesel Unit BR 928 | Coach</t>
  </si>
  <si>
    <t>BR_629</t>
  </si>
  <si>
    <t>Diesel Unit BR 629 | Power Car</t>
  </si>
  <si>
    <t>BR 650</t>
  </si>
  <si>
    <t>Stadler Regio-Shuttle DB BR 650</t>
  </si>
  <si>
    <t>BR_771_Ferkeltaxe</t>
  </si>
  <si>
    <t>Diesel Unit BR 771 "Ferkeltaxe"</t>
  </si>
  <si>
    <t>Diesel Unit BR 771 "Ferkeltaxe" modernized</t>
  </si>
  <si>
    <t>BR_795</t>
  </si>
  <si>
    <t>Diesel Unit VT 95 "Schienenbus"</t>
  </si>
  <si>
    <t>BR_795_beiwagen</t>
  </si>
  <si>
    <t>Diesel Unit VT 95 "Schienenbus" | Trailer</t>
  </si>
  <si>
    <t>Class_379_NXEA-2</t>
  </si>
  <si>
    <t>Electric Multiple Unit Class 379 "Electrostar"</t>
  </si>
  <si>
    <t>From p128britain.ext</t>
  </si>
  <si>
    <t>Class_379_NXEA-3</t>
  </si>
  <si>
    <t>Class_379_NXEA-1</t>
  </si>
  <si>
    <t>Class_379_NXEA-4</t>
  </si>
  <si>
    <t>Class43-1</t>
  </si>
  <si>
    <t>Diesel Intercity Class 43 "High Speed Train" | Powerhead</t>
  </si>
  <si>
    <t>Class43-2</t>
  </si>
  <si>
    <t>Intercity Coach "Mark 3"</t>
  </si>
  <si>
    <t>Intercity Coach "Mark 3" Buffet</t>
  </si>
  <si>
    <t>Intercity Coach "Mark 3" 1st class</t>
  </si>
  <si>
    <t>Class43-3</t>
  </si>
  <si>
    <t>BR_644_1</t>
  </si>
  <si>
    <t>Diesel Multiple Uni BR 644 "Talent"</t>
  </si>
  <si>
    <t>BR_644_2</t>
  </si>
  <si>
    <t>BR_644_3</t>
  </si>
  <si>
    <t>Dosto_1990</t>
  </si>
  <si>
    <t>"Dosto" Double-decker Coach</t>
  </si>
  <si>
    <t>http://www.nahverkehr-franken.de/rbahn/dosto-techdat.html</t>
  </si>
  <si>
    <t>Dosto_1990_SWf</t>
  </si>
  <si>
    <t>Double Deck Coach | Control Car</t>
  </si>
  <si>
    <t>Dosto_1990_SWb</t>
  </si>
  <si>
    <t>Eurofirma_Wagen_CNL_2013</t>
  </si>
  <si>
    <t>Couchette Coach "Citynightline"</t>
  </si>
  <si>
    <t>http://kursbuch.bahn.de/hafas-res/img/kbview/ContentPDFs/Wagenskizzen_2010_v2.pdf</t>
  </si>
  <si>
    <t>Eurostar_Mittelwagen</t>
  </si>
  <si>
    <t>High Speed Train "Eurostar"</t>
  </si>
  <si>
    <t>High Speed Train "Eurostar" | restaurant car</t>
  </si>
  <si>
    <t>High Speed Train "Eurostar" | 1st class car</t>
  </si>
  <si>
    <t>Eurostar_Wagen2</t>
  </si>
  <si>
    <t>Eurostar_Wagen1</t>
  </si>
  <si>
    <t>Eurostar_Lok1</t>
  </si>
  <si>
    <t>Eurostar_Lok2</t>
  </si>
  <si>
    <t>SBB Bt IV (Voraus)</t>
  </si>
  <si>
    <t>Intercity Coach "Einheitswagen IV"</t>
  </si>
  <si>
    <t>SBB Bt IV</t>
  </si>
  <si>
    <t>SBB EW IV B</t>
  </si>
  <si>
    <t>Intercity Coach "Einheitswagen IV" | restaurant</t>
  </si>
  <si>
    <t>?</t>
  </si>
  <si>
    <t>Intercity Coach "Einheitswagen IV" | 1st class</t>
  </si>
  <si>
    <t>Dosto_4g_F_500</t>
  </si>
  <si>
    <t>"Dosto" Double-decker Coach 4th Generation</t>
  </si>
  <si>
    <t>Dosto_4g_B_500</t>
  </si>
  <si>
    <t>Dosto_4g_M_500</t>
  </si>
  <si>
    <t>"Dosto" Double-decker Coach 4th Generation | 1st class</t>
  </si>
  <si>
    <t>Dosto_5g_F_500M</t>
  </si>
  <si>
    <t>Double Deck Power Head "Twindexx Vario"</t>
  </si>
  <si>
    <t>Dosto_5g_B_500M</t>
  </si>
  <si>
    <t>Henschel-Wegmann</t>
  </si>
  <si>
    <t>Express Coach "Henschel-Wegmann-Zug"</t>
  </si>
  <si>
    <t>Henschel-Wegmann_bistro</t>
  </si>
  <si>
    <t>Henschel-Wegmann_kuppel</t>
  </si>
  <si>
    <t>IC2000</t>
  </si>
  <si>
    <t>Double Deck Intercity Coach "IC 2000"</t>
  </si>
  <si>
    <t>IC2000SW</t>
  </si>
  <si>
    <t>IC2000SW2</t>
  </si>
  <si>
    <t>Double Deck Intercity Coach "IC 2000" restaurant car</t>
  </si>
  <si>
    <t>Double Deck Intercity Coach "IC 2000" 1st class</t>
  </si>
  <si>
    <t>Double Deck Intercity Coach "IC 2000" 1st class end wagon</t>
  </si>
  <si>
    <t>Intercityexpress "ICE 1" | 1st class Avmz</t>
  </si>
  <si>
    <t>Intercityexpress "ICE 1" | 1st class Apmbsz</t>
  </si>
  <si>
    <t>Intercityexpress "ICE 1" | Dining car Wsmz</t>
  </si>
  <si>
    <t>Intercityexpress "ICE 2" | 1st class Apm</t>
  </si>
  <si>
    <t>Intercityexpress "ICE 2" | 2nd class Bpm</t>
  </si>
  <si>
    <t>BR_801_1</t>
  </si>
  <si>
    <t>Intercityexpress "ICE" | Coach</t>
  </si>
  <si>
    <t>BR_801_2</t>
  </si>
  <si>
    <t>BR_803</t>
  </si>
  <si>
    <t>Intercityexpress "ICE" | Dining Car</t>
  </si>
  <si>
    <t>BR_807</t>
  </si>
  <si>
    <t>Intercityexpress "ICE" | Bistro</t>
  </si>
  <si>
    <t>BR_808_1</t>
  </si>
  <si>
    <t>Intercityexpress "ICE" | Control Car</t>
  </si>
  <si>
    <t>BR_808_2</t>
  </si>
  <si>
    <t>BR_402_1</t>
  </si>
  <si>
    <t>Intercityexpress "ICE" | Powerhead</t>
  </si>
  <si>
    <t>ICE2</t>
  </si>
  <si>
    <t>BR_402_2</t>
  </si>
  <si>
    <t>ICE_DB_412_1</t>
  </si>
  <si>
    <t>Intercityexpress Multiple Unit "ICE 4"</t>
  </si>
  <si>
    <t>ICE_DB_412_3</t>
  </si>
  <si>
    <t>1812/1412</t>
  </si>
  <si>
    <t>ICE_DB_412_6</t>
  </si>
  <si>
    <t>ICE_DB_412_4</t>
  </si>
  <si>
    <t>ICE_DB_412_5</t>
  </si>
  <si>
    <t>9812/2412</t>
  </si>
  <si>
    <t>ICE_DB_412_8</t>
  </si>
  <si>
    <t>ICE_DB_412_7</t>
  </si>
  <si>
    <t>2412.5/2412.8</t>
  </si>
  <si>
    <t>ICE_DB_412_2</t>
  </si>
  <si>
    <t>Interregio_Wagen_DB_1988</t>
  </si>
  <si>
    <t>Express Coach "Interregio"</t>
  </si>
  <si>
    <t>Bpmz</t>
  </si>
  <si>
    <t>Express Coach "Interregio" 1st class</t>
  </si>
  <si>
    <t>Apmz</t>
  </si>
  <si>
    <t>BR 613_1</t>
  </si>
  <si>
    <t xml:space="preserve">"Itino" DB BR 613 </t>
  </si>
  <si>
    <t>BR 613_2</t>
  </si>
  <si>
    <t>"Itino" DB BR 613 | Middle Coach</t>
  </si>
  <si>
    <t>BR 613_3</t>
  </si>
  <si>
    <t>"Itino" DB BR 613 | End Coach</t>
  </si>
  <si>
    <t>Metropolitan_Wagen</t>
  </si>
  <si>
    <t>Intercity Coach "Metropolitan"</t>
  </si>
  <si>
    <t>Metropolitan_Endwagen_1</t>
  </si>
  <si>
    <t>Metropolitan_Endwagen_2</t>
  </si>
  <si>
    <t>Intercity Coach "Metropolitan" ex-1st class bistro</t>
  </si>
  <si>
    <t>Intercity Coach "Metropolitan" ex-1st class</t>
  </si>
  <si>
    <t>Intercity Coach "Metropolitan" 1st class bistro</t>
  </si>
  <si>
    <t>Metropolitan_Steuerwagen_1</t>
  </si>
  <si>
    <t>Metropolitan_Steuerwagen_2</t>
  </si>
  <si>
    <t>Metropolitan_Lokomotive</t>
  </si>
  <si>
    <t>http://www.grahnert.de/fernbahn/reihung/fl116.pdf</t>
  </si>
  <si>
    <t xml:space="preserve">TransEuropeExpress Rh. 4010 "Transalpin" </t>
  </si>
  <si>
    <t>OBB_4020</t>
  </si>
  <si>
    <t>Commuter Multiple Unit Rh. 4020</t>
  </si>
  <si>
    <t>OBB_4020b</t>
  </si>
  <si>
    <t>OBB_4020w</t>
  </si>
  <si>
    <t>OBB_4024_1</t>
  </si>
  <si>
    <t>Electric Multiple Unit Rh. 4024 "Talent"</t>
  </si>
  <si>
    <t>OBB_4024_2</t>
  </si>
  <si>
    <t>OBB_4024_3</t>
  </si>
  <si>
    <t>OBB_Cityjet_Mittelwagen</t>
  </si>
  <si>
    <t>Electric Multiple Unit Rh. 4746 "Desiro ML Cityjet"</t>
  </si>
  <si>
    <t>OBB_Cityjet_Steuerwagen_vorne</t>
  </si>
  <si>
    <t>https://docplayer.org/47632419-Michael-elsner-oebb-pv-helmut-forchtner-siemens.html</t>
  </si>
  <si>
    <t>OBB_Cityjet_Steuerwagen_hinten</t>
  </si>
  <si>
    <t>BR 642</t>
  </si>
  <si>
    <t xml:space="preserve">"Desiro" DB BR 642 </t>
  </si>
  <si>
    <t>http://www.nahverkehr-franken.de/rbahn/642-techdat.html</t>
  </si>
  <si>
    <t>BR 642_1</t>
  </si>
  <si>
    <t>"Desiro" DB BR 642 | End Coach</t>
  </si>
  <si>
    <t>Passenger coach</t>
  </si>
  <si>
    <t>Passenger Coach Type CL 11</t>
  </si>
  <si>
    <t>Preuszischer_Abteilwagen_2_achsig</t>
  </si>
  <si>
    <t>Preuszischer_Bremser_und_Abteilwagen_2_achsig</t>
  </si>
  <si>
    <t>Preuszischer_Abteilwagen</t>
  </si>
  <si>
    <t>Preuszischer_Bremser_und_Abteilwagen</t>
  </si>
  <si>
    <t>Nahverkehrswagen</t>
  </si>
  <si>
    <t>Commuter Coach Bn-Bnrz</t>
  </si>
  <si>
    <t>http://www.nahverkehr-franken.de/rbahn/n-wagen-techdat.html</t>
  </si>
  <si>
    <t>Commuter Coach ABn-ABnrz</t>
  </si>
  <si>
    <t>Nahverkehrswagen_Steuerwagen1</t>
  </si>
  <si>
    <t>Commuter Coach Bn-Bnrz | Cab Car</t>
  </si>
  <si>
    <t>Nahverkehrswagen_Steuerwagen2</t>
  </si>
  <si>
    <t>UIC-Z Bmh721</t>
  </si>
  <si>
    <t>Double Deck Coach</t>
  </si>
  <si>
    <t>Intercity Locomotive Rh. 1116 "Railjet Taurus"</t>
  </si>
  <si>
    <t>Intercity "Railjet" | Control Car</t>
  </si>
  <si>
    <t>Intercity "Railjet" | Coach</t>
  </si>
  <si>
    <t>Saxonia_Klasse1</t>
  </si>
  <si>
    <t>Passenger Car | 1st Class</t>
  </si>
  <si>
    <t>Saxonia_Klasse2</t>
  </si>
  <si>
    <t>Passenger Car | 2nd Class</t>
  </si>
  <si>
    <t>Saxonia_Klasse3</t>
  </si>
  <si>
    <t>Passenger Car | 3rd Class</t>
  </si>
  <si>
    <t>Commuter Train BR 471 | Control Car</t>
  </si>
  <si>
    <t>Commuter Train BR 871 | Coach</t>
  </si>
  <si>
    <t>Commuter Train BR 470 | Control Car</t>
  </si>
  <si>
    <t>Commuter Train BR 870 | Coach</t>
  </si>
  <si>
    <t>Commuter Train BR 472 | Control Car</t>
  </si>
  <si>
    <t>Commuter Train BR 472 | Coach</t>
  </si>
  <si>
    <t>Commuter Train BR 474 | Control Car</t>
  </si>
  <si>
    <t>Commuter Train BR 874 | Coach</t>
  </si>
  <si>
    <t>Commuter Train BR 490 | Control Car</t>
  </si>
  <si>
    <t>Commuter Train BR 490 | Coach</t>
  </si>
  <si>
    <t>Double Deck Eletric Car Type RAe514 "Desiro Double Deck"</t>
  </si>
  <si>
    <t>Double Deck Eletric Car Type RAe512 "Desiro Double Deck"</t>
  </si>
  <si>
    <t>Double Deck Eletric Car Type B512 "Desiro Double Deck"</t>
  </si>
  <si>
    <t>Double Deck Eletric Car Type BS512 "Desiro Double Deck"</t>
  </si>
  <si>
    <t>Tilting Intercity ETR 610 "Pendolino"</t>
  </si>
  <si>
    <t>Double Deck Intercity Multiple Unit Type RAe502 "Twindexx Express"</t>
  </si>
  <si>
    <t>Double Deck Intercity Multiple Unit Type RBe502 "Twindexx Express"</t>
  </si>
  <si>
    <t>Double Deck Intercity Multiple Unit Type B502 "Twindexx Swiss Express"</t>
  </si>
  <si>
    <t>Double Deck Intercity Multiple Unit Type A502 "Twindexx Swiss Express"</t>
  </si>
  <si>
    <t>Double Deck Intercity Multiple Unit Type WRB502 "Twindexx Express"</t>
  </si>
  <si>
    <t>Express Coach "Schürzenwagen"</t>
  </si>
  <si>
    <t>Commuter Coach ABn 703 "Silberling"</t>
  </si>
  <si>
    <t>Commuter Coach BDnf 738.1 "Silberling"</t>
  </si>
  <si>
    <t>Express Train Car B4üh "Schürzenwagen"</t>
  </si>
  <si>
    <t xml:space="preserve">Passenger Car "Spantenwagen" Type B2üh </t>
  </si>
  <si>
    <t>"Spantenwagen" B2üh | 2nd Generation</t>
  </si>
  <si>
    <t>U5_1-VGF</t>
  </si>
  <si>
    <t>U5_2-VGF</t>
  </si>
  <si>
    <t>U5_3-VGF</t>
  </si>
  <si>
    <t>U5_4-VGF</t>
  </si>
  <si>
    <t>U4_1-VGF</t>
  </si>
  <si>
    <t>U4_2-VGF</t>
  </si>
  <si>
    <t>U3_1-VGF</t>
  </si>
  <si>
    <t>U3_2-VGF</t>
  </si>
  <si>
    <t>U2_1-VGF</t>
  </si>
  <si>
    <t>U2_2-VGF</t>
  </si>
  <si>
    <t>Light Rail Vehicle SSB DT8.4</t>
  </si>
  <si>
    <t>Light Rail Vehicle SSB DT8.10</t>
  </si>
  <si>
    <t>Light Rail Vehicle SSB DT8.12</t>
  </si>
  <si>
    <t>VT_04_PC-1</t>
  </si>
  <si>
    <t>VT_04_PC-2</t>
  </si>
  <si>
    <t>VT_04_PC-3</t>
  </si>
  <si>
    <t>VT_07_PC-1</t>
  </si>
  <si>
    <t>VT_07_PC-3</t>
  </si>
  <si>
    <t>VT_07_PC-4</t>
  </si>
  <si>
    <t>Express Electric BR ET 11</t>
  </si>
  <si>
    <t>TGV Duplex Restaurant Car</t>
  </si>
  <si>
    <t>TGV Duplex First Class</t>
  </si>
  <si>
    <t>TGV Duplex Second Class</t>
  </si>
  <si>
    <t>TGV Duplex Powerhead</t>
  </si>
  <si>
    <t>TEE_Triebzug_1957_0</t>
  </si>
  <si>
    <t>TEE_Triebzug_1957_1</t>
  </si>
  <si>
    <t>TEE_Triebzug_1957_2</t>
  </si>
  <si>
    <t>TEE_Triebzug_1957_2 (restaurant?)</t>
  </si>
  <si>
    <t>TEE_Triebzug_1957_3</t>
  </si>
  <si>
    <t>TEE_Triebzug_1957_4</t>
  </si>
  <si>
    <t>Underground Stock BVG Type H</t>
  </si>
  <si>
    <t>Underground Stock BVG Type I</t>
  </si>
  <si>
    <t>Underground Stock BVG Type G</t>
  </si>
  <si>
    <t>Underground Stock BVG Type F</t>
  </si>
  <si>
    <t>Underground Stock BVG Type D</t>
  </si>
  <si>
    <t>Underground Stock BVG Type E</t>
  </si>
  <si>
    <t>Underground Stock BVG Type AI</t>
  </si>
  <si>
    <t>Underground Stock BVG Type BI</t>
  </si>
  <si>
    <t>Underground Stock BVG Type CII</t>
  </si>
  <si>
    <t>Elevated Rail Coach HHA T1</t>
  </si>
  <si>
    <t>Third class with less light and hard wood benches</t>
  </si>
  <si>
    <t>Elevated Rail Coach HHA T6</t>
  </si>
  <si>
    <t>Elevated Rail Coach HHA T15</t>
  </si>
  <si>
    <t>Elevated Rail Coach HHA DT1</t>
  </si>
  <si>
    <t>Elevated Rail Coach HHA DT2</t>
  </si>
  <si>
    <t>Elevated Rail Coach HHA DT3</t>
  </si>
  <si>
    <t>Elevated Rail Coach HHA DT4</t>
  </si>
  <si>
    <t>Elevated Rail Coach HHA DT5</t>
  </si>
  <si>
    <t>Underground Stock MVG Type C</t>
  </si>
  <si>
    <t>Underground Stock MVG Type C2</t>
  </si>
  <si>
    <t>Underground Stock MVG Type B</t>
  </si>
  <si>
    <t>Underground Stock MVG Type A</t>
  </si>
  <si>
    <t>Underground Stock WL Type V</t>
  </si>
  <si>
    <t>Underground Stock WL Type U</t>
  </si>
  <si>
    <t>UIC-X_D_Zug</t>
  </si>
  <si>
    <t>UIC-X</t>
  </si>
  <si>
    <t>Intercity Coach Type UIC-X</t>
  </si>
  <si>
    <t>Sleeping car "Viaggio Comfort"</t>
  </si>
  <si>
    <t>SNL berlin interurban train</t>
  </si>
  <si>
    <t>SNL berlin interurban train (end)</t>
  </si>
  <si>
    <t>SNL berlin interurban train (middle)</t>
  </si>
  <si>
    <t>Express Train Coach</t>
  </si>
  <si>
    <t>Express Coach "Rheingold"</t>
  </si>
  <si>
    <t>Intercity Coach "Eurofima"</t>
  </si>
  <si>
    <t>Dining car "Eurofima"</t>
  </si>
  <si>
    <t>Restaurant</t>
  </si>
  <si>
    <t>Open sitting</t>
  </si>
  <si>
    <t>BordBistro</t>
  </si>
  <si>
    <t>Steuerwagen</t>
  </si>
  <si>
    <t>ÖBB?</t>
  </si>
  <si>
    <t>"CityShuttle" ÖBB Bmpz-s 5081 21-73</t>
  </si>
  <si>
    <t>"CityShuttle" ÖBB Bmpz-s 5081 80-75</t>
  </si>
  <si>
    <t>Double Deck Coach "Wiesel" Steuerwagen</t>
  </si>
  <si>
    <t>Double Deck Coach "Wiesel"</t>
  </si>
  <si>
    <t>X_Wagen_1978_0</t>
  </si>
  <si>
    <t>X_Wagen_1978_1</t>
  </si>
  <si>
    <t>X_Wagen_1978_2</t>
  </si>
  <si>
    <t>Dome car</t>
  </si>
  <si>
    <t>Express Coach "Rheingold" | Bistro</t>
  </si>
  <si>
    <t>TEE_Wagen_1965_0</t>
  </si>
  <si>
    <t>TEE_Wagen_1965_2</t>
  </si>
  <si>
    <t>Luggage car (for mail too?)</t>
  </si>
  <si>
    <t>Umbauwagen_1950_1</t>
  </si>
  <si>
    <t>Umbauwagen_1950_2</t>
  </si>
  <si>
    <t>Umbauwagen_1950_3</t>
  </si>
  <si>
    <t>"Zefiro" CRH380D</t>
  </si>
  <si>
    <t>Battery Multi-unit Rh. 4746 "Desiro ML Cityjet eco"</t>
  </si>
  <si>
    <t>To add: Untranslated name, ext capacity, class, overcrowding, dining car, mail capacity</t>
  </si>
  <si>
    <t>Tilting Intercity RABDe 500 "ICN"</t>
  </si>
  <si>
    <t>Intercity Coach Type I 11</t>
  </si>
  <si>
    <t>Electric Multiple Unit Type AM 96 "Deense neus"</t>
  </si>
  <si>
    <t>Double Deck Intercity Coach Type M 6</t>
  </si>
  <si>
    <t>Double Deck Intercity Coach Type M 7</t>
  </si>
  <si>
    <t>Express Coach "Mark 3"</t>
  </si>
  <si>
    <t>Express Coach "Mark 2" | Lounge</t>
  </si>
  <si>
    <t>Express Coach "Mark 2"</t>
  </si>
  <si>
    <t>Diesel Unit Class 168 "Clubman"</t>
  </si>
  <si>
    <t>Diesel Unit Class 172 "Turbostar"</t>
  </si>
  <si>
    <t>Diesel Unit Class 150 "Sprinter"</t>
  </si>
  <si>
    <t>Diesel Unit Class 153 "Sprinter"</t>
  </si>
  <si>
    <t>Diesel Multiple Unit Class 156 "Super Sprinter"</t>
  </si>
  <si>
    <t>Diesel Unit Class 158 "Express Sprinter"</t>
  </si>
  <si>
    <t>Diesel Unit Class 158 "South Western Turbo"</t>
  </si>
  <si>
    <t>Diesel Multiple Unit Class 170 "Turbostar"</t>
  </si>
  <si>
    <t>XC_Class_170-2</t>
  </si>
  <si>
    <t>XC_Class_170-1</t>
  </si>
  <si>
    <t>XC_Class_170-3</t>
  </si>
  <si>
    <t>Diesel Multiple Unit Class 171 "Turbostar"</t>
  </si>
  <si>
    <t>Diesel Multiple Unit Class 172 "Turbostar"</t>
  </si>
  <si>
    <t>Virgin Voyager Front</t>
  </si>
  <si>
    <t>Virgin Voyager Back</t>
  </si>
  <si>
    <t>Virgin Voyager Middle one</t>
  </si>
  <si>
    <t>Virgin Voyager Middle two</t>
  </si>
  <si>
    <t>Diesel Intercity Class 220 "Voyager"</t>
  </si>
  <si>
    <t>Virgin SuperVoyager Front</t>
  </si>
  <si>
    <t>Virgin SuperVoyager Back</t>
  </si>
  <si>
    <t>Virgin SuperVoyager Middle one</t>
  </si>
  <si>
    <t>Virgin SuperVoyager Middle two</t>
  </si>
  <si>
    <t>Virgin SuperVoyager Middle three</t>
  </si>
  <si>
    <t>Electric Multiple Unit AM7</t>
  </si>
  <si>
    <t>Electric Multiple Unit Class 312</t>
  </si>
  <si>
    <t>Electric Multiple Unit Class 317</t>
  </si>
  <si>
    <t>Electric Multiple Unit Class 319</t>
  </si>
  <si>
    <t>Electric Multiple Unit Class 320</t>
  </si>
  <si>
    <t>Electric Multiple Unit Class 321</t>
  </si>
  <si>
    <t>Electric Multiple Unit Class 357 "Electrostar"</t>
  </si>
  <si>
    <t>Electric Multiple Unit Class 375 "Electrostar"</t>
  </si>
  <si>
    <t>Electric Multiple Unit Class 376 "Electrostar"</t>
  </si>
  <si>
    <t>Electric Multiple Unit Class 377 "Electrostar"</t>
  </si>
  <si>
    <t>Electric Multiple Unit Class 378 "Capitalstar"</t>
  </si>
  <si>
    <t>Electric Multiple Unit Class 387 "Electrostar"</t>
  </si>
  <si>
    <t>Tilting Intercity Class 390 "Pendolino" | Control Car</t>
  </si>
  <si>
    <t>Tilting Intercity Class 390 "Pendolino" | Coach</t>
  </si>
  <si>
    <t>Tilting Intercity Class 390 "Pendolino" | Pantograph Car</t>
  </si>
  <si>
    <t>Electric Multiple Unit Class 442 "Wessex Electrics"</t>
  </si>
  <si>
    <t>Electric Multiple Unit Class 455</t>
  </si>
  <si>
    <t>Elevated Rail Coach TfL B07</t>
  </si>
  <si>
    <t>Elevated Rail Coach TfL B92</t>
  </si>
  <si>
    <t>Elevated Rail Coach TfL P86</t>
  </si>
  <si>
    <t>Intercity Locomotive Class 91 "IC 225"</t>
  </si>
  <si>
    <t>Intercity Coach "Mark 4"</t>
  </si>
  <si>
    <t>Underground Stock TfL Type S</t>
  </si>
  <si>
    <t>Underground Stock TfL Type C</t>
  </si>
  <si>
    <t>Express Coach "Mark 1"</t>
  </si>
  <si>
    <t>Double Deck Electric BR 471 "CityElefant" | Control Car</t>
  </si>
  <si>
    <t>Double Deck Electric BR 471 "CityElefant" | Coach</t>
  </si>
  <si>
    <t>Commuter Train BR 875 | Coach</t>
  </si>
  <si>
    <t>Commuter Train BR 475 | Control Car</t>
  </si>
  <si>
    <t>Elevated Rail Coach HHA T14</t>
  </si>
  <si>
    <t>Elevated Rail Coach HHA TU1</t>
  </si>
  <si>
    <t>Elevated Rail Coach HHA TU2</t>
  </si>
  <si>
    <t>Elevated Rail Coach HHA DT2E</t>
  </si>
  <si>
    <t>Elevated Rail Coach HHA DT3E</t>
  </si>
  <si>
    <t>Elevated Rail Coach HHA DT4.5</t>
  </si>
  <si>
    <t>Underground Stock VAG Type DT3</t>
  </si>
  <si>
    <t>Underground Stock VAG Type DT2</t>
  </si>
  <si>
    <t>Underground Stock VAG Type DT1</t>
  </si>
  <si>
    <t>UIC-X_ALEX</t>
  </si>
  <si>
    <t>Double Deck Diesel Unit BR 670</t>
  </si>
  <si>
    <t>Passenger_Train_2016_Locomore_PC</t>
  </si>
  <si>
    <t>Intercity Coach Type Bm 235</t>
  </si>
  <si>
    <t>Passenger_Train_2017_Flixtrain_PC</t>
  </si>
  <si>
    <t>Twindex_Vario_Triebwagen_PC_1</t>
  </si>
  <si>
    <t>Twindex_Vario_Triebwagen_PC_2</t>
  </si>
  <si>
    <t>Double Deck Coach "DPZ" | Control Car</t>
  </si>
  <si>
    <t>Double Deck Coach "DPZ"</t>
  </si>
  <si>
    <t>Electric Locomotive Re 450 "DPZ"</t>
  </si>
  <si>
    <t>Couchette Car "Nightjet"</t>
  </si>
  <si>
    <t>Intercity Coach Bmz "Nightjet"</t>
  </si>
  <si>
    <t>Couchette "Nightjet Modularwagen"</t>
  </si>
  <si>
    <t>Talbot_Doppelstockschlafwagen_1996_NJ</t>
  </si>
  <si>
    <t>Double Deck Coach DBpkza 780.2 "Innovations-Doppelstockwagen"</t>
  </si>
  <si>
    <t>Double Deck Coach DBpkza 781.0 "Innovations-Doppelstockwagen"</t>
  </si>
  <si>
    <t>Double Deck Coach DBpbzfa 766.1 "Innovations-Doppelstockwagen"</t>
  </si>
  <si>
    <t>Double Deck Coach DBpkza 781.9 "ZugCafe"</t>
  </si>
  <si>
    <t>Double Deck Coach DBpza 782.1 "Twindexx Vario"</t>
  </si>
  <si>
    <t>Double Deck Coach DBpza 783.0 "Twindexx Vario"</t>
  </si>
  <si>
    <t>Double Deck Coach DBpbzfa 668.2 "Twindexx Vario"</t>
  </si>
  <si>
    <t>Double Deck Intercity Coach DBpza 783.0 "Twindexx Vario"</t>
  </si>
  <si>
    <t>Double Deck Intercity Coach DBpbzfa 668.2 "Twindexx Vario"</t>
  </si>
  <si>
    <t>Double Deck Electric Multiple Unit RABe 511 Bt "KISS"</t>
  </si>
  <si>
    <t>Double Deck Electric Multiple Unit RABe 511 AB "KISS"</t>
  </si>
  <si>
    <t>Double Deck Electric Multiple Unit RABe 511 B "KISS"</t>
  </si>
  <si>
    <t>Electric Multiple Unit Rh. 4744 "Desiro ML Ventus"</t>
  </si>
  <si>
    <t>Electric Multiple Unit AM 08 "Desiro ML"</t>
  </si>
  <si>
    <t>Electric Multiple Unit BR 460 "Desiro ML"</t>
  </si>
  <si>
    <t>Electric BR 1428 "Flirt 3"</t>
  </si>
  <si>
    <t>Electric Multiple Unit "Desiro ML"</t>
  </si>
  <si>
    <t>UIC-X_ALEX_PC</t>
  </si>
  <si>
    <t>AWH_Halbgepaeckwagen_2003</t>
  </si>
  <si>
    <t>Luggage Car "Citynightline"</t>
  </si>
  <si>
    <t>https://web.archive.org/web/20101121030020/http://citynightline.ch/citynightline/view/mdb/nachtzugreise/komfortklassen/wagenskizzen/MDB48332-cnl_halbgepaeck_liegewagen.pdf</t>
  </si>
  <si>
    <t>Talbot_Doppelstockschlafwagen_1996_CNL</t>
  </si>
  <si>
    <t>Comfort: Very High: 210, High: 195, Medium: 189</t>
  </si>
  <si>
    <t>WU_Speisewagen_1996</t>
  </si>
  <si>
    <t>Electric Multiple Unit Type 75 "Flirt Nordic"</t>
  </si>
  <si>
    <t>Double Deck Coach "NDW"</t>
  </si>
  <si>
    <t>Passenger_Train_1999_DB_Auto_Zug_WRmz131</t>
  </si>
  <si>
    <t>Restaurant car WRmz 131 AutoZug</t>
  </si>
  <si>
    <t>https://www.deutsche-reisezugwagen.de/wagendaten/133-wrtm-wrmz/</t>
  </si>
  <si>
    <t>Passenger_Train_2007_City_Night_Line_WRmz131</t>
  </si>
  <si>
    <t>Restaurant car WRmz 131 CNL</t>
  </si>
  <si>
    <t>SWG_Sitzwagen_1996</t>
  </si>
  <si>
    <t>Passenger_Train_1977_Eurofima</t>
  </si>
  <si>
    <t>Passenger_Train_2002_Modularwagen</t>
  </si>
  <si>
    <t>Passenger_Train_1994_Modularwagen</t>
  </si>
  <si>
    <t>Passenger_Train_2016_Nightjet_Modularwagen</t>
  </si>
  <si>
    <t>Siemens_Schlafwagen_2003_CNL</t>
  </si>
  <si>
    <t>Sleeping car CNL</t>
  </si>
  <si>
    <t>Begleitwagen_RalPin</t>
  </si>
  <si>
    <t>SBB Apm 61</t>
  </si>
  <si>
    <t>SBB Apm 61 Pano</t>
  </si>
  <si>
    <t>SBB Bpm 61</t>
  </si>
  <si>
    <t>SBB_EW_IV_WRm</t>
  </si>
  <si>
    <t>Passenger_Train_2002_Eurofima_Amz73</t>
  </si>
  <si>
    <t>Passenger_Train_2002_Eurofima_Bmpz73</t>
  </si>
  <si>
    <t>Passenger_Train_2002_Eurofima_WRmz73</t>
  </si>
  <si>
    <t>Passenger_Train_2002_OBB_Bmz</t>
  </si>
  <si>
    <t>SNCB_I_10_Wagen_1987_1</t>
  </si>
  <si>
    <t>SNCB_I_10_Wagen_2000_1</t>
  </si>
  <si>
    <t>Track_Diesel_2000_IC_TD_DSB_1</t>
  </si>
  <si>
    <t>Track_Diesel_2000_IC_TD_DSB_2</t>
  </si>
  <si>
    <t>Track_Diesel_2000_IC_TD_DSB_3</t>
  </si>
  <si>
    <t>Track_Diesel_2000_IC_TD_DSB_4</t>
  </si>
  <si>
    <t>Track_Diesel_2000_IC_TD_1</t>
  </si>
  <si>
    <t>Track_Diesel_2000_IC_TD_2</t>
  </si>
  <si>
    <t>Track_Diesel_2000_IC_TD_3</t>
  </si>
  <si>
    <t>Track_Diesel_2000_IC_TD_4</t>
  </si>
  <si>
    <t>RABe503_At1</t>
  </si>
  <si>
    <t>RABe503_A2</t>
  </si>
  <si>
    <t>RABe503_WR3</t>
  </si>
  <si>
    <t>RABe503_B4</t>
  </si>
  <si>
    <t>RABe503_B5</t>
  </si>
  <si>
    <t>RABe503_B6</t>
  </si>
  <si>
    <t>RABe503_Bt7</t>
  </si>
  <si>
    <t>IC2000_WR</t>
  </si>
  <si>
    <t>IC2000_A</t>
  </si>
  <si>
    <t>RABe511_Bt_RVD_Front</t>
  </si>
  <si>
    <t>RABe511_AB_RVD</t>
  </si>
  <si>
    <t>RABe511_B_RVD</t>
  </si>
  <si>
    <t>RABe511_Bt_RVD_Back</t>
  </si>
  <si>
    <t>RABe511_Bt_SBZ_Front</t>
  </si>
  <si>
    <t>RABe511_AB_SBZ</t>
  </si>
  <si>
    <t>RABe511_B_SBZ</t>
  </si>
  <si>
    <t>RABe511_Bt_SBZ_Back</t>
  </si>
  <si>
    <t>BR_425_1</t>
  </si>
  <si>
    <t>BR_425_2</t>
  </si>
  <si>
    <t>BR_425_3</t>
  </si>
  <si>
    <t>BR_425_4</t>
  </si>
  <si>
    <t>BR_426_1</t>
  </si>
  <si>
    <t>BR_422_1</t>
  </si>
  <si>
    <t>BR_422_2</t>
  </si>
  <si>
    <t>BR_422_3</t>
  </si>
  <si>
    <t>BR_422_4</t>
  </si>
  <si>
    <t>Electric_1999_RABDe_500_0</t>
  </si>
  <si>
    <t>Electric_1999_RABDe_500_1</t>
  </si>
  <si>
    <t>Electric_1999_RABDe_500_2</t>
  </si>
  <si>
    <t>Electric_1999_RABDe_500_3</t>
  </si>
  <si>
    <t>Electric_1999_RABDe_500_4</t>
  </si>
  <si>
    <t>n-Wagen_BDnrzf_740.1_Silberling</t>
  </si>
  <si>
    <t>Silberling BDnrzf 740 driving van</t>
  </si>
  <si>
    <t>Wagen_BDnrzf_740.2_Silberling</t>
  </si>
  <si>
    <t>Silberling BDnrzf 740 driving van (rear)</t>
  </si>
  <si>
    <t>Track_Electric_1996_AM96_0</t>
  </si>
  <si>
    <t>Track_Electric_1996_AM96_1</t>
  </si>
  <si>
    <t>Track_Electric_1996_AM96_2</t>
  </si>
  <si>
    <t>Track_Electric_1996_AM96_U0</t>
  </si>
  <si>
    <t>Track_Electric_1996_AM96_U1</t>
  </si>
  <si>
    <t>Track_Electric_1996_AM96_U2</t>
  </si>
  <si>
    <t>Track_Passenger_Train_1987_I10</t>
  </si>
  <si>
    <t>Track_Passenger_Train_1989_I6</t>
  </si>
  <si>
    <t>Track_Passenger_Train_1996_I11_0</t>
  </si>
  <si>
    <t>Track_Passenger_Train_1996_I11_1</t>
  </si>
  <si>
    <t>Track_Passenger_Train_1996_I11_2</t>
  </si>
  <si>
    <t>Passenger_Train_2000_I10</t>
  </si>
  <si>
    <t>Passenger_Train_2000_I6</t>
  </si>
  <si>
    <t>Track_Passenger_Train_2002_M6_0</t>
  </si>
  <si>
    <t>Track_Passenger_Train_2002_M6_1</t>
  </si>
  <si>
    <t>Track_Passenger_Train_2002_M6_2</t>
  </si>
  <si>
    <t>Track_Passenger_Train_2002_M6_3</t>
  </si>
  <si>
    <t>Track_Passenger_Train_2020_M7_0</t>
  </si>
  <si>
    <t>Track_Passenger_Train_2020_M7_1</t>
  </si>
  <si>
    <t>Track_Passenger_Train_2020_M7_2</t>
  </si>
  <si>
    <t>Passenger_Train_2011_CD_Bmz</t>
  </si>
  <si>
    <t>Passenger_Train_2011_CD_WRmz_0</t>
  </si>
  <si>
    <t>E_3U-BVG</t>
  </si>
  <si>
    <t>E_4U-BVG</t>
  </si>
  <si>
    <t>U-Bahn_Hamburg_DT4U_1</t>
  </si>
  <si>
    <t>U-Bahn_Hamburg_DT4U_2</t>
  </si>
  <si>
    <t>U-Bahn_Hamburg_DT4U_3</t>
  </si>
  <si>
    <t>U-Bahn_Hamburg_DT4U_4</t>
  </si>
  <si>
    <t>BR_612_IC</t>
  </si>
  <si>
    <t>BR 612 IC</t>
  </si>
  <si>
    <t>diesel</t>
  </si>
  <si>
    <t>BR_612_2_IC</t>
  </si>
  <si>
    <t>BR 612 IC (rear)</t>
  </si>
  <si>
    <t>BR_612_BWegt</t>
  </si>
  <si>
    <t>BR 612 BWegt</t>
  </si>
  <si>
    <t>BR_612_2_BWegt</t>
  </si>
  <si>
    <t>BR 612 BWegt (rear)</t>
  </si>
  <si>
    <t>Metropolitan ICE Apmz 116.4 1st class</t>
  </si>
  <si>
    <t>https://de.wikipedia.org/wiki/Metropolitan#Wagenkategorien_in_der_Ursprungsausf%C3%BChrung</t>
  </si>
  <si>
    <t>Metropolitan ICE Apmkz 116.6 1st class Bistro</t>
  </si>
  <si>
    <t>Metropolitan_ICE_Wagen</t>
  </si>
  <si>
    <t>Metropolitan ICE Apmz 116.1 2nd class</t>
  </si>
  <si>
    <t>Metropolitan_ICE_Endwagen_1</t>
  </si>
  <si>
    <t>Metropolitan ICE Apmz 116.0 end car</t>
  </si>
  <si>
    <t>Metropolitan_ICE_Endwagen_2</t>
  </si>
  <si>
    <t>Metropolitan ICE Apmz 116.0 end car rear</t>
  </si>
  <si>
    <t>Metropolitan_ICE_Steuerwagen_1</t>
  </si>
  <si>
    <t>Metropolitan ICE Apmbzf 116.8 control car</t>
  </si>
  <si>
    <t>Metropolitan_ICE_Steuerwagen_2</t>
  </si>
  <si>
    <t>Metropolitan ICE Apmbzf 116.8 control car rear</t>
  </si>
  <si>
    <t>Flirt_3_Mittelwagen_2</t>
  </si>
  <si>
    <t>Eurofima Avmz 207</t>
  </si>
  <si>
    <t>https://www.deutsche-reisezugwagen.de/wagendaten/207-avmz-bwmz/</t>
  </si>
  <si>
    <t>Passenger_Train_1972_Bvmz_237</t>
  </si>
  <si>
    <t>Eurofima Bvmz 237</t>
  </si>
  <si>
    <t>https://www.deutsche-reisezugwagen.de/wagendaten/237-bvmz/</t>
  </si>
  <si>
    <t>Passenger_Train_1992_Double_Deck_DBz_750_0</t>
  </si>
  <si>
    <t>Double Deck DBz 750</t>
  </si>
  <si>
    <t>https://www.deutsche-reisezugwagen.de/wagendaten/750-dbz/</t>
  </si>
  <si>
    <t>Passenger_Train_1992_Double_Deck_DBpbzfa_760_0_1</t>
  </si>
  <si>
    <t>Double Deck DABbuzfa 760 driving trailer front</t>
  </si>
  <si>
    <t>https://www.deutsche-reisezugwagen.de/wagendaten/760-dabbuzfa/</t>
  </si>
  <si>
    <t>Passenger_Train_1992_Double_Deck_DBpbzfa_760_0_2</t>
  </si>
  <si>
    <t>Double Deck DABbuzfa 760 driving trailer rear</t>
  </si>
  <si>
    <t>Double Deck DABza 756.0</t>
  </si>
  <si>
    <t>https://www.deutsche-reisezugwagen.de/wagendaten/756-dabza-dabpza/</t>
  </si>
  <si>
    <t>Passenger_Train_1994_Double_Deck_DBza_751_0</t>
  </si>
  <si>
    <t>Double Deck DBza 751.0</t>
  </si>
  <si>
    <t>https://www.deutsche-reisezugwagen.de/wagendaten/751-dbza-dbpza/</t>
  </si>
  <si>
    <t>Passenger_Train_1994_Double_Deck_DBpza_751_1</t>
  </si>
  <si>
    <t>Double Deck DBpza 751.1</t>
  </si>
  <si>
    <t>Passenger_Train_1994_Double_Deck_DBpbzfa_761_2_1</t>
  </si>
  <si>
    <t>Double Deck DBbzfa 761 driving trailer front</t>
  </si>
  <si>
    <t>https://www.deutsche-reisezugwagen.de/wagendaten/761-b3ygeb-dbpbzfa/</t>
  </si>
  <si>
    <t>Passenger_Train_1994_Double_Deck_DBpbzfa_761_2_2</t>
  </si>
  <si>
    <t>Double Deck DBbzfa 761 driving trailer rear</t>
  </si>
  <si>
    <t>n-Wagen_ABn_703_Rotling</t>
  </si>
  <si>
    <t>n-Wagen_BDnf_738.1_Rotling</t>
  </si>
  <si>
    <t>n-Wagen_BDnf_738.2_Rotling</t>
  </si>
  <si>
    <t>Intercity Avmz 109.2</t>
  </si>
  <si>
    <t>https://www.deutsche-reisezugwagen.de/wagendaten/109-avmz/</t>
  </si>
  <si>
    <t>Passenger_Train_2001_Intercity_Bvmz186_0</t>
  </si>
  <si>
    <t>Intercity Bvmsz 186.0</t>
  </si>
  <si>
    <t>https://www.deutsche-reisezugwagen.de/wagendaten/186-bvmsz/</t>
  </si>
  <si>
    <t>Intercity Apmz 119.5</t>
  </si>
  <si>
    <t>https://www.deutsche-reisezugwagen.de/wagendaten/119-apmz/</t>
  </si>
  <si>
    <t>Passenger_Train_2001_Intercity_Bpmz294_4</t>
  </si>
  <si>
    <t>Intercity Bpmz 294.4</t>
  </si>
  <si>
    <t>https://www.deutsche-reisezugwagen.de/wagendaten/294-bpmz/</t>
  </si>
  <si>
    <t>Eurofima ABvmsz 295</t>
  </si>
  <si>
    <t>https://www.deutsche-reisezugwagen.de/wagendaten/184-abvmsz/</t>
  </si>
  <si>
    <t>Passenger_Train_2006_Eurofima_DB_Regio_0</t>
  </si>
  <si>
    <t>Eurofima Bpmz 295</t>
  </si>
  <si>
    <t>https://www.deutsche-reisezugwagen.de/wagendaten/295-bpmz/</t>
  </si>
  <si>
    <t>Passenger_Train_2006_Eurofima_DB_Regio_2</t>
  </si>
  <si>
    <t>Eurofima Bpmbdzf 296 driving trailer front</t>
  </si>
  <si>
    <t>https://en.wikipedia.org/wiki/M%C3%BCnchen-N%C3%BCrnberg-Express</t>
  </si>
  <si>
    <t>Passenger_Train_2006_Eurofima_DB_Regio_3</t>
  </si>
  <si>
    <t>Eurofima Bpmbdzf 296 driving trailer rear</t>
  </si>
  <si>
    <t>https://www.deutsche-reisezugwagen.de/wagendaten/296-bpmz-bpmbdzf/</t>
  </si>
  <si>
    <t>Passenger_Train_2014_Twindexx_Vario_DBpza_782_1_LNVG</t>
  </si>
  <si>
    <t>Twindexx Vario DBpza 782.1</t>
  </si>
  <si>
    <t>https://www.deutsche-reisezugwagen.de/wagendaten/782-dbpza/</t>
  </si>
  <si>
    <t>Passenger_Train_2014_Twindexx_Vario_DBpza_783_0_LNVG</t>
  </si>
  <si>
    <t>Twindexx Vario DBpza 783.0</t>
  </si>
  <si>
    <t>https://www.deutsche-reisezugwagen.de/wagendaten/783-bdnf-dbpza/</t>
  </si>
  <si>
    <t>Passenger_Train_2014_Twindexx_Vario_DBpbzfa_668_2_1_LNVG</t>
  </si>
  <si>
    <t>Twindexx Vario DBpbzfa 668.2 driving trailer front</t>
  </si>
  <si>
    <t>Passenger_Train_2014_Twindexx_Vario_DBpbzfa_668_2_2_LNVG</t>
  </si>
  <si>
    <t>Twindexx Vario DBpbzfa 668.2 driving trailer rear</t>
  </si>
  <si>
    <t>Passenger_Train_2020_Flixtrain</t>
  </si>
  <si>
    <t>Flixtrain</t>
  </si>
  <si>
    <t>Passenger_Train_2020_Flixtrain_PC</t>
  </si>
  <si>
    <t>Flixtrain (player colour)</t>
  </si>
  <si>
    <t>Passenger_Train_1964_Couchette_Bcm</t>
  </si>
  <si>
    <t>Couchette night train Bcm</t>
  </si>
  <si>
    <t>Passenger_Train_1974_Couchette_WLAm_T2s</t>
  </si>
  <si>
    <t>Sleeping car WLAm</t>
  </si>
  <si>
    <t>Dieseltriebwagen MaK GDT</t>
  </si>
  <si>
    <t>MaK GDT railbus</t>
  </si>
  <si>
    <t>BR 624</t>
  </si>
  <si>
    <t>BR 624 driving motor</t>
  </si>
  <si>
    <t>https://web.archive.org/web/20091127062636/http://www.baureihe614.de/geschichte/techn_daten.php</t>
  </si>
  <si>
    <t>BR 624 Mittelwagen</t>
  </si>
  <si>
    <t>BR 624 trailer</t>
  </si>
  <si>
    <t>BR 624 Schluss</t>
  </si>
  <si>
    <t>BR 614</t>
  </si>
  <si>
    <t>BR 614 driving motor</t>
  </si>
  <si>
    <t>http://www.nahverkehr-franken.de/rbahn/614-techdat.html</t>
  </si>
  <si>
    <t>BR 614 Mittelwagen</t>
  </si>
  <si>
    <t>BR 614 trailer</t>
  </si>
  <si>
    <t>BR 614 Schluss</t>
  </si>
  <si>
    <t>BR 614 rear motor</t>
  </si>
  <si>
    <t>NE 81 VT</t>
  </si>
  <si>
    <t>NE 81 driving motor</t>
  </si>
  <si>
    <t>http://www.privat-bahn.de/NE81_Daten.html</t>
  </si>
  <si>
    <t>NE 81 VS</t>
  </si>
  <si>
    <t>NE 81 trailer</t>
  </si>
  <si>
    <t>X_1-WL</t>
  </si>
  <si>
    <t>X_2-WL</t>
  </si>
  <si>
    <t>X_3-WL</t>
  </si>
  <si>
    <t>Passenger_Train_1980_Inlandsreisezugwagen</t>
  </si>
  <si>
    <t>https://de.wikipedia.org/wiki/Inlandsreisezugwagen_der_%C3%96BB</t>
  </si>
  <si>
    <t>Passenger_Train_2008_Railjet_0</t>
  </si>
  <si>
    <t>Railjet Bmpvz end car with bike compartment</t>
  </si>
  <si>
    <t>Passenger_Train_2008_Railjet_1</t>
  </si>
  <si>
    <t>Passenger_Train_2008_Railjet_2</t>
  </si>
  <si>
    <t>Railjet Bmpz middle car (2nd class)</t>
  </si>
  <si>
    <t>Passenger_Train_2008_Railjet_3</t>
  </si>
  <si>
    <t>Railjet ARbmpz restaurant car</t>
  </si>
  <si>
    <t>Passenger_Train_2008_Railjet_4</t>
  </si>
  <si>
    <t>Passenger_Train_2008_Railjet_5</t>
  </si>
  <si>
    <t>Railjet Afmpz control car</t>
  </si>
  <si>
    <t>Passenger_Train_2008_Railjet_6</t>
  </si>
  <si>
    <t>Railjet Ampz middle car (1st class)</t>
  </si>
  <si>
    <t>Vehicle</t>
  </si>
  <si>
    <t>Max. comf. time</t>
  </si>
  <si>
    <t>Less catering 1</t>
  </si>
  <si>
    <t>Less catering 2</t>
  </si>
  <si>
    <t>Less catering 3</t>
  </si>
  <si>
    <t>Less catering 4</t>
  </si>
  <si>
    <t>Less catering 5</t>
  </si>
  <si>
    <t>Research 1</t>
  </si>
  <si>
    <t>Research 2</t>
  </si>
  <si>
    <t>Standing</t>
  </si>
  <si>
    <t>Open railway carriage</t>
  </si>
  <si>
    <t>Early 1920s motor 'bus</t>
  </si>
  <si>
    <t>Hackney carriage</t>
  </si>
  <si>
    <t>http://www.cartoonstock.com/vintage/directory/h/hackney_cab.asp</t>
  </si>
  <si>
    <t>Not fully enclosed</t>
  </si>
  <si>
    <t>Garden seat omnibus</t>
  </si>
  <si>
    <t>Parliamentary railway carriage</t>
  </si>
  <si>
    <r>
      <rPr>
        <sz val="9"/>
        <color rgb="FF000000"/>
        <rFont val="Arial"/>
      </rPr>
      <t>Mid 19</t>
    </r>
    <r>
      <rPr>
        <vertAlign val="superscript"/>
        <sz val="9"/>
        <color rgb="FF000000"/>
        <rFont val="Calibri"/>
        <scheme val="minor"/>
      </rPr>
      <t>th</t>
    </r>
    <r>
      <rPr>
        <sz val="9"/>
        <color rgb="FF000000"/>
        <rFont val="Arial"/>
      </rPr>
      <t xml:space="preserve"> century river ferry</t>
    </r>
  </si>
  <si>
    <t>Wooden benches, exposed decks</t>
  </si>
  <si>
    <t>Misc.</t>
  </si>
  <si>
    <t>Modern local 'bus</t>
  </si>
  <si>
    <t>1860s railway carriage</t>
  </si>
  <si>
    <r>
      <rPr>
        <sz val="9"/>
        <color rgb="FF000000"/>
        <rFont val="Arial"/>
      </rPr>
      <t>Mid 20</t>
    </r>
    <r>
      <rPr>
        <vertAlign val="superscript"/>
        <sz val="9"/>
        <color rgb="FF000000"/>
        <rFont val="Calibri"/>
        <scheme val="minor"/>
      </rPr>
      <t>th</t>
    </r>
    <r>
      <rPr>
        <sz val="9"/>
        <color rgb="FF000000"/>
        <rFont val="Arial"/>
      </rPr>
      <t xml:space="preserve"> century motor 'bus</t>
    </r>
  </si>
  <si>
    <r>
      <rPr>
        <sz val="9"/>
        <color rgb="FF000000"/>
        <rFont val="Arial"/>
      </rPr>
      <t>Mid 20</t>
    </r>
    <r>
      <rPr>
        <vertAlign val="superscript"/>
        <sz val="9"/>
        <color rgb="FF000000"/>
        <rFont val="Calibri"/>
        <scheme val="minor"/>
      </rPr>
      <t>th</t>
    </r>
    <r>
      <rPr>
        <sz val="9"/>
        <color rgb="FF000000"/>
        <rFont val="Arial"/>
      </rPr>
      <t xml:space="preserve"> century commuter carriage</t>
    </r>
  </si>
  <si>
    <t>Stage coach (inside)</t>
  </si>
  <si>
    <t>http://kerryknits.files.wordpress.com/2011/07/sturbridge-stage-coach-2.jpg</t>
  </si>
  <si>
    <t>1880s railway carriage (non-lav)</t>
  </si>
  <si>
    <t>Modern commuter carriage</t>
  </si>
  <si>
    <t>Early short-distance ferry</t>
  </si>
  <si>
    <t>Early propeller airliner</t>
  </si>
  <si>
    <t>Fly-boat</t>
  </si>
  <si>
    <t>Early lavatory carriage</t>
  </si>
  <si>
    <t>Long distance road motor coach</t>
  </si>
  <si>
    <r>
      <rPr>
        <sz val="9"/>
        <color rgb="FF000000"/>
        <rFont val="Arial"/>
      </rPr>
      <t>Late 19</t>
    </r>
    <r>
      <rPr>
        <vertAlign val="superscript"/>
        <sz val="9"/>
        <color rgb="FF000000"/>
        <rFont val="Calibri"/>
        <scheme val="minor"/>
      </rPr>
      <t>th</t>
    </r>
    <r>
      <rPr>
        <sz val="9"/>
        <color rgb="FF000000"/>
        <rFont val="Arial"/>
      </rPr>
      <t xml:space="preserve"> century short-distance ferry</t>
    </r>
  </si>
  <si>
    <t>Modern river ferry</t>
  </si>
  <si>
    <t>Comfortable seats, good space, enclosed</t>
  </si>
  <si>
    <t>Modern short-distance ferry</t>
  </si>
  <si>
    <t>Modern short-distance airliner</t>
  </si>
  <si>
    <r>
      <rPr>
        <sz val="9"/>
        <color rgb="FF000000"/>
        <rFont val="Arial"/>
      </rPr>
      <t>Early 20</t>
    </r>
    <r>
      <rPr>
        <vertAlign val="superscript"/>
        <sz val="9"/>
        <color rgb="FF000000"/>
        <rFont val="Calibri"/>
        <scheme val="minor"/>
      </rPr>
      <t>th</t>
    </r>
    <r>
      <rPr>
        <sz val="9"/>
        <color rgb="FF000000"/>
        <rFont val="Arial"/>
      </rPr>
      <t xml:space="preserve"> century long-distance carriage</t>
    </r>
  </si>
  <si>
    <r>
      <rPr>
        <sz val="9"/>
        <color rgb="FF000000"/>
        <rFont val="Arial"/>
      </rPr>
      <t>Mid 20</t>
    </r>
    <r>
      <rPr>
        <vertAlign val="superscript"/>
        <sz val="9"/>
        <color rgb="FF000000"/>
        <rFont val="Calibri"/>
        <scheme val="minor"/>
      </rPr>
      <t>th</t>
    </r>
    <r>
      <rPr>
        <sz val="9"/>
        <color rgb="FF000000"/>
        <rFont val="Arial"/>
      </rPr>
      <t xml:space="preserve"> century long-distance carriage</t>
    </r>
  </si>
  <si>
    <r>
      <rPr>
        <sz val="9"/>
        <color rgb="FF000000"/>
        <rFont val="Arial"/>
      </rPr>
      <t>Early/mid 20</t>
    </r>
    <r>
      <rPr>
        <vertAlign val="superscript"/>
        <sz val="9"/>
        <color rgb="FF000000"/>
        <rFont val="Calibri"/>
        <scheme val="minor"/>
      </rPr>
      <t>th</t>
    </r>
    <r>
      <rPr>
        <sz val="9"/>
        <color rgb="FF000000"/>
        <rFont val="Arial"/>
      </rPr>
      <t xml:space="preserve"> century mid-distance ferry</t>
    </r>
  </si>
  <si>
    <t>Modern long-distance carriage</t>
  </si>
  <si>
    <t>Modern long-distance airliner</t>
  </si>
  <si>
    <r>
      <rPr>
        <sz val="9"/>
        <color rgb="FF000000"/>
        <rFont val="Arial"/>
      </rPr>
      <t>Late 20</t>
    </r>
    <r>
      <rPr>
        <vertAlign val="superscript"/>
        <sz val="9"/>
        <color rgb="FF000000"/>
        <rFont val="Calibri"/>
        <scheme val="minor"/>
      </rPr>
      <t>th</t>
    </r>
    <r>
      <rPr>
        <sz val="9"/>
        <color rgb="FF000000"/>
        <rFont val="Arial"/>
      </rPr>
      <t xml:space="preserve"> century mid-distance ferry</t>
    </r>
  </si>
  <si>
    <t>SS Great Britain (eg. Early liners)</t>
  </si>
  <si>
    <t>SS Great Eastern</t>
  </si>
  <si>
    <t>Rating s.</t>
  </si>
  <si>
    <t>Minutes s.</t>
  </si>
  <si>
    <t>Rating m. s.</t>
  </si>
  <si>
    <t>Minutes m. s.</t>
  </si>
  <si>
    <t>Rating m. m.</t>
  </si>
  <si>
    <t>Minutes m. m.</t>
  </si>
  <si>
    <t>Rating m. l.</t>
  </si>
  <si>
    <t>Minutes m. l.</t>
  </si>
  <si>
    <t>Rating l.</t>
  </si>
  <si>
    <t>Minutes l.</t>
  </si>
  <si>
    <t>Name</t>
  </si>
  <si>
    <t>Comfort</t>
  </si>
  <si>
    <t>Source</t>
  </si>
  <si>
    <t>4 wheel Stanhope</t>
  </si>
  <si>
    <t>Rail</t>
  </si>
  <si>
    <t>Kidner, p. 89</t>
  </si>
  <si>
    <t>Passenger wagon</t>
  </si>
  <si>
    <t>Assume that this has seating</t>
  </si>
  <si>
    <t>Quarrymens’ carriage (open)</t>
  </si>
  <si>
    <t>Narrow</t>
  </si>
  <si>
    <t>https://www.festipedia.org.uk/wiki/Quarrymen%27s_carriages</t>
  </si>
  <si>
    <t>L&amp;S open carriage</t>
  </si>
  <si>
    <t>Lacy &amp; Dow pp. 8-9</t>
  </si>
  <si>
    <t>LMR 4 wheel open second (short wheelbase)</t>
  </si>
  <si>
    <t>4 wheel open third</t>
  </si>
  <si>
    <t>Dumb buffers, short wheelbase</t>
  </si>
  <si>
    <t>Stagecoach regency (outside)</t>
  </si>
  <si>
    <t>Road</t>
  </si>
  <si>
    <t>Lacy &amp; Dow, p. 4</t>
  </si>
  <si>
    <t>MCR 4 wheel open third</t>
  </si>
  <si>
    <t>Sprung buffers</t>
  </si>
  <si>
    <t>Stagecoach rail (outside)</t>
  </si>
  <si>
    <t>LMR 4 wheel open second</t>
  </si>
  <si>
    <t>Quarrymens’ carriage (enclosed)</t>
  </si>
  <si>
    <t>Very cramped, roof but no doors or windows.</t>
  </si>
  <si>
    <t>LBSCR open carriage</t>
  </si>
  <si>
    <t>LGOC X-type double</t>
  </si>
  <si>
    <t>AEC B-Type double</t>
  </si>
  <si>
    <t>Milnes-Daimler double deck</t>
  </si>
  <si>
    <t>Daimler CC</t>
  </si>
  <si>
    <t>Tilling-Stevens TTA1</t>
  </si>
  <si>
    <t>Tilling-Stevens TTA2</t>
  </si>
  <si>
    <t>Tilling-Stevens TS3</t>
  </si>
  <si>
    <t>Tilling-Stevens TS3A</t>
  </si>
  <si>
    <t>Tilling-Stevens TS7</t>
  </si>
  <si>
    <t>S-Type double</t>
  </si>
  <si>
    <t>Toastrack</t>
  </si>
  <si>
    <t>Tram</t>
  </si>
  <si>
    <t>All open</t>
  </si>
  <si>
    <t>LMR 4 wheel covered second (short wheelbase)</t>
  </si>
  <si>
    <t>AEC K-Type</t>
  </si>
  <si>
    <t>AEC NS-type (open)</t>
  </si>
  <si>
    <t>L&amp;S composite carriage (second class)</t>
  </si>
  <si>
    <t>FR Hudson toastrack (third class)</t>
  </si>
  <si>
    <t>Knifeboard omnibus (early)</t>
  </si>
  <si>
    <t>LMR 4 wheel covered second</t>
  </si>
  <si>
    <t>http://l7.alamy.com/zooms/308869559f534f3b8ad4e9a7e5044b64/trains-on-the-liverpool-manchester-railway-covered-wagons-for-passengers-erga8k.jpg</t>
  </si>
  <si>
    <t>LBR open second</t>
  </si>
  <si>
    <t>MCR open sided second</t>
  </si>
  <si>
    <t>LBSCR open sided carriage</t>
  </si>
  <si>
    <t>AEC B-Type single</t>
  </si>
  <si>
    <t>Knifeboard omnibus (later)</t>
  </si>
  <si>
    <t>Milnes-Daimler single deck</t>
  </si>
  <si>
    <t>6 wheel Parliamentary carriage</t>
  </si>
  <si>
    <t>AEC S-Type single</t>
  </si>
  <si>
    <t>Tilling-Stevens TS7 (pneumatic)</t>
  </si>
  <si>
    <t>Tilling-Stevens TTA1 (single)</t>
  </si>
  <si>
    <t>Tilling-Stevens TTS3 (single)</t>
  </si>
  <si>
    <t>Guy Arab</t>
  </si>
  <si>
    <t>Austerity ‘bus, hard wooden seats</t>
  </si>
  <si>
    <t>Daimler CWA6</t>
  </si>
  <si>
    <t>Hansom cab</t>
  </si>
  <si>
    <t>https://en.wikipedia.org/wiki/Hansom_cab</t>
  </si>
  <si>
    <t>Quarrymens’ carriage (glazed)</t>
  </si>
  <si>
    <t>Unsprung</t>
  </si>
  <si>
    <t>Wooden river steamer</t>
  </si>
  <si>
    <t>Water</t>
  </si>
  <si>
    <t>FR Ashbury (third class)</t>
  </si>
  <si>
    <t>Said to be more cramped than the original small Birminghams</t>
  </si>
  <si>
    <t>https://www.festipedia.org.uk/wiki/Carriage_10</t>
  </si>
  <si>
    <t>LMR 4 wheel Parliamentary</t>
  </si>
  <si>
    <t>Tilling-Stevens TS7 (single)</t>
  </si>
  <si>
    <t>Iron river steamer</t>
  </si>
  <si>
    <t>LBSCR Parliamentary carriages</t>
  </si>
  <si>
    <t>B&amp;DJR 4 wheel carriage (second class)</t>
  </si>
  <si>
    <t>Fully enclosed</t>
  </si>
  <si>
    <t>Blackpool Dreadnought</t>
  </si>
  <si>
    <t>Open topped</t>
  </si>
  <si>
    <t>AEC NS-type (covered)</t>
  </si>
  <si>
    <t>Solid tyres</t>
  </si>
  <si>
    <t>Single decker omnibus</t>
  </si>
  <si>
    <t>2 deck open</t>
  </si>
  <si>
    <t>Blackpool original</t>
  </si>
  <si>
    <t>Small 2 deck trailer</t>
  </si>
  <si>
    <t>Steel river steamer</t>
  </si>
  <si>
    <t>FR Small Birmingham (“bugbox”) (third class)</t>
  </si>
  <si>
    <t>Longitudinal seating</t>
  </si>
  <si>
    <t>Large 2 deck trailer</t>
  </si>
  <si>
    <t>Medium 2 deck trailer</t>
  </si>
  <si>
    <t>Tilling-Stevens TS7 (single; pneumatic)</t>
  </si>
  <si>
    <t>Glasgow Standard (1)</t>
  </si>
  <si>
    <t>http://www.semple.biz/glasgow/tram%20rolling%20stock.shtml</t>
  </si>
  <si>
    <t>FR Small Birmingham (“bugbox”) (second class)</t>
  </si>
  <si>
    <t>Longitudinal seating. Unclear from any source how this was better than the third.</t>
  </si>
  <si>
    <t>AEC Swift</t>
  </si>
  <si>
    <t>http://www.flickr.com/photos/pete_edgeler/5179480843/in/photostream/</t>
  </si>
  <si>
    <t>Leyland Cub KPO2</t>
  </si>
  <si>
    <t>Diesel engine</t>
  </si>
  <si>
    <t>1 deck trailer</t>
  </si>
  <si>
    <t>All enclosed</t>
  </si>
  <si>
    <t>Norfolk wherry</t>
  </si>
  <si>
    <t>http://wherryalbion.com/</t>
  </si>
  <si>
    <t>Glasgow “room and kitchen” car</t>
  </si>
  <si>
    <t>Half of the car had no windows</t>
  </si>
  <si>
    <t>MCW Metrorider</t>
  </si>
  <si>
    <t>Leyland Cub KP1</t>
  </si>
  <si>
    <t>Petrol engine</t>
  </si>
  <si>
    <t>AEC NS-type</t>
  </si>
  <si>
    <t>Pneumatic tyres</t>
  </si>
  <si>
    <t>http://www.countrybus.org/NS/NS.htm</t>
  </si>
  <si>
    <t>Large steel river steamer</t>
  </si>
  <si>
    <t>Optare Metrorider</t>
  </si>
  <si>
    <t>Minibus</t>
  </si>
  <si>
    <t>Short stagecoach</t>
  </si>
  <si>
    <t>FR bogie carriages (third class)</t>
  </si>
  <si>
    <t>Wooden seats, cramped compartments, no full-height partitions, 4 aside in narrow gauge</t>
  </si>
  <si>
    <t>https://www.festipedia.org.uk/wiki/Carriage_16</t>
  </si>
  <si>
    <t>LBSCR 4 wheel 20ft carriages (third class)</t>
  </si>
  <si>
    <t>Lighting, compartments with half partitions</t>
  </si>
  <si>
    <t>Guy special</t>
  </si>
  <si>
    <t>Volvo B7TL</t>
  </si>
  <si>
    <t>LUT double deck “Z” type</t>
  </si>
  <si>
    <t>Partly enclosed top</t>
  </si>
  <si>
    <t>Stage coach (rigid)</t>
  </si>
  <si>
    <t>MR 4 wheel carriage (1848) (second class)</t>
  </si>
  <si>
    <t>Lacy &amp; Dow pp. 16 and 22</t>
  </si>
  <si>
    <t>4 wheel 1850s carriages (third class)</t>
  </si>
  <si>
    <t>One light per carriage, hard seats, no proper separation between compartments</t>
  </si>
  <si>
    <t>http://www.cs.vintagecarriagestrust.org/se/CarriageInfo.asp?Ref=912</t>
  </si>
  <si>
    <t>LBSCR 4 wheeler (third) (Craven)</t>
  </si>
  <si>
    <t>Leyland Titan</t>
  </si>
  <si>
    <t>Optare Excel</t>
  </si>
  <si>
    <t>Optare Delta</t>
  </si>
  <si>
    <t>Optare Solo</t>
  </si>
  <si>
    <t>Volvo Citybus</t>
  </si>
  <si>
    <t>Volvo Olympian</t>
  </si>
  <si>
    <t>Volvo Olympian (2 door)</t>
  </si>
  <si>
    <t>Wright Electrocity</t>
  </si>
  <si>
    <t>1 deck closed</t>
  </si>
  <si>
    <t>PS Comet</t>
  </si>
  <si>
    <t>Daimler Fleetline DMS</t>
  </si>
  <si>
    <t>District 4-wheelers (third class)</t>
  </si>
  <si>
    <t>Half-height partitions, 4ft 10 between compartments, hard wooden seats</t>
  </si>
  <si>
    <t>Hamilton Ellis, p. 77</t>
  </si>
  <si>
    <t>Dennis Dart</t>
  </si>
  <si>
    <t>Leyland Lynx</t>
  </si>
  <si>
    <t>Coach</t>
  </si>
  <si>
    <t>Optare Tempo</t>
  </si>
  <si>
    <t>SR-N6 Winchester hovercraft</t>
  </si>
  <si>
    <t>Humber keel</t>
  </si>
  <si>
    <t>https://en.wikipedia.org/wiki/Humber_Keel</t>
  </si>
  <si>
    <t>MR 4 wheel composite carriage (second class)</t>
  </si>
  <si>
    <t>Layland Lion (LSC1 and LSC3)</t>
  </si>
  <si>
    <t>Daimler Fleetline</t>
  </si>
  <si>
    <t>Optare Solo EV</t>
  </si>
  <si>
    <t>Electric ‘buses are quieter and smoother than diesel</t>
  </si>
  <si>
    <t>FR bogie carriages (second class)</t>
  </si>
  <si>
    <t>4 aside in narrow gauge</t>
  </si>
  <si>
    <t>WHR open (not open-sided) bogie carriages</t>
  </si>
  <si>
    <t>AEC Renown LT</t>
  </si>
  <si>
    <t>http://www.flickr.com/photos/23875695@N06/6238041788/</t>
  </si>
  <si>
    <t>Leyland Olympian</t>
  </si>
  <si>
    <t>Mercedes Citaro</t>
  </si>
  <si>
    <t>Met Ashbury “long tom” radials (third class)</t>
  </si>
  <si>
    <t>High roofs, but cramped compartments laterally with hard seats</t>
  </si>
  <si>
    <t>Optare Tempo SR</t>
  </si>
  <si>
    <t>PS Premier</t>
  </si>
  <si>
    <t>L&amp;S enclosed carriage</t>
  </si>
  <si>
    <t>AEC Reliance II (long and short)</t>
  </si>
  <si>
    <t>Leyland Titan TD1</t>
  </si>
  <si>
    <t>Open staircase</t>
  </si>
  <si>
    <t>Leyland Titan TD2</t>
  </si>
  <si>
    <t>Leyland Titan TD4</t>
  </si>
  <si>
    <t>Leyland Titan PD1</t>
  </si>
  <si>
    <t>Leyland Tiger TS1 Popular</t>
  </si>
  <si>
    <t>Leyland Tiger TS4</t>
  </si>
  <si>
    <t>Leyland Lion LT1</t>
  </si>
  <si>
    <t>Leyland Tiger TS7</t>
  </si>
  <si>
    <t>Leyland Lion LT7</t>
  </si>
  <si>
    <t>Leyland Cheetah LZ2</t>
  </si>
  <si>
    <t>Leyland Tiger PS1</t>
  </si>
  <si>
    <t>Dennis Dart SLF</t>
  </si>
  <si>
    <t>Better suspension than the original Dart</t>
  </si>
  <si>
    <t>AEC Renown LT Bluebird</t>
  </si>
  <si>
    <t>AEC Regal</t>
  </si>
  <si>
    <t>AEC Regent</t>
  </si>
  <si>
    <t>AEC Reliance</t>
  </si>
  <si>
    <t>Dennis Dominator</t>
  </si>
  <si>
    <t>Leyland National (B)</t>
  </si>
  <si>
    <t>No “air conditioning” pod</t>
  </si>
  <si>
    <t>Ford Transit minibus</t>
  </si>
  <si>
    <t>4 wheel 1850s carriages (second class)</t>
  </si>
  <si>
    <t>Minimally padded seats, 1 light per 2 compartments</t>
  </si>
  <si>
    <t>L&amp;BR bogie carriages (third class)</t>
  </si>
  <si>
    <t>Wooden seats, no full height partitions. Less cramped than on the FR/NWNG/WHR at the time.</t>
  </si>
  <si>
    <t>https://www.andrewhobbsphotography.co.uk/lynton-and-barnstaple-railway/h38D24E3D#h38d24e3d</t>
  </si>
  <si>
    <t>District 4-wheelers (second class)</t>
  </si>
  <si>
    <t>Half-height partitions, 4ft 10 between compartments, minimal padding</t>
  </si>
  <si>
    <t>Metropolitan Jubilee 4-wheelers (third class)</t>
  </si>
  <si>
    <t>AEC Renown LT Scooter</t>
  </si>
  <si>
    <t>Leyland Tiger TS6</t>
  </si>
  <si>
    <t>Leyland Lion LT5A</t>
  </si>
  <si>
    <t>Leyland Royal Tiger PSU1/9</t>
  </si>
  <si>
    <t>Underfloor engine</t>
  </si>
  <si>
    <t>Leyland Tiger Cub PSU1/1</t>
  </si>
  <si>
    <t>LBSCR 4 wheeler (second) (Craven)</t>
  </si>
  <si>
    <t>AEC RF</t>
  </si>
  <si>
    <t>AEC STL</t>
  </si>
  <si>
    <t>AEC Regent RT</t>
  </si>
  <si>
    <t>AEC Q5</t>
  </si>
  <si>
    <t>Wright Streetcar</t>
  </si>
  <si>
    <t>Daimler COG5</t>
  </si>
  <si>
    <t>ADC 416</t>
  </si>
  <si>
    <t>ADC 423</t>
  </si>
  <si>
    <t>ADC 802</t>
  </si>
  <si>
    <t>Assume good seats upstairs as this is fully enclosed</t>
  </si>
  <si>
    <t>Daimler CF6</t>
  </si>
  <si>
    <t>Daimler CH6</t>
  </si>
  <si>
    <t>Daimler CP6</t>
  </si>
  <si>
    <t>Daimler CVA6</t>
  </si>
  <si>
    <t>Daimler CVG6</t>
  </si>
  <si>
    <t>Daimler CLG6</t>
  </si>
  <si>
    <t>Leyland Titan TD3</t>
  </si>
  <si>
    <t>Leyland Leopard L1</t>
  </si>
  <si>
    <t>Leyland Panther PSUR1</t>
  </si>
  <si>
    <t>Leyland Atlantean PDR1/1</t>
  </si>
  <si>
    <t>Leyland Atlantean PDR2/1</t>
  </si>
  <si>
    <t>Leyland Atlantean AN68</t>
  </si>
  <si>
    <t>Leyland Titan PD2/3 (RTW)</t>
  </si>
  <si>
    <t>Wider aisle and seats because this was 8ft wide. Noted to be more comfortable.</t>
  </si>
  <si>
    <t>http://www.countrybus.org/RT/RTW.htm</t>
  </si>
  <si>
    <t>Leyland Titan PD2/12</t>
  </si>
  <si>
    <t>Leyland Titan PD3/1</t>
  </si>
  <si>
    <t>Leyland Tiger PS2/5</t>
  </si>
  <si>
    <t>Leyland Tiger PS2/13</t>
  </si>
  <si>
    <t>AEC Q4</t>
  </si>
  <si>
    <t>AEC Q2</t>
  </si>
  <si>
    <t>AEC Routemaster</t>
  </si>
  <si>
    <t>Leyland National</t>
  </si>
  <si>
    <t>Dennis Dominator trolley</t>
  </si>
  <si>
    <t>Dennis Enviro 200</t>
  </si>
  <si>
    <t>Dennis Enviro 300</t>
  </si>
  <si>
    <t>Dennis Enviro350H</t>
  </si>
  <si>
    <t>Dennis Enviro 400</t>
  </si>
  <si>
    <t>Glasgow Standard (4)</t>
  </si>
  <si>
    <t>Fully enclosed top, upholstered seats</t>
  </si>
  <si>
    <t>Daimler CVG6-30</t>
  </si>
  <si>
    <t>Daimler CVG6LX-30</t>
  </si>
  <si>
    <t>DLR trains (all)</t>
  </si>
  <si>
    <t>2 deck closed</t>
  </si>
  <si>
    <t>Manchester Metrolink</t>
  </si>
  <si>
    <t>Sheffield Supertram</t>
  </si>
  <si>
    <t>Met Ashbury “long tom” radials (second class)</t>
  </si>
  <si>
    <t>LBSCR 4 wheel 20ft carriages (second class)</t>
  </si>
  <si>
    <t>Minimally padded seats</t>
  </si>
  <si>
    <t>BR Class 139 “Parry People Mover”</t>
  </si>
  <si>
    <t>Train</t>
  </si>
  <si>
    <t>A1 “Diddler”</t>
  </si>
  <si>
    <t>Blackpool Centenary</t>
  </si>
  <si>
    <t>http://www.britishtramsonline.co.uk/news/?attachment_id=1878</t>
  </si>
  <si>
    <t>Blackpool Jubilee</t>
  </si>
  <si>
    <t>Blackpool Millennium</t>
  </si>
  <si>
    <t>Blackpool standard</t>
  </si>
  <si>
    <t>http://www.flickr.com/photos/robsue888/3621369641/</t>
  </si>
  <si>
    <t>Bonbardier Incendro</t>
  </si>
  <si>
    <t>Dennis Enviro200 MMC</t>
  </si>
  <si>
    <t>Dennis Enviro400H City</t>
  </si>
  <si>
    <t>Metropolitan Jubilee 4-wheelers (second class)</t>
  </si>
  <si>
    <t>Metropolitan Railway Rolling Stock (Snowdon) p. 19</t>
  </si>
  <si>
    <t>LMR 4 wheel carriage (short wheelbase) (first class)</t>
  </si>
  <si>
    <t>http://www.edgehillstation.co.uk/uploads/sizer-cache/07d1f83026f797b1b2339e82c1baf1e9c6952783.jpg</t>
  </si>
  <si>
    <t>Hamilton Ellis, pp. 15-6</t>
  </si>
  <si>
    <t>Leyland K2</t>
  </si>
  <si>
    <t>MCW Q1</t>
  </si>
  <si>
    <t>Blackpool Brush</t>
  </si>
  <si>
    <t>http://www.britishtramsonline.co.uk/292-623e.jpg</t>
  </si>
  <si>
    <t>Blackpool Progress twin</t>
  </si>
  <si>
    <t>http://www.flickr.com/photos/walsall1955/6309564165/</t>
  </si>
  <si>
    <t>Routemaster trolley</t>
  </si>
  <si>
    <t>Sheffield Roberts</t>
  </si>
  <si>
    <t>Blackpool Coronation</t>
  </si>
  <si>
    <t>http://www.flickr.com/photos/beamishmuseum/8119730497/</t>
  </si>
  <si>
    <t>AEC Regal 15T13</t>
  </si>
  <si>
    <t>Sunbeam F4A</t>
  </si>
  <si>
    <t>1860s carriages (third class)</t>
  </si>
  <si>
    <t>5ft 0” between compartments, hard seats, no heating, one lamp per 2 compartments</t>
  </si>
  <si>
    <t>Stage coach (Georgian; strap suspended)</t>
  </si>
  <si>
    <t>Inside passengers</t>
  </si>
  <si>
    <t>Blackpool Balloon</t>
  </si>
  <si>
    <t>BUT 9613T</t>
  </si>
  <si>
    <t>pp. 33 and 50 of "Glasgow Trolleybuses" by Brian T. Deans</t>
  </si>
  <si>
    <t>BUT RETB1</t>
  </si>
  <si>
    <t>pp. 33-4 and 50 of "Glasgow Trolleybuses" by Brian T. Deans</t>
  </si>
  <si>
    <t>FR Ashbury 4 wheel carriage (first class)</t>
  </si>
  <si>
    <t>Liverpool Overhead Railway EMU (third class)</t>
  </si>
  <si>
    <t>Wooden transverse seats, 2+2</t>
  </si>
  <si>
    <t>http://www.historywebsite.co.uk/genealogy/Parker/OverheadRailway.htm</t>
  </si>
  <si>
    <t>Schooner</t>
  </si>
  <si>
    <t>Tyne ferry</t>
  </si>
  <si>
    <t>Mersey Railway EMU (third class)</t>
  </si>
  <si>
    <t>Plywood seats, no heating</t>
  </si>
  <si>
    <t>Hamilton Ellis, p. 260</t>
  </si>
  <si>
    <t>http://www.emus.co.uk/zone/mersey/mersey.htm</t>
  </si>
  <si>
    <t>LTSR 4 wheelers (third class)</t>
  </si>
  <si>
    <t>5ft 1 between compartments</t>
  </si>
  <si>
    <t>Lacy &amp; Dow p. 478</t>
  </si>
  <si>
    <t>Stage coach (Besant; sprung)</t>
  </si>
  <si>
    <t>Inside passengers only; outside passengers are overcrowded (defaulting to 10)</t>
  </si>
  <si>
    <t>Stage coach (Regency; sprung and braked)</t>
  </si>
  <si>
    <t>1906 stock (Underground)</t>
  </si>
  <si>
    <t>4 wheel 1870s carriages (suburban) (third class)</t>
  </si>
  <si>
    <t>LBSCR 4 wheelers (Stroudley)</t>
  </si>
  <si>
    <t>5ft between compartments</t>
  </si>
  <si>
    <t>http://www.lbscr.org/coaches/Stroudley/thirds.html</t>
  </si>
  <si>
    <t>FR Small Birmingham (“bugbox”) (first class)</t>
  </si>
  <si>
    <t>Longitudinal seating with padded seats</t>
  </si>
  <si>
    <t>https://www.flickr.com/photos/jncarter1962/16419126119/</t>
  </si>
  <si>
    <t>Stagecoach rail (inside)</t>
  </si>
  <si>
    <t>Glasgow Coronation car</t>
  </si>
  <si>
    <t>1898 stock (Underground)</t>
  </si>
  <si>
    <t>1900 stock (Underground)</t>
  </si>
  <si>
    <t>1992 stock (Underground)</t>
  </si>
  <si>
    <t>1890 stock (Underground/C&amp;SLR)</t>
  </si>
  <si>
    <t>1914 stock (Underground)</t>
  </si>
  <si>
    <t>2009 stock (Underground)</t>
  </si>
  <si>
    <t>Rattan seats, similar density to third, no heating</t>
  </si>
  <si>
    <t>LMR 4 wheel mail carriage (short wheelbase) (first class +)</t>
  </si>
  <si>
    <t>LMR 4 wheel carriage (first class)</t>
  </si>
  <si>
    <t>1915 stock (Underground)</t>
  </si>
  <si>
    <t>BR Class 142 (“Pacer”)</t>
  </si>
  <si>
    <t>AP 1-88 (hovercraft)</t>
  </si>
  <si>
    <t>http://www.google.co.uk/imgres?client=firefox-a&amp;hs=kcE&amp;sa=X&amp;rls=org.mozilla:en-GB:official&amp;biw=1600&amp;bih=1082&amp;tbm=isch&amp;tbnid=4Q1NbTYSRCHfUM:&amp;imgrefurl=http://hoverclub.org.uk/%3Faction%3Dgallery%3Bcat%3D6&amp;docid=p7LnNTt21-ytHM&amp;imgurl=http://hoverclub.org.uk/gallery/82_03_02_11_8_39_24.jpeg&amp;w=800&amp;h=593&amp;ei=G4F9UaGJL-PA7Ab7-4HwAg&amp;zoom=1&amp;ved=1t:3588,r:8,s:0,i:110&amp;iact=rc&amp;dur=508&amp;page=1&amp;tbnh=177&amp;tbnw=226&amp;start=0&amp;ndsp=34&amp;tx=136&amp;ty=73</t>
  </si>
  <si>
    <t>MDV 1200 (Super Sea Cat)</t>
  </si>
  <si>
    <t>Very rough riding.</t>
  </si>
  <si>
    <t>1995 stock (Underground)</t>
  </si>
  <si>
    <t>BR Class 313</t>
  </si>
  <si>
    <t>BR Class 315</t>
  </si>
  <si>
    <t>BR Class 507</t>
  </si>
  <si>
    <t>Bouncy</t>
  </si>
  <si>
    <t>Market narrowboat</t>
  </si>
  <si>
    <t>B&amp;DJR 4 wheel carriage (first class)</t>
  </si>
  <si>
    <t>4ft 11” between compartments</t>
  </si>
  <si>
    <t>Lacy &amp; Dow, pp. 16 and 6</t>
  </si>
  <si>
    <t>1923 stock (Underground)</t>
  </si>
  <si>
    <t>1967 stock (Underground)</t>
  </si>
  <si>
    <t>1983 stock (Underground)</t>
  </si>
  <si>
    <t>BR Class 455</t>
  </si>
  <si>
    <t>BR Class 485</t>
  </si>
  <si>
    <t>Based on Underground Standard Stock</t>
  </si>
  <si>
    <t>LBSCR 4 wheeler (Craven) (low capacity)</t>
  </si>
  <si>
    <t>LUL C Stock</t>
  </si>
  <si>
    <t>Watford joint stock</t>
  </si>
  <si>
    <t xml:space="preserve"> http://www.ltmcollection.org/images/webmax/0a/i0000b0a.jpg</t>
  </si>
  <si>
    <t>District 4-wheelers (first class)</t>
  </si>
  <si>
    <t>Four per side</t>
  </si>
  <si>
    <t>1940 stock (Underground/Waterloo &amp; City)</t>
  </si>
  <si>
    <t>1959 stock (Underground)</t>
  </si>
  <si>
    <t>1973 stock (Underground)</t>
  </si>
  <si>
    <t>Market barge</t>
  </si>
  <si>
    <t>MR 4 wheel composite carriage (first class)</t>
  </si>
  <si>
    <t>LMR 4 wheel mail carriage (first class +)</t>
  </si>
  <si>
    <t>LTSR 6 wheelers (third class)</t>
  </si>
  <si>
    <t>5ft 8 between compartments</t>
  </si>
  <si>
    <t>Lacyey &amp; Dow p. 479 (vol. 2)</t>
  </si>
  <si>
    <t>BR Class 378</t>
  </si>
  <si>
    <t>BR Class 710</t>
  </si>
  <si>
    <t>Not yet built, so tentative. Assume same as 378 for now.</t>
  </si>
  <si>
    <t>District F Stock</t>
  </si>
  <si>
    <t>Much longitudinal seating</t>
  </si>
  <si>
    <t>LUL D Stock</t>
  </si>
  <si>
    <t>Passenger flyboat</t>
  </si>
  <si>
    <t>1860s carriages (second class)</t>
  </si>
  <si>
    <t>6ft between compartments, padded seats, full lighting, no heating</t>
  </si>
  <si>
    <t>LT&amp;SR 4 wheelers (second class)</t>
  </si>
  <si>
    <t>District A Stock</t>
  </si>
  <si>
    <t>District B/C/D Stock</t>
  </si>
  <si>
    <t>District E Stock</t>
  </si>
  <si>
    <t>Metropolitan 1913 Circle stock</t>
  </si>
  <si>
    <t>Metropolitan 1921 Circle stock</t>
  </si>
  <si>
    <t>LUL S Stock</t>
  </si>
  <si>
    <t>LNER Quint-articulated carriages (third class)</t>
  </si>
  <si>
    <t>Same length as short Quad-Art carriage, but eight compartments instead of seven</t>
  </si>
  <si>
    <t>Packet barge</t>
  </si>
  <si>
    <t>4 wheel 1870s carriages suburban (second class)</t>
  </si>
  <si>
    <t>District A Stock (first class)</t>
  </si>
  <si>
    <t>Same as normal carriages other than seat coverings</t>
  </si>
  <si>
    <t>District B/C/D Stock (first class)</t>
  </si>
  <si>
    <t>District E Stock (first class)</t>
  </si>
  <si>
    <t>District F Stock (first class)</t>
  </si>
  <si>
    <t>1938 stock (Underground)</t>
  </si>
  <si>
    <t>BR Class 483</t>
  </si>
  <si>
    <t>Based on Underground 1938 stock</t>
  </si>
  <si>
    <t>District G Stock</t>
  </si>
  <si>
    <t>District K/L/M Stock</t>
  </si>
  <si>
    <t>Mersey ferry</t>
  </si>
  <si>
    <t>4 wheel 1870s carriages (third class long distance)</t>
  </si>
  <si>
    <t>GWR Churchward autotrailer and steam railmotors</t>
  </si>
  <si>
    <t>Low backed seats</t>
  </si>
  <si>
    <t>Harris p. 59</t>
  </si>
  <si>
    <t>LBSCR 4 wheeler (Stroudley) (low capacity)</t>
  </si>
  <si>
    <t>6ft 4in between compartments</t>
  </si>
  <si>
    <t>http://www.lbscr.org/coaches/Stroudley/firsts.html</t>
  </si>
  <si>
    <t>Metropolitan 1905 gate stock</t>
  </si>
  <si>
    <t>LNER Quint-articulated carriages (second class)</t>
  </si>
  <si>
    <t>GWR 6 wheel carriages (third class)</t>
  </si>
  <si>
    <t>5ft 5” between compartments. Probably not padded at this time.</t>
  </si>
  <si>
    <t>http://www.penrhos.me.uk/Sdiags.shtml</t>
  </si>
  <si>
    <t>LNWR 6 wheel radials (third class)</t>
  </si>
  <si>
    <t>Seats not padded in LNWR thirds at this time</t>
  </si>
  <si>
    <t>LNWR 8 wheel radials (third class)</t>
  </si>
  <si>
    <t>Seats not padded in LNWR thirds at this time. 5Ft 10 between compartments</t>
  </si>
  <si>
    <t>L&amp;TSR 6 wheelers (second class)</t>
  </si>
  <si>
    <t>Bedford OB</t>
  </si>
  <si>
    <t>AEC Regal T Coach</t>
  </si>
  <si>
    <t>http://www.countrybus.org/T-regal/T2.htm</t>
  </si>
  <si>
    <t>BR Class 376</t>
  </si>
  <si>
    <t>GWR 6 wheel clerestory carriages (third class)</t>
  </si>
  <si>
    <t>Lockheed Vega</t>
  </si>
  <si>
    <t>Air</t>
  </si>
  <si>
    <t>L&amp;TSR 4 wheelers (first class)</t>
  </si>
  <si>
    <t>Met Ashbury “long tom” radials (first class)</t>
  </si>
  <si>
    <t>Metropolitan Jubilee 4-wheelers (first class)</t>
  </si>
  <si>
    <t>LUL A Stock</t>
  </si>
  <si>
    <t>SR 4-DD</t>
  </si>
  <si>
    <t>Double decker and cramped</t>
  </si>
  <si>
    <t>PS Chevalier</t>
  </si>
  <si>
    <t>Thamesline riverbus</t>
  </si>
  <si>
    <t>FR Barn carriages (third class)</t>
  </si>
  <si>
    <t>MR 4 wheel carriage (1848) (first class)</t>
  </si>
  <si>
    <t>Lacy &amp; Dow p. 16</t>
  </si>
  <si>
    <t>LNER Quad-articulated carriages (third class)</t>
  </si>
  <si>
    <t>6ft 0 between compartments in centre carriage, 6ft 2 in end carriage</t>
  </si>
  <si>
    <t>https://www.flickr.com/photos/55223176@N03/6030674320</t>
  </si>
  <si>
    <t>GWR arc roof bogie clerestory carriages (third class)</t>
  </si>
  <si>
    <t>5ft 6 between partitions. Diagram suggests padding.</t>
  </si>
  <si>
    <t>http://www.penrhos.me.uk/JSDCmed/C2Lot207.jpg</t>
  </si>
  <si>
    <t>LUL O/P Stock</t>
  </si>
  <si>
    <t>Notably comfortable seats</t>
  </si>
  <si>
    <t>Jenkinson, p. 424</t>
  </si>
  <si>
    <t>LUL R Stock</t>
  </si>
  <si>
    <t>SR/LSWR 3-SUB (third class)</t>
  </si>
  <si>
    <t>5ft 8 between compartments, no lavatories</t>
  </si>
  <si>
    <t>Jenkinson, p. 386</t>
  </si>
  <si>
    <t>4 wheel 1870s carriages (first class suburban)</t>
  </si>
  <si>
    <t>LTSR non-corridor bogie carriages (third class)</t>
  </si>
  <si>
    <t>5ft 9 between compartments</t>
  </si>
  <si>
    <t>Lacy &amp; Dow p. 479 (vol. 2)</t>
  </si>
  <si>
    <t>Wooden paddle steamer</t>
  </si>
  <si>
    <t>Junkers W34</t>
  </si>
  <si>
    <t>Junkers F13</t>
  </si>
  <si>
    <t>LNWR 42ft non-corridor carriages (third class)</t>
  </si>
  <si>
    <t>Identical to the 8 wheel radials except for underframe (better riding)</t>
  </si>
  <si>
    <t>Lockheed Orion</t>
  </si>
  <si>
    <t>FR Superbarn (third class)</t>
  </si>
  <si>
    <t>http://www.flickr.com/photos/14730981@N08/8007231863/in/photostream/</t>
  </si>
  <si>
    <t>6ft 2 between compartments</t>
  </si>
  <si>
    <t>http://www.marcmodels.co.uk/Images/Quad%20Art%20Dia%20103.jpg</t>
  </si>
  <si>
    <t>4 wheel 1870s carriages (second class long distance)</t>
  </si>
  <si>
    <t>De Havilland Dragon Rapide</t>
  </si>
  <si>
    <t>NER Tyneside EMU (third class)</t>
  </si>
  <si>
    <t>Jenkinson, p. 254-5</t>
  </si>
  <si>
    <t>Iron paddle steamer</t>
  </si>
  <si>
    <t>Leyland National (coach)</t>
  </si>
  <si>
    <t>WHR buffet carriage (first class saloon)</t>
  </si>
  <si>
    <t>Perimeter padded seating</t>
  </si>
  <si>
    <t>https://www.flickr.com/photos/14730981@N08/8010371849/in/album-72157633497295466/</t>
  </si>
  <si>
    <t>LNER Tyneside EMU (third class)</t>
  </si>
  <si>
    <t>Bucket seats, 2+2</t>
  </si>
  <si>
    <t>Jenkinson, p. 436</t>
  </si>
  <si>
    <t>LNWR 6 wheel 30'1” (third class)</t>
  </si>
  <si>
    <t>5'10 between compartments. Assume padding in thirds by this stage</t>
  </si>
  <si>
    <t>Millard p. 12</t>
  </si>
  <si>
    <t>AEC RF (coach)</t>
  </si>
  <si>
    <t>Ford Trimotor</t>
  </si>
  <si>
    <t>http://www.bagophily.com/images/ford_trimotor_01.jpg</t>
  </si>
  <si>
    <t>LSWR 28ft 6 wheelers (third class)</t>
  </si>
  <si>
    <t>http://www.orion-models.co.uk/LSWR_C1.html</t>
  </si>
  <si>
    <t>Four wheel 1850s carriage (first class)</t>
  </si>
  <si>
    <t>Lights in each compartment, 5ft 8” between compartments, no heating</t>
  </si>
  <si>
    <t>LBSCR 48ft bogie carriages (third class)</t>
  </si>
  <si>
    <t>LBSCR 54ft bogie carriages (third class)</t>
  </si>
  <si>
    <t>LNWR 8 wheel radials (lavatory, third class)</t>
  </si>
  <si>
    <t>1/3rd lavatory access, no padding, 5ft 10 between compartments</t>
  </si>
  <si>
    <t>GJR bed carriage (first class +)</t>
  </si>
  <si>
    <t>Hamilton Ellis, pp. 22-3</t>
  </si>
  <si>
    <t>GNR 6 wheel carriages</t>
  </si>
  <si>
    <t>Metropolitan bogie carriages (third class)</t>
  </si>
  <si>
    <t>5ft 6” between compartments, padded seats, bogies, steam heat, electric light</t>
  </si>
  <si>
    <t>Snowdon, p. 29</t>
  </si>
  <si>
    <t>GWR autocoach (Collett)</t>
  </si>
  <si>
    <t>No lavatories. Some bench seats.</t>
  </si>
  <si>
    <t>http://www.flickr.com/photos/camperdown/6837210593/</t>
  </si>
  <si>
    <t>SR 4-SUB (third class only)</t>
  </si>
  <si>
    <t>Liverpool Overhead Railway EMU (first class)</t>
  </si>
  <si>
    <t>2+2 seats. “Buttoned in broadcloth”. No other details available</t>
  </si>
  <si>
    <t>Hamilton Ellis, p. 256</t>
  </si>
  <si>
    <t>AEC Routemaster (coach)</t>
  </si>
  <si>
    <t>Both long and standard</t>
  </si>
  <si>
    <t>Junkers JU 52</t>
  </si>
  <si>
    <t>GWR clerestory suburban carriages (third class)</t>
  </si>
  <si>
    <t>5ft6 between compartments</t>
  </si>
  <si>
    <t>http://www.penrhos.me.uk/JSDCmed/C3Lots448etc.jpg</t>
  </si>
  <si>
    <t>LNWR 6 wheel 30'1” (second class)</t>
  </si>
  <si>
    <t>5'10 between compartments.</t>
  </si>
  <si>
    <t>Millard p. 16</t>
  </si>
  <si>
    <t>Leyland Tiger TF (coach)</t>
  </si>
  <si>
    <t>Early underfloor diesel – very rattly</t>
  </si>
  <si>
    <t>Leyland Lioness LC (coach)</t>
  </si>
  <si>
    <t>Leyland Tiger TS7 (coach)</t>
  </si>
  <si>
    <t>Leyland Cheetah LZ2 (coach)</t>
  </si>
  <si>
    <t>LYR EMU</t>
  </si>
  <si>
    <t>SR 2-HAL (non-lavatory carriage) (third class)</t>
  </si>
  <si>
    <t>LSWR 6 wheel 30ft carriages (third class)</t>
  </si>
  <si>
    <t>http://www.orion-models.co.uk/LSWR_C2.html</t>
  </si>
  <si>
    <t>GWR bow ended non-corridor carriages (third class)</t>
  </si>
  <si>
    <t>5ft 9” between compartments</t>
  </si>
  <si>
    <t>https://forums.dovetailgames.com/threads/gwr-suburban-coaches-for-gwr-large-prairies.13131/</t>
  </si>
  <si>
    <t>GWR toplight non-corridor carriages (third class)</t>
  </si>
  <si>
    <t>https://www.warwickshirerailways.com/gwr/gwrms1730.htm</t>
  </si>
  <si>
    <t>LNWR 50ft non-corridor carriages (arc roof) (third class)</t>
  </si>
  <si>
    <t>These have padded seats in the thirds and are 5ft 10 between compartments</t>
  </si>
  <si>
    <t>Jenkinson (LNWR) p. 104</t>
  </si>
  <si>
    <t>LBSCR 48ft bogie carriages (second class)</t>
  </si>
  <si>
    <t>LBSCR 54ft bogie carriages (second class)</t>
  </si>
  <si>
    <t>LSWR 28ft 6 wheelers (second class)</t>
  </si>
  <si>
    <t>LNWR 42ft non-corridor carriages (lavatory, third class)</t>
  </si>
  <si>
    <t>LBSCR 6 wheel carriages</t>
  </si>
  <si>
    <t>MR 48ft arc roof suburban carriages (third class)</t>
  </si>
  <si>
    <t>5ft 10 between compartments (Bogie carriage – consider increasing to 74)</t>
  </si>
  <si>
    <t>Lacy &amp; Dow vol. 2 pp. 273-6</t>
  </si>
  <si>
    <t>GNR Howlden non-corridor non-lavatory carriages</t>
  </si>
  <si>
    <t>AEC Q6</t>
  </si>
  <si>
    <t>LNWR 8 wheel radials (second class)</t>
  </si>
  <si>
    <t>LNWR 6 wheel radials (second class)</t>
  </si>
  <si>
    <t>Padded seats. 5Ft 10 between compartments</t>
  </si>
  <si>
    <t>Leyland Tiger PS1/1 (coach)</t>
  </si>
  <si>
    <t>Additional luggage space</t>
  </si>
  <si>
    <t>Leyland Tiger TS1 Comfort</t>
  </si>
  <si>
    <t>Leyland Tiger TS4 (coach)</t>
  </si>
  <si>
    <t>AEC Reliance coach</t>
  </si>
  <si>
    <t>BR Class 172</t>
  </si>
  <si>
    <t>No lavatories</t>
  </si>
  <si>
    <t>LMS push-pull carriages</t>
  </si>
  <si>
    <t>Met motorised carriages</t>
  </si>
  <si>
    <t>Metropolitan MV stock</t>
  </si>
  <si>
    <t>MR 6 wheel 31ft arc roof carriages (third class)</t>
  </si>
  <si>
    <t>6ft 0 between compartments, no lavatories, padded seats</t>
  </si>
  <si>
    <t>Lacy &amp; Dow p. 107</t>
  </si>
  <si>
    <t>MR 54ft elliptical roof suburban carriages (third class)</t>
  </si>
  <si>
    <t>5ft 10 ½ between compartments</t>
  </si>
  <si>
    <t>Lacy &amp; Dow vol. 2 p. 294</t>
  </si>
  <si>
    <t>MR Push-pull carriages</t>
  </si>
  <si>
    <t>LTSR non-corridor bogie lavatory carriages (third class)</t>
  </si>
  <si>
    <t>LSWR suburban carriages (elliptical roof)</t>
  </si>
  <si>
    <t>Straight sided</t>
  </si>
  <si>
    <t>https://www.flickr.com/photos/14730981@N08/9131141144/in/album-72157634312765222/</t>
  </si>
  <si>
    <t>LBSCR 4 wheel 20ft carriages (first class)</t>
  </si>
  <si>
    <t>Lights in each compartment, 6ft 6 between compartments, no heating</t>
  </si>
  <si>
    <t>LNWR 45ft non-corridor lavatory carriages (arc roof) (third class)</t>
  </si>
  <si>
    <t>Straight sided. 4/5ths lavatory access</t>
  </si>
  <si>
    <t>GWR 6 wheel carriages (second class)</t>
  </si>
  <si>
    <t>LNWR 57ft non-corridor carriages (third class) (composite)</t>
  </si>
  <si>
    <t>Clipper sided (slightly more lateral room) (no lavatory access) (the third compartments in the composites are smaller than in the all thirds)</t>
  </si>
  <si>
    <t>GWR autocoach (Hawksworth)</t>
  </si>
  <si>
    <t>LSWR 6 wheel 30ft carriages (second class)</t>
  </si>
  <si>
    <t>Metropolitan bogie carriages (second class)</t>
  </si>
  <si>
    <t>5ft 6” between compartments, padded seats, bogies, steam heat, electric light, rug</t>
  </si>
  <si>
    <t>1860s carriages (first class)</t>
  </si>
  <si>
    <t>6ft6 between compartments, no heating</t>
  </si>
  <si>
    <t>GWR 6 wheel clerestory carriages (second class)</t>
  </si>
  <si>
    <t>6ft 6” between compartments</t>
  </si>
  <si>
    <t>Hamilton Ellis p. 116</t>
  </si>
  <si>
    <t>BR Class 117/121 (second class)</t>
  </si>
  <si>
    <t>SR augmentation trailers</t>
  </si>
  <si>
    <t>DEPRECATED – use comfort values from base types</t>
  </si>
  <si>
    <t>LMS suburban EMU (third class)</t>
  </si>
  <si>
    <t>5ft 10 ¼ between compartments</t>
  </si>
  <si>
    <t>Jenkinson, p. 431</t>
  </si>
  <si>
    <t>LNER Quint-articulated carriages (first class)</t>
  </si>
  <si>
    <t>GWR Collett (1930s) non-corridor carriages (third class)</t>
  </si>
  <si>
    <t>Harris pp. 99-100</t>
  </si>
  <si>
    <t>LNWR 42ft non-corridor carriages (second class)</t>
  </si>
  <si>
    <t>LNWR 50ft non-corridor carriages (arc roof) (second class)</t>
  </si>
  <si>
    <t>LNWR 50ft non-corridor carriages (elliptical roof) (third class)</t>
  </si>
  <si>
    <t>Clipper sided</t>
  </si>
  <si>
    <t>MJSA EMU (third class)</t>
  </si>
  <si>
    <t>SR 2-NOL (third class)</t>
  </si>
  <si>
    <t>5ft 10 3/8 between compartments, no lavatory access</t>
  </si>
  <si>
    <t>Jenkinson, p. 399</t>
  </si>
  <si>
    <t>BR Class 345 (Crossrail)</t>
  </si>
  <si>
    <t>Mix of longitudinal and traverse seats</t>
  </si>
  <si>
    <t>http://www.londonreconnections.com/2015/purple-train-a-look-at-crossrails-rolling-stock/</t>
  </si>
  <si>
    <t>Aero Commander 520</t>
  </si>
  <si>
    <t>http://www.airliners.net/aircraft-data/rockwell-500520560680685720-commander/343</t>
  </si>
  <si>
    <t>DHC-3 Twin Otter (300 series)</t>
  </si>
  <si>
    <t>NER Tyneside EMU (first class)</t>
  </si>
  <si>
    <t>Leyland Royal Tiger PSU1/11 (coach)</t>
  </si>
  <si>
    <t>Leyland Tiger Cub PSUC1/2 (coach)</t>
  </si>
  <si>
    <t>GWR arc roof bogie clerestory carriages (second class)</t>
  </si>
  <si>
    <t>5ft 11 between compartments. No lavatory access.</t>
  </si>
  <si>
    <t>http://www.penrhos.me.uk/JSDCmed/E12-lot-256.jpg</t>
  </si>
  <si>
    <t>Metropolitan Dreadnought carriages (third class)</t>
  </si>
  <si>
    <t>Fairchild Metro</t>
  </si>
  <si>
    <t>Snowdon, p. 42</t>
  </si>
  <si>
    <t>AEC Regal 9T9 Coach</t>
  </si>
  <si>
    <t>AEC Regal 10T10 Coach</t>
  </si>
  <si>
    <t>BR Mk. I suburban (second class)</t>
  </si>
  <si>
    <t>Corridor compartments</t>
  </si>
  <si>
    <t>LNWR 6 wheel 30'1” 6 (lavatory, third class)</t>
  </si>
  <si>
    <t>5ft 10 between compartments (assume padding in thirds by this date)</t>
  </si>
  <si>
    <t>SR 4-LAV (non-lav carriages) (third class)</t>
  </si>
  <si>
    <t>Jenkinson, p. 397</t>
  </si>
  <si>
    <t>LNER Tyneside EMU (first class)</t>
  </si>
  <si>
    <t>ADC 424 coach</t>
  </si>
  <si>
    <t>A predecessor to the CF6 with similar bodywork</t>
  </si>
  <si>
    <t>Daimler CF6 coach</t>
  </si>
  <si>
    <t>Townsin p. 31</t>
  </si>
  <si>
    <t>Leyland TS6 coach</t>
  </si>
  <si>
    <t>Leyland Tiger PS2/7 (coach)</t>
  </si>
  <si>
    <t>8ft wide</t>
  </si>
  <si>
    <t>Leyland Tiger PS2/14 (coach)</t>
  </si>
  <si>
    <t>LSWR bogie non-lavatory carriages (arc roof) (third class)</t>
  </si>
  <si>
    <t>6ft 0 between compartments</t>
  </si>
  <si>
    <t>AEC Regal RF coach</t>
  </si>
  <si>
    <t>BR Class 205 (second class)</t>
  </si>
  <si>
    <t>BR Class 415 (4-EPB)</t>
  </si>
  <si>
    <t>From what I can tell, these seem to have had no first class</t>
  </si>
  <si>
    <t>http://farm9.static.flickr.com/8024/7313247482_26184a25a7.jpg</t>
  </si>
  <si>
    <t>https://www.flickr.com/photos/15038/7313247482</t>
  </si>
  <si>
    <t>BR Class 707 (“Desiro City”)</t>
  </si>
  <si>
    <t>2+2/2+1 (high density)</t>
  </si>
  <si>
    <t>https://en.wikipedia.org/wiki/British_Rail_Class_707</t>
  </si>
  <si>
    <t>BR Class 700 (Thameslink, new) (standard class)</t>
  </si>
  <si>
    <t>3+2, Extremely hard seats</t>
  </si>
  <si>
    <t>https://en.wikipedia.org/wiki/British_Rail_Class_700</t>
  </si>
  <si>
    <t>BR Class 414 (2-HAP) driving motor (second class)</t>
  </si>
  <si>
    <t>The driving motor has no lavatories</t>
  </si>
  <si>
    <t>BR Class 501</t>
  </si>
  <si>
    <t>MR 8 wheel Clayton arc roof carriages</t>
  </si>
  <si>
    <t>MR 8 wheel Clayton clerestory carriages</t>
  </si>
  <si>
    <t>BR Class 307 (second class)</t>
  </si>
  <si>
    <t>Compartments</t>
  </si>
  <si>
    <t>4 wheel 1870s carriages (first class long-distance)</t>
  </si>
  <si>
    <t>LBSCR “balloon” carriages (third class)</t>
  </si>
  <si>
    <t>Daimler CH6 coach</t>
  </si>
  <si>
    <t>Smoother gear changes due to epicyclic gearbox</t>
  </si>
  <si>
    <t>Daimler COG5 coach</t>
  </si>
  <si>
    <t>LSWR bogie non-lavatory carriages (arc roof) (second class)</t>
  </si>
  <si>
    <t>6ft 1 between compartments</t>
  </si>
  <si>
    <t>LSWR bogie non-lavatory carriages (elliptical roof) (third class)</t>
  </si>
  <si>
    <t>GWR clerestory suburban carriages (second class)</t>
  </si>
  <si>
    <t>http://www.penrhos.me.uk/JSDCmed/C19-lots-970-971-981.jpg</t>
  </si>
  <si>
    <t>BR Class 304 (second class)</t>
  </si>
  <si>
    <t>BR Class 506</t>
  </si>
  <si>
    <t>http://www.flickr.com/photos/cookephotography/490278938/</t>
  </si>
  <si>
    <t>BR Class 302 (second class)</t>
  </si>
  <si>
    <t>https://www.flickr.com/photos/jonhazan/3501097569</t>
  </si>
  <si>
    <t>LNWR 50ft non-corridor carriages (elliptical roof) (second class)</t>
  </si>
  <si>
    <t>LNWR 57ft non-corridor carriages (third class) (all third)</t>
  </si>
  <si>
    <t>Clipper sided (slightly more lateral room) (no lavatory access)</t>
  </si>
  <si>
    <t>LMS non-corridor carriages (third class)</t>
  </si>
  <si>
    <t>Non-lavatory – all thirds only. Composites 75 as there is less room in these.</t>
  </si>
  <si>
    <t>Leyland Leopard L2</t>
  </si>
  <si>
    <t>LSWR bogie non-lavatory carriages (elliptical roof) (second class)</t>
  </si>
  <si>
    <t>GWR Hawksworth non-corridor carriages (third class)</t>
  </si>
  <si>
    <t>Harris pp. 106 – 111</t>
  </si>
  <si>
    <t>BR Class 456</t>
  </si>
  <si>
    <t>Note: no lavatories</t>
  </si>
  <si>
    <t>MR 12 wheel Clayton arc roof carriages (third class)</t>
  </si>
  <si>
    <t>MR 12 wheel Clayton clerestory carriages</t>
  </si>
  <si>
    <t>MR 50ft arc roof suburban carriages (third class)</t>
  </si>
  <si>
    <t>Lacy &amp; Dow p. 226-9</t>
  </si>
  <si>
    <t>Hoverwork BHT 130</t>
  </si>
  <si>
    <t>http://i129.photobucket.com/albums/p203/DougCoul/Picture089-1.jpg</t>
  </si>
  <si>
    <t>Beechcraft 18</t>
  </si>
  <si>
    <t>LTSR six wheelers (first class)</t>
  </si>
  <si>
    <t>MR 6 wheel clerestory carriages (1896) (third class)</t>
  </si>
  <si>
    <t>6ft 6 between compartments</t>
  </si>
  <si>
    <t>Lacy &amp; Dow p. 140 (vol. 1)</t>
  </si>
  <si>
    <t>LBSCR “balloon” carriages (second class)</t>
  </si>
  <si>
    <t>Daimler CVD6 coach</t>
  </si>
  <si>
    <t>Refined Daimler engine</t>
  </si>
  <si>
    <t>LNER Quad-articulated carriages (first class)</t>
  </si>
  <si>
    <t>7ft 6 between compartments</t>
  </si>
  <si>
    <t>Brig (steerage)</t>
  </si>
  <si>
    <t>MR 54ft clerestory suburban carriages (third class)</t>
  </si>
  <si>
    <t>6ft 3 between compartments</t>
  </si>
  <si>
    <t>Lacy &amp; Dow vol. 1 p. 149</t>
  </si>
  <si>
    <t>LMS EMU (BR Class 502) (third class)</t>
  </si>
  <si>
    <t>3+2</t>
  </si>
  <si>
    <t>http://www.class502.org.uk/history/history-1.php</t>
  </si>
  <si>
    <t>Leyland Olympian (coach)</t>
  </si>
  <si>
    <t>Clyde steamer</t>
  </si>
  <si>
    <t>King Air 200</t>
  </si>
  <si>
    <t>Dornier D0 228</t>
  </si>
  <si>
    <t>Boeing 247</t>
  </si>
  <si>
    <t>Zeppelin LZ-6</t>
  </si>
  <si>
    <t>http://3iz4pu1r2cxqxc3i63gnhpmh.wpengine.netdna-cdn.com/wp-content/uploads/deutschland-1-cabin-264x385.jpg</t>
  </si>
  <si>
    <t>BR Class 104 (second class)</t>
  </si>
  <si>
    <t>LNWR 8 wheel radials (lavatory, second class)</t>
  </si>
  <si>
    <t>Full lavatory access, 5ft 10 between compartments</t>
  </si>
  <si>
    <t>LNER Standard 51ft carriages (third class)</t>
  </si>
  <si>
    <t>6ft 2 between compartments, no lavatories</t>
  </si>
  <si>
    <t>LBSCR 48ft non-corridor lavatory carriages (second class)</t>
  </si>
  <si>
    <t>Daimler Freeline coach</t>
  </si>
  <si>
    <t>MR 48ft clerestory suburban carriages (third class)</t>
  </si>
  <si>
    <t>Unusually comfortable for suburban carriages</t>
  </si>
  <si>
    <t>BR Class 423 (4-VEP) (second class)</t>
  </si>
  <si>
    <t>Beechcraft 1900C</t>
  </si>
  <si>
    <t>Metropolitan bogie carriages (first class)</t>
  </si>
  <si>
    <t>6ft 5” between compartments, padded seats, bogies, steam heat, electric light</t>
  </si>
  <si>
    <t>Snowdon, p. 29; also https://www.flickr.com/photos/14730981@N08/9131471432/in/album-72157634312765222/</t>
  </si>
  <si>
    <t>LTSR non-corridor bogie carriages (first class)</t>
  </si>
  <si>
    <t>LBSCR 48ft bogie carriages (first class)</t>
  </si>
  <si>
    <t>BR Class 101 (second class)</t>
  </si>
  <si>
    <t>GWR Park Royal railcar</t>
  </si>
  <si>
    <t>LNWR 42ft non-corridor lavatory carriages (second class)</t>
  </si>
  <si>
    <t>1/3rd lavatory access.</t>
  </si>
  <si>
    <t>Island class</t>
  </si>
  <si>
    <t>BR Class 150 (“Sprinter”)</t>
  </si>
  <si>
    <t>BR Class 303</t>
  </si>
  <si>
    <t>MR 48ft arc roof suburban carriages (first class)</t>
  </si>
  <si>
    <t>6ft 8 between compartments</t>
  </si>
  <si>
    <t>Lacy &amp; Dow vol. 2 p. 275</t>
  </si>
  <si>
    <t>LNER Standard 51ft carriages (second class)</t>
  </si>
  <si>
    <t>de-Havilland Albatross</t>
  </si>
  <si>
    <t>6ft 11 between compartments, no lavatories</t>
  </si>
  <si>
    <t>LBSCR 54ft bogie carriages (first class)</t>
  </si>
  <si>
    <t>SR/LSWR 3-Sub (first class)</t>
  </si>
  <si>
    <t>7ft 0 between compartments, no lavatories</t>
  </si>
  <si>
    <t>GNR 6 wheel lavatory carriage</t>
  </si>
  <si>
    <t>Full lavatory access, poor riding</t>
  </si>
  <si>
    <t>1/3rd lavatory access.  Identical to the 8 wheel radials except for underframe (better riding)</t>
  </si>
  <si>
    <t>LNWR 45ft non-corridor lavatory carriages (arc roof) (second class)</t>
  </si>
  <si>
    <t>GWR Gloucester railcar</t>
  </si>
  <si>
    <t>Leyland Tiger</t>
  </si>
  <si>
    <t>BR Class 312 (second class)</t>
  </si>
  <si>
    <t>https://en.wikipedia.org/wiki/File:312-insideDTO.jpg</t>
  </si>
  <si>
    <t>SR 2-HAL (lavatory carriage) (third class)</t>
  </si>
  <si>
    <t>Full lavatory access, but hard seats</t>
  </si>
  <si>
    <t>BR Mk. I suburban (second class lavatory)</t>
  </si>
  <si>
    <t>Full lavatory access</t>
  </si>
  <si>
    <t>LSWR 28ft 6 wheelers (first class)</t>
  </si>
  <si>
    <t>LSWR 6 wheel 30ft carriages (first class)</t>
  </si>
  <si>
    <t>Actually 29ft-6</t>
  </si>
  <si>
    <t>FR bogie carriages (first class)</t>
  </si>
  <si>
    <t>Actually very comfortable (personal experience)</t>
  </si>
  <si>
    <t>https://www.flickr.com/photos/14730981@N08/7819344448/in/album-72157633497295466/</t>
  </si>
  <si>
    <t>NWNG bogie carriages (first class)</t>
  </si>
  <si>
    <t>Assumed to be the same as the FR for comfort.</t>
  </si>
  <si>
    <t>SR 4-LAV (non-lav carriages) (first class)</t>
  </si>
  <si>
    <t>BR Class 165 (“Turbo”) (standard class)</t>
  </si>
  <si>
    <t>BR Class 319 (standard class)</t>
  </si>
  <si>
    <t>http://www.networksoutheast.net/uploads/3/5/5/9/3559064/9185097-orig_orig.jpg</t>
  </si>
  <si>
    <t>BR Class 321</t>
  </si>
  <si>
    <t>BR Derby lightweight DMU (second class)</t>
  </si>
  <si>
    <t>http://www.e-v-r.com/images/stocklist/79900_60.jpg</t>
  </si>
  <si>
    <t>Leyland Leopard PSU3</t>
  </si>
  <si>
    <t>Leyland Leopard PSU5</t>
  </si>
  <si>
    <t>Lockheed Model 10 Electra</t>
  </si>
  <si>
    <t>LSWR bogie non-lavatory carriages (arc roof) (first class)</t>
  </si>
  <si>
    <t>6ft 10 between compartments</t>
  </si>
  <si>
    <t>GWR clerestory suburban carriages (first class)</t>
  </si>
  <si>
    <t>6ft 11” between compartments</t>
  </si>
  <si>
    <t>http://www.penrhos.me.uk/JSDCmed/C79.jpg</t>
  </si>
  <si>
    <t>GWR bow ended non-corridor carriages (first class)</t>
  </si>
  <si>
    <t>6ft 9” between compartments</t>
  </si>
  <si>
    <t>GWR toplight non-corridor carriages (first class)</t>
  </si>
  <si>
    <t>GWR 6 wheel carriages (first class)</t>
  </si>
  <si>
    <t>7ft 0” between compartments</t>
  </si>
  <si>
    <t>LNWR 6 wheel 30'1” 6 (first class)</t>
  </si>
  <si>
    <t>7ft 1” between compartments</t>
  </si>
  <si>
    <t>L&amp;BR carriages (first class)</t>
  </si>
  <si>
    <t>https://www.railwaymagazine.co.uk/from-the-archive-lynton-barnstaple-railway-it-is-awake-perchance-its-growth-continues/</t>
  </si>
  <si>
    <t>FR “Barn” carriages (first class)</t>
  </si>
  <si>
    <t>https://www.flickr.com/photos/14730981@N08/7819634452/in/album-72157633497295466/</t>
  </si>
  <si>
    <t>7ft 2” between compartments</t>
  </si>
  <si>
    <t>Lacy &amp; Dow vol. 2 p. 303</t>
  </si>
  <si>
    <t>MR 6 wheel 31ft arc roof carriages (first class)</t>
  </si>
  <si>
    <t>7ft 3” between compartments</t>
  </si>
  <si>
    <t>Lacy &amp; Dow p. 108</t>
  </si>
  <si>
    <t>Zeppelin LZ10</t>
  </si>
  <si>
    <t>http://www.airships.net/delag-passenger-zeppelins/</t>
  </si>
  <si>
    <t>BR Class 323</t>
  </si>
  <si>
    <t>BR Class 450 (“Desiro”) (standard class)</t>
  </si>
  <si>
    <t>Br Class 350/2 (“Desiro”) (standard class)</t>
  </si>
  <si>
    <t>https://en.wikipedia.org/wiki/British_Rail_Class_350</t>
  </si>
  <si>
    <t>BR Class 360 (“Desiro”) (standard class)</t>
  </si>
  <si>
    <t>BR Class 465 (“Networker”) (standard class)</t>
  </si>
  <si>
    <t>MR 6 wheel 31ft arc roof lavatory carriages (third class)</t>
  </si>
  <si>
    <t>Beechcraft 1900D</t>
  </si>
  <si>
    <t>Stand-up cabin</t>
  </si>
  <si>
    <t>GWR 6 wheel clerestory carriages (first class)</t>
  </si>
  <si>
    <t>LNWR 6 wheel radials (first class)</t>
  </si>
  <si>
    <t>LNWR 8 wheel radials (first class)</t>
  </si>
  <si>
    <t>7ft between compartments</t>
  </si>
  <si>
    <t>BR Class 385 (“Desiro”) (standard class)</t>
  </si>
  <si>
    <t>2+2</t>
  </si>
  <si>
    <t>https://www.railforums.co.uk/threads/scotrail-class-385-discussion.126141/</t>
  </si>
  <si>
    <t>MR 6 wheel clerestory lavatory carriages (1896) (third class)</t>
  </si>
  <si>
    <t>6ft 6 between compartments, ½ lavatory access</t>
  </si>
  <si>
    <t>East Indiaman (steerage)</t>
  </si>
  <si>
    <t>GWR Collett (1930s) non-corridor carriages (first class)</t>
  </si>
  <si>
    <t>LSWR arc roof bogie lavatory carriages (third class)</t>
  </si>
  <si>
    <t>1/3rd lavatory access in the brakes, 4/7ths in the other carriages. 6Ft 0 between compartments</t>
  </si>
  <si>
    <t>BR Class 458 (“Juniper”) (standard class)</t>
  </si>
  <si>
    <t>BR Class 333</t>
  </si>
  <si>
    <t>https://en.wikipedia.org/wiki/British_Rail_Class_333#/media/File:333010_Leeds_DMSO_Interior.JPG</t>
  </si>
  <si>
    <t>BR (C2C) Class 357</t>
  </si>
  <si>
    <t>http://en.wikipedia.org/wiki/File:Class_357_interior.JPG</t>
  </si>
  <si>
    <t>SR-N4 Mountbatten hovercraft (Mk. I and Mk. III)</t>
  </si>
  <si>
    <t>http://www.mad-web.org/Pages/Gallery/1940/</t>
  </si>
  <si>
    <t>BR Class 117 (first class)</t>
  </si>
  <si>
    <t>Metropolitan Dreadnought carriages (first class)</t>
  </si>
  <si>
    <t>Snowdon, p. 43</t>
  </si>
  <si>
    <t>MR 50ft arc roof suburban carriages (first class)</t>
  </si>
  <si>
    <t>6ft 11 between compartments</t>
  </si>
  <si>
    <t>MR 8 wheel Clayton arc roof lavatory carriages (third class)</t>
  </si>
  <si>
    <t>6ft 0 between compartments. 1/3rd lavatory access</t>
  </si>
  <si>
    <t>MR 8 wheel Clayton clerestory lavatory carriages (first class)</t>
  </si>
  <si>
    <t>MR 8 wheel Clayton arc roof carriages (first class)</t>
  </si>
  <si>
    <t>7ft 3 between compartments</t>
  </si>
  <si>
    <t>Lacy &amp; Dow p. 82 (vol. 1)</t>
  </si>
  <si>
    <t>LMS suburban EMU (first class)</t>
  </si>
  <si>
    <t>6ft 7 ¼ between compartments, no lavatories</t>
  </si>
  <si>
    <t>MJSA EMU (first class)</t>
  </si>
  <si>
    <t>Jenkinson, pp. 433-434</t>
  </si>
  <si>
    <t>Loch class</t>
  </si>
  <si>
    <t>BR Class 166 (“Turbo Express”) (standard class)</t>
  </si>
  <si>
    <t>Air conditioned, 3+2</t>
  </si>
  <si>
    <t>GWR Hawksworth non-corridor carriages (first class)</t>
  </si>
  <si>
    <t>BR Class 317 (second class)</t>
  </si>
  <si>
    <t>http://en.wikipedia.org/wiki/File:317502_M_DTSO_Interior_Refresh.JPG</t>
  </si>
  <si>
    <t>BR Class 210 (second class)</t>
  </si>
  <si>
    <t>LSWR lavatory compartment carriages (elliptical roof) (third class)</t>
  </si>
  <si>
    <t>½ lavatory access, very upright seats. Used for express trains initially.</t>
  </si>
  <si>
    <t>LNWR 42ft non-corridor carriages (first class)</t>
  </si>
  <si>
    <t>LNWR 42ft corridor carriages (third class)</t>
  </si>
  <si>
    <t>Straight sided. All doors. Arc roof. Full lavatory access</t>
  </si>
  <si>
    <t>LSWR arc roof bogie lavatory carriages (second class)</t>
  </si>
  <si>
    <t>½ lavatory access 6Ft 1 between compartments</t>
  </si>
  <si>
    <t>LSWR elliptical roof bogie lavatory carriages (second class)</t>
  </si>
  <si>
    <t>MR 12 wheel Clayton clerestory non-lavatory carriages (first class)</t>
  </si>
  <si>
    <t>MR 12 wheel Clayton arc roof non-lavatory carriages (first class)</t>
  </si>
  <si>
    <t>LNWR 50ft non-corridor carriages (arc) (first class)</t>
  </si>
  <si>
    <t>MR 12 wheel Clayton arc roof lavatory carriages (third class)</t>
  </si>
  <si>
    <t>MR 12 wheel Clayton clerestory lavatory carriages</t>
  </si>
  <si>
    <t>Super Loch class</t>
  </si>
  <si>
    <t>Vickers Viking</t>
  </si>
  <si>
    <t>Blackwall Frigate (steerage)</t>
  </si>
  <si>
    <t>SR 4-LAV (lavatory carriage) (third class)</t>
  </si>
  <si>
    <t>LSWR 6 wheel 32ft lavatory carriages (first class)</t>
  </si>
  <si>
    <t>Only first class compartments had access to lavatories in the LSWR 6 wheelers</t>
  </si>
  <si>
    <t>SR 2-HAL (lavatory carriage) (first class)</t>
  </si>
  <si>
    <t>Jenkinson, p. 402-3</t>
  </si>
  <si>
    <t>GWR arc roof bogie clerestory carriages (first class)</t>
  </si>
  <si>
    <t>6ft 11 between compartments. 1/3rd lavatory access</t>
  </si>
  <si>
    <t>LTSR non-corridor lavatory bogie carriages (first class)</t>
  </si>
  <si>
    <t>Clipper (steerage)</t>
  </si>
  <si>
    <t>Douglas DC-2/DC-3</t>
  </si>
  <si>
    <t>LMS non-corridor lavatory carriages (third class)</t>
  </si>
  <si>
    <t>One half lavatory access</t>
  </si>
  <si>
    <t>Jenkinson p. 307</t>
  </si>
  <si>
    <t>LNWR 6 wheel 30'1” (lavatory, first class)</t>
  </si>
  <si>
    <t>Douglas DC-4</t>
  </si>
  <si>
    <t>https://www.deltamuseum.org/images/site/history-aircraft/douglas-dc-4/dc-4_interior.jpg?sfvrsn=2</t>
  </si>
  <si>
    <t>Airbus A318/319/320/321 (high capacity)</t>
  </si>
  <si>
    <t>BR Class 153</t>
  </si>
  <si>
    <t>Bristol Type 170 Wayfarer</t>
  </si>
  <si>
    <t>http://www.farvis.com/2013site/dakota/wpimages/wpf9d89473_05_06.jpg</t>
  </si>
  <si>
    <t>LNWR 50ft corridor carriages (arc roof) (third class)</t>
  </si>
  <si>
    <t>Straight sided. All doors. 5ft 10 ¼ between compartments</t>
  </si>
  <si>
    <t>MR 50ft arc roof carriages (lavatory) (third class)</t>
  </si>
  <si>
    <t>6ft 1 between compartments. These were excursion carriages</t>
  </si>
  <si>
    <t>LMS EMU (BR Class 502) (first class)</t>
  </si>
  <si>
    <t>Details not known</t>
  </si>
  <si>
    <t>??</t>
  </si>
  <si>
    <t>De-Havilland Albatross</t>
  </si>
  <si>
    <t>BR Class 380 (“Desiro”) (standard class)</t>
  </si>
  <si>
    <t>https://en.wikipedia.org/wiki/British_Rail_Class_380</t>
  </si>
  <si>
    <t>LNWR 50ft non-corridor carriages (elliptical roof) (first class)</t>
  </si>
  <si>
    <t>LNWR 57ft non-corridor carriages (first class)</t>
  </si>
  <si>
    <t>LNWR 8 wheel radials (lavatory, first class)</t>
  </si>
  <si>
    <t>LSWR arc roof bogie lavatory carriages (first class)</t>
  </si>
  <si>
    <t>Full lavatory access 6Ft 10 between compartments</t>
  </si>
  <si>
    <t>LSWR elliptical roof bogie lavatory carriages (first class)</t>
  </si>
  <si>
    <t>BR Class 700 (Thameslink, new) (first class)</t>
  </si>
  <si>
    <t>MR elliptical roof non-corridor lavatory carriages</t>
  </si>
  <si>
    <t>5ft 10 ½ between compartments. 4/7ths lavatory access</t>
  </si>
  <si>
    <t>MR 6 wheel 31ft arc roof lavatory carriages (first class)</t>
  </si>
  <si>
    <t>MR 54ft clerestory suburban carriages (first class)</t>
  </si>
  <si>
    <t>7ft 4 between compartments</t>
  </si>
  <si>
    <t>Embraer ERJ-145</t>
  </si>
  <si>
    <t>Plaxton Premiere</t>
  </si>
  <si>
    <t>BR Class 156 (“Super Sprinter”)</t>
  </si>
  <si>
    <t>MR 48ft clerestory suburban carriages (first class)</t>
  </si>
  <si>
    <t>7ft 9 between compartments</t>
  </si>
  <si>
    <t>Lacy &amp; Dow vol. 1 p. 147</t>
  </si>
  <si>
    <t>LNWR 42ft non-corridor carriages (lavatory, first class)</t>
  </si>
  <si>
    <t>LBSCR “balloon” carriages (first class)</t>
  </si>
  <si>
    <t>Full lavatory access (first class only)</t>
  </si>
  <si>
    <t>BR Class 387 (“Electrostar”) (standard class)</t>
  </si>
  <si>
    <t>2+2, narrow aisle</t>
  </si>
  <si>
    <t>https://en.wikipedia.org/wiki/British_Rail_Class_387</t>
  </si>
  <si>
    <t>BR Class 334 (“Juniper”)</t>
  </si>
  <si>
    <t>BR Class 350/1 (“Desiro”) (standard class)</t>
  </si>
  <si>
    <t>BR Class 375 (“Electrostar”) (standard class)</t>
  </si>
  <si>
    <t>BR Class 379 (“Electostar”) (standard class)</t>
  </si>
  <si>
    <t>https://en.wikipedia.org/wiki/British_Rail_Class_379</t>
  </si>
  <si>
    <t>y</t>
  </si>
  <si>
    <t>Boeing 307 Stratoliner</t>
  </si>
  <si>
    <t>LNWR 45ft non-corridor lavatory carriages (arc roof) (first class)</t>
  </si>
  <si>
    <t>Straight sided. Full lavatory access</t>
  </si>
  <si>
    <t>Plaxton Paragon</t>
  </si>
  <si>
    <t>BR Class 220 (“Voyager”) (standard class)</t>
  </si>
  <si>
    <t>Also Class 221 (“Super Voyager”)</t>
  </si>
  <si>
    <t>BR Class 460 (Gatwick Express) (standard class)</t>
  </si>
  <si>
    <t>https://en.wikipedia.org/wiki/British_Rail_Class_460</t>
  </si>
  <si>
    <t>BR Class 375 (“Electrostar”) (first class)</t>
  </si>
  <si>
    <t>BR Class 387 (“Electrostar”) (first class)</t>
  </si>
  <si>
    <t>MR 8 wheel Clayton arc roof lavatory carriages (first class)</t>
  </si>
  <si>
    <t>LNER Standard 51ft carriages (first class)</t>
  </si>
  <si>
    <t>7ft 2 between compartments, no lavatories. GER section has armrests removed = 94 comfort.</t>
  </si>
  <si>
    <t>GNR Howlden non-corridor lavatory carriages</t>
  </si>
  <si>
    <t>All compartments have lavatory access by a side corridor</t>
  </si>
  <si>
    <t>LNWR 54ft non-corridor lavatory carriages (third class)</t>
  </si>
  <si>
    <t>6/7ths lavatory access</t>
  </si>
  <si>
    <t>Jenkinson (LNWR) p. 106</t>
  </si>
  <si>
    <t>MR 54ft clerestory lavatory carriages (third class)</t>
  </si>
  <si>
    <t>4/7ths lavatory access. 6Ft 3 between compartments</t>
  </si>
  <si>
    <t>Lacy &amp; Dow vol. 2 pp. 192-7</t>
  </si>
  <si>
    <t>MV Lochfyne</t>
  </si>
  <si>
    <t>Adversely affected by vibration</t>
  </si>
  <si>
    <t>ATR 42 320</t>
  </si>
  <si>
    <t>Boeing 737 MAX (high density)</t>
  </si>
  <si>
    <t>28” seat pitch</t>
  </si>
  <si>
    <t>MR 48ft clerestory non-corridor lavatory carriages (third class)</t>
  </si>
  <si>
    <t>6ft 6 between compartments, 2/5ths lavatory access</t>
  </si>
  <si>
    <t>BR Class 365 (standard class)</t>
  </si>
  <si>
    <t>Low density compared to 465</t>
  </si>
  <si>
    <t>MR 12 wheel Clayton arc roof lavatory carriages (first class)</t>
  </si>
  <si>
    <t>MR 12 wheel Clayton clerestory lavatory carriages (first class)</t>
  </si>
  <si>
    <t>ATR 72-200</t>
  </si>
  <si>
    <t>http://jetphotos.net/viewphoto.php?id=6074729</t>
  </si>
  <si>
    <t>SS Great Britain (steerage)</t>
  </si>
  <si>
    <t>Wight Ryder</t>
  </si>
  <si>
    <t>BR Class 350/2 (“Desiro”) (first class)</t>
  </si>
  <si>
    <t>BR Class 360 (“Desiro”) (first class)</t>
  </si>
  <si>
    <t>BR Class 450 (“Desiro”) (first class)</t>
  </si>
  <si>
    <t>GNR elliptical roof non-corridor lavatory carriages</t>
  </si>
  <si>
    <t>LNWR 57ft non-corridor lavatory carriages (third class)</t>
  </si>
  <si>
    <t>LNWR 57ft non-corridor lavatory carriages (second class)</t>
  </si>
  <si>
    <t>Boeing 737-900ER (high density)</t>
  </si>
  <si>
    <t>BAE ATP (high density)</t>
  </si>
  <si>
    <t>Lockheed L-188C Electra (high density)</t>
  </si>
  <si>
    <t>SS Great Eastern (steerage)</t>
  </si>
  <si>
    <t>BR Class 458 (“Juniper”) (first class)</t>
  </si>
  <si>
    <t>https://en.wikipedia.org/wiki/British_Rail_Class_458#/media/File:458015_A_First_Class_Interior_1.JPG</t>
  </si>
  <si>
    <t>Fokker F27 “Friendship” (high density)</t>
  </si>
  <si>
    <t>28.5” seat pitch</t>
  </si>
  <si>
    <t>River Runner 150</t>
  </si>
  <si>
    <t>River Runner 200</t>
  </si>
  <si>
    <t>ATR 42 500</t>
  </si>
  <si>
    <t>Pullman open platform drawing room car (first class)</t>
  </si>
  <si>
    <t>Heating and a lavatory, but not very comfortable seats. First class only.</t>
  </si>
  <si>
    <t>Hamilton Ellis p. 91 and thereabouts</t>
  </si>
  <si>
    <t>Boeing 737-100/200 (economy)</t>
  </si>
  <si>
    <t>29” seat pitch</t>
  </si>
  <si>
    <t>http://www.airliners.net/aircraft-data/boeing-737-100200/91</t>
  </si>
  <si>
    <t>BR Class 332 (Heathrow Express) (standard class)</t>
  </si>
  <si>
    <t>https://en.wikipedia.org/wiki/British_Rail_Class_332</t>
  </si>
  <si>
    <t>MR 54ft clerestory lavatory carriages (first class)</t>
  </si>
  <si>
    <t>½ lavatory access, 7ft 4 between compartments</t>
  </si>
  <si>
    <t>Lacy &amp; Dow vol. 2 p. 193</t>
  </si>
  <si>
    <t>Fokker F-50 (high density)</t>
  </si>
  <si>
    <t>Lockheed L-188A Electra (high density)</t>
  </si>
  <si>
    <t>BR Class 385 (“Desiro”) (first class)</t>
  </si>
  <si>
    <t>2+1</t>
  </si>
  <si>
    <t>MR 6 wheel clerestory carriages (1896) (first class)</t>
  </si>
  <si>
    <t>7ft 9 between compartments, ½ lavatory access</t>
  </si>
  <si>
    <t>ATR 72-500</t>
  </si>
  <si>
    <t>BR Class 104 (first class)</t>
  </si>
  <si>
    <t>Aerospacial BAC Concorde</t>
  </si>
  <si>
    <t>http://www.wingweb.co.uk/wingweb/img/Concorde_Interior_1977.jpg</t>
  </si>
  <si>
    <t>BR Class 120 (second class)</t>
  </si>
  <si>
    <t>HSC Our Lady</t>
  </si>
  <si>
    <t>PS Madge Wildfire</t>
  </si>
  <si>
    <t>LBSCR 48ft non-corridor lavatory carriages (first class)</t>
  </si>
  <si>
    <t>8ft between compartments. ½ lavatory access</t>
  </si>
  <si>
    <t>BR Class 165 (first class)</t>
  </si>
  <si>
    <t>BR Class 101 (first class)</t>
  </si>
  <si>
    <t>SR 4-LAV (lavatory carriage) (first class)</t>
  </si>
  <si>
    <t>BR Class 414 (2-HAP) driving trailer (second class)</t>
  </si>
  <si>
    <t>This one has lavatories</t>
  </si>
  <si>
    <t>MV Balmoral</t>
  </si>
  <si>
    <t>LSWR corridor carriages (third class)</t>
  </si>
  <si>
    <t>http://www.bluebell-railway.co.uk/bluebell/cw_news/1520.html</t>
  </si>
  <si>
    <t>MR 48ft clerestory non-corridor lavatory carriages (first class)</t>
  </si>
  <si>
    <t>7ft 9 between compartments, 2/3rds lavatory access</t>
  </si>
  <si>
    <t>BR Derby Lightweight DMU (first class)</t>
  </si>
  <si>
    <t>https://en.wikipedia.org/wiki/British_Rail_Derby_Lightweight</t>
  </si>
  <si>
    <t>Lockheed L-188 Electra (economy)</t>
  </si>
  <si>
    <t>BR Class 465 (“Networker”) (first class)</t>
  </si>
  <si>
    <t>https://en.wikipedia.org/wiki/British_Rail_Class_465</t>
  </si>
  <si>
    <t>HSC Fastcat</t>
  </si>
  <si>
    <t>BR Class 444 (“Desiro”) (standard class)</t>
  </si>
  <si>
    <t>https://en.wikipedia.org/wiki/British_Rail_Class_444</t>
  </si>
  <si>
    <t>Fokker F27 “Friendship”</t>
  </si>
  <si>
    <t>30” seat pitch</t>
  </si>
  <si>
    <t>http://www.airliners.net/aircraft-data/fokker-f-27-fairchild-f-27-fh-227/217</t>
  </si>
  <si>
    <t>PS Waverly II</t>
  </si>
  <si>
    <t>LNWR 42ft corridor carriages (second class)</t>
  </si>
  <si>
    <t>Straight sided. All doors. Arc roof</t>
  </si>
  <si>
    <t>SR 2-BIL (third class)</t>
  </si>
  <si>
    <t>5ft 11 between compartments.  Full lavatory access</t>
  </si>
  <si>
    <t>GWR Swindon twinset</t>
  </si>
  <si>
    <t>LNWR 50ft corridor carriages (arc roof) (second class)</t>
  </si>
  <si>
    <t>LTSR corridor bogie carriages (third class)</t>
  </si>
  <si>
    <t>BR Class 166 (first class)</t>
  </si>
  <si>
    <t>Air conditioned</t>
  </si>
  <si>
    <t>BR Class 390 (“Pendolino”) (standard class)</t>
  </si>
  <si>
    <t>https://en.wikipedia.org/wiki/British_Rail_Class_390</t>
  </si>
  <si>
    <t>Airspeed Ambassador</t>
  </si>
  <si>
    <t>BR Class 365 (first class)</t>
  </si>
  <si>
    <t>Same 2 + 2 as standard, just with tables and more space</t>
  </si>
  <si>
    <t>BR Class 158 (“Express”)</t>
  </si>
  <si>
    <t>Pullman vestibule parlour car (first class)</t>
  </si>
  <si>
    <t>Heating and a lavatory, possibly better seats than original drawing room car. First class only.</t>
  </si>
  <si>
    <t>GWR corridor clerestory carriages (third class)</t>
  </si>
  <si>
    <t>5ft 6 between partitions. Steam heat.</t>
  </si>
  <si>
    <t>http://www.penrhos.me.uk/JSDCmed/D77-lot-904.jpg</t>
  </si>
  <si>
    <t>Boeing 737-300/400/500 (high density)</t>
  </si>
  <si>
    <t>BAE ATP</t>
  </si>
  <si>
    <t>http://www.airliners.net/aircraft-data/british-aerospace-atp/58</t>
  </si>
  <si>
    <t>BR Class 185 (standard class)</t>
  </si>
  <si>
    <t>Bristol Britannia (economy)</t>
  </si>
  <si>
    <t>No in-flight entertainment of any sort</t>
  </si>
  <si>
    <t>http://imgproc.airliners.net/photos/airliners/9/0/0/0941009.jpg?v=v40</t>
  </si>
  <si>
    <t>Boeing 737-700/800 (high density)</t>
  </si>
  <si>
    <t>BR Class 170 (“Turbostar”) (standard class)</t>
  </si>
  <si>
    <t>GNR 53ft-6 clerestory corridor carriages</t>
  </si>
  <si>
    <t>Jenkinson p. 171</t>
  </si>
  <si>
    <t>De Havilland Comet (economy)</t>
  </si>
  <si>
    <t>BR Class 123 (second class)</t>
  </si>
  <si>
    <t>Lower comfort than other Mk. Is because of noise/vibration</t>
  </si>
  <si>
    <t>LSWR corridor carriages (second class)</t>
  </si>
  <si>
    <t>Lockheed Constellation (high density)</t>
  </si>
  <si>
    <t>Vickers Viscount</t>
  </si>
  <si>
    <t>https://www.flickr.com/photos/14730981@N08/33764799122/in/album-72157679117146063/</t>
  </si>
  <si>
    <t>Vickers Vanguard (economy)</t>
  </si>
  <si>
    <t>GER clerestory corridor carriages</t>
  </si>
  <si>
    <t>All doors</t>
  </si>
  <si>
    <t>GWR corridor clerestory carriages (second class)</t>
  </si>
  <si>
    <t>5ft 11 1/2” between partitions. Steam heat.</t>
  </si>
  <si>
    <t>http://www.penrhos.me.uk/JSDCmed/C12-lot-790.jpg</t>
  </si>
  <si>
    <t>Lockheed Starliner (high capacity)</t>
  </si>
  <si>
    <t>LSWR Ironclads (third class)</t>
  </si>
  <si>
    <t>Similar to SR Maunsell stock, but 57’ long rather than 59’. 6’0” between partitions in the thirds</t>
  </si>
  <si>
    <t>Gould p. 26</t>
  </si>
  <si>
    <t>Sud Aviation Caravelle (high density)</t>
  </si>
  <si>
    <t>Beoing 377 “Stratocruiser”</t>
  </si>
  <si>
    <t>BR Class 395 (“Javelin”)</t>
  </si>
  <si>
    <t>Not vestibuled.</t>
  </si>
  <si>
    <t>Ultra 520DD (standard class)</t>
  </si>
  <si>
    <t>Maglev</t>
  </si>
  <si>
    <t>Double decker</t>
  </si>
  <si>
    <t>http://www.airliners.net/forum/viewtopic.php?t=532583</t>
  </si>
  <si>
    <t>BR Class 800/801 (“Super Express”) (standard class)</t>
  </si>
  <si>
    <t>2+2, hard seats, “decent legroom”</t>
  </si>
  <si>
    <t>http://www.firstgreatwestern.info/coffeeshop/index.php?topic=10150.735</t>
  </si>
  <si>
    <t>https://en.wikipedia.org/wiki/British_Rail_Class_800</t>
  </si>
  <si>
    <t>BAC 1-11</t>
  </si>
  <si>
    <t>http://www.flickr.com/photos/emdjt42/4063700523/</t>
  </si>
  <si>
    <t>SR 4-COR trailer carriages (third class)</t>
  </si>
  <si>
    <t>Jenkinson, p. 400</t>
  </si>
  <si>
    <t>BR Class 202 (second class)</t>
  </si>
  <si>
    <t>BR Class 302 (first class)</t>
  </si>
  <si>
    <t>GWR “toplight” corridor carriages (third class)</t>
  </si>
  <si>
    <t>All doors. 6Ft0 between compartments</t>
  </si>
  <si>
    <t>Harris p. 65</t>
  </si>
  <si>
    <t>Douglas DC-6/7 (high density)</t>
  </si>
  <si>
    <t>http://www.airliners.net/aircraft-data/douglas-dc-7/191</t>
  </si>
  <si>
    <t>BR Class 205 (first class)</t>
  </si>
  <si>
    <t>https://c1.staticflickr.com/4/3364/3627267586_e10e464be3_b.jpg</t>
  </si>
  <si>
    <t>BR Class 304 (first class)</t>
  </si>
  <si>
    <t>BR Class 307 (first class)</t>
  </si>
  <si>
    <t>BR Class 312 (first class)</t>
  </si>
  <si>
    <t>http://www.geocities.ws/jamesstearn/trainstoday/_312_721firstclass.JPG</t>
  </si>
  <si>
    <t>BR Class 120 (first class)</t>
  </si>
  <si>
    <t>Underfloor engines</t>
  </si>
  <si>
    <t>SR Maunsell express carriages (third class)</t>
  </si>
  <si>
    <t>All doors. 6Ft 3 between compartments</t>
  </si>
  <si>
    <t>SR 6-PAN trailer carriages (third class)</t>
  </si>
  <si>
    <t>BR Class 220 (“Voyager”) (first class)</t>
  </si>
  <si>
    <t>LNWR 57ft corridor carriages (third class)</t>
  </si>
  <si>
    <t>Jenkinson (LNWR) p. 83</t>
  </si>
  <si>
    <t>SR Bulleid all doors corridor carriages (third class)</t>
  </si>
  <si>
    <t>BR Mk. 1 suburban (first class)</t>
  </si>
  <si>
    <t>Corridor compartments, lavatory access</t>
  </si>
  <si>
    <t>MR 54ft elliptical corridor carriages (third class)</t>
  </si>
  <si>
    <t>6ft 3 between compartments. All doors</t>
  </si>
  <si>
    <t>Lacy &amp; Dow pp. 234-5</t>
  </si>
  <si>
    <t>GNR Gresley corridor carriages</t>
  </si>
  <si>
    <t>Jenkinson p. 170</t>
  </si>
  <si>
    <t>Airbus A318/319/320/321 (economy)</t>
  </si>
  <si>
    <t>http://www.airliners.net/photo/Avianca/Airbus-A318-111/1860798/L/</t>
  </si>
  <si>
    <t>MR 54ft clerestory corridor carriages (third class)</t>
  </si>
  <si>
    <t>6ft 5 between compartments. All doors</t>
  </si>
  <si>
    <t>Lacy &amp; Dow pp. 214-5</t>
  </si>
  <si>
    <t>GWR “toplight” corridor carriages (second class)</t>
  </si>
  <si>
    <t>GNR 64ft-5 clerestory corridor carriages</t>
  </si>
  <si>
    <t>12 wheel</t>
  </si>
  <si>
    <t>BR Class 370 (“APT”) (second class)</t>
  </si>
  <si>
    <t>http://www.railwayscene.co.uk/photo/8106</t>
  </si>
  <si>
    <t>GWR “bow ended” corridor carriages (third class)</t>
  </si>
  <si>
    <t>BR Class 175</t>
  </si>
  <si>
    <t>https://en.wikipedia.org/wiki/British_Rail_Class_175#/media/File:Llandudno_railway_station_MMB_04_175112.jpg</t>
  </si>
  <si>
    <t>LNWR 42ft corridor carriages (first class)</t>
  </si>
  <si>
    <t>BAE 146</t>
  </si>
  <si>
    <t>LNER all doors corridor carriages</t>
  </si>
  <si>
    <t>MR 48ft clerestory corridor carriages (third class)</t>
  </si>
  <si>
    <t>6ft 6 between compartments. All doors</t>
  </si>
  <si>
    <t>Lacy &amp; Dow vol. 1 pp. 154 and 158</t>
  </si>
  <si>
    <t>LNWR 57ft corridor carriages (second class)</t>
  </si>
  <si>
    <t>Boeing 747-8i (economy)</t>
  </si>
  <si>
    <t>31” seat pitch</t>
  </si>
  <si>
    <t>https://www.seatguru.com/airlines/Lufthansa/Lufthansa_Boeing_747_8_V3.php</t>
  </si>
  <si>
    <t>Boeing 787 (economy)</t>
  </si>
  <si>
    <t>https://www.seatguru.com/airlines/British_Airways/British_Airways_Boeing_787-8.php</t>
  </si>
  <si>
    <t>BR Class 180 (“Adelante”) (standard class)</t>
  </si>
  <si>
    <t>LMS Period 1 corridor carriages (third class)</t>
  </si>
  <si>
    <t>BR Class 350/1 (“Desiro”) (first class)</t>
  </si>
  <si>
    <t>BR Class 444 (“Desiro”) (first class)</t>
  </si>
  <si>
    <t>Fokker F-50</t>
  </si>
  <si>
    <t>32” seat pitch</t>
  </si>
  <si>
    <t>http://www.airliners.net/aircraft-data/fokker-50/218</t>
  </si>
  <si>
    <t>LTSR corridor bogie carriages (first class)</t>
  </si>
  <si>
    <t>GWR Hawksworth corridor carriages (third class)</t>
  </si>
  <si>
    <t>6ft 3 between compartments, but early fluorescent lighting</t>
  </si>
  <si>
    <t>LNWR 50ft corridor carriages (arc roof) (first class)</t>
  </si>
  <si>
    <t>BR Class 390 (“Pendolino”) (first class)</t>
  </si>
  <si>
    <t>SR 4-COR motor carriages (third class)</t>
  </si>
  <si>
    <t>Open. Catering can be either 3 or 4</t>
  </si>
  <si>
    <t>Sud Aviation Caravelle (economy)</t>
  </si>
  <si>
    <t>Boeing 737-300/400/500 (economy)</t>
  </si>
  <si>
    <t>Boeing 747-400 (economy)</t>
  </si>
  <si>
    <t>http://www.boeing.com/resources/boeingdotcom/company/about_bca/startup/pdf/historical/747-400-passenger.pdf</t>
  </si>
  <si>
    <t>BR Class 185 (first class)</t>
  </si>
  <si>
    <t>BR Class 170 (“Turbostar”) (first class)</t>
  </si>
  <si>
    <t>BR Class 421 (CIG) (second class)</t>
  </si>
  <si>
    <t>https://en.wikipedia.org/wiki/British_Rail_Class_421</t>
  </si>
  <si>
    <t>BR Class 430 (REP/TC) (second class)</t>
  </si>
  <si>
    <t>SR 6-PAN motor carriages</t>
  </si>
  <si>
    <t>Open</t>
  </si>
  <si>
    <t>Pullman 8 wheel vestibule cars (third class)</t>
  </si>
  <si>
    <t>Assume 2+2 seating in the thirds. 8 Wheel bogies</t>
  </si>
  <si>
    <t>SR Maunsell saloon carriages (third class)</t>
  </si>
  <si>
    <t>SR Bulleid saloon carriages</t>
  </si>
  <si>
    <t>LMS Period 3 open carriages (third class)</t>
  </si>
  <si>
    <t>GWR Sunshine corridor carriages (third class)</t>
  </si>
  <si>
    <t>All vestibule</t>
  </si>
  <si>
    <t>Harris pp. 97 – 99</t>
  </si>
  <si>
    <t>BR Class 379 (“Electrostar”) (first class)</t>
  </si>
  <si>
    <t>https://en.wikipedia.org/wiki/British_Rail_Class_379#/media/File:379005_First_Class_Interior.jpg</t>
  </si>
  <si>
    <t>Boeing 737-700/800/900 (economy)</t>
  </si>
  <si>
    <t>Boeing 737 MAX (economy)</t>
  </si>
  <si>
    <t>BR Class 309 (second class)</t>
  </si>
  <si>
    <t>BR Class 410 (4-CEP) (second class)</t>
  </si>
  <si>
    <t>http://www.flickr.com/photos/74009/4791591488/in/photostream/</t>
  </si>
  <si>
    <t>Lockheed L-188 Electra (first)</t>
  </si>
  <si>
    <t>BR Mk. 1 TSO</t>
  </si>
  <si>
    <t>LMS Period 1 open carriages (third class)</t>
  </si>
  <si>
    <t>1908 “Southern Belle” Pullman cars (third class)</t>
  </si>
  <si>
    <t>Assume 2+2 seating in the thirds. 12 wheel bogies</t>
  </si>
  <si>
    <t>Jenkinson p. p. 212</t>
  </si>
  <si>
    <t>Hamilton-Ellis p. 246</t>
  </si>
  <si>
    <t>LNWR dining twin</t>
  </si>
  <si>
    <t>Beoing 747-100/200 (economy)</t>
  </si>
  <si>
    <t>34” seat pitch</t>
  </si>
  <si>
    <t>Boeing 727 (economy)</t>
  </si>
  <si>
    <t>http://www.airlinereporter.com/wp-content/uploads/2012/01/MOFrc4.jpg</t>
  </si>
  <si>
    <t>HS Trident (economy)</t>
  </si>
  <si>
    <t>Boeing 707 (economy)</t>
  </si>
  <si>
    <t>http://images-00.delcampe-static.net/img_large/auction/000/066/103/331_001.jpg</t>
  </si>
  <si>
    <t>BR Mk. 2A (second class)</t>
  </si>
  <si>
    <t>LNWR 60ft 6 diner</t>
  </si>
  <si>
    <t>Convair 880 (economy)</t>
  </si>
  <si>
    <t>Convair 990 (economy)</t>
  </si>
  <si>
    <t>LNWR 54ft non-corridor lavatory carriages (first class)</t>
  </si>
  <si>
    <t>TSS King Edward</t>
  </si>
  <si>
    <t>Turbine gives a smoother ride</t>
  </si>
  <si>
    <t>LNWR 60ft 6 diner non-clerestory (first class)</t>
  </si>
  <si>
    <t>BR Class 460 (Gatwick Express) (first class)</t>
  </si>
  <si>
    <t>2+1, commuter doors</t>
  </si>
  <si>
    <t>BR Class 800/801 (“Super Express”) (first class)</t>
  </si>
  <si>
    <t>2+1; hard seats, good spacing, ride and ambiance</t>
  </si>
  <si>
    <t>https://en.wikipedia.org/wiki/British_Rail_Class_800#/media/File:Inside_GWR_800008_(814008_first_class_seats).JPG</t>
  </si>
  <si>
    <t>http://www.hitachi.com/rev/pdf/2014/r2014_10_105.pdf</t>
  </si>
  <si>
    <t>SR Bulleid express carriages (third class)</t>
  </si>
  <si>
    <t>Vestibule</t>
  </si>
  <si>
    <t>Ultra 520DD (first class)</t>
  </si>
  <si>
    <t>Imaginary units</t>
  </si>
  <si>
    <t>LNWR 57ft non-corridor lavatory carriages (first class)</t>
  </si>
  <si>
    <t>Clipper sided (slightly more lateral room) (full lavatory access)</t>
  </si>
  <si>
    <t>LSWR Ironclads (first class)</t>
  </si>
  <si>
    <t>6ft 10 between partitions</t>
  </si>
  <si>
    <t>LMS non-corridor lavatory carriages (first class)</t>
  </si>
  <si>
    <t>BR  Mk. 1 corridor (second class)</t>
  </si>
  <si>
    <t>Corridor compartments, 3 aside (Eastern/Midland region version), 6ft 3 between compartments</t>
  </si>
  <si>
    <t>LNER vestibule corridor carriages</t>
  </si>
  <si>
    <t>Channel paddle steamer</t>
  </si>
  <si>
    <t>BR Class 374 (“Eurostar” (new)) (standard class)</t>
  </si>
  <si>
    <t>https://en.wikipedia.org/wiki/British_Rail_Class_374</t>
  </si>
  <si>
    <t>BR Class 414 (2-HAP) driving trailer (first class)</t>
  </si>
  <si>
    <t>http://www.emus.co.uk/hap.htm</t>
  </si>
  <si>
    <t>BR Class 423 (4-VEP) (first class)</t>
  </si>
  <si>
    <t>SR 2-BIL (first class)</t>
  </si>
  <si>
    <t>7ft 1 ¾ between compartments. Full lavatory access</t>
  </si>
  <si>
    <t>1928 and K-type Pullman carriages (third class)</t>
  </si>
  <si>
    <t>Jenkinson pp. 511-512</t>
  </si>
  <si>
    <t>BR Mk. 2A SO</t>
  </si>
  <si>
    <t>Douglas DC-6/DC-7 (luxury)</t>
  </si>
  <si>
    <t>BR Class 123 (first class)</t>
  </si>
  <si>
    <t>BR Class 319 (first class)</t>
  </si>
  <si>
    <t>https://en.wikipedia.org/wiki/British_Rail_Class_319#/media/File:319437_First_Class_Cabin.jpg</t>
  </si>
  <si>
    <t>MR 48ft clerestory corridor carriages (first class)</t>
  </si>
  <si>
    <t>Not clear whether these existed at all</t>
  </si>
  <si>
    <t>MR 54ft clerestory corridor carriages (first class)</t>
  </si>
  <si>
    <t>7ft 3 between compartments. All doors</t>
  </si>
  <si>
    <t>BR Class 442 (“Wessex Electric”) (standard class)</t>
  </si>
  <si>
    <t>http://www.semgonline.com/gallery/class442_3.html</t>
  </si>
  <si>
    <t>LMS Period 3 corridor carriages (third class)</t>
  </si>
  <si>
    <t>Vestibule. Three per side in the thirds</t>
  </si>
  <si>
    <t>TS Isle of Thanet</t>
  </si>
  <si>
    <t>LSWR corridor carriages (first class)</t>
  </si>
  <si>
    <t>2 aside in first class corridor compartments</t>
  </si>
  <si>
    <t>MR 54ft elliptical corridor carriages (first class)</t>
  </si>
  <si>
    <t>SR Maunsell express carriages (first class)</t>
  </si>
  <si>
    <t>Gould p. 141</t>
  </si>
  <si>
    <t>TSS Queen Mary</t>
  </si>
  <si>
    <t>BR Mk. 2D (second class)</t>
  </si>
  <si>
    <t>2+2, air conditioning</t>
  </si>
  <si>
    <t>BR Class 202 (first class)</t>
  </si>
  <si>
    <t>Lockheed Constellation (luxury)</t>
  </si>
  <si>
    <t>https://www.youtube.com/watch?v=CvA3URbexPo</t>
  </si>
  <si>
    <t>SECR “The Queen”</t>
  </si>
  <si>
    <t>LMS Period 1 corridor carriages (first class)</t>
  </si>
  <si>
    <t>GWR “toplight” corridor carriages (first class)</t>
  </si>
  <si>
    <t>All doors.</t>
  </si>
  <si>
    <t>SR Bulleid all doors corridor carriages (first class)</t>
  </si>
  <si>
    <t>GWR “bow ended” corridor carriages (first class)</t>
  </si>
  <si>
    <t>BR Class 210 (first class)</t>
  </si>
  <si>
    <t>Very much like the second class Mk. 3 interior</t>
  </si>
  <si>
    <t>BR Class 317 (first class)</t>
  </si>
  <si>
    <t>LMS “Coronation Scot” carriages (third class)</t>
  </si>
  <si>
    <t>BR Mk. 1 Pullman carriages (second class)</t>
  </si>
  <si>
    <t>emgauge70s</t>
  </si>
  <si>
    <t>http://www.emgauge70s.co.uk/proto_pullman.html</t>
  </si>
  <si>
    <t>1951 Pullman carriages (third class)</t>
  </si>
  <si>
    <t>Better riding than pre-war types</t>
  </si>
  <si>
    <t>Lockheed L-10-11 Tristar (economy)</t>
  </si>
  <si>
    <t>http://www.airliners.net/aircraft-data/lockheed-l-1011-tristar-150100150200250/271</t>
  </si>
  <si>
    <t>GWR corridor clerestory carriages (first class)</t>
  </si>
  <si>
    <t>6ft 11 1/2” between partitions. Steam heat. Two per side</t>
  </si>
  <si>
    <t>http://www.penrhos.me.uk/JSDCmed/A3.jpg</t>
  </si>
  <si>
    <t>LNWR 57ft corridor carriages (first class)</t>
  </si>
  <si>
    <t>Lockheed Starliner (first class)</t>
  </si>
  <si>
    <t>Ultra 520 (standard class)</t>
  </si>
  <si>
    <t>BR Mk. 4 (standard class)</t>
  </si>
  <si>
    <t>BR Mk. 3 (second class)</t>
  </si>
  <si>
    <t>https://www.flickr.com/photos/54701885@N03/11842878626/in/photostream/</t>
  </si>
  <si>
    <t>Pullman 12 wheel vestibule parlour car (first class)</t>
  </si>
  <si>
    <t>Heating and a lavatory, sumptuous seats. First class only.</t>
  </si>
  <si>
    <t>MR 60ft clerestory non-corridor lavatory carriages (first class)</t>
  </si>
  <si>
    <t>7ft 9 between compartments,full lavatory access</t>
  </si>
  <si>
    <t>LNER Coronation carriages</t>
  </si>
  <si>
    <t>Channel screw steamship</t>
  </si>
  <si>
    <t>MR 65ft elliptical roof dining carriage (first class)</t>
  </si>
  <si>
    <t>Twelve wheeled carriage</t>
  </si>
  <si>
    <t>Lacy &amp; Dow vol. 2 pp. 456-7</t>
  </si>
  <si>
    <t>GWR Sunshine corridor carriages (first class)</t>
  </si>
  <si>
    <t>58ft elliptical roof Pullman carriages (first class)</t>
  </si>
  <si>
    <t>1+2 seating in the first. 8 wheel bogies</t>
  </si>
  <si>
    <t>De Havilland Comet (first)</t>
  </si>
  <si>
    <t>http://s3-eu-west-1.amazonaws.com/cjp-rbi-communities-blogs/wp-content/uploads/mt/flightglobalweb/blogs/aircraft-pictures/assets_c/2009/06/DH%20Comet%201%20DPS%20cutaway-thumb-450x233-39208.jpg</t>
  </si>
  <si>
    <t>LMS Period 1 open carriages (first class)</t>
  </si>
  <si>
    <t>LMS Period 3 open carriages (first class)</t>
  </si>
  <si>
    <t>Boeing 737-300/400/500 (business)</t>
  </si>
  <si>
    <t>36” seat pitch</t>
  </si>
  <si>
    <t>SR 4-COR trailer carriages (first class)</t>
  </si>
  <si>
    <t>SR 6-PAN trailer carriages (first class)</t>
  </si>
  <si>
    <t>3 aside compartments, 7ft 1 ¾ between compartments</t>
  </si>
  <si>
    <t>BR Class 180 (“Adelante”) (first class)</t>
  </si>
  <si>
    <t>BR Class 373 (“Eurostar”) (standard class)</t>
  </si>
  <si>
    <t>http://www.travelandleisure.com/trip-ideas/bus-train/eurostar-photos-of-fleet-transformation</t>
  </si>
  <si>
    <t>GWR Hawksworth corridor carriages (first class)</t>
  </si>
  <si>
    <t>7ft 3 between compartments – but early fluorescent light</t>
  </si>
  <si>
    <t>SR Bulleid express carriages (first class)</t>
  </si>
  <si>
    <t>1908 “Southern Belle” Pullman cars (first class)</t>
  </si>
  <si>
    <t>1+2 seating in the first. 12 wheel bogies</t>
  </si>
  <si>
    <t>BR Class 332 (Heathrow Express) (first class)</t>
  </si>
  <si>
    <t>Boeing 737-700/800/900 (business)</t>
  </si>
  <si>
    <t>Boeing 737 MAX (business)</t>
  </si>
  <si>
    <t>BR Class 421 (CIG) (first class)</t>
  </si>
  <si>
    <t>BR Class 430 (REP/TC) (first class)</t>
  </si>
  <si>
    <t>BR Class 309 (first class)</t>
  </si>
  <si>
    <t>BR Class 410 (4-CEP) (first class)</t>
  </si>
  <si>
    <t>BR Mk. 1 corridor (first class) (FO)</t>
  </si>
  <si>
    <t>SR Invicta</t>
  </si>
  <si>
    <t>http://www.semgonline.com/coach/brmk1_int.html</t>
  </si>
  <si>
    <t>https://upload.wikimedia.org/wikipedia/commons/0/0a/British_Railways_Mark_1_FO_3064_1.JPG</t>
  </si>
  <si>
    <t>Vickers Vanguard (first class)</t>
  </si>
  <si>
    <t>Ultra 450 (standard class)</t>
  </si>
  <si>
    <t>WHR Pullman saloon (first class)</t>
  </si>
  <si>
    <t>Assume lavatory access. Really rather comfortable.</t>
  </si>
  <si>
    <t>https://www.flickr.com/photos/14730981@N08/8015159745/in/album-72157633497295466/</t>
  </si>
  <si>
    <t>Vickers VC-10 (and Super VC-10) (economy)</t>
  </si>
  <si>
    <t>These were renowned for being comfortable</t>
  </si>
  <si>
    <t>BR Class 374 (“Eurostar” (new)) (first class)</t>
  </si>
  <si>
    <t>2+1 – hard seats but lots of legroom</t>
  </si>
  <si>
    <t>http://avax.news/pictures/112928</t>
  </si>
  <si>
    <t>BR Class 370 (“APT”) (first class)</t>
  </si>
  <si>
    <t>https://i1.wp.com/www.curbsideclassic.com/wp-content/uploads/2017/07/18-01-8033943281_d9413f6020_b.jpg</t>
  </si>
  <si>
    <t>BR Class 251 (“Blue Pullman”) (second class)</t>
  </si>
  <si>
    <t>BR Mk. 1 corridor (first class) (FK)</t>
  </si>
  <si>
    <t>Three aside corridor compartments, 7ft 2 between compartments</t>
  </si>
  <si>
    <t>http://www.bluebell-railway.co.uk/bluebell/pics/16210.HTML</t>
  </si>
  <si>
    <t>http://citytransport.info/Album/P1320969a.jpg</t>
  </si>
  <si>
    <t>ectra</t>
  </si>
  <si>
    <t>1928 and K type Pullman carriages (first class)</t>
  </si>
  <si>
    <t>1+1 seating in the firsts.</t>
  </si>
  <si>
    <t>BR Mk. 2A corridor (first class)</t>
  </si>
  <si>
    <t>3 aside compartments</t>
  </si>
  <si>
    <t>https://en.wikipedia.org/wiki/First_Corridor#/media/File:Interior_of_Mk2_FK_compartment.jpg</t>
  </si>
  <si>
    <t>BTC Lord Warden</t>
  </si>
  <si>
    <t>HSS 1500</t>
  </si>
  <si>
    <t>http://stenaexplorer.blogspot.co.uk/</t>
  </si>
  <si>
    <t>Brig (cabins)</t>
  </si>
  <si>
    <t>LMS Period 3 corridor carriages (first class)</t>
  </si>
  <si>
    <t>Vestibule. Two per side in the firsts</t>
  </si>
  <si>
    <t>BR Class 442 (“Wessex Electric”) (first class)</t>
  </si>
  <si>
    <t>East Indiaman (second class cabins)</t>
  </si>
  <si>
    <t>BR Mk. 1 Pullman carriages (first class)</t>
  </si>
  <si>
    <t>1+1 seating in the firsts</t>
  </si>
  <si>
    <t>1951 Pullman carriages (first class)</t>
  </si>
  <si>
    <t>1+1 seating in the firsts. Better riding than earlier types</t>
  </si>
  <si>
    <t>P&amp;O Pride class</t>
  </si>
  <si>
    <t>BR Class 251 (“Blue Pullman”) (first class)</t>
  </si>
  <si>
    <t>http://www.railcar.co.uk/type/blue-pullman/interior-03</t>
  </si>
  <si>
    <t>BR Mk. 2 Pullman (first class)</t>
  </si>
  <si>
    <t>Earlier vehicles than the Mk. 2D – no air-con</t>
  </si>
  <si>
    <t>https://sremg.org.uk/coach/coupe/coupe_se09.pdf</t>
  </si>
  <si>
    <t>BR Class 373 (“Eurostar”) (first class)</t>
  </si>
  <si>
    <t>https://www.flickr.com/photos/ewadams/2753285292/sizes/o/in/photostream/</t>
  </si>
  <si>
    <t>Convair 880 (first)</t>
  </si>
  <si>
    <t>Convair 990 (first)</t>
  </si>
  <si>
    <t>P&amp;O Super European</t>
  </si>
  <si>
    <t>BR Mk. 2D (first class open)</t>
  </si>
  <si>
    <t>http://paulbigland.zenfolio.com/p505598640/h2ED93A83#h2a5e0806</t>
  </si>
  <si>
    <t>http://www.dartmoor-railway-sa.org/photos&amp;fid=10&amp;gallerypage=1&amp;imgid=39</t>
  </si>
  <si>
    <t>BR Mk. 2D (first class corridor)</t>
  </si>
  <si>
    <t>P&amp;O Spirit class</t>
  </si>
  <si>
    <t>Blackwall Frigage (second class cabins)</t>
  </si>
  <si>
    <t>Ultra 520 (first class)</t>
  </si>
  <si>
    <t>LMS “Coronation Scot” carriages (first class)</t>
  </si>
  <si>
    <t>GWR “Super Saloon” (first class with supplement)</t>
  </si>
  <si>
    <t>Harris pp. 84-86</t>
  </si>
  <si>
    <t>East Indiaman (first class cabins)</t>
  </si>
  <si>
    <t>Clipper (second class cabins)</t>
  </si>
  <si>
    <t>Incat 74m</t>
  </si>
  <si>
    <t>Ultra 450 (first class)</t>
  </si>
  <si>
    <t>Boeing 747-8i (premium economy)</t>
  </si>
  <si>
    <t>38” seat pitch</t>
  </si>
  <si>
    <t>Boeing 787 (premium economy)</t>
  </si>
  <si>
    <t>Sud Aviation Caravelle (first)</t>
  </si>
  <si>
    <t>Boeing 737-100/200 (first)</t>
  </si>
  <si>
    <t>Boeing 727 (first)</t>
  </si>
  <si>
    <t>SS Great Western (second class cabins)</t>
  </si>
  <si>
    <t>Bristol Britannia (first)</t>
  </si>
  <si>
    <t>http://www.flickriver.com/photos/sarge_schultz/tags/whisperinggiant/</t>
  </si>
  <si>
    <t>BR Mk. 4 (first class)</t>
  </si>
  <si>
    <t>BR Mk. 3 (first class)</t>
  </si>
  <si>
    <t>https://www.flickr.com/photos/54701885@N03/11842511814</t>
  </si>
  <si>
    <t>HS Trident (first)</t>
  </si>
  <si>
    <t>Lockheed Tristar (business)</t>
  </si>
  <si>
    <t>https://s-media-cache-ak0.pinimg.com/736x/0c/d5/8e/0cd58e06243d79271f7ffe6cd1ecf676--airline-travel-vintage-airline.jpg</t>
  </si>
  <si>
    <t>Boeing 707 (first)</t>
  </si>
  <si>
    <t>Boeing 747-200 (business)</t>
  </si>
  <si>
    <t>http://www.boeing.com/resources/boeingdotcom/company/about_bca/startup/pdf/historical/747-100_-200_-300_-SP_passenger.pdf</t>
  </si>
  <si>
    <t>Clipper (first class cabins)</t>
  </si>
  <si>
    <t>Incat 96m</t>
  </si>
  <si>
    <t>Incat 112m</t>
  </si>
  <si>
    <t>Boeing 747-400 (business)</t>
  </si>
  <si>
    <t>39” seat pitch</t>
  </si>
  <si>
    <t>Blackwall Frigagte (first class cabins)</t>
  </si>
  <si>
    <t>RMS Columba</t>
  </si>
  <si>
    <t>Boeing 747-100 (business)</t>
  </si>
  <si>
    <t>Upstairs area as lounge, not seating</t>
  </si>
  <si>
    <t>Airbus A318/319/320/321 (business)</t>
  </si>
  <si>
    <t>SS Great Western (first class cabins)</t>
  </si>
  <si>
    <t>Boeing 747-400 (first)</t>
  </si>
  <si>
    <t>61” seat pitch</t>
  </si>
  <si>
    <t>Lockheed Tristar (first)</t>
  </si>
  <si>
    <t>Boeing 747-200 (first)</t>
  </si>
  <si>
    <t>62” seat pitch</t>
  </si>
  <si>
    <t>SS Great Britain (second class cabins)</t>
  </si>
  <si>
    <t>SS Great Eastern (second class cabins)</t>
  </si>
  <si>
    <t>Vickers VC-10 (and Super VC-10) (first)</t>
  </si>
  <si>
    <t>Boeing 747-100 (first)</t>
  </si>
  <si>
    <t>Boeing 747-8i (business)</t>
  </si>
  <si>
    <t>64” seat pitch, bed</t>
  </si>
  <si>
    <t>SS Great Britain (first class cabins)</t>
  </si>
  <si>
    <t>Boeing 787 (business)</t>
  </si>
  <si>
    <t>72” seat pitch, bed</t>
  </si>
  <si>
    <t>Zeppelin LZ-127</t>
  </si>
  <si>
    <t>Individual cabins with beds, restaurant</t>
  </si>
  <si>
    <t>http://www.airships.net/lz127-graf-zeppelin/interiors/</t>
  </si>
  <si>
    <t>Boeing 787 (first)</t>
  </si>
  <si>
    <t>73” pitch, open suite</t>
  </si>
  <si>
    <t>https://www.seatguru.com/airlines/British_Airways/British_Airways_Boeing_787-9.php</t>
  </si>
  <si>
    <t>Zeppelin LZ-129</t>
  </si>
  <si>
    <t>http://www.airships.net/hindenburg/interiors/</t>
  </si>
  <si>
    <t>Beoing 747-8i (first)</t>
  </si>
  <si>
    <t>83” seat pitch, open suite</t>
  </si>
  <si>
    <t>SS Great Eastern (first class cabins)</t>
  </si>
  <si>
    <t>Comfort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</si>
</sst>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h]:mm:ss"/>
  </numFmts>
  <fonts count="31" x14ac:knownFonts="1">
    <font>
      <sz val="11"/>
      <color rgb="FF000000"/>
      <name val="Calibri"/>
      <scheme val="minor"/>
    </font>
    <font>
      <sz val="11"/>
      <color theme="1"/>
      <name val="Arial"/>
    </font>
    <font>
      <b/>
      <sz val="11"/>
      <color theme="1"/>
      <name val="Arial"/>
    </font>
    <font>
      <b/>
      <sz val="11"/>
      <color rgb="FF000000"/>
      <name val="Arial"/>
    </font>
    <font>
      <b/>
      <sz val="7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5"/>
      <color rgb="FF000000"/>
      <name val="Arial"/>
    </font>
    <font>
      <sz val="10"/>
      <color rgb="FF000000"/>
      <name val="Arial"/>
    </font>
    <font>
      <sz val="12"/>
      <color rgb="FF000000"/>
      <name val="Arial"/>
    </font>
    <font>
      <sz val="11"/>
      <color theme="1"/>
      <name val="Calibri"/>
      <scheme val="minor"/>
    </font>
    <font>
      <sz val="5"/>
      <color theme="1"/>
      <name val="Arial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2"/>
      <color theme="1"/>
      <name val="Arial"/>
    </font>
    <font>
      <u/>
      <sz val="11"/>
      <color rgb="FF000000"/>
      <name val="Arial"/>
    </font>
    <font>
      <sz val="11"/>
      <color rgb="FFA6A6A6"/>
      <name val="Arial"/>
    </font>
    <font>
      <sz val="5"/>
      <color rgb="FFA6A6A6"/>
      <name val="Arial"/>
    </font>
    <font>
      <sz val="10"/>
      <color rgb="FFA6A6A6"/>
      <name val="Arial"/>
    </font>
    <font>
      <sz val="12"/>
      <color rgb="FFA6A6A6"/>
      <name val="Arial"/>
    </font>
    <font>
      <u/>
      <sz val="11"/>
      <color rgb="FFA6A6A6"/>
      <name val="Arial"/>
    </font>
    <font>
      <u/>
      <sz val="11"/>
      <color rgb="FF0000FF"/>
      <name val="Arial"/>
    </font>
    <font>
      <i/>
      <sz val="9"/>
      <color rgb="FF000000"/>
      <name val="Arial"/>
    </font>
    <font>
      <sz val="9"/>
      <color rgb="FF000000"/>
      <name val="Arial"/>
    </font>
    <font>
      <i/>
      <sz val="11"/>
      <color rgb="FF000000"/>
      <name val="Arial"/>
    </font>
    <font>
      <i/>
      <sz val="10"/>
      <color rgb="FF000000"/>
      <name val="Arial"/>
    </font>
    <font>
      <u/>
      <sz val="10"/>
      <color rgb="FF000000"/>
      <name val="Arial"/>
    </font>
    <font>
      <sz val="9"/>
      <color rgb="FF000000"/>
      <name val="Consolas"/>
    </font>
    <font>
      <vertAlign val="superscript"/>
      <sz val="9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FE7F5"/>
        <bgColor rgb="FFCFE7F5"/>
      </patternFill>
    </fill>
    <fill>
      <patternFill patternType="solid">
        <fgColor rgb="FFCCCCCC"/>
        <bgColor rgb="FFCCCCCC"/>
      </patternFill>
    </fill>
    <fill>
      <patternFill patternType="solid">
        <fgColor rgb="FFCCCE70"/>
        <bgColor rgb="FFCCCE70"/>
      </patternFill>
    </fill>
    <fill>
      <patternFill patternType="solid">
        <fgColor rgb="FFB2CA76"/>
        <bgColor rgb="FFB2CA76"/>
      </patternFill>
    </fill>
    <fill>
      <patternFill patternType="solid">
        <fgColor rgb="FFE98972"/>
        <bgColor rgb="FFE98972"/>
      </patternFill>
    </fill>
    <fill>
      <patternFill patternType="solid">
        <fgColor rgb="FFFFFFCC"/>
        <bgColor rgb="FFFFFFCC"/>
      </patternFill>
    </fill>
    <fill>
      <patternFill patternType="solid">
        <fgColor rgb="FFE6E6E6"/>
        <bgColor rgb="FFE6E6E6"/>
      </patternFill>
    </fill>
    <fill>
      <patternFill patternType="solid">
        <fgColor rgb="FFE6E6FF"/>
        <bgColor rgb="FFE6E6FF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7" fillId="0" borderId="1" xfId="0" applyFont="1" applyBorder="1"/>
    <xf numFmtId="0" fontId="12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5" fillId="2" borderId="0" xfId="0" applyFont="1" applyFill="1" applyAlignment="1">
      <alignment horizontal="right"/>
    </xf>
    <xf numFmtId="0" fontId="15" fillId="3" borderId="0" xfId="0" applyFont="1" applyFill="1" applyAlignment="1">
      <alignment horizontal="right"/>
    </xf>
    <xf numFmtId="0" fontId="16" fillId="4" borderId="0" xfId="0" applyFont="1" applyFill="1" applyAlignment="1">
      <alignment horizontal="right"/>
    </xf>
    <xf numFmtId="0" fontId="14" fillId="0" borderId="0" xfId="0" applyFont="1" applyAlignment="1">
      <alignment horizontal="right"/>
    </xf>
    <xf numFmtId="0" fontId="1" fillId="5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7" fillId="0" borderId="0" xfId="0" applyFont="1"/>
    <xf numFmtId="0" fontId="13" fillId="0" borderId="2" xfId="0" applyFont="1" applyBorder="1"/>
    <xf numFmtId="0" fontId="16" fillId="0" borderId="0" xfId="0" applyFont="1"/>
    <xf numFmtId="0" fontId="18" fillId="0" borderId="0" xfId="0" applyFont="1"/>
    <xf numFmtId="0" fontId="9" fillId="0" borderId="2" xfId="0" applyFont="1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" fillId="6" borderId="0" xfId="0" applyFont="1" applyFill="1" applyAlignment="1">
      <alignment horizontal="right"/>
    </xf>
    <xf numFmtId="0" fontId="23" fillId="0" borderId="3" xfId="0" applyFont="1" applyBorder="1"/>
    <xf numFmtId="0" fontId="1" fillId="0" borderId="3" xfId="0" applyFont="1" applyBorder="1"/>
    <xf numFmtId="0" fontId="15" fillId="0" borderId="0" xfId="0" applyFont="1"/>
    <xf numFmtId="0" fontId="24" fillId="0" borderId="0" xfId="0" applyFont="1"/>
    <xf numFmtId="21" fontId="7" fillId="0" borderId="0" xfId="0" applyNumberFormat="1" applyFont="1"/>
    <xf numFmtId="164" fontId="7" fillId="7" borderId="2" xfId="0" applyNumberFormat="1" applyFont="1" applyFill="1" applyBorder="1"/>
    <xf numFmtId="164" fontId="7" fillId="8" borderId="2" xfId="0" applyNumberFormat="1" applyFont="1" applyFill="1" applyBorder="1"/>
    <xf numFmtId="0" fontId="25" fillId="0" borderId="0" xfId="0" applyFont="1"/>
    <xf numFmtId="164" fontId="7" fillId="2" borderId="2" xfId="0" applyNumberFormat="1" applyFont="1" applyFill="1" applyBorder="1"/>
    <xf numFmtId="164" fontId="7" fillId="0" borderId="0" xfId="0" applyNumberFormat="1" applyFont="1"/>
    <xf numFmtId="164" fontId="7" fillId="9" borderId="2" xfId="0" applyNumberFormat="1" applyFont="1" applyFill="1" applyBorder="1"/>
    <xf numFmtId="165" fontId="7" fillId="0" borderId="0" xfId="0" applyNumberFormat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</cellXfs>
  <cellStyles count="1">
    <cellStyle name="Normal" xfId="0" builtinId="0"/>
  </cellStyles>
  <dxfs count="8">
    <dxf>
      <font>
        <color rgb="FFA6A6A6"/>
        <name val="Arial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FE7F5"/>
          <bgColor rgb="FFCFE7F5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kursbuch.bahn.de/hafas-res/img/kbview/ContentPDFs/Wagenskizzen_2010_v2.pdf" TargetMode="External"/><Relationship Id="rId18" Type="http://schemas.openxmlformats.org/officeDocument/2006/relationships/hyperlink" Target="http://www.nahverkehr-franken.de/rbahn/642-techdat.html" TargetMode="External"/><Relationship Id="rId26" Type="http://schemas.openxmlformats.org/officeDocument/2006/relationships/hyperlink" Target="https://www.deutsche-reisezugwagen.de/wagendaten/133-wrtm-wrmz/" TargetMode="External"/><Relationship Id="rId39" Type="http://schemas.openxmlformats.org/officeDocument/2006/relationships/hyperlink" Target="https://www.deutsche-reisezugwagen.de/wagendaten/760-dabbuzfa/" TargetMode="External"/><Relationship Id="rId21" Type="http://schemas.openxmlformats.org/officeDocument/2006/relationships/hyperlink" Target="http://www.nahverkehr-franken.de/rbahn/n-wagen-techdat.html" TargetMode="External"/><Relationship Id="rId34" Type="http://schemas.openxmlformats.org/officeDocument/2006/relationships/hyperlink" Target="https://de.wikipedia.org/wiki/Metropolitan" TargetMode="External"/><Relationship Id="rId42" Type="http://schemas.openxmlformats.org/officeDocument/2006/relationships/hyperlink" Target="https://www.deutsche-reisezugwagen.de/wagendaten/751-dbza-dbpza/" TargetMode="External"/><Relationship Id="rId47" Type="http://schemas.openxmlformats.org/officeDocument/2006/relationships/hyperlink" Target="https://www.deutsche-reisezugwagen.de/wagendaten/119-apmz/" TargetMode="External"/><Relationship Id="rId50" Type="http://schemas.openxmlformats.org/officeDocument/2006/relationships/hyperlink" Target="https://www.deutsche-reisezugwagen.de/wagendaten/295-bpmz/" TargetMode="External"/><Relationship Id="rId55" Type="http://schemas.openxmlformats.org/officeDocument/2006/relationships/hyperlink" Target="https://web.archive.org/web/20091127062636/http:/www.baureihe614.de/geschichte/techn_daten.php" TargetMode="External"/><Relationship Id="rId63" Type="http://schemas.openxmlformats.org/officeDocument/2006/relationships/vmlDrawing" Target="../drawings/vmlDrawing1.vml"/><Relationship Id="rId7" Type="http://schemas.openxmlformats.org/officeDocument/2006/relationships/hyperlink" Target="http://www.nahverkehr-franken.de/rbahn/dosto-techdat.html" TargetMode="External"/><Relationship Id="rId2" Type="http://schemas.openxmlformats.org/officeDocument/2006/relationships/hyperlink" Target="http://www.nahverkehr-franken.de/rbahn/dosto-techdat.html" TargetMode="External"/><Relationship Id="rId16" Type="http://schemas.openxmlformats.org/officeDocument/2006/relationships/hyperlink" Target="http://www.grahnert.de/fernbahn/reihung/fl116.pdf" TargetMode="External"/><Relationship Id="rId29" Type="http://schemas.openxmlformats.org/officeDocument/2006/relationships/hyperlink" Target="https://de.wikipedia.org/wiki/Metropolitan" TargetMode="External"/><Relationship Id="rId11" Type="http://schemas.openxmlformats.org/officeDocument/2006/relationships/hyperlink" Target="http://kursbuch.bahn.de/hafas-res/img/kbview/ContentPDFs/Wagenskizzen_2010_v2.pdf" TargetMode="External"/><Relationship Id="rId24" Type="http://schemas.openxmlformats.org/officeDocument/2006/relationships/hyperlink" Target="https://web.archive.org/web/20101121030020/http:/citynightline.ch/citynightline/view/mdb/nachtzugreise/komfortklassen/wagenskizzen/MDB48332-cnl_halbgepaeck_liegewagen.pdf" TargetMode="External"/><Relationship Id="rId32" Type="http://schemas.openxmlformats.org/officeDocument/2006/relationships/hyperlink" Target="https://de.wikipedia.org/wiki/Metropolitan" TargetMode="External"/><Relationship Id="rId37" Type="http://schemas.openxmlformats.org/officeDocument/2006/relationships/hyperlink" Target="https://www.deutsche-reisezugwagen.de/wagendaten/750-dbz/" TargetMode="External"/><Relationship Id="rId40" Type="http://schemas.openxmlformats.org/officeDocument/2006/relationships/hyperlink" Target="https://www.deutsche-reisezugwagen.de/wagendaten/756-dabza-dabpza/" TargetMode="External"/><Relationship Id="rId45" Type="http://schemas.openxmlformats.org/officeDocument/2006/relationships/hyperlink" Target="https://www.deutsche-reisezugwagen.de/wagendaten/109-avmz/" TargetMode="External"/><Relationship Id="rId53" Type="http://schemas.openxmlformats.org/officeDocument/2006/relationships/hyperlink" Target="https://www.deutsche-reisezugwagen.de/wagendaten/782-dbpza/" TargetMode="External"/><Relationship Id="rId58" Type="http://schemas.openxmlformats.org/officeDocument/2006/relationships/hyperlink" Target="http://www.nahverkehr-franken.de/rbahn/614-techdat.html" TargetMode="External"/><Relationship Id="rId5" Type="http://schemas.openxmlformats.org/officeDocument/2006/relationships/hyperlink" Target="http://kursbuch.bahn.de/hafas-res/img/kbview/ContentPDFs/Wagenskizzen_2010_v2.pdf" TargetMode="External"/><Relationship Id="rId61" Type="http://schemas.openxmlformats.org/officeDocument/2006/relationships/hyperlink" Target="http://www.privat-bahn.de/NE81_Daten.html" TargetMode="External"/><Relationship Id="rId19" Type="http://schemas.openxmlformats.org/officeDocument/2006/relationships/hyperlink" Target="http://www.nahverkehr-franken.de/rbahn/642-techdat.html" TargetMode="External"/><Relationship Id="rId14" Type="http://schemas.openxmlformats.org/officeDocument/2006/relationships/hyperlink" Target="http://kursbuch.bahn.de/hafas-res/img/kbview/ContentPDFs/Wagenskizzen_2010_v2.pdf" TargetMode="External"/><Relationship Id="rId22" Type="http://schemas.openxmlformats.org/officeDocument/2006/relationships/hyperlink" Target="http://www.nahverkehr-franken.de/rbahn/n-wagen-techdat.html" TargetMode="External"/><Relationship Id="rId27" Type="http://schemas.openxmlformats.org/officeDocument/2006/relationships/hyperlink" Target="https://www.deutsche-reisezugwagen.de/wagendaten/133-wrtm-wrmz/" TargetMode="External"/><Relationship Id="rId30" Type="http://schemas.openxmlformats.org/officeDocument/2006/relationships/hyperlink" Target="https://de.wikipedia.org/wiki/Metropolitan" TargetMode="External"/><Relationship Id="rId35" Type="http://schemas.openxmlformats.org/officeDocument/2006/relationships/hyperlink" Target="https://www.deutsche-reisezugwagen.de/wagendaten/207-avmz-bwmz/" TargetMode="External"/><Relationship Id="rId43" Type="http://schemas.openxmlformats.org/officeDocument/2006/relationships/hyperlink" Target="https://www.deutsche-reisezugwagen.de/wagendaten/761-b3ygeb-dbpbzfa/" TargetMode="External"/><Relationship Id="rId48" Type="http://schemas.openxmlformats.org/officeDocument/2006/relationships/hyperlink" Target="https://www.deutsche-reisezugwagen.de/wagendaten/294-bpmz/" TargetMode="External"/><Relationship Id="rId56" Type="http://schemas.openxmlformats.org/officeDocument/2006/relationships/hyperlink" Target="https://web.archive.org/web/20091127062636/http:/www.baureihe614.de/geschichte/techn_daten.php" TargetMode="External"/><Relationship Id="rId64" Type="http://schemas.openxmlformats.org/officeDocument/2006/relationships/comments" Target="../comments1.xml"/><Relationship Id="rId8" Type="http://schemas.openxmlformats.org/officeDocument/2006/relationships/hyperlink" Target="http://www.nahverkehr-franken.de/rbahn/dosto-techdat.html" TargetMode="External"/><Relationship Id="rId51" Type="http://schemas.openxmlformats.org/officeDocument/2006/relationships/hyperlink" Target="https://en.wikipedia.org/wiki/M%C3%BCnchen-N%C3%BCrnberg-Express" TargetMode="External"/><Relationship Id="rId3" Type="http://schemas.openxmlformats.org/officeDocument/2006/relationships/hyperlink" Target="http://www.nahverkehr-franken.de/rbahn/dosto-techdat.html" TargetMode="External"/><Relationship Id="rId12" Type="http://schemas.openxmlformats.org/officeDocument/2006/relationships/hyperlink" Target="http://kursbuch.bahn.de/hafas-res/img/kbview/ContentPDFs/Wagenskizzen_2010_v2.pdf" TargetMode="External"/><Relationship Id="rId17" Type="http://schemas.openxmlformats.org/officeDocument/2006/relationships/hyperlink" Target="https://docplayer.org/47632419-Michael-elsner-oebb-pv-helmut-forchtner-siemens.html" TargetMode="External"/><Relationship Id="rId25" Type="http://schemas.openxmlformats.org/officeDocument/2006/relationships/hyperlink" Target="http://kursbuch.bahn.de/hafas-res/img/kbview/ContentPDFs/Wagenskizzen_2010_v2.pdf" TargetMode="External"/><Relationship Id="rId33" Type="http://schemas.openxmlformats.org/officeDocument/2006/relationships/hyperlink" Target="https://de.wikipedia.org/wiki/Metropolitan" TargetMode="External"/><Relationship Id="rId38" Type="http://schemas.openxmlformats.org/officeDocument/2006/relationships/hyperlink" Target="https://www.deutsche-reisezugwagen.de/wagendaten/760-dabbuzfa/" TargetMode="External"/><Relationship Id="rId46" Type="http://schemas.openxmlformats.org/officeDocument/2006/relationships/hyperlink" Target="https://www.deutsche-reisezugwagen.de/wagendaten/186-bvmsz/" TargetMode="External"/><Relationship Id="rId59" Type="http://schemas.openxmlformats.org/officeDocument/2006/relationships/hyperlink" Target="http://www.nahverkehr-franken.de/rbahn/614-techdat.html" TargetMode="External"/><Relationship Id="rId20" Type="http://schemas.openxmlformats.org/officeDocument/2006/relationships/hyperlink" Target="http://www.nahverkehr-franken.de/rbahn/n-wagen-techdat.html" TargetMode="External"/><Relationship Id="rId41" Type="http://schemas.openxmlformats.org/officeDocument/2006/relationships/hyperlink" Target="https://www.deutsche-reisezugwagen.de/wagendaten/751-dbza-dbpza/" TargetMode="External"/><Relationship Id="rId54" Type="http://schemas.openxmlformats.org/officeDocument/2006/relationships/hyperlink" Target="https://www.deutsche-reisezugwagen.de/wagendaten/783-bdnf-dbpza/" TargetMode="External"/><Relationship Id="rId62" Type="http://schemas.openxmlformats.org/officeDocument/2006/relationships/hyperlink" Target="https://de.wikipedia.org/wiki/Inlandsreisezugwagen_der_%C3%96BB" TargetMode="External"/><Relationship Id="rId1" Type="http://schemas.openxmlformats.org/officeDocument/2006/relationships/hyperlink" Target="https://www.stadlerrail.com/media/pdf/garrl31014e.pdf" TargetMode="External"/><Relationship Id="rId6" Type="http://schemas.openxmlformats.org/officeDocument/2006/relationships/hyperlink" Target="http://www.nahverkehr-franken.de/rbahn/dosto-techdat.html" TargetMode="External"/><Relationship Id="rId15" Type="http://schemas.openxmlformats.org/officeDocument/2006/relationships/hyperlink" Target="http://kursbuch.bahn.de/hafas-res/img/kbview/ContentPDFs/Wagenskizzen_2010_v2.pdf" TargetMode="External"/><Relationship Id="rId23" Type="http://schemas.openxmlformats.org/officeDocument/2006/relationships/hyperlink" Target="http://www.nahverkehr-franken.de/rbahn/n-wagen-techdat.html" TargetMode="External"/><Relationship Id="rId28" Type="http://schemas.openxmlformats.org/officeDocument/2006/relationships/hyperlink" Target="https://de.wikipedia.org/wiki/Metropolitan" TargetMode="External"/><Relationship Id="rId36" Type="http://schemas.openxmlformats.org/officeDocument/2006/relationships/hyperlink" Target="https://www.deutsche-reisezugwagen.de/wagendaten/237-bvmz/" TargetMode="External"/><Relationship Id="rId49" Type="http://schemas.openxmlformats.org/officeDocument/2006/relationships/hyperlink" Target="https://www.deutsche-reisezugwagen.de/wagendaten/184-abvmsz/" TargetMode="External"/><Relationship Id="rId57" Type="http://schemas.openxmlformats.org/officeDocument/2006/relationships/hyperlink" Target="https://web.archive.org/web/20091127062636/http:/www.baureihe614.de/geschichte/techn_daten.php" TargetMode="External"/><Relationship Id="rId10" Type="http://schemas.openxmlformats.org/officeDocument/2006/relationships/hyperlink" Target="http://kursbuch.bahn.de/hafas-res/img/kbview/ContentPDFs/Wagenskizzen_2010_v2.pdf" TargetMode="External"/><Relationship Id="rId31" Type="http://schemas.openxmlformats.org/officeDocument/2006/relationships/hyperlink" Target="https://de.wikipedia.org/wiki/Metropolitan" TargetMode="External"/><Relationship Id="rId44" Type="http://schemas.openxmlformats.org/officeDocument/2006/relationships/hyperlink" Target="https://www.deutsche-reisezugwagen.de/wagendaten/761-b3ygeb-dbpbzfa/" TargetMode="External"/><Relationship Id="rId52" Type="http://schemas.openxmlformats.org/officeDocument/2006/relationships/hyperlink" Target="https://www.deutsche-reisezugwagen.de/wagendaten/296-bpmz-bpmbdzf/" TargetMode="External"/><Relationship Id="rId60" Type="http://schemas.openxmlformats.org/officeDocument/2006/relationships/hyperlink" Target="http://www.nahverkehr-franken.de/rbahn/614-techdat.html" TargetMode="External"/><Relationship Id="rId4" Type="http://schemas.openxmlformats.org/officeDocument/2006/relationships/hyperlink" Target="http://www.nahverkehr-franken.de/rbahn/dosto-techdat.html" TargetMode="External"/><Relationship Id="rId9" Type="http://schemas.openxmlformats.org/officeDocument/2006/relationships/hyperlink" Target="http://www.nahverkehr-franken.de/rbahn/dosto-techdat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lickr.com/photos/walsall1955/630956416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workbookViewId="0">
      <selection activeCell="C2" sqref="C2"/>
    </sheetView>
  </sheetViews>
  <sheetFormatPr defaultColWidth="14.42578125" defaultRowHeight="15" customHeight="1" x14ac:dyDescent="0.25"/>
  <cols>
    <col min="1" max="1" width="35.5703125" customWidth="1"/>
    <col min="2" max="2" width="16.7109375" customWidth="1"/>
    <col min="3" max="3" width="11.28515625" customWidth="1"/>
    <col min="4" max="8" width="16.42578125" customWidth="1"/>
    <col min="9" max="9" width="58.42578125" customWidth="1"/>
    <col min="10" max="10" width="33.140625" customWidth="1"/>
    <col min="11" max="25" width="9.85546875" customWidth="1"/>
  </cols>
  <sheetData>
    <row r="1" spans="1:25" ht="14.25" customHeight="1" x14ac:dyDescent="0.25">
      <c r="A1" s="3" t="s">
        <v>737</v>
      </c>
      <c r="B1" s="3" t="s">
        <v>738</v>
      </c>
      <c r="C1" s="3" t="s">
        <v>2218</v>
      </c>
      <c r="D1" s="3" t="s">
        <v>739</v>
      </c>
      <c r="E1" s="3" t="s">
        <v>740</v>
      </c>
      <c r="F1" s="3" t="s">
        <v>741</v>
      </c>
      <c r="G1" s="3" t="s">
        <v>742</v>
      </c>
      <c r="H1" s="3" t="s">
        <v>743</v>
      </c>
      <c r="I1" s="3" t="s">
        <v>744</v>
      </c>
      <c r="J1" s="3" t="s">
        <v>745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4.25" customHeight="1" x14ac:dyDescent="0.25">
      <c r="A2" s="40" t="s">
        <v>746</v>
      </c>
      <c r="B2" s="41">
        <v>3.4722222222222199E-3</v>
      </c>
      <c r="C2" s="42">
        <v>10</v>
      </c>
      <c r="D2" s="43">
        <f t="shared" ref="D2:D42" si="0">C2-5</f>
        <v>5</v>
      </c>
      <c r="E2" s="43">
        <f t="shared" ref="E2:E42" si="1">C2-10</f>
        <v>0</v>
      </c>
      <c r="F2" s="43">
        <f t="shared" ref="F2:F42" si="2">C2-16</f>
        <v>-6</v>
      </c>
      <c r="G2" s="43">
        <f t="shared" ref="G2:G42" si="3">C2-20</f>
        <v>-10</v>
      </c>
      <c r="H2" s="43">
        <f t="shared" ref="H2:H42" si="4">C2-25</f>
        <v>-15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4.25" customHeight="1" x14ac:dyDescent="0.25">
      <c r="A3" s="44" t="s">
        <v>747</v>
      </c>
      <c r="B3" s="41">
        <v>1.0416666666666701E-2</v>
      </c>
      <c r="C3" s="42">
        <f>(((15-5)/(60-10)) * 40) + 10</f>
        <v>18</v>
      </c>
      <c r="D3" s="43">
        <f t="shared" si="0"/>
        <v>13</v>
      </c>
      <c r="E3" s="43">
        <f t="shared" si="1"/>
        <v>8</v>
      </c>
      <c r="F3" s="43">
        <f t="shared" si="2"/>
        <v>2</v>
      </c>
      <c r="G3" s="43">
        <f t="shared" si="3"/>
        <v>-2</v>
      </c>
      <c r="H3" s="43">
        <f t="shared" si="4"/>
        <v>-7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4.25" customHeight="1" x14ac:dyDescent="0.25">
      <c r="A4" s="44" t="s">
        <v>748</v>
      </c>
      <c r="B4" s="41">
        <v>1.38888888888889E-2</v>
      </c>
      <c r="C4" s="42">
        <f>(((20-5)/(60-10)) * 40) + 10</f>
        <v>22</v>
      </c>
      <c r="D4" s="43">
        <f t="shared" si="0"/>
        <v>17</v>
      </c>
      <c r="E4" s="43">
        <f t="shared" si="1"/>
        <v>12</v>
      </c>
      <c r="F4" s="43">
        <f t="shared" si="2"/>
        <v>6</v>
      </c>
      <c r="G4" s="43">
        <f t="shared" si="3"/>
        <v>2</v>
      </c>
      <c r="H4" s="43">
        <f t="shared" si="4"/>
        <v>-3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4.25" customHeight="1" x14ac:dyDescent="0.25">
      <c r="A5" s="44" t="s">
        <v>749</v>
      </c>
      <c r="B5" s="41">
        <v>2.0833333333333301E-2</v>
      </c>
      <c r="C5" s="42">
        <f t="shared" ref="C5:C8" si="5">(((30-5)/(60-10)) * 40) + 10</f>
        <v>30</v>
      </c>
      <c r="D5" s="43">
        <f t="shared" si="0"/>
        <v>25</v>
      </c>
      <c r="E5" s="43">
        <f t="shared" si="1"/>
        <v>20</v>
      </c>
      <c r="F5" s="43">
        <f t="shared" si="2"/>
        <v>14</v>
      </c>
      <c r="G5" s="43">
        <f t="shared" si="3"/>
        <v>10</v>
      </c>
      <c r="H5" s="43">
        <f t="shared" si="4"/>
        <v>5</v>
      </c>
      <c r="I5" s="7" t="s">
        <v>750</v>
      </c>
      <c r="J5" s="7" t="s">
        <v>751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4.25" customHeight="1" x14ac:dyDescent="0.25">
      <c r="A6" s="44" t="s">
        <v>752</v>
      </c>
      <c r="B6" s="41">
        <v>2.0833333333333301E-2</v>
      </c>
      <c r="C6" s="42">
        <f t="shared" si="5"/>
        <v>30</v>
      </c>
      <c r="D6" s="43">
        <f t="shared" si="0"/>
        <v>25</v>
      </c>
      <c r="E6" s="43">
        <f t="shared" si="1"/>
        <v>20</v>
      </c>
      <c r="F6" s="43">
        <f t="shared" si="2"/>
        <v>14</v>
      </c>
      <c r="G6" s="43">
        <f t="shared" si="3"/>
        <v>10</v>
      </c>
      <c r="H6" s="43">
        <f t="shared" si="4"/>
        <v>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4.25" customHeight="1" x14ac:dyDescent="0.25">
      <c r="A7" s="44" t="s">
        <v>753</v>
      </c>
      <c r="B7" s="41">
        <v>2.0833333333333301E-2</v>
      </c>
      <c r="C7" s="42">
        <f t="shared" si="5"/>
        <v>30</v>
      </c>
      <c r="D7" s="43">
        <f t="shared" si="0"/>
        <v>25</v>
      </c>
      <c r="E7" s="43">
        <f t="shared" si="1"/>
        <v>20</v>
      </c>
      <c r="F7" s="43">
        <f t="shared" si="2"/>
        <v>14</v>
      </c>
      <c r="G7" s="43">
        <f t="shared" si="3"/>
        <v>10</v>
      </c>
      <c r="H7" s="43">
        <f t="shared" si="4"/>
        <v>5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4.25" customHeight="1" x14ac:dyDescent="0.25">
      <c r="A8" s="44" t="s">
        <v>754</v>
      </c>
      <c r="B8" s="41">
        <v>2.0833333333333301E-2</v>
      </c>
      <c r="C8" s="42">
        <f t="shared" si="5"/>
        <v>30</v>
      </c>
      <c r="D8" s="43">
        <f t="shared" si="0"/>
        <v>25</v>
      </c>
      <c r="E8" s="43">
        <f t="shared" si="1"/>
        <v>20</v>
      </c>
      <c r="F8" s="43">
        <f t="shared" si="2"/>
        <v>14</v>
      </c>
      <c r="G8" s="43">
        <f t="shared" si="3"/>
        <v>10</v>
      </c>
      <c r="H8" s="43">
        <f t="shared" si="4"/>
        <v>5</v>
      </c>
      <c r="I8" s="7"/>
      <c r="J8" s="7" t="s">
        <v>755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4.25" customHeight="1" x14ac:dyDescent="0.25">
      <c r="A9" s="44" t="s">
        <v>756</v>
      </c>
      <c r="B9" s="41">
        <v>2.4305555555555601E-2</v>
      </c>
      <c r="C9" s="42">
        <f>(((35-5)/(60-10)) * 40) + 10</f>
        <v>34</v>
      </c>
      <c r="D9" s="43">
        <f t="shared" si="0"/>
        <v>29</v>
      </c>
      <c r="E9" s="43">
        <f t="shared" si="1"/>
        <v>24</v>
      </c>
      <c r="F9" s="43">
        <f t="shared" si="2"/>
        <v>18</v>
      </c>
      <c r="G9" s="43">
        <f t="shared" si="3"/>
        <v>14</v>
      </c>
      <c r="H9" s="43">
        <f t="shared" si="4"/>
        <v>9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4.25" customHeight="1" x14ac:dyDescent="0.25">
      <c r="A10" s="44" t="s">
        <v>757</v>
      </c>
      <c r="B10" s="41">
        <v>2.7777777777777801E-2</v>
      </c>
      <c r="C10" s="42">
        <f>(((40-5)/(60-10)) * 40) + 10</f>
        <v>38</v>
      </c>
      <c r="D10" s="43">
        <f t="shared" si="0"/>
        <v>33</v>
      </c>
      <c r="E10" s="43">
        <f t="shared" si="1"/>
        <v>28</v>
      </c>
      <c r="F10" s="43">
        <f t="shared" si="2"/>
        <v>22</v>
      </c>
      <c r="G10" s="43">
        <f t="shared" si="3"/>
        <v>18</v>
      </c>
      <c r="H10" s="43">
        <f t="shared" si="4"/>
        <v>13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4.25" customHeight="1" x14ac:dyDescent="0.25">
      <c r="A11" s="44" t="s">
        <v>758</v>
      </c>
      <c r="B11" s="41">
        <v>3.125E-2</v>
      </c>
      <c r="C11" s="45">
        <f t="shared" ref="C11:C12" si="6">(((45-5)/(60-10)) * 40) + 10</f>
        <v>42</v>
      </c>
      <c r="D11" s="42">
        <f t="shared" si="0"/>
        <v>37</v>
      </c>
      <c r="E11" s="43">
        <f t="shared" si="1"/>
        <v>32</v>
      </c>
      <c r="F11" s="43">
        <f t="shared" si="2"/>
        <v>26</v>
      </c>
      <c r="G11" s="43">
        <f t="shared" si="3"/>
        <v>22</v>
      </c>
      <c r="H11" s="43">
        <f t="shared" si="4"/>
        <v>17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4.25" customHeight="1" x14ac:dyDescent="0.25">
      <c r="A12" s="44" t="s">
        <v>759</v>
      </c>
      <c r="B12" s="41">
        <v>3.125E-2</v>
      </c>
      <c r="C12" s="45">
        <f t="shared" si="6"/>
        <v>42</v>
      </c>
      <c r="D12" s="42">
        <f t="shared" si="0"/>
        <v>37</v>
      </c>
      <c r="E12" s="43">
        <f t="shared" si="1"/>
        <v>32</v>
      </c>
      <c r="F12" s="43">
        <f t="shared" si="2"/>
        <v>26</v>
      </c>
      <c r="G12" s="43">
        <f t="shared" si="3"/>
        <v>22</v>
      </c>
      <c r="H12" s="43">
        <f t="shared" si="4"/>
        <v>17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4.25" customHeight="1" x14ac:dyDescent="0.25">
      <c r="A13" s="44" t="s">
        <v>756</v>
      </c>
      <c r="B13" s="41">
        <v>3.4722222222222203E-2</v>
      </c>
      <c r="C13" s="45">
        <f>(((50-5)/(60-10)) * 40) + 10</f>
        <v>46</v>
      </c>
      <c r="D13" s="42">
        <f t="shared" si="0"/>
        <v>41</v>
      </c>
      <c r="E13" s="43">
        <f t="shared" si="1"/>
        <v>36</v>
      </c>
      <c r="F13" s="43">
        <f t="shared" si="2"/>
        <v>30</v>
      </c>
      <c r="G13" s="43">
        <f t="shared" si="3"/>
        <v>26</v>
      </c>
      <c r="H13" s="43">
        <f t="shared" si="4"/>
        <v>21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4.25" customHeight="1" x14ac:dyDescent="0.25">
      <c r="A14" s="44" t="s">
        <v>760</v>
      </c>
      <c r="B14" s="41">
        <v>4.1666666666666699E-2</v>
      </c>
      <c r="C14" s="45">
        <v>50</v>
      </c>
      <c r="D14" s="42">
        <f t="shared" si="0"/>
        <v>45</v>
      </c>
      <c r="E14" s="43">
        <f t="shared" si="1"/>
        <v>40</v>
      </c>
      <c r="F14" s="43">
        <f t="shared" si="2"/>
        <v>34</v>
      </c>
      <c r="G14" s="43">
        <f t="shared" si="3"/>
        <v>30</v>
      </c>
      <c r="H14" s="43">
        <f t="shared" si="4"/>
        <v>25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14.25" customHeight="1" x14ac:dyDescent="0.25">
      <c r="A15" s="44" t="s">
        <v>756</v>
      </c>
      <c r="B15" s="41">
        <v>4.8611111111111098E-2</v>
      </c>
      <c r="C15" s="46">
        <f>(((70-60)/(150-60)) * 75) + 50</f>
        <v>58.333333333333329</v>
      </c>
      <c r="D15" s="45">
        <f t="shared" si="0"/>
        <v>53.333333333333329</v>
      </c>
      <c r="E15" s="42">
        <f t="shared" si="1"/>
        <v>48.333333333333329</v>
      </c>
      <c r="F15" s="43">
        <f t="shared" si="2"/>
        <v>42.333333333333329</v>
      </c>
      <c r="G15" s="43">
        <f t="shared" si="3"/>
        <v>38.333333333333329</v>
      </c>
      <c r="H15" s="43">
        <f t="shared" si="4"/>
        <v>33.333333333333329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4.25" customHeight="1" x14ac:dyDescent="0.25">
      <c r="A16" s="44" t="s">
        <v>756</v>
      </c>
      <c r="B16" s="41">
        <v>5.2083333333333301E-2</v>
      </c>
      <c r="C16" s="46">
        <f>(((75-60)/(150-60)) * 75) + 50</f>
        <v>62.5</v>
      </c>
      <c r="D16" s="45">
        <f t="shared" si="0"/>
        <v>57.5</v>
      </c>
      <c r="E16" s="42">
        <f t="shared" si="1"/>
        <v>52.5</v>
      </c>
      <c r="F16" s="43">
        <f t="shared" si="2"/>
        <v>46.5</v>
      </c>
      <c r="G16" s="43">
        <f t="shared" si="3"/>
        <v>42.5</v>
      </c>
      <c r="H16" s="43">
        <f t="shared" si="4"/>
        <v>37.5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14.25" customHeight="1" x14ac:dyDescent="0.25">
      <c r="A17" s="44" t="s">
        <v>756</v>
      </c>
      <c r="B17" s="41">
        <v>5.5555555555555601E-2</v>
      </c>
      <c r="C17" s="46">
        <f>(((80-60)/(150-60)) * 75) + 50</f>
        <v>66.666666666666657</v>
      </c>
      <c r="D17" s="45">
        <f t="shared" si="0"/>
        <v>61.666666666666657</v>
      </c>
      <c r="E17" s="42">
        <f t="shared" si="1"/>
        <v>56.666666666666657</v>
      </c>
      <c r="F17" s="43">
        <f t="shared" si="2"/>
        <v>50.666666666666657</v>
      </c>
      <c r="G17" s="43">
        <f t="shared" si="3"/>
        <v>46.666666666666657</v>
      </c>
      <c r="H17" s="43">
        <f t="shared" si="4"/>
        <v>41.666666666666657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4.25" customHeight="1" x14ac:dyDescent="0.25">
      <c r="A18" s="44" t="s">
        <v>761</v>
      </c>
      <c r="B18" s="41">
        <v>6.25E-2</v>
      </c>
      <c r="C18" s="46">
        <f t="shared" ref="C18:C21" si="7">(((90-60)/(150-60)) * 75) + 50</f>
        <v>75</v>
      </c>
      <c r="D18" s="45">
        <f t="shared" si="0"/>
        <v>70</v>
      </c>
      <c r="E18" s="42">
        <f t="shared" si="1"/>
        <v>65</v>
      </c>
      <c r="F18" s="43">
        <f t="shared" si="2"/>
        <v>59</v>
      </c>
      <c r="G18" s="43">
        <f t="shared" si="3"/>
        <v>55</v>
      </c>
      <c r="H18" s="43">
        <f t="shared" si="4"/>
        <v>50</v>
      </c>
      <c r="I18" s="7" t="s">
        <v>762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4.25" customHeight="1" x14ac:dyDescent="0.25">
      <c r="A19" s="44" t="s">
        <v>763</v>
      </c>
      <c r="B19" s="41">
        <v>6.25E-2</v>
      </c>
      <c r="C19" s="46">
        <f t="shared" si="7"/>
        <v>75</v>
      </c>
      <c r="D19" s="46">
        <f t="shared" si="0"/>
        <v>70</v>
      </c>
      <c r="E19" s="45">
        <f t="shared" si="1"/>
        <v>65</v>
      </c>
      <c r="F19" s="42">
        <f t="shared" si="2"/>
        <v>59</v>
      </c>
      <c r="G19" s="43">
        <f t="shared" si="3"/>
        <v>55</v>
      </c>
      <c r="H19" s="43">
        <f t="shared" si="4"/>
        <v>50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4.25" customHeight="1" x14ac:dyDescent="0.25">
      <c r="A20" s="44" t="s">
        <v>764</v>
      </c>
      <c r="B20" s="41">
        <v>6.25E-2</v>
      </c>
      <c r="C20" s="46">
        <f t="shared" si="7"/>
        <v>75</v>
      </c>
      <c r="D20" s="46">
        <f t="shared" si="0"/>
        <v>70</v>
      </c>
      <c r="E20" s="45">
        <f t="shared" si="1"/>
        <v>65</v>
      </c>
      <c r="F20" s="42">
        <f t="shared" si="2"/>
        <v>59</v>
      </c>
      <c r="G20" s="43">
        <f t="shared" si="3"/>
        <v>55</v>
      </c>
      <c r="H20" s="43">
        <f t="shared" si="4"/>
        <v>50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4.25" customHeight="1" x14ac:dyDescent="0.25">
      <c r="A21" s="44" t="s">
        <v>765</v>
      </c>
      <c r="B21" s="41">
        <v>6.25E-2</v>
      </c>
      <c r="C21" s="46">
        <f t="shared" si="7"/>
        <v>75</v>
      </c>
      <c r="D21" s="46">
        <f t="shared" si="0"/>
        <v>70</v>
      </c>
      <c r="E21" s="45">
        <f t="shared" si="1"/>
        <v>65</v>
      </c>
      <c r="F21" s="42">
        <f t="shared" si="2"/>
        <v>59</v>
      </c>
      <c r="G21" s="43">
        <f t="shared" si="3"/>
        <v>55</v>
      </c>
      <c r="H21" s="43">
        <f t="shared" si="4"/>
        <v>50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4.25" customHeight="1" x14ac:dyDescent="0.25">
      <c r="A22" s="44" t="s">
        <v>756</v>
      </c>
      <c r="B22" s="41">
        <v>6.5972222222222196E-2</v>
      </c>
      <c r="C22" s="46">
        <f>(((95-60)/(150-60)) * 75) + 50</f>
        <v>79.166666666666671</v>
      </c>
      <c r="D22" s="46">
        <f t="shared" si="0"/>
        <v>74.166666666666671</v>
      </c>
      <c r="E22" s="45">
        <f t="shared" si="1"/>
        <v>69.166666666666671</v>
      </c>
      <c r="F22" s="42">
        <f t="shared" si="2"/>
        <v>63.166666666666671</v>
      </c>
      <c r="G22" s="43">
        <f t="shared" si="3"/>
        <v>59.166666666666671</v>
      </c>
      <c r="H22" s="43">
        <f t="shared" si="4"/>
        <v>54.166666666666671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4.25" customHeight="1" x14ac:dyDescent="0.25">
      <c r="A23" s="44" t="s">
        <v>756</v>
      </c>
      <c r="B23" s="41">
        <v>6.9444444444444406E-2</v>
      </c>
      <c r="C23" s="46">
        <f>(((100-60)/(150-60)) * 75) +50</f>
        <v>83.333333333333329</v>
      </c>
      <c r="D23" s="46">
        <f t="shared" si="0"/>
        <v>78.333333333333329</v>
      </c>
      <c r="E23" s="45">
        <f t="shared" si="1"/>
        <v>73.333333333333329</v>
      </c>
      <c r="F23" s="42">
        <f t="shared" si="2"/>
        <v>67.333333333333329</v>
      </c>
      <c r="G23" s="43">
        <f t="shared" si="3"/>
        <v>63.333333333333329</v>
      </c>
      <c r="H23" s="43">
        <f t="shared" si="4"/>
        <v>58.333333333333329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4.25" customHeight="1" x14ac:dyDescent="0.25">
      <c r="A24" s="44" t="s">
        <v>766</v>
      </c>
      <c r="B24" s="41">
        <v>7.2916666666666699E-2</v>
      </c>
      <c r="C24" s="46">
        <f>(((105-60)/(150-60)) * 75) + 50</f>
        <v>87.5</v>
      </c>
      <c r="D24" s="46">
        <f t="shared" si="0"/>
        <v>82.5</v>
      </c>
      <c r="E24" s="45">
        <f t="shared" si="1"/>
        <v>77.5</v>
      </c>
      <c r="F24" s="42">
        <f t="shared" si="2"/>
        <v>71.5</v>
      </c>
      <c r="G24" s="43">
        <f t="shared" si="3"/>
        <v>67.5</v>
      </c>
      <c r="H24" s="43">
        <f t="shared" si="4"/>
        <v>62.5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4.25" customHeight="1" x14ac:dyDescent="0.25">
      <c r="A25" s="44" t="s">
        <v>756</v>
      </c>
      <c r="B25" s="41">
        <v>7.6388888888888895E-2</v>
      </c>
      <c r="C25" s="46">
        <f>(((110-60)/(150-60)) * 75) + 50</f>
        <v>91.666666666666671</v>
      </c>
      <c r="D25" s="46">
        <f t="shared" si="0"/>
        <v>86.666666666666671</v>
      </c>
      <c r="E25" s="45">
        <f t="shared" si="1"/>
        <v>81.666666666666671</v>
      </c>
      <c r="F25" s="42">
        <f t="shared" si="2"/>
        <v>75.666666666666671</v>
      </c>
      <c r="G25" s="43">
        <f t="shared" si="3"/>
        <v>71.666666666666671</v>
      </c>
      <c r="H25" s="43">
        <f t="shared" si="4"/>
        <v>66.666666666666671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4.25" customHeight="1" x14ac:dyDescent="0.25">
      <c r="A26" s="44" t="s">
        <v>756</v>
      </c>
      <c r="B26" s="41">
        <v>7.9861111111111105E-2</v>
      </c>
      <c r="C26" s="46">
        <f>(((115-60)/(150-60)) * 75) + 50</f>
        <v>95.833333333333343</v>
      </c>
      <c r="D26" s="46">
        <f t="shared" si="0"/>
        <v>90.833333333333343</v>
      </c>
      <c r="E26" s="45">
        <f t="shared" si="1"/>
        <v>85.833333333333343</v>
      </c>
      <c r="F26" s="42">
        <f t="shared" si="2"/>
        <v>79.833333333333343</v>
      </c>
      <c r="G26" s="43">
        <f t="shared" si="3"/>
        <v>75.833333333333343</v>
      </c>
      <c r="H26" s="43">
        <f t="shared" si="4"/>
        <v>70.833333333333343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4.25" customHeight="1" x14ac:dyDescent="0.25">
      <c r="A27" s="44" t="s">
        <v>767</v>
      </c>
      <c r="B27" s="41">
        <v>8.3333333333333301E-2</v>
      </c>
      <c r="C27" s="46">
        <f t="shared" ref="C27:C31" si="8">(((120-60)/(150-60)) * 75) + 50</f>
        <v>100</v>
      </c>
      <c r="D27" s="46">
        <f t="shared" si="0"/>
        <v>95</v>
      </c>
      <c r="E27" s="45">
        <f t="shared" si="1"/>
        <v>90</v>
      </c>
      <c r="F27" s="42">
        <f t="shared" si="2"/>
        <v>84</v>
      </c>
      <c r="G27" s="43">
        <f t="shared" si="3"/>
        <v>80</v>
      </c>
      <c r="H27" s="43">
        <f t="shared" si="4"/>
        <v>75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4.25" customHeight="1" x14ac:dyDescent="0.25">
      <c r="A28" s="44" t="s">
        <v>768</v>
      </c>
      <c r="B28" s="41">
        <v>8.3333333333333301E-2</v>
      </c>
      <c r="C28" s="46">
        <f t="shared" si="8"/>
        <v>100</v>
      </c>
      <c r="D28" s="46">
        <f t="shared" si="0"/>
        <v>95</v>
      </c>
      <c r="E28" s="46">
        <f t="shared" si="1"/>
        <v>90</v>
      </c>
      <c r="F28" s="45">
        <f t="shared" si="2"/>
        <v>84</v>
      </c>
      <c r="G28" s="42">
        <f t="shared" si="3"/>
        <v>80</v>
      </c>
      <c r="H28" s="43">
        <f t="shared" si="4"/>
        <v>75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4.25" customHeight="1" x14ac:dyDescent="0.25">
      <c r="A29" s="44" t="s">
        <v>769</v>
      </c>
      <c r="B29" s="41">
        <v>8.3333333333333301E-2</v>
      </c>
      <c r="C29" s="46">
        <f t="shared" si="8"/>
        <v>100</v>
      </c>
      <c r="D29" s="46">
        <f t="shared" si="0"/>
        <v>95</v>
      </c>
      <c r="E29" s="46">
        <f t="shared" si="1"/>
        <v>90</v>
      </c>
      <c r="F29" s="45">
        <f t="shared" si="2"/>
        <v>84</v>
      </c>
      <c r="G29" s="42">
        <f t="shared" si="3"/>
        <v>80</v>
      </c>
      <c r="H29" s="43">
        <f t="shared" si="4"/>
        <v>75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4.25" customHeight="1" x14ac:dyDescent="0.25">
      <c r="A30" s="44" t="s">
        <v>770</v>
      </c>
      <c r="B30" s="41">
        <v>8.3333333333333301E-2</v>
      </c>
      <c r="C30" s="46">
        <f t="shared" si="8"/>
        <v>100</v>
      </c>
      <c r="D30" s="46">
        <f t="shared" si="0"/>
        <v>95</v>
      </c>
      <c r="E30" s="46">
        <f t="shared" si="1"/>
        <v>90</v>
      </c>
      <c r="F30" s="45">
        <f t="shared" si="2"/>
        <v>84</v>
      </c>
      <c r="G30" s="42">
        <f t="shared" si="3"/>
        <v>80</v>
      </c>
      <c r="H30" s="43">
        <f t="shared" si="4"/>
        <v>75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4.25" customHeight="1" x14ac:dyDescent="0.25">
      <c r="A31" s="44" t="s">
        <v>771</v>
      </c>
      <c r="B31" s="41">
        <v>8.3333333333333301E-2</v>
      </c>
      <c r="C31" s="46">
        <f t="shared" si="8"/>
        <v>100</v>
      </c>
      <c r="D31" s="46">
        <f t="shared" si="0"/>
        <v>95</v>
      </c>
      <c r="E31" s="46">
        <f t="shared" si="1"/>
        <v>90</v>
      </c>
      <c r="F31" s="45">
        <f t="shared" si="2"/>
        <v>84</v>
      </c>
      <c r="G31" s="42">
        <f t="shared" si="3"/>
        <v>80</v>
      </c>
      <c r="H31" s="43">
        <f t="shared" si="4"/>
        <v>75</v>
      </c>
      <c r="I31" s="7"/>
      <c r="J31" s="7" t="s">
        <v>772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4.25" customHeight="1" x14ac:dyDescent="0.25">
      <c r="A32" s="44" t="s">
        <v>773</v>
      </c>
      <c r="B32" s="41">
        <v>9.375E-2</v>
      </c>
      <c r="C32" s="46">
        <f>(((135-60)/(150-60)) * 75) + 50</f>
        <v>112.5</v>
      </c>
      <c r="D32" s="46">
        <f t="shared" si="0"/>
        <v>107.5</v>
      </c>
      <c r="E32" s="46">
        <f t="shared" si="1"/>
        <v>102.5</v>
      </c>
      <c r="F32" s="45">
        <f t="shared" si="2"/>
        <v>96.5</v>
      </c>
      <c r="G32" s="42">
        <f t="shared" si="3"/>
        <v>92.5</v>
      </c>
      <c r="H32" s="43">
        <f t="shared" si="4"/>
        <v>87.5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4.25" customHeight="1" x14ac:dyDescent="0.25">
      <c r="A33" s="44" t="s">
        <v>756</v>
      </c>
      <c r="B33" s="41">
        <v>0.104166666666667</v>
      </c>
      <c r="C33" s="46">
        <v>125</v>
      </c>
      <c r="D33" s="46">
        <f t="shared" si="0"/>
        <v>120</v>
      </c>
      <c r="E33" s="46">
        <f t="shared" si="1"/>
        <v>115</v>
      </c>
      <c r="F33" s="45">
        <f t="shared" si="2"/>
        <v>109</v>
      </c>
      <c r="G33" s="42">
        <f t="shared" si="3"/>
        <v>105</v>
      </c>
      <c r="H33" s="43">
        <f t="shared" si="4"/>
        <v>100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4.25" customHeight="1" x14ac:dyDescent="0.25">
      <c r="A34" s="44" t="s">
        <v>774</v>
      </c>
      <c r="B34" s="41">
        <v>0.125</v>
      </c>
      <c r="C34" s="46">
        <f>(((180-150)/(360-150)) * 50) + 125</f>
        <v>132.14285714285714</v>
      </c>
      <c r="D34" s="46">
        <f t="shared" si="0"/>
        <v>127.14285714285714</v>
      </c>
      <c r="E34" s="46">
        <f t="shared" si="1"/>
        <v>122.14285714285714</v>
      </c>
      <c r="F34" s="45">
        <f t="shared" si="2"/>
        <v>116.14285714285714</v>
      </c>
      <c r="G34" s="42">
        <f t="shared" si="3"/>
        <v>112.14285714285714</v>
      </c>
      <c r="H34" s="43">
        <f t="shared" si="4"/>
        <v>107.14285714285714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4.25" customHeight="1" x14ac:dyDescent="0.25">
      <c r="A35" s="44" t="s">
        <v>756</v>
      </c>
      <c r="B35" s="41">
        <v>0.14583333333333301</v>
      </c>
      <c r="C35" s="46">
        <f>(((210-150)/(360-150)) * 50) + 125</f>
        <v>139.28571428571428</v>
      </c>
      <c r="D35" s="46">
        <f t="shared" si="0"/>
        <v>134.28571428571428</v>
      </c>
      <c r="E35" s="46">
        <f t="shared" si="1"/>
        <v>129.28571428571428</v>
      </c>
      <c r="F35" s="46">
        <f t="shared" si="2"/>
        <v>123.28571428571428</v>
      </c>
      <c r="G35" s="45">
        <f t="shared" si="3"/>
        <v>119.28571428571428</v>
      </c>
      <c r="H35" s="42">
        <f t="shared" si="4"/>
        <v>114.28571428571428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4.25" customHeight="1" x14ac:dyDescent="0.25">
      <c r="A36" s="44" t="s">
        <v>775</v>
      </c>
      <c r="B36" s="41">
        <v>0.16666666666666699</v>
      </c>
      <c r="C36" s="46">
        <f>(((240-150)/(360-150)) * 50) + 125</f>
        <v>146.42857142857142</v>
      </c>
      <c r="D36" s="46">
        <f t="shared" si="0"/>
        <v>141.42857142857142</v>
      </c>
      <c r="E36" s="46">
        <f t="shared" si="1"/>
        <v>136.42857142857142</v>
      </c>
      <c r="F36" s="46">
        <f t="shared" si="2"/>
        <v>130.42857142857142</v>
      </c>
      <c r="G36" s="47">
        <f t="shared" si="3"/>
        <v>126.42857142857142</v>
      </c>
      <c r="H36" s="45">
        <f t="shared" si="4"/>
        <v>121.42857142857142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4.25" customHeight="1" x14ac:dyDescent="0.25">
      <c r="A37" s="44" t="s">
        <v>756</v>
      </c>
      <c r="B37" s="41">
        <v>0.1875</v>
      </c>
      <c r="C37" s="46">
        <f>(((270-150)/(360-150)) * 50) + 125</f>
        <v>153.57142857142856</v>
      </c>
      <c r="D37" s="46">
        <f t="shared" si="0"/>
        <v>148.57142857142856</v>
      </c>
      <c r="E37" s="46">
        <f t="shared" si="1"/>
        <v>143.57142857142856</v>
      </c>
      <c r="F37" s="46">
        <f t="shared" si="2"/>
        <v>137.57142857142856</v>
      </c>
      <c r="G37" s="47">
        <f t="shared" si="3"/>
        <v>133.57142857142856</v>
      </c>
      <c r="H37" s="45">
        <f t="shared" si="4"/>
        <v>128.57142857142856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4.25" customHeight="1" x14ac:dyDescent="0.25">
      <c r="A38" s="44" t="s">
        <v>776</v>
      </c>
      <c r="B38" s="41">
        <v>0.20833333333333301</v>
      </c>
      <c r="C38" s="46">
        <f t="shared" ref="C38:C39" si="9">(((300-150)/(360-150)) * 50) + 125</f>
        <v>160.71428571428572</v>
      </c>
      <c r="D38" s="46">
        <f t="shared" si="0"/>
        <v>155.71428571428572</v>
      </c>
      <c r="E38" s="46">
        <f t="shared" si="1"/>
        <v>150.71428571428572</v>
      </c>
      <c r="F38" s="46">
        <f t="shared" si="2"/>
        <v>144.71428571428572</v>
      </c>
      <c r="G38" s="47">
        <f t="shared" si="3"/>
        <v>140.71428571428572</v>
      </c>
      <c r="H38" s="45">
        <f t="shared" si="4"/>
        <v>135.71428571428572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4.25" customHeight="1" x14ac:dyDescent="0.25">
      <c r="A39" s="44" t="s">
        <v>777</v>
      </c>
      <c r="B39" s="41">
        <v>0.20833333333333301</v>
      </c>
      <c r="C39" s="46">
        <f t="shared" si="9"/>
        <v>160.71428571428572</v>
      </c>
      <c r="D39" s="46">
        <f t="shared" si="0"/>
        <v>155.71428571428572</v>
      </c>
      <c r="E39" s="46">
        <f t="shared" si="1"/>
        <v>150.71428571428572</v>
      </c>
      <c r="F39" s="46">
        <f t="shared" si="2"/>
        <v>144.71428571428572</v>
      </c>
      <c r="G39" s="47">
        <f t="shared" si="3"/>
        <v>140.71428571428572</v>
      </c>
      <c r="H39" s="45">
        <f t="shared" si="4"/>
        <v>135.71428571428572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4.25" customHeight="1" x14ac:dyDescent="0.25">
      <c r="A40" s="44" t="s">
        <v>778</v>
      </c>
      <c r="B40" s="41">
        <v>0.22916666666666699</v>
      </c>
      <c r="C40" s="46">
        <f>(((330-150)/(360-150)) * 50) + 125</f>
        <v>167.85714285714286</v>
      </c>
      <c r="D40" s="46">
        <f t="shared" si="0"/>
        <v>162.85714285714286</v>
      </c>
      <c r="E40" s="46">
        <f t="shared" si="1"/>
        <v>157.85714285714286</v>
      </c>
      <c r="F40" s="46">
        <f t="shared" si="2"/>
        <v>151.85714285714286</v>
      </c>
      <c r="G40" s="47">
        <f t="shared" si="3"/>
        <v>147.85714285714286</v>
      </c>
      <c r="H40" s="45">
        <f t="shared" si="4"/>
        <v>142.85714285714286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4.25" customHeight="1" x14ac:dyDescent="0.25">
      <c r="A41" s="44" t="s">
        <v>779</v>
      </c>
      <c r="B41" s="41">
        <v>0.25</v>
      </c>
      <c r="C41" s="46">
        <v>175</v>
      </c>
      <c r="D41" s="46">
        <f t="shared" si="0"/>
        <v>170</v>
      </c>
      <c r="E41" s="46">
        <f t="shared" si="1"/>
        <v>165</v>
      </c>
      <c r="F41" s="46">
        <f t="shared" si="2"/>
        <v>159</v>
      </c>
      <c r="G41" s="47">
        <f t="shared" si="3"/>
        <v>155</v>
      </c>
      <c r="H41" s="45">
        <f t="shared" si="4"/>
        <v>150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4.25" customHeight="1" x14ac:dyDescent="0.25">
      <c r="A42" s="44" t="s">
        <v>780</v>
      </c>
      <c r="B42" s="41">
        <v>0.27083333333333298</v>
      </c>
      <c r="C42" s="46">
        <f t="shared" ref="C42" si="10">(((390-360)/(1080-360)) * 75) +175</f>
        <v>178.125</v>
      </c>
      <c r="D42" s="46">
        <f t="shared" si="0"/>
        <v>173.125</v>
      </c>
      <c r="E42" s="46">
        <f t="shared" si="1"/>
        <v>168.125</v>
      </c>
      <c r="F42" s="46">
        <f t="shared" si="2"/>
        <v>162.125</v>
      </c>
      <c r="G42" s="47">
        <f t="shared" si="3"/>
        <v>158.125</v>
      </c>
      <c r="H42" s="45">
        <f t="shared" si="4"/>
        <v>153.125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4.25" customHeight="1" x14ac:dyDescent="0.25">
      <c r="A43" s="44" t="s">
        <v>756</v>
      </c>
      <c r="B43" s="41">
        <v>0.33333333333333298</v>
      </c>
      <c r="C43" s="46">
        <f>(((480-360)/(1080-360)) * 75) +175</f>
        <v>187.5</v>
      </c>
      <c r="D43" s="46"/>
      <c r="E43" s="46"/>
      <c r="F43" s="46"/>
      <c r="G43" s="47"/>
      <c r="H43" s="4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4.25" customHeight="1" x14ac:dyDescent="0.25">
      <c r="A44" s="44" t="s">
        <v>756</v>
      </c>
      <c r="B44" s="41">
        <v>0.39583333333333298</v>
      </c>
      <c r="C44" s="46">
        <f>(((570-360)/(1080-360)) * 75) +175</f>
        <v>196.875</v>
      </c>
      <c r="D44" s="46"/>
      <c r="E44" s="46"/>
      <c r="F44" s="46"/>
      <c r="G44" s="47"/>
      <c r="H44" s="4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4.25" customHeight="1" x14ac:dyDescent="0.25">
      <c r="A45" s="44" t="s">
        <v>756</v>
      </c>
      <c r="B45" s="41">
        <v>0.45833333333333298</v>
      </c>
      <c r="C45" s="46">
        <f>(((660-360)/(1080-360)) * 75) +175</f>
        <v>206.25</v>
      </c>
      <c r="D45" s="46"/>
      <c r="E45" s="46"/>
      <c r="F45" s="46"/>
      <c r="G45" s="47"/>
      <c r="H45" s="4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4.25" customHeight="1" x14ac:dyDescent="0.25">
      <c r="A46" s="44" t="s">
        <v>781</v>
      </c>
      <c r="B46" s="41">
        <v>0.5</v>
      </c>
      <c r="C46" s="46">
        <f t="shared" ref="C46" si="11">(((720-360)/(1080-360)) * 75) +175</f>
        <v>212.5</v>
      </c>
      <c r="D46" s="46">
        <f t="shared" ref="D46:D47" si="12">C46-5</f>
        <v>207.5</v>
      </c>
      <c r="E46" s="46">
        <f t="shared" ref="E46:E47" si="13">C46-10</f>
        <v>202.5</v>
      </c>
      <c r="F46" s="46">
        <f t="shared" ref="F46:F47" si="14">C46-16</f>
        <v>196.5</v>
      </c>
      <c r="G46" s="47">
        <f t="shared" ref="G46:G47" si="15">C46-20</f>
        <v>192.5</v>
      </c>
      <c r="H46" s="45">
        <f t="shared" ref="H46:H47" si="16">C46-25</f>
        <v>187.5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4.25" customHeight="1" x14ac:dyDescent="0.25">
      <c r="A47" s="44" t="s">
        <v>782</v>
      </c>
      <c r="B47" s="48">
        <v>0.75</v>
      </c>
      <c r="C47" s="46">
        <v>250</v>
      </c>
      <c r="D47" s="46">
        <f t="shared" si="12"/>
        <v>245</v>
      </c>
      <c r="E47" s="46">
        <f t="shared" si="13"/>
        <v>240</v>
      </c>
      <c r="F47" s="46">
        <f t="shared" si="14"/>
        <v>234</v>
      </c>
      <c r="G47" s="47">
        <f t="shared" si="15"/>
        <v>230</v>
      </c>
      <c r="H47" s="45">
        <f t="shared" si="16"/>
        <v>225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4.2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4.2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4.2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4.2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4.2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4.2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4.2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4.2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4.2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4.2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4.2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4.2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4.2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4.2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4.25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4.25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4.25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4.25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4.2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4.2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4.25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4.2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4.2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4.25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4.25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4.25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4.2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4.25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4.2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4.25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4.2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4.2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4.2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4.2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4.2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4.25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4.2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4.2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4.2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4.2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4.25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4.2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4.25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4.25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4.2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4.2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4.2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4.2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4.2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4.2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4.2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4.2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4.2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4.2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4.2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4.2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4.2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4.2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4.2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4.2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4.2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4.2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4.2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4.2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4.2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4.2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4.2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4.2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4.2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4.2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4.2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4.2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4.2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4.2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4.2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4.2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4.2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4.2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4.2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4.2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4.2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4.2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4.2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4.2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4.2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4.2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4.2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4.2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4.2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4.2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4.2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4.2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4.2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4.2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4.2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4.2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4.2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4.2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4.2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4.2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4.2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4.2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4.2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4.2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4.2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4.2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4.2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4.2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4.2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4.2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4.2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4.2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4.2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4.2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4.2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4.2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4.2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4.2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4.2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4.2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4.2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4.2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4.2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4.2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4.2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4.2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4.2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4.2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4.2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4.2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4.2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4.2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4.2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4.2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4.2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4.2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4.2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4.2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4.2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4.2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4.2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4.2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4.2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4.2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4.2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4.2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4.2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4.2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4.2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4.2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4.2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4.2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4.2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4.2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4.2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4.2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4.2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4.2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4.2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4.2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4.2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4.2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4.2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4.2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4.2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4.2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4.2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4.2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4.2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4.2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4.2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4.2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4.2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4.2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4.2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4.2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4.2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4.2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4.2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4.2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4.2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4.2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4.2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4.2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4.2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4.2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4.2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4.2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4.2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4.2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4.2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4.2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4.2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4.2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4.2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4.2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4.2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4.2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4.2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4.2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4.2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4.2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4.2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4.2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4.2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4.2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4.2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4.2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4.2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4.2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4.2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4.2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4.2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4.2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4.2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4.2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4.2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4.2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4.2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4.2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4.2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4.2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4.2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4.2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4.2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4.2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4.2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4.2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4.2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4.2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4.2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4.2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4.2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4.2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4.2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4.2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4.2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4.2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4.2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4.2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4.2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4.2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4.2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4.2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4.2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4.2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4.2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4.2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4.2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4.2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4.2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4.2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4.2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4.2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4.2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4.2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4.2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4.2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4.2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4.2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4.2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4.2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4.2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4.2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4.2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4.2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4.2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4.2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4.2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4.2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4.2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4.2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4.2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4.2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4.2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4.2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4.2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4.2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4.2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4.2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4.2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4.2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4.2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4.2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4.2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4.2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4.2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4.2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4.2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4.2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4.2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4.2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4.2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4.2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4.2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4.2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4.2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4.2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4.2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4.2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4.2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4.2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4.2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4.2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4.2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4.2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4.2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4.2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4.2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4.2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4.2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4.2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4.2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4.2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4.2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4.2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4.2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4.2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4.2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4.2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4.2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4.2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4.2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4.2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4.2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4.2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4.2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4.2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4.2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4.2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4.2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4.2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4.2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4.2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4.2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4.2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4.2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4.2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4.2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4.2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4.2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4.2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4.2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4.2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4.2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4.2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4.2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4.2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4.2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4.2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4.2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4.2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4.2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4.2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4.2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4.2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4.2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4.2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4.2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4.2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4.2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4.2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4.2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4.2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4.2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4.2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4.2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4.2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4.2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4.2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4.2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4.2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4.2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4.2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4.2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4.2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4.2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4.2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4.2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4.2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4.2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4.2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4.2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4.2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4.2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4.2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4.2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4.2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4.2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4.2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4.2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4.2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4.2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4.2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4.2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4.2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4.2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4.2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4.2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4.2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4.2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4.2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4.2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4.2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4.2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4.2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4.2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4.2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4.2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4.2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4.2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4.2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4.2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4.2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4.2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4.2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4.2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4.2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4.2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4.2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4.2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4.2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4.2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4.2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4.2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4.2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4.2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4.2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4.2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4.2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4.2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4.2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4.2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4.2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4.2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4.2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4.2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4.2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4.2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4.2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4.2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4.2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4.2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4.2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4.2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4.2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4.2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4.2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4.2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4.2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4.2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4.2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4.2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4.2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4.2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4.2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4.2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4.2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4.2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4.2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4.2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4.2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4.2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4.2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4.2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4.2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4.2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4.2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4.2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4.2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4.2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4.2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4.2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4.2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4.2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4.2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4.2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4.2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4.2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4.2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4.2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4.2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4.2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4.2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4.2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4.2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4.2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4.2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4.2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4.2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4.2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4.2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4.2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4.2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4.2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4.2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4.2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4.2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4.2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4.2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4.2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4.2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4.2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4.2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4.2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4.2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4.2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4.2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4.2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4.2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4.2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4.2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4.2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4.2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4.2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4.2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4.2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4.2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4.2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4.2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4.2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4.2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4.2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4.2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4.2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4.2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4.2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4.2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4.2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4.2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4.2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4.2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4.2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4.2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4.2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4.2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4.2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4.2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4.2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4.2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4.2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4.2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4.2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4.2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4.2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4.2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4.2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4.2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4.2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4.2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4.2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4.2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4.2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4.2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4.2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4.2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4.2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4.2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4.2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4.2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4.2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4.2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4.2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4.2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4.2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4.2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4.2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4.2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4.2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4.2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4.2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4.2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4.2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4.2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4.2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4.2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4.2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4.2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4.2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4.2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4.2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4.2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4.2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4.2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4.2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4.2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4.2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4.2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4.2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4.2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4.2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4.2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4.2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4.2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4.2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4.2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4.2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4.2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4.2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4.2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4.2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4.2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4.2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4.2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4.2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4.2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4.2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4.2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4.2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4.2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4.2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4.2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4.2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4.2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4.2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4.2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4.2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4.2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4.2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4.2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4.2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4.2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4.2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4.2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4.2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4.2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4.2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4.2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4.2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4.2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4.2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4.2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4.2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4.2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4.2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4.2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4.2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4.2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4.2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4.2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4.2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4.2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4.2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4.2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4.2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4.2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4.2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4.2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4.2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4.2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4.2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4.2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4.2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4.2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4.2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4.2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4.2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4.2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4.2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4.2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4.2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4.2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4.2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4.2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4.2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4.2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4.2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4.2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4.2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4.2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4.2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4.2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4.2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4.2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4.2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4.2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4.2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4.2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4.2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4.2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4.2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4.2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4.2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4.2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4.2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4.2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4.2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4.2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4.2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4.2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4.2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4.2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4.2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4.2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4.2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4.2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4.2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4.2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4.2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4.2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4.2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4.2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4.2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4.2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4.2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4.2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4.2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4.2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4.2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4.2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4.2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4.2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4.2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4.2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4.2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4.2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4.2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4.2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4.2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4.2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4.2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4.2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4.2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4.2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4.2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4.2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4.2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4.2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4.2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4.2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4.2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4.2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4.2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4.2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4.2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4.2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4.2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4.2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4.2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4.2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4.2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4.2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4.2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4.2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4.2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4.2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4.2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4.2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4.2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4.2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4.2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4.2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4.2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4.2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4.2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4.2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4.2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4.2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4.2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4.2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4.2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4.2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4.2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4.2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4.2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4.2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4.2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4.2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4.2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4.2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4.2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4.2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4.2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4.2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4.2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4.2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4.2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4.2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4.2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4.2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4.2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4.2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4.2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4.2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4.2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4.2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4.2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4.2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4.2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4.2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4.2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4.2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4.2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4.2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4.2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4.2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4.2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4.2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4.2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4.2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4.2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4.2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4.2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4.2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4.2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4.2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4.2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4.2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4.2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4.2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4.2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4.2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4.2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4.2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4.2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4.2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4.2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4.2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4.2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4.2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4.2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4.2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4.2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4.2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4.2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4.2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4.2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4.2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4.2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4.2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4.2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4.2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4.2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4.2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4.2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4.2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4.2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4.2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4.2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4.2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4.2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4.2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4.2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4.2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4.2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4.2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4.2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4.2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4.2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4.2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4.2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4.2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4.2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4.2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4.2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4.2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4.2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4.2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4.2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4.2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4.2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4.2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4.2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4.2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4.2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4.2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4.2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4.2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4.2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4.2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4.2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4.2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4.2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4.2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4.2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4.2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4.2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4.2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4.2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4.2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4.2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4.2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4.2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4.2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4.2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4.2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4.2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4.2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4.2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4.2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4.2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4.2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4.2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4.2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4.2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4.2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4.2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4.2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4.2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4.2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4.2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4.2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4.2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4.2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4.2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4.2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4.2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4.2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4.2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4.2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4.2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4.2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4.2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4.2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4.2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4.2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4.2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4.2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4.2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4.2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4.2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4.2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4.2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4.2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4.2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4.2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4.2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4.2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14.2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14.2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14.2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14.2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14.2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14.2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14.2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14.2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14.2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14.2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14.2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14.2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14.2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14.2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14.2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14.2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14.2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14.2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ht="14.2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ht="14.2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ht="14.2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 ht="14.2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spans="1:25" ht="14.2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spans="1:25" ht="14.2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spans="1:25" ht="14.2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pageMargins left="0" right="0" top="0" bottom="0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2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" customHeight="1" x14ac:dyDescent="0.25"/>
  <cols>
    <col min="1" max="1" width="30.5703125" customWidth="1"/>
    <col min="2" max="2" width="40.85546875" customWidth="1"/>
    <col min="3" max="3" width="13.85546875" customWidth="1"/>
    <col min="4" max="4" width="13.140625" customWidth="1"/>
    <col min="5" max="5" width="6.5703125" customWidth="1"/>
    <col min="6" max="6" width="4.28515625" customWidth="1"/>
    <col min="7" max="7" width="5.42578125" customWidth="1"/>
    <col min="8" max="8" width="4.140625" customWidth="1"/>
    <col min="9" max="10" width="4.28515625" customWidth="1"/>
    <col min="11" max="12" width="4.5703125" customWidth="1"/>
    <col min="13" max="14" width="10.140625" customWidth="1"/>
    <col min="15" max="15" width="8" customWidth="1"/>
    <col min="16" max="16" width="8.7109375" customWidth="1"/>
    <col min="17" max="17" width="7.140625" customWidth="1"/>
    <col min="18" max="18" width="4.5703125" customWidth="1"/>
    <col min="19" max="19" width="6" customWidth="1"/>
    <col min="20" max="20" width="5.85546875" customWidth="1"/>
    <col min="21" max="21" width="5.7109375" customWidth="1"/>
    <col min="22" max="22" width="6.5703125" customWidth="1"/>
    <col min="23" max="23" width="8" customWidth="1"/>
    <col min="24" max="24" width="7.85546875" customWidth="1"/>
    <col min="25" max="26" width="8.28515625" customWidth="1"/>
    <col min="27" max="27" width="28.85546875" customWidth="1"/>
    <col min="28" max="28" width="28.5703125" customWidth="1"/>
    <col min="29" max="29" width="9.7109375" customWidth="1"/>
    <col min="30" max="30" width="10.140625" customWidth="1"/>
    <col min="31" max="38" width="9.85546875" customWidth="1"/>
  </cols>
  <sheetData>
    <row r="1" spans="1:38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6" t="s">
        <v>29</v>
      </c>
      <c r="AE1" s="7"/>
      <c r="AF1" s="7"/>
      <c r="AG1" s="7"/>
      <c r="AH1" s="7"/>
      <c r="AI1" s="7"/>
      <c r="AJ1" s="7"/>
      <c r="AK1" s="7"/>
      <c r="AL1" s="7"/>
    </row>
    <row r="2" spans="1:38" ht="15.75" x14ac:dyDescent="0.25">
      <c r="A2" s="1" t="s">
        <v>30</v>
      </c>
      <c r="B2" s="1" t="s">
        <v>31</v>
      </c>
      <c r="C2" s="8" t="s">
        <v>32</v>
      </c>
      <c r="D2" s="9">
        <v>18</v>
      </c>
      <c r="E2" s="9"/>
      <c r="F2" s="9"/>
      <c r="G2" s="9"/>
      <c r="H2" s="9"/>
      <c r="I2" s="9"/>
      <c r="J2" s="9">
        <v>18</v>
      </c>
      <c r="K2" s="9"/>
      <c r="L2" s="9">
        <v>0</v>
      </c>
      <c r="M2" s="10">
        <v>57</v>
      </c>
      <c r="N2" s="10"/>
      <c r="O2" s="11">
        <v>0</v>
      </c>
      <c r="P2" s="7">
        <f t="shared" ref="P2:P13" si="0">O2*5+M2</f>
        <v>57</v>
      </c>
      <c r="Q2" s="7">
        <v>1835</v>
      </c>
      <c r="R2" s="7">
        <v>1</v>
      </c>
      <c r="S2" s="7">
        <v>1857</v>
      </c>
      <c r="T2" s="7">
        <v>5</v>
      </c>
      <c r="U2" s="7">
        <v>1</v>
      </c>
      <c r="V2" s="7">
        <v>2</v>
      </c>
      <c r="W2" s="7">
        <v>40</v>
      </c>
      <c r="X2" s="7"/>
      <c r="Y2" s="7"/>
      <c r="Z2" s="7"/>
      <c r="AA2" s="7">
        <v>17</v>
      </c>
      <c r="AB2" s="7">
        <v>47</v>
      </c>
      <c r="AC2" s="7" t="s">
        <v>33</v>
      </c>
      <c r="AD2" s="7"/>
      <c r="AE2" s="7"/>
      <c r="AF2" s="7"/>
      <c r="AG2" s="7"/>
      <c r="AH2" s="7"/>
      <c r="AI2" s="7"/>
      <c r="AJ2" s="7"/>
      <c r="AK2" s="7"/>
      <c r="AL2" s="7"/>
    </row>
    <row r="3" spans="1:38" ht="15.75" x14ac:dyDescent="0.25">
      <c r="A3" s="11" t="s">
        <v>34</v>
      </c>
      <c r="B3" s="1" t="s">
        <v>35</v>
      </c>
      <c r="C3" s="8" t="s">
        <v>32</v>
      </c>
      <c r="D3" s="9">
        <v>20</v>
      </c>
      <c r="E3" s="9"/>
      <c r="F3" s="9"/>
      <c r="G3" s="9"/>
      <c r="H3" s="9"/>
      <c r="I3" s="9">
        <v>20</v>
      </c>
      <c r="J3" s="9"/>
      <c r="K3" s="9"/>
      <c r="L3" s="9">
        <v>0</v>
      </c>
      <c r="M3" s="10">
        <v>49</v>
      </c>
      <c r="N3" s="10"/>
      <c r="O3" s="11">
        <v>0</v>
      </c>
      <c r="P3" s="7">
        <f t="shared" si="0"/>
        <v>49</v>
      </c>
      <c r="Q3" s="7">
        <v>1835</v>
      </c>
      <c r="R3" s="7">
        <v>1</v>
      </c>
      <c r="S3" s="7">
        <v>1857</v>
      </c>
      <c r="T3" s="7">
        <v>5</v>
      </c>
      <c r="U3" s="7">
        <v>1</v>
      </c>
      <c r="V3" s="7">
        <v>2</v>
      </c>
      <c r="W3" s="7">
        <v>40</v>
      </c>
      <c r="X3" s="7"/>
      <c r="Y3" s="7"/>
      <c r="Z3" s="7"/>
      <c r="AA3" s="7">
        <v>17</v>
      </c>
      <c r="AB3" s="7">
        <v>47</v>
      </c>
      <c r="AC3" s="7" t="s">
        <v>33</v>
      </c>
      <c r="AD3" s="7"/>
      <c r="AE3" s="7"/>
      <c r="AF3" s="7"/>
      <c r="AG3" s="7"/>
      <c r="AH3" s="7"/>
      <c r="AI3" s="7"/>
      <c r="AJ3" s="7"/>
      <c r="AK3" s="7"/>
      <c r="AL3" s="7"/>
    </row>
    <row r="4" spans="1:38" ht="15.75" x14ac:dyDescent="0.25">
      <c r="A4" s="1" t="s">
        <v>36</v>
      </c>
      <c r="B4" s="1" t="s">
        <v>37</v>
      </c>
      <c r="C4" s="8" t="s">
        <v>32</v>
      </c>
      <c r="D4" s="9">
        <v>24</v>
      </c>
      <c r="E4" s="9"/>
      <c r="F4" s="9"/>
      <c r="G4" s="9"/>
      <c r="H4" s="9">
        <v>24</v>
      </c>
      <c r="I4" s="9"/>
      <c r="J4" s="9"/>
      <c r="K4" s="9"/>
      <c r="L4" s="9">
        <v>0</v>
      </c>
      <c r="M4" s="10">
        <v>27</v>
      </c>
      <c r="N4" s="10"/>
      <c r="O4" s="11">
        <v>0</v>
      </c>
      <c r="P4" s="7">
        <f t="shared" si="0"/>
        <v>27</v>
      </c>
      <c r="Q4" s="7">
        <v>1835</v>
      </c>
      <c r="R4" s="7">
        <v>1</v>
      </c>
      <c r="S4" s="7">
        <v>1857</v>
      </c>
      <c r="T4" s="7">
        <v>5</v>
      </c>
      <c r="U4" s="7">
        <v>1</v>
      </c>
      <c r="V4" s="7">
        <v>2</v>
      </c>
      <c r="W4" s="7">
        <v>40</v>
      </c>
      <c r="X4" s="7"/>
      <c r="Y4" s="7"/>
      <c r="Z4" s="7"/>
      <c r="AA4" s="7">
        <v>17</v>
      </c>
      <c r="AB4" s="7">
        <v>47</v>
      </c>
      <c r="AC4" s="7" t="s">
        <v>33</v>
      </c>
      <c r="AD4" s="7"/>
      <c r="AE4" s="7"/>
      <c r="AF4" s="7"/>
      <c r="AG4" s="7"/>
      <c r="AH4" s="7"/>
      <c r="AI4" s="7"/>
      <c r="AJ4" s="7"/>
      <c r="AK4" s="7"/>
      <c r="AL4" s="7"/>
    </row>
    <row r="5" spans="1:38" ht="15.75" x14ac:dyDescent="0.25">
      <c r="A5" s="1" t="s">
        <v>38</v>
      </c>
      <c r="B5" s="1" t="s">
        <v>39</v>
      </c>
      <c r="C5" s="8" t="s">
        <v>32</v>
      </c>
      <c r="D5" s="9">
        <v>99</v>
      </c>
      <c r="E5" s="9"/>
      <c r="F5" s="9"/>
      <c r="G5" s="9"/>
      <c r="H5" s="9">
        <v>96</v>
      </c>
      <c r="I5" s="9"/>
      <c r="J5" s="9"/>
      <c r="K5" s="9"/>
      <c r="L5" s="9">
        <v>40</v>
      </c>
      <c r="M5" s="10">
        <v>60</v>
      </c>
      <c r="N5" s="10"/>
      <c r="O5" s="11">
        <v>0</v>
      </c>
      <c r="P5" s="7">
        <f t="shared" si="0"/>
        <v>60</v>
      </c>
      <c r="Q5" s="7">
        <v>1993</v>
      </c>
      <c r="R5" s="7">
        <v>6</v>
      </c>
      <c r="S5" s="7">
        <v>2015</v>
      </c>
      <c r="T5" s="7">
        <v>5</v>
      </c>
      <c r="U5" s="7" t="s">
        <v>40</v>
      </c>
      <c r="V5" s="7">
        <v>2</v>
      </c>
      <c r="W5" s="7">
        <v>105</v>
      </c>
      <c r="X5" s="7" t="s">
        <v>41</v>
      </c>
      <c r="Y5" s="7">
        <v>242</v>
      </c>
      <c r="Z5" s="7"/>
      <c r="AA5" s="7">
        <v>20</v>
      </c>
      <c r="AB5" s="7">
        <v>170</v>
      </c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ht="15.75" x14ac:dyDescent="0.25">
      <c r="A6" s="1" t="s">
        <v>42</v>
      </c>
      <c r="B6" s="1" t="s">
        <v>43</v>
      </c>
      <c r="C6" s="8" t="s">
        <v>32</v>
      </c>
      <c r="D6" s="9">
        <v>99</v>
      </c>
      <c r="E6" s="9"/>
      <c r="F6" s="9"/>
      <c r="G6" s="9"/>
      <c r="H6" s="9">
        <v>96</v>
      </c>
      <c r="I6" s="9"/>
      <c r="J6" s="9"/>
      <c r="K6" s="9"/>
      <c r="L6" s="9">
        <v>40</v>
      </c>
      <c r="M6" s="10">
        <v>60</v>
      </c>
      <c r="N6" s="10"/>
      <c r="O6" s="11">
        <v>0</v>
      </c>
      <c r="P6" s="7">
        <f t="shared" si="0"/>
        <v>60</v>
      </c>
      <c r="Q6" s="7">
        <v>1993</v>
      </c>
      <c r="R6" s="7">
        <v>6</v>
      </c>
      <c r="S6" s="7">
        <v>2015</v>
      </c>
      <c r="T6" s="7">
        <v>5</v>
      </c>
      <c r="U6" s="7" t="s">
        <v>40</v>
      </c>
      <c r="V6" s="7">
        <v>2</v>
      </c>
      <c r="W6" s="7">
        <v>105</v>
      </c>
      <c r="X6" s="7" t="s">
        <v>41</v>
      </c>
      <c r="Y6" s="7">
        <v>242</v>
      </c>
      <c r="Z6" s="7"/>
      <c r="AA6" s="7">
        <v>20</v>
      </c>
      <c r="AB6" s="7">
        <v>170</v>
      </c>
      <c r="AC6" s="7"/>
      <c r="AD6" s="7"/>
      <c r="AE6" s="7"/>
      <c r="AG6" s="7"/>
      <c r="AH6" s="7"/>
      <c r="AI6" s="7"/>
      <c r="AJ6" s="7"/>
      <c r="AK6" s="7"/>
      <c r="AL6" s="7"/>
    </row>
    <row r="7" spans="1:38" ht="15.75" x14ac:dyDescent="0.25">
      <c r="A7" s="1" t="s">
        <v>44</v>
      </c>
      <c r="B7" s="1" t="s">
        <v>45</v>
      </c>
      <c r="C7" s="8" t="s">
        <v>32</v>
      </c>
      <c r="D7" s="9">
        <v>88</v>
      </c>
      <c r="E7" s="9"/>
      <c r="F7" s="9"/>
      <c r="G7" s="9"/>
      <c r="H7" s="9">
        <v>88</v>
      </c>
      <c r="I7" s="9"/>
      <c r="J7" s="9"/>
      <c r="K7" s="9"/>
      <c r="L7" s="9">
        <v>35</v>
      </c>
      <c r="M7" s="10">
        <v>50</v>
      </c>
      <c r="N7" s="10"/>
      <c r="O7" s="11">
        <v>0</v>
      </c>
      <c r="P7" s="7">
        <f t="shared" si="0"/>
        <v>50</v>
      </c>
      <c r="Q7" s="7">
        <v>1976</v>
      </c>
      <c r="R7" s="7">
        <v>6</v>
      </c>
      <c r="S7" s="7">
        <v>1994</v>
      </c>
      <c r="T7" s="7">
        <v>5</v>
      </c>
      <c r="U7" s="7">
        <v>26</v>
      </c>
      <c r="V7" s="7">
        <v>2</v>
      </c>
      <c r="W7" s="7">
        <v>88</v>
      </c>
      <c r="X7" s="7" t="s">
        <v>41</v>
      </c>
      <c r="Y7" s="7">
        <v>242</v>
      </c>
      <c r="Z7" s="7"/>
      <c r="AA7" s="7">
        <v>20</v>
      </c>
      <c r="AB7" s="7">
        <v>150</v>
      </c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 ht="15.75" x14ac:dyDescent="0.25">
      <c r="A8" s="1" t="s">
        <v>46</v>
      </c>
      <c r="B8" s="1" t="s">
        <v>47</v>
      </c>
      <c r="C8" s="8" t="s">
        <v>32</v>
      </c>
      <c r="D8" s="9">
        <v>88</v>
      </c>
      <c r="E8" s="9"/>
      <c r="F8" s="9"/>
      <c r="G8" s="9"/>
      <c r="H8" s="9">
        <v>88</v>
      </c>
      <c r="I8" s="9"/>
      <c r="J8" s="9"/>
      <c r="K8" s="9"/>
      <c r="L8" s="9">
        <v>35</v>
      </c>
      <c r="M8" s="10">
        <v>50</v>
      </c>
      <c r="N8" s="10"/>
      <c r="O8" s="11">
        <v>0</v>
      </c>
      <c r="P8" s="7">
        <f t="shared" si="0"/>
        <v>50</v>
      </c>
      <c r="Q8" s="7">
        <v>1976</v>
      </c>
      <c r="R8" s="7">
        <v>6</v>
      </c>
      <c r="S8" s="7">
        <v>1994</v>
      </c>
      <c r="T8" s="7">
        <v>5</v>
      </c>
      <c r="U8" s="7">
        <v>26</v>
      </c>
      <c r="V8" s="7">
        <v>2</v>
      </c>
      <c r="W8" s="7">
        <v>88</v>
      </c>
      <c r="X8" s="7" t="s">
        <v>41</v>
      </c>
      <c r="Y8" s="7">
        <v>242</v>
      </c>
      <c r="Z8" s="7"/>
      <c r="AA8" s="7">
        <v>20</v>
      </c>
      <c r="AB8" s="7">
        <v>150</v>
      </c>
      <c r="AC8" s="7"/>
      <c r="AD8" s="7"/>
      <c r="AE8" s="7"/>
      <c r="AG8" s="7"/>
      <c r="AH8" s="7"/>
      <c r="AI8" s="7"/>
      <c r="AJ8" s="7"/>
      <c r="AK8" s="7"/>
      <c r="AL8" s="7"/>
    </row>
    <row r="9" spans="1:38" ht="15.75" x14ac:dyDescent="0.25">
      <c r="A9" s="12" t="s">
        <v>48</v>
      </c>
      <c r="B9" s="12" t="s">
        <v>49</v>
      </c>
      <c r="C9" s="13" t="s">
        <v>32</v>
      </c>
      <c r="D9" s="14">
        <v>72</v>
      </c>
      <c r="E9" s="14"/>
      <c r="F9" s="14"/>
      <c r="G9" s="14"/>
      <c r="H9" s="14"/>
      <c r="I9" s="14"/>
      <c r="J9" s="14">
        <v>50</v>
      </c>
      <c r="K9" s="14"/>
      <c r="L9" s="14"/>
      <c r="M9" s="15">
        <v>153</v>
      </c>
      <c r="N9" s="15"/>
      <c r="O9" s="16">
        <v>4</v>
      </c>
      <c r="P9" s="17">
        <f t="shared" si="0"/>
        <v>173</v>
      </c>
      <c r="Q9" s="17">
        <v>2000</v>
      </c>
      <c r="R9" s="17">
        <v>0</v>
      </c>
      <c r="S9" s="17">
        <v>2018</v>
      </c>
      <c r="T9" s="17">
        <v>12</v>
      </c>
      <c r="U9" s="17">
        <v>57</v>
      </c>
      <c r="V9" s="17">
        <v>4</v>
      </c>
      <c r="W9" s="17">
        <v>330</v>
      </c>
      <c r="X9" s="17" t="s">
        <v>50</v>
      </c>
      <c r="Y9" s="17">
        <v>2000</v>
      </c>
      <c r="Z9" s="17">
        <v>300</v>
      </c>
      <c r="AA9" s="17">
        <v>45</v>
      </c>
      <c r="AB9" s="17">
        <v>180</v>
      </c>
      <c r="AC9" s="17" t="s">
        <v>51</v>
      </c>
      <c r="AD9" s="17"/>
      <c r="AE9" s="7"/>
      <c r="AF9" s="7"/>
      <c r="AG9" s="7"/>
      <c r="AH9" s="7"/>
      <c r="AI9" s="7"/>
      <c r="AJ9" s="7"/>
      <c r="AK9" s="7"/>
      <c r="AL9" s="7"/>
    </row>
    <row r="10" spans="1:38" ht="15.75" x14ac:dyDescent="0.25">
      <c r="A10" s="11" t="s">
        <v>52</v>
      </c>
      <c r="B10" s="1" t="s">
        <v>53</v>
      </c>
      <c r="C10" s="8" t="s">
        <v>32</v>
      </c>
      <c r="D10" s="9">
        <v>80</v>
      </c>
      <c r="E10" s="9"/>
      <c r="F10" s="9"/>
      <c r="G10" s="9"/>
      <c r="H10" s="9"/>
      <c r="I10" s="9"/>
      <c r="J10" s="9">
        <v>48</v>
      </c>
      <c r="K10" s="9"/>
      <c r="L10" s="9"/>
      <c r="M10" s="10">
        <v>153</v>
      </c>
      <c r="N10" s="10"/>
      <c r="O10" s="11">
        <v>4</v>
      </c>
      <c r="P10" s="7">
        <f t="shared" si="0"/>
        <v>173</v>
      </c>
      <c r="Q10" s="7">
        <v>2000</v>
      </c>
      <c r="R10" s="7">
        <v>0</v>
      </c>
      <c r="S10" s="7">
        <v>2018</v>
      </c>
      <c r="T10" s="7">
        <v>12</v>
      </c>
      <c r="U10" s="7">
        <v>57</v>
      </c>
      <c r="V10" s="7">
        <v>4</v>
      </c>
      <c r="W10" s="7">
        <v>330</v>
      </c>
      <c r="X10" s="7" t="s">
        <v>50</v>
      </c>
      <c r="Y10" s="7"/>
      <c r="Z10" s="7"/>
      <c r="AA10" s="7">
        <v>45</v>
      </c>
      <c r="AB10" s="7">
        <v>180</v>
      </c>
      <c r="AC10" s="7" t="s">
        <v>54</v>
      </c>
      <c r="AD10" s="7"/>
      <c r="AE10" s="7"/>
      <c r="AG10" s="7"/>
      <c r="AH10" s="7"/>
      <c r="AI10" s="7"/>
      <c r="AJ10" s="7"/>
      <c r="AK10" s="7"/>
      <c r="AL10" s="7"/>
    </row>
    <row r="11" spans="1:38" ht="15.75" x14ac:dyDescent="0.25">
      <c r="A11" s="1" t="s">
        <v>55</v>
      </c>
      <c r="B11" s="1" t="s">
        <v>56</v>
      </c>
      <c r="C11" s="8" t="s">
        <v>32</v>
      </c>
      <c r="D11" s="9">
        <v>80</v>
      </c>
      <c r="E11" s="9"/>
      <c r="F11" s="9"/>
      <c r="G11" s="9"/>
      <c r="H11" s="9">
        <v>59</v>
      </c>
      <c r="I11" s="9"/>
      <c r="J11" s="9"/>
      <c r="K11" s="9"/>
      <c r="L11" s="9">
        <v>21</v>
      </c>
      <c r="M11" s="10">
        <v>138</v>
      </c>
      <c r="N11" s="10"/>
      <c r="O11" s="11">
        <v>4</v>
      </c>
      <c r="P11" s="7">
        <f t="shared" si="0"/>
        <v>158</v>
      </c>
      <c r="Q11" s="7">
        <v>2000</v>
      </c>
      <c r="R11" s="7">
        <v>0</v>
      </c>
      <c r="S11" s="7">
        <v>2018</v>
      </c>
      <c r="T11" s="7">
        <v>12</v>
      </c>
      <c r="U11" s="7">
        <v>57</v>
      </c>
      <c r="V11" s="7">
        <v>4</v>
      </c>
      <c r="W11" s="7">
        <v>330</v>
      </c>
      <c r="X11" s="7" t="s">
        <v>50</v>
      </c>
      <c r="Y11" s="7">
        <v>2000</v>
      </c>
      <c r="Z11" s="7">
        <v>300</v>
      </c>
      <c r="AA11" s="7">
        <v>45</v>
      </c>
      <c r="AB11" s="7">
        <v>180</v>
      </c>
      <c r="AC11" s="7" t="s">
        <v>57</v>
      </c>
      <c r="AD11" s="7"/>
      <c r="AE11" s="7"/>
      <c r="AF11" s="7"/>
      <c r="AG11" s="7"/>
      <c r="AH11" s="7"/>
      <c r="AI11" s="7"/>
      <c r="AJ11" s="7"/>
      <c r="AK11" s="7"/>
      <c r="AL11" s="7"/>
    </row>
    <row r="12" spans="1:38" ht="15.75" x14ac:dyDescent="0.25">
      <c r="A12" s="1" t="s">
        <v>58</v>
      </c>
      <c r="B12" s="1" t="s">
        <v>59</v>
      </c>
      <c r="C12" s="8" t="s">
        <v>32</v>
      </c>
      <c r="D12" s="9">
        <v>30</v>
      </c>
      <c r="E12" s="9">
        <v>4</v>
      </c>
      <c r="F12" s="9"/>
      <c r="G12" s="9"/>
      <c r="H12" s="9">
        <v>12</v>
      </c>
      <c r="I12" s="9"/>
      <c r="J12" s="9"/>
      <c r="K12" s="9"/>
      <c r="L12" s="9">
        <v>18</v>
      </c>
      <c r="M12" s="10">
        <v>138</v>
      </c>
      <c r="N12" s="10"/>
      <c r="O12" s="11">
        <v>4</v>
      </c>
      <c r="P12" s="7">
        <f t="shared" si="0"/>
        <v>158</v>
      </c>
      <c r="Q12" s="7">
        <v>2000</v>
      </c>
      <c r="R12" s="7">
        <v>0</v>
      </c>
      <c r="S12" s="7">
        <v>2018</v>
      </c>
      <c r="T12" s="7">
        <v>12</v>
      </c>
      <c r="U12" s="7">
        <v>60</v>
      </c>
      <c r="V12" s="7">
        <v>4</v>
      </c>
      <c r="W12" s="7">
        <v>330</v>
      </c>
      <c r="X12" s="7" t="s">
        <v>50</v>
      </c>
      <c r="Y12" s="7"/>
      <c r="Z12" s="7"/>
      <c r="AA12" s="7">
        <v>45</v>
      </c>
      <c r="AB12" s="7">
        <v>150</v>
      </c>
      <c r="AC12" s="7" t="s">
        <v>60</v>
      </c>
      <c r="AD12" s="7"/>
      <c r="AE12" s="7"/>
      <c r="AG12" s="7"/>
      <c r="AH12" s="7"/>
      <c r="AI12" s="7"/>
      <c r="AJ12" s="7"/>
      <c r="AK12" s="7"/>
      <c r="AL12" s="7"/>
    </row>
    <row r="13" spans="1:38" ht="15.75" x14ac:dyDescent="0.25">
      <c r="A13" s="1" t="s">
        <v>61</v>
      </c>
      <c r="B13" s="1" t="s">
        <v>56</v>
      </c>
      <c r="C13" s="8" t="s">
        <v>32</v>
      </c>
      <c r="D13" s="9">
        <v>80</v>
      </c>
      <c r="E13" s="9"/>
      <c r="F13" s="9"/>
      <c r="G13" s="9"/>
      <c r="H13" s="9">
        <v>54</v>
      </c>
      <c r="I13" s="9"/>
      <c r="J13" s="9"/>
      <c r="K13" s="9"/>
      <c r="L13" s="9">
        <v>21</v>
      </c>
      <c r="M13" s="10">
        <v>138</v>
      </c>
      <c r="N13" s="10"/>
      <c r="O13" s="11">
        <v>4</v>
      </c>
      <c r="P13" s="7">
        <f t="shared" si="0"/>
        <v>158</v>
      </c>
      <c r="Q13" s="7">
        <v>2000</v>
      </c>
      <c r="R13" s="7">
        <v>0</v>
      </c>
      <c r="S13" s="7">
        <v>2018</v>
      </c>
      <c r="T13" s="7">
        <v>12</v>
      </c>
      <c r="U13" s="7">
        <v>57</v>
      </c>
      <c r="V13" s="7">
        <v>4</v>
      </c>
      <c r="W13" s="7">
        <v>330</v>
      </c>
      <c r="X13" s="7" t="s">
        <v>50</v>
      </c>
      <c r="Y13" s="7"/>
      <c r="Z13" s="7"/>
      <c r="AA13" s="7">
        <v>45</v>
      </c>
      <c r="AB13" s="7">
        <v>240</v>
      </c>
      <c r="AC13" s="7" t="s">
        <v>62</v>
      </c>
      <c r="AD13" s="7"/>
      <c r="AE13" s="7"/>
      <c r="AF13" s="7"/>
      <c r="AG13" s="7"/>
      <c r="AH13" s="7"/>
      <c r="AI13" s="7"/>
      <c r="AJ13" s="7"/>
      <c r="AK13" s="7"/>
      <c r="AL13" s="7"/>
    </row>
    <row r="14" spans="1:38" ht="15.75" x14ac:dyDescent="0.25">
      <c r="A14" s="1" t="s">
        <v>63</v>
      </c>
      <c r="B14" s="1" t="s">
        <v>56</v>
      </c>
      <c r="C14" s="18" t="s">
        <v>32</v>
      </c>
      <c r="D14" s="19">
        <v>80</v>
      </c>
      <c r="E14" s="20"/>
      <c r="F14" s="20"/>
      <c r="G14" s="20"/>
      <c r="H14" s="21">
        <v>74</v>
      </c>
      <c r="I14" s="20"/>
      <c r="J14" s="20"/>
      <c r="K14" s="20"/>
      <c r="L14" s="22">
        <v>21</v>
      </c>
      <c r="M14" s="23">
        <v>138</v>
      </c>
      <c r="N14" s="20"/>
      <c r="O14" s="24">
        <v>4</v>
      </c>
      <c r="P14" s="25">
        <f>O14*5+M14</f>
        <v>158</v>
      </c>
      <c r="Q14" s="26">
        <v>2000</v>
      </c>
      <c r="R14" s="26">
        <v>0</v>
      </c>
      <c r="S14" s="26">
        <v>2018</v>
      </c>
      <c r="T14" s="26">
        <v>12</v>
      </c>
      <c r="U14" s="1">
        <v>57</v>
      </c>
      <c r="V14" s="1">
        <v>4</v>
      </c>
      <c r="W14" s="1">
        <v>330</v>
      </c>
      <c r="X14" s="1" t="s">
        <v>50</v>
      </c>
      <c r="Y14" s="1">
        <v>2000</v>
      </c>
      <c r="Z14" s="1">
        <v>300</v>
      </c>
      <c r="AA14" s="1">
        <v>45</v>
      </c>
      <c r="AB14" s="1">
        <v>250</v>
      </c>
      <c r="AC14" s="1" t="s">
        <v>64</v>
      </c>
      <c r="AD14" s="1"/>
      <c r="AE14" s="1"/>
      <c r="AF14" s="20"/>
      <c r="AG14" s="1"/>
      <c r="AH14" s="1"/>
      <c r="AI14" s="1"/>
      <c r="AJ14" s="1"/>
      <c r="AK14" s="1"/>
      <c r="AL14" s="1"/>
    </row>
    <row r="15" spans="1:38" ht="15.75" x14ac:dyDescent="0.25">
      <c r="A15" s="1" t="s">
        <v>65</v>
      </c>
      <c r="B15" s="1" t="s">
        <v>53</v>
      </c>
      <c r="C15" s="8" t="s">
        <v>32</v>
      </c>
      <c r="D15" s="9">
        <v>80</v>
      </c>
      <c r="E15" s="9"/>
      <c r="F15" s="9"/>
      <c r="G15" s="9"/>
      <c r="H15" s="9">
        <v>74</v>
      </c>
      <c r="I15" s="9"/>
      <c r="J15" s="9"/>
      <c r="K15" s="9"/>
      <c r="L15" s="9">
        <v>21</v>
      </c>
      <c r="M15" s="10">
        <v>138</v>
      </c>
      <c r="N15" s="10"/>
      <c r="O15" s="11">
        <v>4</v>
      </c>
      <c r="P15" s="7">
        <f t="shared" ref="P15:P57" si="1">O15*5+M15</f>
        <v>158</v>
      </c>
      <c r="Q15" s="7">
        <v>2000</v>
      </c>
      <c r="R15" s="7">
        <v>0</v>
      </c>
      <c r="S15" s="7">
        <v>2018</v>
      </c>
      <c r="T15" s="7">
        <v>12</v>
      </c>
      <c r="U15" s="7">
        <v>57</v>
      </c>
      <c r="V15" s="7">
        <v>4</v>
      </c>
      <c r="W15" s="7">
        <v>330</v>
      </c>
      <c r="X15" s="7" t="s">
        <v>50</v>
      </c>
      <c r="Y15" s="7"/>
      <c r="Z15" s="7"/>
      <c r="AA15" s="7">
        <v>45</v>
      </c>
      <c r="AB15" s="7">
        <v>250</v>
      </c>
      <c r="AC15" s="7" t="s">
        <v>66</v>
      </c>
      <c r="AD15" s="7"/>
      <c r="AE15" s="7"/>
      <c r="AG15" s="7"/>
      <c r="AH15" s="7"/>
      <c r="AI15" s="7"/>
      <c r="AJ15" s="7"/>
      <c r="AK15" s="7"/>
      <c r="AL15" s="7"/>
    </row>
    <row r="16" spans="1:38" ht="15.75" x14ac:dyDescent="0.25">
      <c r="A16" s="1" t="s">
        <v>67</v>
      </c>
      <c r="B16" s="1" t="s">
        <v>49</v>
      </c>
      <c r="C16" s="8" t="s">
        <v>32</v>
      </c>
      <c r="D16" s="9">
        <v>72</v>
      </c>
      <c r="E16" s="9"/>
      <c r="F16" s="9"/>
      <c r="G16" s="9"/>
      <c r="H16" s="9">
        <v>68</v>
      </c>
      <c r="I16" s="9"/>
      <c r="J16" s="9"/>
      <c r="K16" s="9"/>
      <c r="L16" s="9">
        <v>21</v>
      </c>
      <c r="M16" s="10">
        <v>138</v>
      </c>
      <c r="N16" s="10"/>
      <c r="O16" s="11">
        <v>4</v>
      </c>
      <c r="P16" s="7">
        <f t="shared" si="1"/>
        <v>158</v>
      </c>
      <c r="Q16" s="7">
        <v>2000</v>
      </c>
      <c r="R16" s="7">
        <v>0</v>
      </c>
      <c r="S16" s="7">
        <v>2018</v>
      </c>
      <c r="T16" s="7">
        <v>12</v>
      </c>
      <c r="U16" s="7">
        <v>57</v>
      </c>
      <c r="V16" s="7">
        <v>4</v>
      </c>
      <c r="W16" s="7">
        <v>330</v>
      </c>
      <c r="X16" s="7" t="s">
        <v>50</v>
      </c>
      <c r="Y16" s="7">
        <v>2000</v>
      </c>
      <c r="Z16" s="7">
        <v>300</v>
      </c>
      <c r="AA16" s="7">
        <v>45</v>
      </c>
      <c r="AB16" s="7">
        <v>240</v>
      </c>
      <c r="AC16" s="7" t="s">
        <v>68</v>
      </c>
      <c r="AD16" s="7"/>
      <c r="AE16" s="7"/>
      <c r="AF16" s="7"/>
      <c r="AG16" s="7"/>
      <c r="AH16" s="7"/>
      <c r="AI16" s="7"/>
      <c r="AJ16" s="7"/>
      <c r="AK16" s="7"/>
      <c r="AL16" s="7"/>
    </row>
    <row r="17" spans="1:38" ht="15.75" x14ac:dyDescent="0.25">
      <c r="A17" s="12" t="s">
        <v>69</v>
      </c>
      <c r="B17" s="12" t="s">
        <v>70</v>
      </c>
      <c r="C17" s="13" t="s">
        <v>32</v>
      </c>
      <c r="D17" s="14">
        <v>64</v>
      </c>
      <c r="E17" s="14"/>
      <c r="F17" s="14"/>
      <c r="G17" s="14"/>
      <c r="H17" s="14"/>
      <c r="I17" s="14"/>
      <c r="J17" s="14">
        <v>42</v>
      </c>
      <c r="K17" s="14"/>
      <c r="L17" s="14"/>
      <c r="M17" s="15">
        <v>156</v>
      </c>
      <c r="N17" s="15"/>
      <c r="O17" s="16">
        <v>4</v>
      </c>
      <c r="P17" s="17">
        <f t="shared" si="1"/>
        <v>176</v>
      </c>
      <c r="Q17" s="17">
        <v>2017</v>
      </c>
      <c r="R17" s="17">
        <v>0</v>
      </c>
      <c r="S17" s="17"/>
      <c r="T17" s="17"/>
      <c r="U17" s="17">
        <v>58</v>
      </c>
      <c r="V17" s="17">
        <v>4</v>
      </c>
      <c r="W17" s="17">
        <v>320</v>
      </c>
      <c r="X17" s="17" t="s">
        <v>50</v>
      </c>
      <c r="Y17" s="17">
        <v>2000</v>
      </c>
      <c r="Z17" s="17">
        <v>300</v>
      </c>
      <c r="AA17" s="17">
        <v>45</v>
      </c>
      <c r="AB17" s="17">
        <v>180</v>
      </c>
      <c r="AC17" s="17" t="s">
        <v>71</v>
      </c>
      <c r="AD17" s="17"/>
      <c r="AE17" s="7"/>
      <c r="AG17" s="7"/>
      <c r="AH17" s="7"/>
      <c r="AI17" s="7"/>
      <c r="AJ17" s="7"/>
      <c r="AK17" s="7"/>
      <c r="AL17" s="7"/>
    </row>
    <row r="18" spans="1:38" ht="15.75" x14ac:dyDescent="0.25">
      <c r="A18" s="1" t="s">
        <v>72</v>
      </c>
      <c r="B18" s="1" t="s">
        <v>70</v>
      </c>
      <c r="C18" s="8" t="s">
        <v>32</v>
      </c>
      <c r="D18" s="9">
        <v>60</v>
      </c>
      <c r="E18" s="9"/>
      <c r="F18" s="9"/>
      <c r="G18" s="9"/>
      <c r="H18" s="9"/>
      <c r="I18" s="9"/>
      <c r="J18" s="9">
        <v>51</v>
      </c>
      <c r="K18" s="9"/>
      <c r="L18" s="9"/>
      <c r="M18" s="10">
        <v>156</v>
      </c>
      <c r="N18" s="10"/>
      <c r="O18" s="11">
        <v>4</v>
      </c>
      <c r="P18" s="7">
        <f t="shared" si="1"/>
        <v>176</v>
      </c>
      <c r="Q18" s="7">
        <v>2017</v>
      </c>
      <c r="R18" s="7">
        <v>0</v>
      </c>
      <c r="S18" s="7"/>
      <c r="T18" s="7"/>
      <c r="U18" s="7">
        <v>59</v>
      </c>
      <c r="V18" s="7">
        <v>4</v>
      </c>
      <c r="W18" s="7">
        <v>320</v>
      </c>
      <c r="X18" s="7" t="s">
        <v>50</v>
      </c>
      <c r="Y18" s="7"/>
      <c r="Z18" s="7"/>
      <c r="AA18" s="7">
        <v>45</v>
      </c>
      <c r="AB18" s="7">
        <v>180</v>
      </c>
      <c r="AC18" s="7" t="s">
        <v>73</v>
      </c>
      <c r="AD18" s="7"/>
      <c r="AE18" s="7"/>
      <c r="AF18" s="7"/>
      <c r="AG18" s="7"/>
      <c r="AH18" s="7"/>
      <c r="AI18" s="7"/>
      <c r="AJ18" s="7"/>
      <c r="AK18" s="7"/>
      <c r="AL18" s="7"/>
    </row>
    <row r="19" spans="1:38" ht="15.75" x14ac:dyDescent="0.25">
      <c r="A19" s="1" t="s">
        <v>63</v>
      </c>
      <c r="B19" s="1" t="s">
        <v>74</v>
      </c>
      <c r="C19" s="8"/>
      <c r="D19" s="9"/>
      <c r="E19" s="9"/>
      <c r="F19" s="9"/>
      <c r="G19" s="9"/>
      <c r="H19" s="9"/>
      <c r="I19" s="9"/>
      <c r="J19" s="9">
        <v>18</v>
      </c>
      <c r="K19" s="9"/>
      <c r="L19" s="9">
        <v>18</v>
      </c>
      <c r="M19" s="10">
        <v>156</v>
      </c>
      <c r="N19" s="10"/>
      <c r="O19" s="11">
        <v>4</v>
      </c>
      <c r="P19" s="7">
        <f t="shared" si="1"/>
        <v>176</v>
      </c>
      <c r="Q19" s="7">
        <v>2017</v>
      </c>
      <c r="R19" s="7">
        <v>0</v>
      </c>
      <c r="S19" s="7"/>
      <c r="T19" s="7"/>
      <c r="U19" s="7"/>
      <c r="V19" s="7">
        <v>4</v>
      </c>
      <c r="W19" s="7">
        <v>320</v>
      </c>
      <c r="X19" s="7" t="s">
        <v>50</v>
      </c>
      <c r="Y19" s="7"/>
      <c r="Z19" s="7"/>
      <c r="AA19" s="7">
        <v>45</v>
      </c>
      <c r="AB19" s="7">
        <v>150</v>
      </c>
      <c r="AC19" s="7" t="s">
        <v>75</v>
      </c>
      <c r="AD19" s="7"/>
      <c r="AE19" s="7"/>
      <c r="AG19" s="7"/>
      <c r="AH19" s="7"/>
      <c r="AI19" s="7"/>
      <c r="AJ19" s="7"/>
      <c r="AK19" s="7"/>
      <c r="AL19" s="7"/>
    </row>
    <row r="20" spans="1:38" ht="15.75" x14ac:dyDescent="0.25">
      <c r="A20" s="1" t="s">
        <v>76</v>
      </c>
      <c r="B20" s="1" t="s">
        <v>70</v>
      </c>
      <c r="C20" s="8" t="s">
        <v>32</v>
      </c>
      <c r="D20" s="9">
        <v>80</v>
      </c>
      <c r="E20" s="9"/>
      <c r="F20" s="9"/>
      <c r="G20" s="9"/>
      <c r="H20" s="9">
        <v>45</v>
      </c>
      <c r="I20" s="9"/>
      <c r="J20" s="9"/>
      <c r="K20" s="9"/>
      <c r="L20" s="9">
        <v>21</v>
      </c>
      <c r="M20" s="10">
        <v>141</v>
      </c>
      <c r="N20" s="10"/>
      <c r="O20" s="11">
        <v>4</v>
      </c>
      <c r="P20" s="7">
        <f t="shared" si="1"/>
        <v>161</v>
      </c>
      <c r="Q20" s="7">
        <v>2017</v>
      </c>
      <c r="R20" s="7">
        <v>0</v>
      </c>
      <c r="S20" s="7"/>
      <c r="T20" s="7"/>
      <c r="U20" s="7">
        <v>54</v>
      </c>
      <c r="V20" s="7">
        <v>4</v>
      </c>
      <c r="W20" s="7">
        <v>320</v>
      </c>
      <c r="X20" s="7" t="s">
        <v>50</v>
      </c>
      <c r="Y20" s="7">
        <v>2000</v>
      </c>
      <c r="Z20" s="7">
        <v>300</v>
      </c>
      <c r="AA20" s="7">
        <v>45</v>
      </c>
      <c r="AB20" s="7">
        <v>180</v>
      </c>
      <c r="AC20" s="7" t="s">
        <v>77</v>
      </c>
      <c r="AD20" s="7"/>
      <c r="AE20" s="7"/>
      <c r="AF20" s="7"/>
      <c r="AG20" s="7"/>
      <c r="AH20" s="7"/>
      <c r="AI20" s="7"/>
      <c r="AJ20" s="7"/>
      <c r="AK20" s="7"/>
      <c r="AL20" s="7"/>
    </row>
    <row r="21" spans="1:38" ht="15.75" x14ac:dyDescent="0.25">
      <c r="A21" s="11" t="s">
        <v>78</v>
      </c>
      <c r="B21" s="1" t="s">
        <v>70</v>
      </c>
      <c r="C21" s="8" t="s">
        <v>32</v>
      </c>
      <c r="D21" s="9">
        <v>74</v>
      </c>
      <c r="E21" s="9"/>
      <c r="F21" s="9"/>
      <c r="G21" s="9"/>
      <c r="H21" s="9">
        <v>76</v>
      </c>
      <c r="I21" s="9"/>
      <c r="J21" s="9"/>
      <c r="K21" s="9"/>
      <c r="L21" s="9">
        <v>21</v>
      </c>
      <c r="M21" s="10">
        <v>141</v>
      </c>
      <c r="N21" s="10"/>
      <c r="O21" s="11">
        <v>4</v>
      </c>
      <c r="P21" s="7">
        <f t="shared" si="1"/>
        <v>161</v>
      </c>
      <c r="Q21" s="7">
        <v>2017</v>
      </c>
      <c r="R21" s="7">
        <v>0</v>
      </c>
      <c r="S21" s="7"/>
      <c r="T21" s="7"/>
      <c r="U21" s="7">
        <v>59</v>
      </c>
      <c r="V21" s="7">
        <v>4</v>
      </c>
      <c r="W21" s="7">
        <v>320</v>
      </c>
      <c r="X21" s="7" t="s">
        <v>50</v>
      </c>
      <c r="Y21" s="7"/>
      <c r="Z21" s="7"/>
      <c r="AA21" s="7">
        <v>45</v>
      </c>
      <c r="AB21" s="7">
        <v>240</v>
      </c>
      <c r="AC21" s="7" t="s">
        <v>79</v>
      </c>
      <c r="AD21" s="7"/>
      <c r="AE21" s="7"/>
      <c r="AG21" s="7"/>
      <c r="AH21" s="7"/>
      <c r="AI21" s="7"/>
      <c r="AJ21" s="7"/>
      <c r="AK21" s="7"/>
      <c r="AL21" s="7"/>
    </row>
    <row r="22" spans="1:38" ht="15.75" x14ac:dyDescent="0.25">
      <c r="A22" s="1" t="s">
        <v>80</v>
      </c>
      <c r="B22" s="1" t="s">
        <v>70</v>
      </c>
      <c r="C22" s="8" t="s">
        <v>32</v>
      </c>
      <c r="D22" s="9">
        <v>64</v>
      </c>
      <c r="E22" s="9"/>
      <c r="F22" s="9"/>
      <c r="G22" s="9"/>
      <c r="H22" s="9">
        <v>64</v>
      </c>
      <c r="I22" s="9"/>
      <c r="J22" s="9"/>
      <c r="K22" s="9"/>
      <c r="L22" s="9">
        <v>18</v>
      </c>
      <c r="M22" s="10">
        <v>141</v>
      </c>
      <c r="N22" s="10"/>
      <c r="O22" s="11">
        <v>4</v>
      </c>
      <c r="P22" s="7">
        <f t="shared" si="1"/>
        <v>161</v>
      </c>
      <c r="Q22" s="7">
        <v>2017</v>
      </c>
      <c r="R22" s="7">
        <v>0</v>
      </c>
      <c r="S22" s="7"/>
      <c r="T22" s="7"/>
      <c r="U22" s="7">
        <v>58</v>
      </c>
      <c r="V22" s="7">
        <v>4</v>
      </c>
      <c r="W22" s="7">
        <v>320</v>
      </c>
      <c r="X22" s="7" t="s">
        <v>50</v>
      </c>
      <c r="Y22" s="7">
        <v>2000</v>
      </c>
      <c r="Z22" s="7">
        <v>300</v>
      </c>
      <c r="AA22" s="7">
        <v>45</v>
      </c>
      <c r="AB22" s="7">
        <v>240</v>
      </c>
      <c r="AC22" s="7" t="s">
        <v>68</v>
      </c>
      <c r="AD22" s="7"/>
      <c r="AE22" s="7"/>
      <c r="AF22" s="7"/>
      <c r="AG22" s="7"/>
      <c r="AH22" s="7"/>
      <c r="AI22" s="7"/>
      <c r="AJ22" s="7"/>
      <c r="AK22" s="7"/>
      <c r="AL22" s="7"/>
    </row>
    <row r="23" spans="1:38" ht="15.75" customHeight="1" x14ac:dyDescent="0.25">
      <c r="A23" s="12" t="s">
        <v>81</v>
      </c>
      <c r="B23" s="12" t="s">
        <v>82</v>
      </c>
      <c r="C23" s="13" t="s">
        <v>32</v>
      </c>
      <c r="D23" s="14">
        <v>75</v>
      </c>
      <c r="E23" s="14"/>
      <c r="F23" s="14"/>
      <c r="G23" s="14"/>
      <c r="H23" s="14"/>
      <c r="I23" s="14"/>
      <c r="J23" s="14">
        <v>43</v>
      </c>
      <c r="K23" s="14"/>
      <c r="L23" s="14"/>
      <c r="M23" s="15">
        <v>150</v>
      </c>
      <c r="N23" s="15"/>
      <c r="O23" s="16">
        <v>3</v>
      </c>
      <c r="P23" s="17">
        <f t="shared" si="1"/>
        <v>165</v>
      </c>
      <c r="Q23" s="17">
        <v>1996</v>
      </c>
      <c r="R23" s="17">
        <v>0</v>
      </c>
      <c r="S23" s="17"/>
      <c r="T23" s="17"/>
      <c r="U23" s="17">
        <v>57</v>
      </c>
      <c r="V23" s="17">
        <v>4</v>
      </c>
      <c r="W23" s="17">
        <v>230</v>
      </c>
      <c r="X23" s="17" t="s">
        <v>50</v>
      </c>
      <c r="Y23" s="17"/>
      <c r="Z23" s="17"/>
      <c r="AA23" s="17">
        <v>45</v>
      </c>
      <c r="AB23" s="17">
        <v>180</v>
      </c>
      <c r="AC23" s="17" t="s">
        <v>83</v>
      </c>
      <c r="AD23" s="17"/>
      <c r="AE23" s="7"/>
      <c r="AG23" s="7"/>
      <c r="AH23" s="7"/>
      <c r="AI23" s="7"/>
      <c r="AJ23" s="7"/>
      <c r="AK23" s="7"/>
      <c r="AL23" s="7"/>
    </row>
    <row r="24" spans="1:38" ht="15.75" customHeight="1" x14ac:dyDescent="0.25">
      <c r="A24" s="1" t="s">
        <v>84</v>
      </c>
      <c r="B24" s="1" t="s">
        <v>85</v>
      </c>
      <c r="C24" s="8" t="s">
        <v>32</v>
      </c>
      <c r="D24" s="9">
        <v>75</v>
      </c>
      <c r="E24" s="9"/>
      <c r="F24" s="9"/>
      <c r="G24" s="9"/>
      <c r="H24" s="9">
        <v>47</v>
      </c>
      <c r="I24" s="9"/>
      <c r="J24" s="9">
        <v>12</v>
      </c>
      <c r="K24" s="9"/>
      <c r="L24" s="9">
        <v>14</v>
      </c>
      <c r="M24" s="10">
        <v>135</v>
      </c>
      <c r="N24" s="10"/>
      <c r="O24" s="11">
        <v>3</v>
      </c>
      <c r="P24" s="7">
        <f t="shared" si="1"/>
        <v>150</v>
      </c>
      <c r="Q24" s="7">
        <v>1996</v>
      </c>
      <c r="R24" s="7">
        <v>0</v>
      </c>
      <c r="S24" s="7"/>
      <c r="T24" s="7"/>
      <c r="U24" s="7">
        <v>57</v>
      </c>
      <c r="V24" s="7">
        <v>4</v>
      </c>
      <c r="W24" s="7">
        <v>230</v>
      </c>
      <c r="X24" s="7" t="s">
        <v>50</v>
      </c>
      <c r="Y24" s="7">
        <v>1000</v>
      </c>
      <c r="Z24" s="7">
        <v>150</v>
      </c>
      <c r="AA24" s="7">
        <v>45</v>
      </c>
      <c r="AB24" s="7">
        <v>210</v>
      </c>
      <c r="AC24" s="7" t="s">
        <v>86</v>
      </c>
      <c r="AD24" s="7"/>
      <c r="AE24" s="7"/>
      <c r="AF24" s="7"/>
      <c r="AG24" s="7"/>
      <c r="AH24" s="7"/>
      <c r="AI24" s="7"/>
      <c r="AJ24" s="7"/>
      <c r="AK24" s="7"/>
      <c r="AL24" s="7"/>
    </row>
    <row r="25" spans="1:38" ht="15.75" customHeight="1" x14ac:dyDescent="0.25">
      <c r="A25" s="1" t="s">
        <v>87</v>
      </c>
      <c r="B25" s="1" t="s">
        <v>88</v>
      </c>
      <c r="C25" s="8" t="s">
        <v>32</v>
      </c>
      <c r="D25" s="9">
        <v>100</v>
      </c>
      <c r="E25" s="9">
        <v>3</v>
      </c>
      <c r="F25" s="9"/>
      <c r="G25" s="9"/>
      <c r="H25" s="9">
        <v>6</v>
      </c>
      <c r="I25" s="9"/>
      <c r="J25" s="9"/>
      <c r="K25" s="9"/>
      <c r="L25" s="9">
        <v>35</v>
      </c>
      <c r="M25" s="10">
        <v>135</v>
      </c>
      <c r="N25" s="10"/>
      <c r="O25" s="11">
        <v>3</v>
      </c>
      <c r="P25" s="7">
        <f t="shared" si="1"/>
        <v>150</v>
      </c>
      <c r="Q25" s="7">
        <v>1996</v>
      </c>
      <c r="R25" s="7">
        <v>0</v>
      </c>
      <c r="S25" s="7"/>
      <c r="T25" s="7"/>
      <c r="U25" s="7">
        <v>60</v>
      </c>
      <c r="V25" s="7">
        <v>4</v>
      </c>
      <c r="W25" s="7">
        <v>230</v>
      </c>
      <c r="X25" s="7" t="s">
        <v>50</v>
      </c>
      <c r="Y25" s="7">
        <v>1000</v>
      </c>
      <c r="Z25" s="7">
        <v>150</v>
      </c>
      <c r="AA25" s="7">
        <v>45</v>
      </c>
      <c r="AB25" s="7">
        <v>150</v>
      </c>
      <c r="AC25" s="7" t="s">
        <v>89</v>
      </c>
      <c r="AD25" s="7"/>
      <c r="AE25" s="7"/>
      <c r="AG25" s="7"/>
      <c r="AH25" s="7"/>
      <c r="AI25" s="7"/>
      <c r="AJ25" s="7"/>
      <c r="AK25" s="7"/>
      <c r="AL25" s="7"/>
    </row>
    <row r="26" spans="1:38" ht="15.75" customHeight="1" x14ac:dyDescent="0.25">
      <c r="A26" s="1" t="s">
        <v>90</v>
      </c>
      <c r="B26" s="1" t="s">
        <v>85</v>
      </c>
      <c r="C26" s="8" t="s">
        <v>32</v>
      </c>
      <c r="D26" s="9">
        <v>50</v>
      </c>
      <c r="E26" s="9"/>
      <c r="F26" s="9"/>
      <c r="G26" s="9"/>
      <c r="H26" s="9">
        <v>64</v>
      </c>
      <c r="I26" s="9"/>
      <c r="J26" s="9"/>
      <c r="K26" s="9"/>
      <c r="L26" s="9">
        <v>21</v>
      </c>
      <c r="M26" s="10">
        <v>135</v>
      </c>
      <c r="N26" s="10"/>
      <c r="O26" s="11">
        <v>3</v>
      </c>
      <c r="P26" s="7">
        <f t="shared" si="1"/>
        <v>150</v>
      </c>
      <c r="Q26" s="7">
        <v>1996</v>
      </c>
      <c r="R26" s="7">
        <v>0</v>
      </c>
      <c r="S26" s="7"/>
      <c r="T26" s="7"/>
      <c r="U26" s="7">
        <v>57</v>
      </c>
      <c r="V26" s="7">
        <v>4</v>
      </c>
      <c r="W26" s="7">
        <v>230</v>
      </c>
      <c r="X26" s="7" t="s">
        <v>50</v>
      </c>
      <c r="Y26" s="7">
        <v>1000</v>
      </c>
      <c r="Z26" s="7">
        <v>150</v>
      </c>
      <c r="AA26" s="7">
        <v>45</v>
      </c>
      <c r="AB26" s="7">
        <v>240</v>
      </c>
      <c r="AC26" s="7" t="s">
        <v>91</v>
      </c>
      <c r="AD26" s="7"/>
      <c r="AE26" s="7"/>
      <c r="AF26" s="7"/>
      <c r="AG26" s="7"/>
      <c r="AH26" s="7"/>
      <c r="AI26" s="7"/>
      <c r="AJ26" s="7"/>
      <c r="AK26" s="7"/>
      <c r="AL26" s="7"/>
    </row>
    <row r="27" spans="1:38" ht="15.75" customHeight="1" x14ac:dyDescent="0.25">
      <c r="A27" s="1" t="s">
        <v>92</v>
      </c>
      <c r="B27" s="1" t="s">
        <v>82</v>
      </c>
      <c r="C27" s="8" t="s">
        <v>32</v>
      </c>
      <c r="D27" s="9">
        <v>100</v>
      </c>
      <c r="E27" s="9"/>
      <c r="F27" s="9"/>
      <c r="G27" s="9"/>
      <c r="H27" s="9">
        <v>63</v>
      </c>
      <c r="I27" s="9"/>
      <c r="J27" s="9"/>
      <c r="K27" s="9"/>
      <c r="L27" s="9">
        <v>21</v>
      </c>
      <c r="M27" s="10">
        <v>135</v>
      </c>
      <c r="N27" s="10"/>
      <c r="O27" s="11">
        <v>3</v>
      </c>
      <c r="P27" s="7">
        <f t="shared" si="1"/>
        <v>150</v>
      </c>
      <c r="Q27" s="7">
        <v>1996</v>
      </c>
      <c r="R27" s="7">
        <v>0</v>
      </c>
      <c r="S27" s="7"/>
      <c r="T27" s="7"/>
      <c r="U27" s="7">
        <v>57</v>
      </c>
      <c r="V27" s="7">
        <v>4</v>
      </c>
      <c r="W27" s="7">
        <v>230</v>
      </c>
      <c r="X27" s="7" t="s">
        <v>50</v>
      </c>
      <c r="Y27" s="7"/>
      <c r="Z27" s="7"/>
      <c r="AA27" s="7">
        <v>45</v>
      </c>
      <c r="AB27" s="7">
        <v>240</v>
      </c>
      <c r="AC27" s="7" t="s">
        <v>93</v>
      </c>
      <c r="AD27" s="7"/>
      <c r="AE27" s="7"/>
      <c r="AG27" s="7"/>
      <c r="AH27" s="7"/>
      <c r="AI27" s="7"/>
      <c r="AJ27" s="7"/>
      <c r="AK27" s="7"/>
      <c r="AL27" s="7"/>
    </row>
    <row r="28" spans="1:38" ht="15.75" customHeight="1" x14ac:dyDescent="0.25">
      <c r="A28" s="12" t="s">
        <v>94</v>
      </c>
      <c r="B28" s="12" t="s">
        <v>95</v>
      </c>
      <c r="C28" s="13" t="s">
        <v>32</v>
      </c>
      <c r="D28" s="14">
        <v>107</v>
      </c>
      <c r="E28" s="14"/>
      <c r="F28" s="14"/>
      <c r="G28" s="14"/>
      <c r="H28" s="14">
        <v>65</v>
      </c>
      <c r="I28" s="14"/>
      <c r="J28" s="14"/>
      <c r="K28" s="14"/>
      <c r="L28" s="14">
        <v>42</v>
      </c>
      <c r="M28" s="15">
        <v>60</v>
      </c>
      <c r="N28" s="15"/>
      <c r="O28" s="16">
        <v>0</v>
      </c>
      <c r="P28" s="17">
        <f t="shared" si="1"/>
        <v>60</v>
      </c>
      <c r="Q28" s="17">
        <v>1970</v>
      </c>
      <c r="R28" s="17">
        <v>6</v>
      </c>
      <c r="S28" s="17">
        <v>1999</v>
      </c>
      <c r="T28" s="17">
        <v>5</v>
      </c>
      <c r="U28" s="17">
        <v>48</v>
      </c>
      <c r="V28" s="17">
        <v>4</v>
      </c>
      <c r="W28" s="17">
        <v>120</v>
      </c>
      <c r="X28" s="17" t="s">
        <v>50</v>
      </c>
      <c r="Y28" s="17">
        <v>800</v>
      </c>
      <c r="Z28" s="17"/>
      <c r="AA28" s="17">
        <v>30</v>
      </c>
      <c r="AB28" s="17">
        <v>90</v>
      </c>
      <c r="AC28" s="17"/>
      <c r="AD28" s="17"/>
      <c r="AE28" s="7"/>
      <c r="AF28" s="7"/>
      <c r="AG28" s="7"/>
      <c r="AH28" s="7"/>
      <c r="AI28" s="7"/>
      <c r="AJ28" s="7"/>
      <c r="AK28" s="7"/>
      <c r="AL28" s="7"/>
    </row>
    <row r="29" spans="1:38" ht="15.75" customHeight="1" x14ac:dyDescent="0.25">
      <c r="A29" s="11" t="s">
        <v>96</v>
      </c>
      <c r="B29" s="1" t="s">
        <v>97</v>
      </c>
      <c r="C29" s="8" t="s">
        <v>32</v>
      </c>
      <c r="D29" s="9">
        <v>103</v>
      </c>
      <c r="E29" s="9"/>
      <c r="F29" s="9"/>
      <c r="G29" s="9"/>
      <c r="H29" s="9">
        <v>33</v>
      </c>
      <c r="I29" s="9"/>
      <c r="J29" s="9">
        <v>33</v>
      </c>
      <c r="K29" s="9"/>
      <c r="L29" s="9">
        <v>40</v>
      </c>
      <c r="M29" s="10">
        <v>70</v>
      </c>
      <c r="N29" s="10"/>
      <c r="O29" s="11">
        <v>0</v>
      </c>
      <c r="P29" s="7">
        <f t="shared" si="1"/>
        <v>70</v>
      </c>
      <c r="Q29" s="7">
        <v>1970</v>
      </c>
      <c r="R29" s="7">
        <v>6</v>
      </c>
      <c r="S29" s="7">
        <v>1999</v>
      </c>
      <c r="T29" s="7">
        <v>5</v>
      </c>
      <c r="U29" s="7">
        <v>48</v>
      </c>
      <c r="V29" s="7">
        <v>4</v>
      </c>
      <c r="W29" s="7">
        <v>120</v>
      </c>
      <c r="X29" s="7" t="s">
        <v>50</v>
      </c>
      <c r="Y29" s="7">
        <v>800</v>
      </c>
      <c r="Z29" s="7"/>
      <c r="AA29" s="7">
        <v>30</v>
      </c>
      <c r="AB29" s="7">
        <v>90</v>
      </c>
      <c r="AC29" s="7"/>
      <c r="AD29" s="7"/>
      <c r="AE29" s="7"/>
      <c r="AG29" s="7"/>
      <c r="AH29" s="7"/>
      <c r="AI29" s="7"/>
      <c r="AJ29" s="7"/>
      <c r="AK29" s="7"/>
      <c r="AL29" s="7"/>
    </row>
    <row r="30" spans="1:38" ht="15.75" customHeight="1" x14ac:dyDescent="0.25">
      <c r="A30" s="1" t="s">
        <v>98</v>
      </c>
      <c r="B30" s="1" t="s">
        <v>95</v>
      </c>
      <c r="C30" s="8" t="s">
        <v>32</v>
      </c>
      <c r="D30" s="9">
        <v>107</v>
      </c>
      <c r="E30" s="9"/>
      <c r="F30" s="9"/>
      <c r="G30" s="9"/>
      <c r="H30" s="9">
        <v>65</v>
      </c>
      <c r="I30" s="9"/>
      <c r="J30" s="9"/>
      <c r="K30" s="9"/>
      <c r="L30" s="9">
        <v>42</v>
      </c>
      <c r="M30" s="10">
        <v>60</v>
      </c>
      <c r="N30" s="10"/>
      <c r="O30" s="11">
        <v>0</v>
      </c>
      <c r="P30" s="7">
        <f t="shared" si="1"/>
        <v>60</v>
      </c>
      <c r="Q30" s="7">
        <v>1970</v>
      </c>
      <c r="R30" s="7">
        <v>6</v>
      </c>
      <c r="S30" s="7">
        <v>1999</v>
      </c>
      <c r="T30" s="7">
        <v>5</v>
      </c>
      <c r="U30" s="7">
        <v>48</v>
      </c>
      <c r="V30" s="7">
        <v>4</v>
      </c>
      <c r="W30" s="7">
        <v>120</v>
      </c>
      <c r="X30" s="7" t="s">
        <v>50</v>
      </c>
      <c r="Y30" s="7">
        <v>800</v>
      </c>
      <c r="Z30" s="7"/>
      <c r="AA30" s="7">
        <v>30</v>
      </c>
      <c r="AB30" s="7">
        <v>90</v>
      </c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spans="1:38" ht="15.75" customHeight="1" x14ac:dyDescent="0.25">
      <c r="A31" s="1" t="s">
        <v>99</v>
      </c>
      <c r="B31" s="1" t="s">
        <v>100</v>
      </c>
      <c r="C31" s="8" t="s">
        <v>32</v>
      </c>
      <c r="D31" s="9">
        <v>112</v>
      </c>
      <c r="E31" s="9"/>
      <c r="F31" s="9"/>
      <c r="G31" s="9"/>
      <c r="H31" s="9">
        <v>40</v>
      </c>
      <c r="I31" s="9"/>
      <c r="J31" s="9">
        <v>8</v>
      </c>
      <c r="K31" s="9"/>
      <c r="L31" s="9">
        <v>52</v>
      </c>
      <c r="M31" s="10">
        <v>78</v>
      </c>
      <c r="N31" s="10"/>
      <c r="O31" s="11">
        <v>0</v>
      </c>
      <c r="P31" s="7">
        <f t="shared" si="1"/>
        <v>78</v>
      </c>
      <c r="Q31" s="7">
        <v>1998</v>
      </c>
      <c r="R31" s="7">
        <v>6</v>
      </c>
      <c r="S31" s="7">
        <v>2015</v>
      </c>
      <c r="T31" s="7">
        <v>5</v>
      </c>
      <c r="U31" s="7">
        <v>24</v>
      </c>
      <c r="V31" s="7">
        <v>4</v>
      </c>
      <c r="W31" s="7">
        <v>140</v>
      </c>
      <c r="X31" s="7" t="s">
        <v>50</v>
      </c>
      <c r="Y31" s="7">
        <v>1175</v>
      </c>
      <c r="Z31" s="7"/>
      <c r="AA31" s="7">
        <v>30</v>
      </c>
      <c r="AB31" s="7">
        <v>90</v>
      </c>
      <c r="AC31" s="7"/>
      <c r="AD31" s="7"/>
      <c r="AE31" s="7"/>
      <c r="AG31" s="7"/>
      <c r="AH31" s="7"/>
      <c r="AI31" s="7"/>
      <c r="AJ31" s="7"/>
      <c r="AK31" s="7"/>
      <c r="AL31" s="7"/>
    </row>
    <row r="32" spans="1:38" ht="15.75" customHeight="1" x14ac:dyDescent="0.25">
      <c r="A32" s="1" t="s">
        <v>101</v>
      </c>
      <c r="B32" s="1" t="s">
        <v>102</v>
      </c>
      <c r="C32" s="8" t="s">
        <v>32</v>
      </c>
      <c r="D32" s="9">
        <v>97</v>
      </c>
      <c r="E32" s="9"/>
      <c r="F32" s="9"/>
      <c r="G32" s="9"/>
      <c r="H32" s="9">
        <v>48</v>
      </c>
      <c r="I32" s="9"/>
      <c r="J32" s="9"/>
      <c r="K32" s="9"/>
      <c r="L32" s="9">
        <v>49</v>
      </c>
      <c r="M32" s="10">
        <v>75</v>
      </c>
      <c r="N32" s="10"/>
      <c r="O32" s="11">
        <v>0</v>
      </c>
      <c r="P32" s="7">
        <f t="shared" si="1"/>
        <v>75</v>
      </c>
      <c r="Q32" s="7">
        <v>1998</v>
      </c>
      <c r="R32" s="7">
        <v>6</v>
      </c>
      <c r="S32" s="7">
        <v>2015</v>
      </c>
      <c r="T32" s="7">
        <v>5</v>
      </c>
      <c r="U32" s="7">
        <v>25</v>
      </c>
      <c r="V32" s="7">
        <v>4</v>
      </c>
      <c r="W32" s="7">
        <v>140</v>
      </c>
      <c r="X32" s="7" t="s">
        <v>50</v>
      </c>
      <c r="Y32" s="7"/>
      <c r="Z32" s="7"/>
      <c r="AA32" s="7">
        <v>30</v>
      </c>
      <c r="AB32" s="7">
        <v>90</v>
      </c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38" ht="15.75" customHeight="1" x14ac:dyDescent="0.25">
      <c r="A33" s="1" t="s">
        <v>103</v>
      </c>
      <c r="B33" s="1" t="s">
        <v>102</v>
      </c>
      <c r="C33" s="8" t="s">
        <v>32</v>
      </c>
      <c r="D33" s="9">
        <v>97</v>
      </c>
      <c r="E33" s="9"/>
      <c r="F33" s="9"/>
      <c r="G33" s="9"/>
      <c r="H33" s="9">
        <v>48</v>
      </c>
      <c r="I33" s="9"/>
      <c r="J33" s="9"/>
      <c r="K33" s="9"/>
      <c r="L33" s="9">
        <v>49</v>
      </c>
      <c r="M33" s="10">
        <v>75</v>
      </c>
      <c r="N33" s="10"/>
      <c r="O33" s="11">
        <v>0</v>
      </c>
      <c r="P33" s="7">
        <f t="shared" si="1"/>
        <v>75</v>
      </c>
      <c r="Q33" s="7">
        <v>1998</v>
      </c>
      <c r="R33" s="7">
        <v>6</v>
      </c>
      <c r="S33" s="7">
        <v>2015</v>
      </c>
      <c r="T33" s="7">
        <v>5</v>
      </c>
      <c r="U33" s="7">
        <v>25</v>
      </c>
      <c r="V33" s="7">
        <v>4</v>
      </c>
      <c r="W33" s="7">
        <v>140</v>
      </c>
      <c r="X33" s="7" t="s">
        <v>50</v>
      </c>
      <c r="Y33" s="7"/>
      <c r="Z33" s="7"/>
      <c r="AA33" s="7">
        <v>30</v>
      </c>
      <c r="AB33" s="7">
        <v>90</v>
      </c>
      <c r="AC33" s="7"/>
      <c r="AD33" s="7"/>
      <c r="AE33" s="7"/>
      <c r="AG33" s="7"/>
      <c r="AH33" s="7"/>
      <c r="AI33" s="7"/>
      <c r="AJ33" s="7"/>
      <c r="AK33" s="7"/>
      <c r="AL33" s="7"/>
    </row>
    <row r="34" spans="1:38" ht="15.75" customHeight="1" x14ac:dyDescent="0.25">
      <c r="A34" s="1" t="s">
        <v>104</v>
      </c>
      <c r="B34" s="1" t="s">
        <v>100</v>
      </c>
      <c r="C34" s="8" t="s">
        <v>32</v>
      </c>
      <c r="D34" s="9">
        <v>112</v>
      </c>
      <c r="E34" s="9"/>
      <c r="F34" s="9"/>
      <c r="G34" s="9"/>
      <c r="H34" s="9">
        <v>48</v>
      </c>
      <c r="I34" s="9"/>
      <c r="J34" s="9"/>
      <c r="K34" s="9"/>
      <c r="L34" s="9">
        <v>52</v>
      </c>
      <c r="M34" s="10">
        <v>75</v>
      </c>
      <c r="N34" s="10"/>
      <c r="O34" s="11">
        <v>0</v>
      </c>
      <c r="P34" s="7">
        <f t="shared" si="1"/>
        <v>75</v>
      </c>
      <c r="Q34" s="7">
        <v>1998</v>
      </c>
      <c r="R34" s="7">
        <v>6</v>
      </c>
      <c r="S34" s="7">
        <v>2015</v>
      </c>
      <c r="T34" s="7">
        <v>5</v>
      </c>
      <c r="U34" s="7">
        <v>24</v>
      </c>
      <c r="V34" s="7">
        <v>4</v>
      </c>
      <c r="W34" s="7">
        <v>140</v>
      </c>
      <c r="X34" s="7" t="s">
        <v>50</v>
      </c>
      <c r="Y34" s="7">
        <v>1175</v>
      </c>
      <c r="Z34" s="7"/>
      <c r="AA34" s="7">
        <v>30</v>
      </c>
      <c r="AB34" s="7">
        <v>90</v>
      </c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ht="15.75" customHeight="1" x14ac:dyDescent="0.25">
      <c r="A35" s="1" t="s">
        <v>105</v>
      </c>
      <c r="B35" s="1" t="s">
        <v>106</v>
      </c>
      <c r="C35" s="8" t="s">
        <v>32</v>
      </c>
      <c r="D35" s="9">
        <v>70</v>
      </c>
      <c r="E35" s="9"/>
      <c r="F35" s="9"/>
      <c r="G35" s="9"/>
      <c r="H35" s="9">
        <v>32</v>
      </c>
      <c r="I35" s="9"/>
      <c r="J35" s="9"/>
      <c r="K35" s="9"/>
      <c r="L35" s="9">
        <v>28</v>
      </c>
      <c r="M35" s="10">
        <v>96</v>
      </c>
      <c r="N35" s="10"/>
      <c r="O35" s="11">
        <v>0</v>
      </c>
      <c r="P35" s="7">
        <f t="shared" si="1"/>
        <v>96</v>
      </c>
      <c r="Q35" s="7">
        <v>2014</v>
      </c>
      <c r="R35" s="7">
        <v>12</v>
      </c>
      <c r="S35" s="7"/>
      <c r="T35" s="7"/>
      <c r="U35" s="7">
        <v>25</v>
      </c>
      <c r="V35" s="7">
        <v>2</v>
      </c>
      <c r="W35" s="7">
        <v>160</v>
      </c>
      <c r="X35" s="7" t="s">
        <v>50</v>
      </c>
      <c r="Y35" s="7"/>
      <c r="Z35" s="7"/>
      <c r="AA35" s="7">
        <v>30</v>
      </c>
      <c r="AB35" s="7">
        <v>150</v>
      </c>
      <c r="AD35" s="27" t="s">
        <v>107</v>
      </c>
      <c r="AE35" s="7"/>
      <c r="AG35" s="7"/>
      <c r="AH35" s="7"/>
      <c r="AI35" s="7"/>
      <c r="AJ35" s="7"/>
      <c r="AK35" s="7"/>
      <c r="AL35" s="7"/>
    </row>
    <row r="36" spans="1:38" ht="15.75" customHeight="1" x14ac:dyDescent="0.25">
      <c r="A36" s="1" t="s">
        <v>108</v>
      </c>
      <c r="B36" s="1" t="s">
        <v>106</v>
      </c>
      <c r="C36" s="8" t="s">
        <v>32</v>
      </c>
      <c r="D36" s="9">
        <v>60</v>
      </c>
      <c r="E36" s="9"/>
      <c r="F36" s="9"/>
      <c r="G36" s="9"/>
      <c r="H36" s="9">
        <v>48</v>
      </c>
      <c r="I36" s="9"/>
      <c r="J36" s="9">
        <v>12</v>
      </c>
      <c r="K36" s="9"/>
      <c r="L36" s="9">
        <v>19</v>
      </c>
      <c r="M36" s="10">
        <v>102</v>
      </c>
      <c r="N36" s="10"/>
      <c r="O36" s="11">
        <v>0</v>
      </c>
      <c r="P36" s="7">
        <f t="shared" si="1"/>
        <v>102</v>
      </c>
      <c r="Q36" s="7">
        <v>2014</v>
      </c>
      <c r="R36" s="7">
        <v>12</v>
      </c>
      <c r="S36" s="7"/>
      <c r="T36" s="7"/>
      <c r="U36" s="7">
        <v>35</v>
      </c>
      <c r="V36" s="7">
        <v>3</v>
      </c>
      <c r="W36" s="7">
        <v>160</v>
      </c>
      <c r="X36" s="7" t="s">
        <v>50</v>
      </c>
      <c r="Y36" s="7">
        <v>1500</v>
      </c>
      <c r="Z36" s="7">
        <v>200</v>
      </c>
      <c r="AA36" s="7">
        <v>30</v>
      </c>
      <c r="AB36" s="7">
        <v>150</v>
      </c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spans="1:38" ht="15.75" customHeight="1" x14ac:dyDescent="0.25">
      <c r="A37" s="1" t="s">
        <v>109</v>
      </c>
      <c r="B37" s="1" t="s">
        <v>106</v>
      </c>
      <c r="C37" s="8" t="s">
        <v>32</v>
      </c>
      <c r="D37" s="9">
        <v>60</v>
      </c>
      <c r="E37" s="9"/>
      <c r="F37" s="9"/>
      <c r="G37" s="9"/>
      <c r="H37" s="9">
        <v>64</v>
      </c>
      <c r="I37" s="9"/>
      <c r="J37" s="9"/>
      <c r="K37" s="9"/>
      <c r="L37" s="9">
        <v>21</v>
      </c>
      <c r="M37" s="10">
        <v>96</v>
      </c>
      <c r="N37" s="10"/>
      <c r="O37" s="11">
        <v>0</v>
      </c>
      <c r="P37" s="7">
        <f t="shared" si="1"/>
        <v>96</v>
      </c>
      <c r="Q37" s="7">
        <v>2014</v>
      </c>
      <c r="R37" s="7">
        <v>12</v>
      </c>
      <c r="S37" s="7"/>
      <c r="T37" s="7"/>
      <c r="U37" s="7">
        <v>35</v>
      </c>
      <c r="V37" s="7">
        <v>3</v>
      </c>
      <c r="W37" s="7">
        <v>160</v>
      </c>
      <c r="X37" s="7" t="s">
        <v>50</v>
      </c>
      <c r="Y37" s="7">
        <v>1500</v>
      </c>
      <c r="Z37" s="7">
        <v>200</v>
      </c>
      <c r="AA37" s="7">
        <v>30</v>
      </c>
      <c r="AB37" s="7">
        <v>150</v>
      </c>
      <c r="AC37" s="7"/>
      <c r="AD37" s="7"/>
      <c r="AE37" s="7"/>
      <c r="AG37" s="7"/>
      <c r="AH37" s="7"/>
      <c r="AI37" s="7"/>
      <c r="AJ37" s="7"/>
      <c r="AK37" s="7"/>
      <c r="AL37" s="7"/>
    </row>
    <row r="38" spans="1:38" ht="15.75" customHeight="1" x14ac:dyDescent="0.25">
      <c r="A38" s="1" t="s">
        <v>110</v>
      </c>
      <c r="B38" s="1" t="s">
        <v>111</v>
      </c>
      <c r="C38" s="8" t="s">
        <v>32</v>
      </c>
      <c r="D38" s="9">
        <v>123</v>
      </c>
      <c r="E38" s="9"/>
      <c r="F38" s="9"/>
      <c r="G38" s="9"/>
      <c r="H38" s="9">
        <v>32</v>
      </c>
      <c r="I38" s="9"/>
      <c r="J38" s="9">
        <v>8</v>
      </c>
      <c r="K38" s="9"/>
      <c r="L38" s="9">
        <v>50</v>
      </c>
      <c r="M38" s="10">
        <v>75</v>
      </c>
      <c r="N38" s="10"/>
      <c r="O38" s="11">
        <v>0</v>
      </c>
      <c r="P38" s="7">
        <f t="shared" si="1"/>
        <v>75</v>
      </c>
      <c r="Q38" s="7">
        <v>2013</v>
      </c>
      <c r="R38" s="7">
        <v>4</v>
      </c>
      <c r="S38" s="7"/>
      <c r="T38" s="7"/>
      <c r="U38" s="7">
        <v>30</v>
      </c>
      <c r="V38" s="7">
        <v>4</v>
      </c>
      <c r="W38" s="7">
        <v>140</v>
      </c>
      <c r="X38" s="7" t="s">
        <v>50</v>
      </c>
      <c r="Y38" s="7">
        <v>1175</v>
      </c>
      <c r="Z38" s="7">
        <v>145</v>
      </c>
      <c r="AA38" s="7">
        <v>30</v>
      </c>
      <c r="AB38" s="7">
        <v>150</v>
      </c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1:38" ht="15.75" customHeight="1" x14ac:dyDescent="0.25">
      <c r="A39" s="11" t="s">
        <v>112</v>
      </c>
      <c r="B39" s="1" t="s">
        <v>113</v>
      </c>
      <c r="C39" s="8" t="s">
        <v>32</v>
      </c>
      <c r="D39" s="9">
        <v>106</v>
      </c>
      <c r="E39" s="9"/>
      <c r="F39" s="9"/>
      <c r="G39" s="9"/>
      <c r="H39" s="9">
        <v>44</v>
      </c>
      <c r="I39" s="9"/>
      <c r="J39" s="9"/>
      <c r="K39" s="9"/>
      <c r="L39" s="9">
        <v>40</v>
      </c>
      <c r="M39" s="10">
        <v>75</v>
      </c>
      <c r="N39" s="10"/>
      <c r="O39" s="11">
        <v>0</v>
      </c>
      <c r="P39" s="7">
        <f t="shared" si="1"/>
        <v>75</v>
      </c>
      <c r="Q39" s="7">
        <v>2013</v>
      </c>
      <c r="R39" s="7">
        <v>4</v>
      </c>
      <c r="S39" s="7"/>
      <c r="T39" s="7"/>
      <c r="U39" s="7">
        <v>26</v>
      </c>
      <c r="V39" s="7">
        <v>4</v>
      </c>
      <c r="W39" s="7">
        <v>140</v>
      </c>
      <c r="X39" s="7" t="s">
        <v>50</v>
      </c>
      <c r="Y39" s="7"/>
      <c r="Z39" s="7"/>
      <c r="AA39" s="7">
        <v>30</v>
      </c>
      <c r="AB39" s="7">
        <v>150</v>
      </c>
      <c r="AC39" s="7"/>
      <c r="AD39" s="7"/>
      <c r="AE39" s="7"/>
      <c r="AG39" s="7"/>
      <c r="AH39" s="7"/>
      <c r="AI39" s="7"/>
      <c r="AJ39" s="7"/>
      <c r="AK39" s="7"/>
      <c r="AL39" s="7"/>
    </row>
    <row r="40" spans="1:38" ht="15.75" customHeight="1" x14ac:dyDescent="0.25">
      <c r="A40" s="1" t="s">
        <v>114</v>
      </c>
      <c r="B40" s="1" t="s">
        <v>113</v>
      </c>
      <c r="C40" s="8" t="s">
        <v>32</v>
      </c>
      <c r="D40" s="9">
        <v>106</v>
      </c>
      <c r="E40" s="9"/>
      <c r="F40" s="9"/>
      <c r="G40" s="9"/>
      <c r="H40" s="9">
        <v>44</v>
      </c>
      <c r="I40" s="9"/>
      <c r="J40" s="9"/>
      <c r="K40" s="9"/>
      <c r="L40" s="9">
        <v>40</v>
      </c>
      <c r="M40" s="10">
        <v>75</v>
      </c>
      <c r="N40" s="10"/>
      <c r="O40" s="11">
        <v>0</v>
      </c>
      <c r="P40" s="7">
        <f t="shared" si="1"/>
        <v>75</v>
      </c>
      <c r="Q40" s="7">
        <v>2013</v>
      </c>
      <c r="R40" s="7">
        <v>4</v>
      </c>
      <c r="S40" s="7"/>
      <c r="T40" s="7"/>
      <c r="U40" s="7">
        <v>26</v>
      </c>
      <c r="V40" s="7">
        <v>4</v>
      </c>
      <c r="W40" s="7">
        <v>140</v>
      </c>
      <c r="X40" s="7" t="s">
        <v>50</v>
      </c>
      <c r="Y40" s="7"/>
      <c r="Z40" s="7"/>
      <c r="AA40" s="7">
        <v>30</v>
      </c>
      <c r="AB40" s="7">
        <v>150</v>
      </c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ht="15.75" customHeight="1" x14ac:dyDescent="0.25">
      <c r="A41" s="1" t="s">
        <v>115</v>
      </c>
      <c r="B41" s="1" t="s">
        <v>111</v>
      </c>
      <c r="C41" s="8" t="s">
        <v>32</v>
      </c>
      <c r="D41" s="9">
        <v>123</v>
      </c>
      <c r="E41" s="9"/>
      <c r="F41" s="9"/>
      <c r="G41" s="9"/>
      <c r="H41" s="9">
        <v>40</v>
      </c>
      <c r="I41" s="9"/>
      <c r="J41" s="9"/>
      <c r="K41" s="9"/>
      <c r="L41" s="9">
        <v>52</v>
      </c>
      <c r="M41" s="10">
        <v>75</v>
      </c>
      <c r="N41" s="10"/>
      <c r="O41" s="11">
        <v>0</v>
      </c>
      <c r="P41" s="7">
        <f t="shared" si="1"/>
        <v>75</v>
      </c>
      <c r="Q41" s="7">
        <v>2013</v>
      </c>
      <c r="R41" s="7">
        <v>4</v>
      </c>
      <c r="S41" s="7"/>
      <c r="T41" s="7"/>
      <c r="U41" s="7">
        <v>30</v>
      </c>
      <c r="V41" s="7">
        <v>4</v>
      </c>
      <c r="W41" s="7">
        <v>140</v>
      </c>
      <c r="X41" s="7" t="s">
        <v>50</v>
      </c>
      <c r="Y41" s="7">
        <v>1175</v>
      </c>
      <c r="Z41" s="7">
        <v>145</v>
      </c>
      <c r="AA41" s="7">
        <v>30</v>
      </c>
      <c r="AB41" s="7">
        <v>150</v>
      </c>
      <c r="AC41" s="7"/>
      <c r="AD41" s="7"/>
      <c r="AE41" s="7"/>
      <c r="AG41" s="7"/>
      <c r="AH41" s="7"/>
      <c r="AI41" s="7"/>
      <c r="AJ41" s="7"/>
      <c r="AK41" s="7"/>
      <c r="AL41" s="7"/>
    </row>
    <row r="42" spans="1:38" ht="15.75" customHeight="1" x14ac:dyDescent="0.25">
      <c r="A42" s="1" t="s">
        <v>116</v>
      </c>
      <c r="B42" s="1" t="s">
        <v>117</v>
      </c>
      <c r="C42" s="8" t="s">
        <v>32</v>
      </c>
      <c r="D42" s="9">
        <v>74</v>
      </c>
      <c r="E42" s="9"/>
      <c r="F42" s="9"/>
      <c r="G42" s="9"/>
      <c r="H42" s="9">
        <v>46</v>
      </c>
      <c r="I42" s="9"/>
      <c r="J42" s="9">
        <v>16</v>
      </c>
      <c r="K42" s="9"/>
      <c r="L42" s="9">
        <v>15</v>
      </c>
      <c r="M42" s="10">
        <v>98</v>
      </c>
      <c r="N42" s="10"/>
      <c r="O42" s="11">
        <v>0</v>
      </c>
      <c r="P42" s="7">
        <f t="shared" si="1"/>
        <v>98</v>
      </c>
      <c r="Q42" s="7">
        <v>1992</v>
      </c>
      <c r="R42" s="7">
        <v>6</v>
      </c>
      <c r="S42" s="7">
        <v>2000</v>
      </c>
      <c r="T42" s="7">
        <v>5</v>
      </c>
      <c r="U42" s="7">
        <v>48</v>
      </c>
      <c r="V42" s="7">
        <v>4</v>
      </c>
      <c r="W42" s="7">
        <v>160</v>
      </c>
      <c r="X42" s="7" t="s">
        <v>41</v>
      </c>
      <c r="Y42" s="7">
        <v>485</v>
      </c>
      <c r="Z42" s="7"/>
      <c r="AA42" s="7">
        <v>30</v>
      </c>
      <c r="AB42" s="7">
        <v>210</v>
      </c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1:38" ht="15.75" customHeight="1" x14ac:dyDescent="0.25">
      <c r="A43" s="1" t="s">
        <v>118</v>
      </c>
      <c r="B43" s="1" t="s">
        <v>117</v>
      </c>
      <c r="C43" s="8" t="s">
        <v>32</v>
      </c>
      <c r="D43" s="9">
        <v>74</v>
      </c>
      <c r="E43" s="9"/>
      <c r="F43" s="9"/>
      <c r="G43" s="9"/>
      <c r="H43" s="9">
        <v>72</v>
      </c>
      <c r="I43" s="9"/>
      <c r="J43" s="9"/>
      <c r="K43" s="9"/>
      <c r="L43" s="9">
        <v>18</v>
      </c>
      <c r="M43" s="10">
        <v>92</v>
      </c>
      <c r="N43" s="10"/>
      <c r="O43" s="11">
        <v>0</v>
      </c>
      <c r="P43" s="7">
        <f t="shared" si="1"/>
        <v>92</v>
      </c>
      <c r="Q43" s="7">
        <v>1992</v>
      </c>
      <c r="R43" s="7">
        <v>6</v>
      </c>
      <c r="S43" s="7">
        <v>2000</v>
      </c>
      <c r="T43" s="7">
        <v>5</v>
      </c>
      <c r="U43" s="7">
        <v>48</v>
      </c>
      <c r="V43" s="7">
        <v>4</v>
      </c>
      <c r="W43" s="7">
        <v>160</v>
      </c>
      <c r="X43" s="7" t="s">
        <v>41</v>
      </c>
      <c r="Y43" s="7">
        <v>485</v>
      </c>
      <c r="Z43" s="7"/>
      <c r="AA43" s="7">
        <v>30</v>
      </c>
      <c r="AB43" s="7">
        <v>210</v>
      </c>
      <c r="AC43" s="7"/>
      <c r="AD43" s="7"/>
      <c r="AE43" s="7"/>
      <c r="AG43" s="7"/>
      <c r="AH43" s="7"/>
      <c r="AI43" s="7"/>
      <c r="AJ43" s="7"/>
      <c r="AK43" s="7"/>
      <c r="AL43" s="7"/>
    </row>
    <row r="44" spans="1:38" ht="15.75" customHeight="1" x14ac:dyDescent="0.25">
      <c r="A44" s="1" t="s">
        <v>119</v>
      </c>
      <c r="B44" s="1" t="s">
        <v>120</v>
      </c>
      <c r="C44" s="8" t="s">
        <v>32</v>
      </c>
      <c r="D44" s="9">
        <v>77</v>
      </c>
      <c r="E44" s="9"/>
      <c r="F44" s="9"/>
      <c r="G44" s="9"/>
      <c r="H44" s="9">
        <v>50</v>
      </c>
      <c r="I44" s="9"/>
      <c r="J44" s="9">
        <v>24</v>
      </c>
      <c r="K44" s="9"/>
      <c r="L44" s="9">
        <v>15</v>
      </c>
      <c r="M44" s="10">
        <v>100</v>
      </c>
      <c r="N44" s="10"/>
      <c r="O44" s="11">
        <v>0</v>
      </c>
      <c r="P44" s="7">
        <f t="shared" si="1"/>
        <v>100</v>
      </c>
      <c r="Q44" s="7">
        <v>1999</v>
      </c>
      <c r="R44" s="7">
        <v>6</v>
      </c>
      <c r="S44" s="7"/>
      <c r="T44" s="7"/>
      <c r="U44" s="7">
        <v>58</v>
      </c>
      <c r="V44" s="7">
        <v>4</v>
      </c>
      <c r="W44" s="7">
        <v>160</v>
      </c>
      <c r="X44" s="7" t="s">
        <v>41</v>
      </c>
      <c r="Y44" s="7">
        <v>563</v>
      </c>
      <c r="Z44" s="7"/>
      <c r="AA44" s="7">
        <v>30</v>
      </c>
      <c r="AB44" s="7">
        <v>215</v>
      </c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 ht="15.75" customHeight="1" x14ac:dyDescent="0.25">
      <c r="A45" s="1" t="s">
        <v>121</v>
      </c>
      <c r="B45" s="1" t="s">
        <v>120</v>
      </c>
      <c r="C45" s="8" t="s">
        <v>32</v>
      </c>
      <c r="D45" s="9">
        <v>77</v>
      </c>
      <c r="E45" s="9"/>
      <c r="F45" s="9"/>
      <c r="G45" s="9"/>
      <c r="H45" s="9">
        <v>72</v>
      </c>
      <c r="I45" s="9"/>
      <c r="J45" s="9"/>
      <c r="K45" s="9"/>
      <c r="L45" s="9">
        <v>18</v>
      </c>
      <c r="M45" s="10">
        <v>100</v>
      </c>
      <c r="N45" s="10"/>
      <c r="O45" s="11">
        <v>0</v>
      </c>
      <c r="P45" s="7">
        <f t="shared" si="1"/>
        <v>100</v>
      </c>
      <c r="Q45" s="7">
        <v>1999</v>
      </c>
      <c r="R45" s="7">
        <v>6</v>
      </c>
      <c r="S45" s="7"/>
      <c r="T45" s="7"/>
      <c r="U45" s="7">
        <v>58</v>
      </c>
      <c r="V45" s="7">
        <v>4</v>
      </c>
      <c r="W45" s="7">
        <v>160</v>
      </c>
      <c r="X45" s="7" t="s">
        <v>41</v>
      </c>
      <c r="Y45" s="7">
        <v>563</v>
      </c>
      <c r="Z45" s="7"/>
      <c r="AA45" s="7">
        <v>30</v>
      </c>
      <c r="AB45" s="7">
        <v>215</v>
      </c>
      <c r="AC45" s="7"/>
      <c r="AD45" s="7"/>
      <c r="AE45" s="7"/>
      <c r="AG45" s="7"/>
      <c r="AH45" s="7"/>
      <c r="AI45" s="7"/>
      <c r="AJ45" s="7"/>
      <c r="AK45" s="7"/>
      <c r="AL45" s="7"/>
    </row>
    <row r="46" spans="1:38" ht="15.75" customHeight="1" x14ac:dyDescent="0.25">
      <c r="A46" s="1" t="s">
        <v>122</v>
      </c>
      <c r="B46" s="1" t="s">
        <v>123</v>
      </c>
      <c r="C46" s="8" t="s">
        <v>32</v>
      </c>
      <c r="D46" s="9">
        <v>71</v>
      </c>
      <c r="E46" s="9"/>
      <c r="F46" s="9"/>
      <c r="G46" s="9"/>
      <c r="H46" s="9">
        <v>72</v>
      </c>
      <c r="I46" s="9"/>
      <c r="J46" s="9"/>
      <c r="K46" s="9"/>
      <c r="L46" s="9">
        <v>17</v>
      </c>
      <c r="M46" s="10">
        <v>80</v>
      </c>
      <c r="N46" s="10"/>
      <c r="O46" s="11">
        <v>0</v>
      </c>
      <c r="P46" s="7">
        <f t="shared" si="1"/>
        <v>80</v>
      </c>
      <c r="Q46" s="7">
        <v>1986</v>
      </c>
      <c r="R46" s="7">
        <v>6</v>
      </c>
      <c r="S46" s="7">
        <v>2000</v>
      </c>
      <c r="T46" s="7">
        <v>5</v>
      </c>
      <c r="U46" s="7">
        <v>42</v>
      </c>
      <c r="V46" s="7">
        <v>4</v>
      </c>
      <c r="W46" s="7">
        <v>120</v>
      </c>
      <c r="X46" s="7" t="s">
        <v>41</v>
      </c>
      <c r="Y46" s="7">
        <v>485</v>
      </c>
      <c r="Z46" s="7"/>
      <c r="AA46" s="7">
        <v>30</v>
      </c>
      <c r="AB46" s="7">
        <v>210</v>
      </c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15.75" customHeight="1" x14ac:dyDescent="0.25">
      <c r="A47" s="1" t="s">
        <v>124</v>
      </c>
      <c r="B47" s="1" t="s">
        <v>125</v>
      </c>
      <c r="C47" s="8" t="s">
        <v>32</v>
      </c>
      <c r="D47" s="9">
        <v>71</v>
      </c>
      <c r="E47" s="9"/>
      <c r="F47" s="9"/>
      <c r="G47" s="9"/>
      <c r="H47" s="9">
        <v>61</v>
      </c>
      <c r="I47" s="9"/>
      <c r="J47" s="9">
        <v>10</v>
      </c>
      <c r="K47" s="9"/>
      <c r="L47" s="9">
        <v>14</v>
      </c>
      <c r="M47" s="10">
        <v>83</v>
      </c>
      <c r="N47" s="10"/>
      <c r="O47" s="11">
        <v>0</v>
      </c>
      <c r="P47" s="7">
        <f t="shared" si="1"/>
        <v>83</v>
      </c>
      <c r="Q47" s="7">
        <v>1986</v>
      </c>
      <c r="R47" s="7">
        <v>6</v>
      </c>
      <c r="S47" s="7">
        <v>2000</v>
      </c>
      <c r="T47" s="7">
        <v>5</v>
      </c>
      <c r="U47" s="7">
        <v>22</v>
      </c>
      <c r="V47" s="7">
        <v>4</v>
      </c>
      <c r="W47" s="7">
        <v>120</v>
      </c>
      <c r="X47" s="7"/>
      <c r="Y47" s="7"/>
      <c r="Z47" s="7"/>
      <c r="AA47" s="7">
        <v>30</v>
      </c>
      <c r="AB47" s="7">
        <v>210</v>
      </c>
      <c r="AC47" s="7"/>
      <c r="AD47" s="7"/>
      <c r="AE47" s="7"/>
      <c r="AG47" s="7"/>
      <c r="AH47" s="7"/>
      <c r="AI47" s="7"/>
      <c r="AJ47" s="7"/>
      <c r="AK47" s="7"/>
      <c r="AL47" s="7"/>
    </row>
    <row r="48" spans="1:38" ht="15.75" customHeight="1" x14ac:dyDescent="0.25">
      <c r="A48" s="1" t="s">
        <v>126</v>
      </c>
      <c r="B48" s="1" t="s">
        <v>127</v>
      </c>
      <c r="C48" s="8" t="s">
        <v>32</v>
      </c>
      <c r="D48" s="9">
        <v>71</v>
      </c>
      <c r="E48" s="9"/>
      <c r="F48" s="9"/>
      <c r="G48" s="9"/>
      <c r="H48" s="9">
        <v>61</v>
      </c>
      <c r="I48" s="9"/>
      <c r="J48" s="9">
        <v>10</v>
      </c>
      <c r="K48" s="9"/>
      <c r="L48" s="9">
        <v>14</v>
      </c>
      <c r="M48" s="10">
        <v>80</v>
      </c>
      <c r="N48" s="10"/>
      <c r="O48" s="11">
        <v>0</v>
      </c>
      <c r="P48" s="7">
        <f t="shared" si="1"/>
        <v>80</v>
      </c>
      <c r="Q48" s="7">
        <v>1986</v>
      </c>
      <c r="R48" s="7">
        <v>6</v>
      </c>
      <c r="S48" s="7">
        <v>2000</v>
      </c>
      <c r="T48" s="7">
        <v>5</v>
      </c>
      <c r="U48" s="7">
        <v>42</v>
      </c>
      <c r="V48" s="7">
        <v>4</v>
      </c>
      <c r="W48" s="7">
        <v>120</v>
      </c>
      <c r="X48" s="7" t="s">
        <v>41</v>
      </c>
      <c r="Y48" s="7">
        <v>485</v>
      </c>
      <c r="Z48" s="7"/>
      <c r="AA48" s="7">
        <v>30</v>
      </c>
      <c r="AB48" s="7">
        <v>210</v>
      </c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1:38" ht="15.75" customHeight="1" x14ac:dyDescent="0.25">
      <c r="A49" s="1" t="s">
        <v>128</v>
      </c>
      <c r="B49" s="1" t="s">
        <v>129</v>
      </c>
      <c r="C49" s="8" t="s">
        <v>32</v>
      </c>
      <c r="D49" s="9">
        <v>100</v>
      </c>
      <c r="E49" s="9"/>
      <c r="F49" s="9"/>
      <c r="G49" s="9"/>
      <c r="H49" s="9">
        <v>101</v>
      </c>
      <c r="I49" s="9"/>
      <c r="J49" s="9"/>
      <c r="K49" s="9"/>
      <c r="L49" s="9">
        <v>83</v>
      </c>
      <c r="M49" s="10">
        <v>85</v>
      </c>
      <c r="N49" s="10"/>
      <c r="O49" s="11">
        <v>0</v>
      </c>
      <c r="P49" s="7">
        <f t="shared" si="1"/>
        <v>85</v>
      </c>
      <c r="Q49" s="7">
        <v>1996</v>
      </c>
      <c r="R49" s="7">
        <v>1</v>
      </c>
      <c r="S49" s="7">
        <v>2020</v>
      </c>
      <c r="T49" s="7">
        <v>5</v>
      </c>
      <c r="U49" s="7">
        <v>40</v>
      </c>
      <c r="V49" s="7">
        <v>4</v>
      </c>
      <c r="W49" s="7">
        <v>120</v>
      </c>
      <c r="X49" s="7" t="s">
        <v>41</v>
      </c>
      <c r="Y49" s="7">
        <v>514</v>
      </c>
      <c r="Z49" s="7"/>
      <c r="AA49" s="7">
        <v>30</v>
      </c>
      <c r="AB49" s="7">
        <v>220</v>
      </c>
      <c r="AC49" s="7"/>
      <c r="AD49" s="7"/>
      <c r="AE49" s="7"/>
      <c r="AG49" s="7"/>
      <c r="AH49" s="7"/>
      <c r="AI49" s="7"/>
      <c r="AJ49" s="7"/>
      <c r="AK49" s="7"/>
      <c r="AL49" s="7"/>
    </row>
    <row r="50" spans="1:38" ht="15.75" customHeight="1" x14ac:dyDescent="0.25">
      <c r="A50" s="1" t="s">
        <v>130</v>
      </c>
      <c r="B50" s="1" t="s">
        <v>131</v>
      </c>
      <c r="C50" s="8" t="s">
        <v>32</v>
      </c>
      <c r="D50" s="9">
        <v>75</v>
      </c>
      <c r="E50" s="9"/>
      <c r="F50" s="9"/>
      <c r="G50" s="9"/>
      <c r="H50" s="9">
        <v>54</v>
      </c>
      <c r="I50" s="9"/>
      <c r="J50" s="9"/>
      <c r="K50" s="9"/>
      <c r="L50" s="9">
        <v>10</v>
      </c>
      <c r="M50" s="10">
        <v>49</v>
      </c>
      <c r="N50" s="10"/>
      <c r="O50" s="11">
        <v>0</v>
      </c>
      <c r="P50" s="7">
        <f t="shared" si="1"/>
        <v>49</v>
      </c>
      <c r="Q50" s="7">
        <v>1959</v>
      </c>
      <c r="R50" s="7">
        <v>1</v>
      </c>
      <c r="S50" s="7">
        <v>1970</v>
      </c>
      <c r="T50" s="7">
        <v>0</v>
      </c>
      <c r="U50" s="7">
        <v>18</v>
      </c>
      <c r="V50" s="7">
        <v>2</v>
      </c>
      <c r="W50" s="7">
        <v>90</v>
      </c>
      <c r="X50" s="7" t="s">
        <v>41</v>
      </c>
      <c r="Y50" s="7">
        <v>132</v>
      </c>
      <c r="Z50" s="7"/>
      <c r="AA50" s="7">
        <v>15</v>
      </c>
      <c r="AB50" s="7">
        <v>180</v>
      </c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 ht="15.75" customHeight="1" x14ac:dyDescent="0.25">
      <c r="A51" s="1" t="s">
        <v>63</v>
      </c>
      <c r="B51" s="1" t="s">
        <v>132</v>
      </c>
      <c r="C51" s="8" t="s">
        <v>32</v>
      </c>
      <c r="D51" s="9">
        <v>75</v>
      </c>
      <c r="E51" s="9"/>
      <c r="F51" s="9"/>
      <c r="G51" s="9"/>
      <c r="H51" s="9">
        <v>40</v>
      </c>
      <c r="I51" s="9"/>
      <c r="J51" s="9"/>
      <c r="K51" s="9"/>
      <c r="L51" s="9">
        <v>20</v>
      </c>
      <c r="M51" s="10">
        <v>53</v>
      </c>
      <c r="N51" s="10"/>
      <c r="O51" s="11">
        <v>0</v>
      </c>
      <c r="P51" s="7">
        <f t="shared" si="1"/>
        <v>53</v>
      </c>
      <c r="Q51" s="7">
        <v>1992</v>
      </c>
      <c r="R51" s="7">
        <v>1</v>
      </c>
      <c r="S51" s="7">
        <v>1997</v>
      </c>
      <c r="T51" s="7">
        <v>0</v>
      </c>
      <c r="U51" s="7">
        <v>18</v>
      </c>
      <c r="V51" s="7">
        <v>2</v>
      </c>
      <c r="W51" s="7">
        <v>90</v>
      </c>
      <c r="X51" s="7" t="s">
        <v>41</v>
      </c>
      <c r="Y51" s="7">
        <v>162</v>
      </c>
      <c r="Z51" s="7"/>
      <c r="AA51" s="7">
        <v>20</v>
      </c>
      <c r="AB51" s="7">
        <v>185</v>
      </c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1:38" ht="15.75" customHeight="1" x14ac:dyDescent="0.25">
      <c r="A52" s="1" t="s">
        <v>133</v>
      </c>
      <c r="B52" s="1" t="s">
        <v>134</v>
      </c>
      <c r="C52" s="8" t="s">
        <v>32</v>
      </c>
      <c r="D52" s="9">
        <v>75</v>
      </c>
      <c r="E52" s="9"/>
      <c r="F52" s="9"/>
      <c r="G52" s="9"/>
      <c r="H52" s="9">
        <v>63</v>
      </c>
      <c r="I52" s="9"/>
      <c r="J52" s="9"/>
      <c r="K52" s="9"/>
      <c r="L52" s="9">
        <v>12</v>
      </c>
      <c r="M52" s="10">
        <v>46</v>
      </c>
      <c r="N52" s="10"/>
      <c r="O52" s="11">
        <v>0</v>
      </c>
      <c r="P52" s="7">
        <f t="shared" si="1"/>
        <v>46</v>
      </c>
      <c r="Q52" s="7">
        <v>1950</v>
      </c>
      <c r="R52" s="7">
        <v>1</v>
      </c>
      <c r="S52" s="7">
        <v>1960</v>
      </c>
      <c r="T52" s="7">
        <v>12</v>
      </c>
      <c r="U52" s="7">
        <v>14</v>
      </c>
      <c r="V52" s="7">
        <v>2</v>
      </c>
      <c r="W52" s="7">
        <v>90</v>
      </c>
      <c r="X52" s="7" t="s">
        <v>41</v>
      </c>
      <c r="Y52" s="7">
        <v>110</v>
      </c>
      <c r="Z52" s="7"/>
      <c r="AA52" s="7">
        <v>15</v>
      </c>
      <c r="AB52" s="7">
        <v>180</v>
      </c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1:38" ht="15.75" customHeight="1" x14ac:dyDescent="0.25">
      <c r="A53" s="1" t="s">
        <v>135</v>
      </c>
      <c r="B53" s="1" t="s">
        <v>136</v>
      </c>
      <c r="C53" s="8" t="s">
        <v>32</v>
      </c>
      <c r="D53" s="9">
        <v>75</v>
      </c>
      <c r="E53" s="9"/>
      <c r="F53" s="9"/>
      <c r="G53" s="9"/>
      <c r="H53" s="9">
        <v>63</v>
      </c>
      <c r="I53" s="9"/>
      <c r="J53" s="9"/>
      <c r="K53" s="9"/>
      <c r="L53" s="9">
        <v>12</v>
      </c>
      <c r="M53" s="10">
        <v>48</v>
      </c>
      <c r="N53" s="10"/>
      <c r="O53" s="11">
        <v>0</v>
      </c>
      <c r="P53" s="7">
        <f t="shared" si="1"/>
        <v>48</v>
      </c>
      <c r="Q53" s="7">
        <v>1950</v>
      </c>
      <c r="R53" s="7">
        <v>1</v>
      </c>
      <c r="S53" s="7">
        <v>1960</v>
      </c>
      <c r="T53" s="7">
        <v>12</v>
      </c>
      <c r="U53" s="7">
        <v>10</v>
      </c>
      <c r="V53" s="7">
        <v>2</v>
      </c>
      <c r="W53" s="7">
        <v>90</v>
      </c>
      <c r="X53" s="7"/>
      <c r="Y53" s="7"/>
      <c r="Z53" s="7"/>
      <c r="AA53" s="7">
        <v>15</v>
      </c>
      <c r="AB53" s="7">
        <v>180</v>
      </c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1:38" ht="15.75" customHeight="1" x14ac:dyDescent="0.25">
      <c r="A54" s="1" t="s">
        <v>137</v>
      </c>
      <c r="B54" s="1" t="s">
        <v>138</v>
      </c>
      <c r="C54" s="8" t="s">
        <v>32</v>
      </c>
      <c r="D54" s="9">
        <v>80</v>
      </c>
      <c r="E54" s="9"/>
      <c r="F54" s="9"/>
      <c r="G54" s="9"/>
      <c r="H54" s="9">
        <v>41</v>
      </c>
      <c r="I54" s="9"/>
      <c r="J54" s="9"/>
      <c r="K54" s="9"/>
      <c r="L54" s="9">
        <v>47</v>
      </c>
      <c r="M54" s="10">
        <v>96</v>
      </c>
      <c r="N54" s="10"/>
      <c r="O54" s="11">
        <v>0</v>
      </c>
      <c r="P54" s="7">
        <f t="shared" si="1"/>
        <v>96</v>
      </c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 t="s">
        <v>139</v>
      </c>
      <c r="AE54" s="7"/>
      <c r="AF54" s="7"/>
      <c r="AG54" s="7"/>
      <c r="AH54" s="7"/>
      <c r="AI54" s="7"/>
      <c r="AJ54" s="7"/>
      <c r="AK54" s="7"/>
      <c r="AL54" s="7"/>
    </row>
    <row r="55" spans="1:38" ht="15.75" customHeight="1" x14ac:dyDescent="0.25">
      <c r="A55" s="1" t="s">
        <v>140</v>
      </c>
      <c r="B55" s="1" t="s">
        <v>138</v>
      </c>
      <c r="C55" s="8" t="s">
        <v>32</v>
      </c>
      <c r="D55" s="9">
        <v>80</v>
      </c>
      <c r="E55" s="9"/>
      <c r="F55" s="9"/>
      <c r="G55" s="9"/>
      <c r="H55" s="9">
        <v>64</v>
      </c>
      <c r="I55" s="9"/>
      <c r="J55" s="9"/>
      <c r="K55" s="9"/>
      <c r="L55" s="9">
        <v>38</v>
      </c>
      <c r="M55" s="10">
        <v>96</v>
      </c>
      <c r="N55" s="10"/>
      <c r="O55" s="11">
        <v>0</v>
      </c>
      <c r="P55" s="7">
        <f t="shared" si="1"/>
        <v>96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 t="s">
        <v>139</v>
      </c>
      <c r="AE55" s="7"/>
      <c r="AF55" s="7"/>
      <c r="AG55" s="7"/>
      <c r="AH55" s="7"/>
      <c r="AI55" s="7"/>
      <c r="AJ55" s="7"/>
      <c r="AK55" s="7"/>
      <c r="AL55" s="7"/>
    </row>
    <row r="56" spans="1:38" ht="15.75" customHeight="1" x14ac:dyDescent="0.25">
      <c r="A56" s="1" t="s">
        <v>141</v>
      </c>
      <c r="B56" s="1" t="s">
        <v>138</v>
      </c>
      <c r="C56" s="8" t="s">
        <v>32</v>
      </c>
      <c r="D56" s="9">
        <v>75</v>
      </c>
      <c r="E56" s="9"/>
      <c r="F56" s="9"/>
      <c r="G56" s="9"/>
      <c r="H56" s="9">
        <v>24</v>
      </c>
      <c r="I56" s="9"/>
      <c r="J56" s="9">
        <v>20</v>
      </c>
      <c r="K56" s="9"/>
      <c r="L56" s="9">
        <v>15</v>
      </c>
      <c r="M56" s="10">
        <v>137</v>
      </c>
      <c r="N56" s="10"/>
      <c r="O56" s="11">
        <v>0</v>
      </c>
      <c r="P56" s="7">
        <f t="shared" si="1"/>
        <v>137</v>
      </c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 t="s">
        <v>139</v>
      </c>
      <c r="AE56" s="7"/>
      <c r="AF56" s="7"/>
      <c r="AG56" s="7"/>
      <c r="AH56" s="7"/>
      <c r="AI56" s="7"/>
      <c r="AJ56" s="7"/>
      <c r="AK56" s="7"/>
      <c r="AL56" s="7"/>
    </row>
    <row r="57" spans="1:38" ht="15.75" customHeight="1" x14ac:dyDescent="0.25">
      <c r="A57" s="1" t="s">
        <v>142</v>
      </c>
      <c r="B57" s="1" t="s">
        <v>138</v>
      </c>
      <c r="C57" s="8" t="s">
        <v>32</v>
      </c>
      <c r="D57" s="9">
        <v>75</v>
      </c>
      <c r="E57" s="9"/>
      <c r="F57" s="9"/>
      <c r="G57" s="9"/>
      <c r="H57" s="9">
        <v>60</v>
      </c>
      <c r="I57" s="9"/>
      <c r="J57" s="9"/>
      <c r="K57" s="9"/>
      <c r="L57" s="9">
        <v>36</v>
      </c>
      <c r="M57" s="10">
        <v>96</v>
      </c>
      <c r="N57" s="10"/>
      <c r="O57" s="11">
        <v>0</v>
      </c>
      <c r="P57" s="7">
        <f t="shared" si="1"/>
        <v>96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 t="s">
        <v>139</v>
      </c>
      <c r="AE57" s="7"/>
      <c r="AF57" s="7"/>
      <c r="AG57" s="7"/>
      <c r="AH57" s="7"/>
      <c r="AI57" s="7"/>
      <c r="AJ57" s="7"/>
      <c r="AK57" s="7"/>
      <c r="AL57" s="7"/>
    </row>
    <row r="58" spans="1:38" ht="15.75" customHeight="1" x14ac:dyDescent="0.25">
      <c r="A58" s="1" t="s">
        <v>143</v>
      </c>
      <c r="B58" s="1" t="s">
        <v>144</v>
      </c>
      <c r="C58" s="8" t="s">
        <v>32</v>
      </c>
      <c r="D58" s="9">
        <v>0</v>
      </c>
      <c r="E58" s="9"/>
      <c r="F58" s="9"/>
      <c r="G58" s="9"/>
      <c r="H58" s="9"/>
      <c r="I58" s="9"/>
      <c r="J58" s="9"/>
      <c r="K58" s="9"/>
      <c r="L58" s="9"/>
      <c r="M58" s="10"/>
      <c r="N58" s="10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1:38" ht="15.75" customHeight="1" x14ac:dyDescent="0.25">
      <c r="A59" s="1" t="s">
        <v>145</v>
      </c>
      <c r="B59" s="1" t="s">
        <v>146</v>
      </c>
      <c r="C59" s="8" t="s">
        <v>32</v>
      </c>
      <c r="D59" s="9">
        <v>72</v>
      </c>
      <c r="E59" s="9"/>
      <c r="F59" s="9"/>
      <c r="G59" s="9"/>
      <c r="H59" s="9">
        <v>72</v>
      </c>
      <c r="I59" s="9"/>
      <c r="J59" s="9"/>
      <c r="K59" s="9"/>
      <c r="L59" s="9"/>
      <c r="M59" s="10">
        <v>150</v>
      </c>
      <c r="N59" s="10"/>
      <c r="O59" s="11">
        <v>0</v>
      </c>
      <c r="P59" s="7">
        <f t="shared" ref="P59:P61" si="2">O59*5+M59</f>
        <v>150</v>
      </c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 t="s">
        <v>139</v>
      </c>
      <c r="AE59" s="7"/>
      <c r="AF59" s="7"/>
      <c r="AG59" s="7"/>
      <c r="AH59" s="7"/>
      <c r="AI59" s="7"/>
      <c r="AJ59" s="7"/>
      <c r="AK59" s="7"/>
      <c r="AL59" s="7"/>
    </row>
    <row r="60" spans="1:38" ht="15.75" customHeight="1" x14ac:dyDescent="0.25">
      <c r="A60" s="1"/>
      <c r="B60" s="1" t="s">
        <v>147</v>
      </c>
      <c r="C60" s="18" t="s">
        <v>32</v>
      </c>
      <c r="D60" s="28">
        <v>24</v>
      </c>
      <c r="E60" s="28">
        <v>3</v>
      </c>
      <c r="F60" s="28"/>
      <c r="G60" s="28"/>
      <c r="H60" s="28">
        <v>24</v>
      </c>
      <c r="I60" s="28"/>
      <c r="J60" s="28"/>
      <c r="K60" s="28"/>
      <c r="L60" s="28"/>
      <c r="M60" s="29">
        <v>150</v>
      </c>
      <c r="N60" s="29"/>
      <c r="O60" s="1">
        <v>3</v>
      </c>
      <c r="P60" s="1">
        <f t="shared" si="2"/>
        <v>165</v>
      </c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7" t="s">
        <v>139</v>
      </c>
      <c r="AE60" s="30"/>
      <c r="AF60" s="30"/>
      <c r="AG60" s="30"/>
      <c r="AH60" s="30"/>
      <c r="AI60" s="30"/>
      <c r="AJ60" s="30"/>
      <c r="AK60" s="30"/>
      <c r="AL60" s="30"/>
    </row>
    <row r="61" spans="1:38" ht="15.75" customHeight="1" x14ac:dyDescent="0.25">
      <c r="A61" s="1"/>
      <c r="B61" s="1" t="s">
        <v>148</v>
      </c>
      <c r="C61" s="18" t="s">
        <v>32</v>
      </c>
      <c r="D61" s="28">
        <v>48</v>
      </c>
      <c r="E61" s="28"/>
      <c r="F61" s="28"/>
      <c r="G61" s="28"/>
      <c r="H61" s="28"/>
      <c r="I61" s="28"/>
      <c r="J61" s="28">
        <v>48</v>
      </c>
      <c r="K61" s="28"/>
      <c r="L61" s="28"/>
      <c r="M61" s="29">
        <v>173</v>
      </c>
      <c r="N61" s="29"/>
      <c r="O61" s="1">
        <v>0</v>
      </c>
      <c r="P61" s="1">
        <f t="shared" si="2"/>
        <v>173</v>
      </c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7" t="s">
        <v>139</v>
      </c>
      <c r="AE61" s="30"/>
      <c r="AF61" s="30"/>
      <c r="AG61" s="30"/>
      <c r="AH61" s="30"/>
      <c r="AI61" s="30"/>
      <c r="AJ61" s="30"/>
      <c r="AK61" s="30"/>
      <c r="AL61" s="30"/>
    </row>
    <row r="62" spans="1:38" ht="15.75" customHeight="1" x14ac:dyDescent="0.25">
      <c r="A62" s="1" t="s">
        <v>149</v>
      </c>
      <c r="B62" s="1" t="s">
        <v>144</v>
      </c>
      <c r="C62" s="8" t="s">
        <v>32</v>
      </c>
      <c r="D62" s="9">
        <v>0</v>
      </c>
      <c r="E62" s="9"/>
      <c r="F62" s="9"/>
      <c r="G62" s="9"/>
      <c r="H62" s="9"/>
      <c r="I62" s="9"/>
      <c r="J62" s="9"/>
      <c r="K62" s="9"/>
      <c r="L62" s="9"/>
      <c r="M62" s="10"/>
      <c r="N62" s="10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ht="15.75" customHeight="1" x14ac:dyDescent="0.25">
      <c r="A63" s="1" t="s">
        <v>150</v>
      </c>
      <c r="B63" s="1" t="s">
        <v>151</v>
      </c>
      <c r="C63" s="8" t="s">
        <v>32</v>
      </c>
      <c r="D63" s="9">
        <v>77</v>
      </c>
      <c r="E63" s="9"/>
      <c r="F63" s="9"/>
      <c r="G63" s="9"/>
      <c r="H63" s="9">
        <v>38</v>
      </c>
      <c r="I63" s="9"/>
      <c r="J63" s="9">
        <v>16</v>
      </c>
      <c r="K63" s="9"/>
      <c r="L63" s="9">
        <v>45</v>
      </c>
      <c r="M63" s="10">
        <v>86</v>
      </c>
      <c r="N63" s="10"/>
      <c r="O63" s="11">
        <v>0</v>
      </c>
      <c r="P63" s="7">
        <f t="shared" ref="P63:P74" si="3">O63*5+M63</f>
        <v>86</v>
      </c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spans="1:38" ht="15.75" customHeight="1" x14ac:dyDescent="0.25">
      <c r="A64" s="1" t="s">
        <v>152</v>
      </c>
      <c r="B64" s="1" t="s">
        <v>151</v>
      </c>
      <c r="C64" s="8" t="s">
        <v>32</v>
      </c>
      <c r="D64" s="9">
        <v>62</v>
      </c>
      <c r="E64" s="9"/>
      <c r="F64" s="9"/>
      <c r="G64" s="9"/>
      <c r="H64" s="9">
        <v>34</v>
      </c>
      <c r="I64" s="9"/>
      <c r="J64" s="9"/>
      <c r="K64" s="9"/>
      <c r="L64" s="9">
        <v>65</v>
      </c>
      <c r="M64" s="10">
        <v>83</v>
      </c>
      <c r="N64" s="10"/>
      <c r="O64" s="11">
        <v>0</v>
      </c>
      <c r="P64" s="7">
        <f t="shared" si="3"/>
        <v>83</v>
      </c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ht="15.75" customHeight="1" x14ac:dyDescent="0.25">
      <c r="A65" s="1" t="s">
        <v>153</v>
      </c>
      <c r="B65" s="1" t="s">
        <v>151</v>
      </c>
      <c r="C65" s="8" t="s">
        <v>32</v>
      </c>
      <c r="D65" s="9">
        <v>77</v>
      </c>
      <c r="E65" s="9"/>
      <c r="F65" s="9"/>
      <c r="G65" s="9"/>
      <c r="H65" s="9">
        <v>52</v>
      </c>
      <c r="I65" s="9"/>
      <c r="J65" s="9"/>
      <c r="K65" s="9"/>
      <c r="L65" s="9">
        <v>50</v>
      </c>
      <c r="M65" s="10">
        <v>83</v>
      </c>
      <c r="N65" s="10"/>
      <c r="O65" s="11">
        <v>0</v>
      </c>
      <c r="P65" s="7">
        <f t="shared" si="3"/>
        <v>83</v>
      </c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 ht="15.75" customHeight="1" x14ac:dyDescent="0.25">
      <c r="A66" s="1" t="s">
        <v>154</v>
      </c>
      <c r="B66" s="1" t="s">
        <v>155</v>
      </c>
      <c r="C66" s="8" t="s">
        <v>32</v>
      </c>
      <c r="D66" s="9">
        <v>148</v>
      </c>
      <c r="E66" s="9"/>
      <c r="F66" s="9"/>
      <c r="G66" s="9"/>
      <c r="H66" s="9">
        <v>128</v>
      </c>
      <c r="I66" s="9"/>
      <c r="J66" s="9"/>
      <c r="K66" s="9"/>
      <c r="L66" s="9">
        <v>130</v>
      </c>
      <c r="M66" s="10">
        <v>95</v>
      </c>
      <c r="N66" s="10"/>
      <c r="O66" s="11">
        <v>0</v>
      </c>
      <c r="P66" s="7">
        <f t="shared" si="3"/>
        <v>95</v>
      </c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27" t="s">
        <v>156</v>
      </c>
      <c r="AE66" s="7"/>
      <c r="AF66" s="7"/>
      <c r="AG66" s="7"/>
      <c r="AH66" s="7"/>
      <c r="AI66" s="7"/>
      <c r="AJ66" s="7"/>
      <c r="AK66" s="7"/>
      <c r="AL66" s="7"/>
    </row>
    <row r="67" spans="1:38" ht="15.75" customHeight="1" x14ac:dyDescent="0.25">
      <c r="A67" s="1" t="s">
        <v>157</v>
      </c>
      <c r="B67" s="1" t="s">
        <v>158</v>
      </c>
      <c r="C67" s="8" t="s">
        <v>32</v>
      </c>
      <c r="D67" s="9">
        <v>144</v>
      </c>
      <c r="E67" s="9"/>
      <c r="F67" s="9"/>
      <c r="G67" s="9"/>
      <c r="H67" s="9">
        <v>41</v>
      </c>
      <c r="I67" s="9"/>
      <c r="J67" s="9">
        <v>38</v>
      </c>
      <c r="K67" s="9"/>
      <c r="L67" s="9">
        <v>105</v>
      </c>
      <c r="M67" s="10">
        <v>105</v>
      </c>
      <c r="N67" s="10"/>
      <c r="O67" s="11">
        <v>0</v>
      </c>
      <c r="P67" s="7">
        <f t="shared" si="3"/>
        <v>105</v>
      </c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27" t="s">
        <v>156</v>
      </c>
      <c r="AE67" s="7"/>
      <c r="AF67" s="7"/>
      <c r="AG67" s="7"/>
      <c r="AH67" s="7"/>
      <c r="AI67" s="7"/>
      <c r="AJ67" s="7"/>
      <c r="AK67" s="7"/>
      <c r="AL67" s="7"/>
    </row>
    <row r="68" spans="1:38" ht="15.75" customHeight="1" x14ac:dyDescent="0.25">
      <c r="A68" s="1" t="s">
        <v>159</v>
      </c>
      <c r="B68" s="1" t="s">
        <v>158</v>
      </c>
      <c r="C68" s="8" t="s">
        <v>32</v>
      </c>
      <c r="D68" s="9">
        <v>144</v>
      </c>
      <c r="E68" s="9"/>
      <c r="F68" s="9"/>
      <c r="G68" s="9"/>
      <c r="H68" s="9">
        <v>41</v>
      </c>
      <c r="I68" s="9"/>
      <c r="J68" s="9">
        <v>38</v>
      </c>
      <c r="K68" s="9"/>
      <c r="L68" s="9">
        <v>105</v>
      </c>
      <c r="M68" s="10">
        <v>105</v>
      </c>
      <c r="N68" s="10"/>
      <c r="O68" s="11">
        <v>0</v>
      </c>
      <c r="P68" s="7">
        <f t="shared" si="3"/>
        <v>105</v>
      </c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27" t="s">
        <v>156</v>
      </c>
      <c r="AE68" s="7"/>
      <c r="AF68" s="7"/>
      <c r="AG68" s="7"/>
      <c r="AH68" s="7"/>
      <c r="AI68" s="7"/>
      <c r="AJ68" s="7"/>
      <c r="AK68" s="7"/>
      <c r="AL68" s="7"/>
    </row>
    <row r="69" spans="1:38" ht="15.75" customHeight="1" x14ac:dyDescent="0.25">
      <c r="A69" s="1" t="s">
        <v>160</v>
      </c>
      <c r="B69" s="1" t="s">
        <v>161</v>
      </c>
      <c r="C69" s="8" t="s">
        <v>32</v>
      </c>
      <c r="D69" s="9">
        <v>68</v>
      </c>
      <c r="E69" s="9"/>
      <c r="F69" s="9"/>
      <c r="G69" s="9"/>
      <c r="H69" s="9">
        <v>60</v>
      </c>
      <c r="I69" s="9"/>
      <c r="J69" s="9"/>
      <c r="K69" s="9"/>
      <c r="L69" s="9">
        <v>0</v>
      </c>
      <c r="M69" s="10">
        <v>188</v>
      </c>
      <c r="N69" s="10"/>
      <c r="O69" s="11">
        <v>0</v>
      </c>
      <c r="P69" s="7">
        <f t="shared" si="3"/>
        <v>188</v>
      </c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27" t="s">
        <v>162</v>
      </c>
      <c r="AE69" s="7"/>
      <c r="AF69" s="7"/>
      <c r="AG69" s="7"/>
      <c r="AH69" s="7"/>
      <c r="AI69" s="7"/>
      <c r="AJ69" s="7"/>
      <c r="AK69" s="7"/>
      <c r="AL69" s="7"/>
    </row>
    <row r="70" spans="1:38" ht="15.75" customHeight="1" x14ac:dyDescent="0.25">
      <c r="A70" s="1" t="s">
        <v>163</v>
      </c>
      <c r="B70" s="1" t="s">
        <v>164</v>
      </c>
      <c r="C70" s="8" t="s">
        <v>32</v>
      </c>
      <c r="D70" s="31">
        <v>84</v>
      </c>
      <c r="E70" s="31"/>
      <c r="F70" s="31"/>
      <c r="G70" s="31"/>
      <c r="H70" s="31">
        <v>56</v>
      </c>
      <c r="I70" s="31"/>
      <c r="J70" s="31"/>
      <c r="K70" s="31"/>
      <c r="L70" s="31"/>
      <c r="M70" s="10">
        <v>153</v>
      </c>
      <c r="N70" s="10"/>
      <c r="O70" s="11">
        <v>4</v>
      </c>
      <c r="P70" s="7">
        <f t="shared" si="3"/>
        <v>173</v>
      </c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 t="s">
        <v>139</v>
      </c>
      <c r="AE70" s="7"/>
      <c r="AF70" s="7"/>
      <c r="AG70" s="7"/>
      <c r="AH70" s="7"/>
      <c r="AI70" s="7"/>
      <c r="AJ70" s="7"/>
      <c r="AK70" s="7"/>
      <c r="AL70" s="7"/>
    </row>
    <row r="71" spans="1:38" ht="15.75" customHeight="1" x14ac:dyDescent="0.25">
      <c r="A71" s="1" t="s">
        <v>63</v>
      </c>
      <c r="B71" s="1" t="s">
        <v>165</v>
      </c>
      <c r="C71" s="8"/>
      <c r="D71" s="31"/>
      <c r="E71" s="31">
        <v>4</v>
      </c>
      <c r="F71" s="31"/>
      <c r="G71" s="31"/>
      <c r="H71" s="31"/>
      <c r="I71" s="31"/>
      <c r="J71" s="31"/>
      <c r="K71" s="31"/>
      <c r="L71" s="31">
        <v>0</v>
      </c>
      <c r="M71" s="10">
        <v>153</v>
      </c>
      <c r="N71" s="10"/>
      <c r="O71" s="11">
        <v>4</v>
      </c>
      <c r="P71" s="7">
        <f t="shared" si="3"/>
        <v>173</v>
      </c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 t="s">
        <v>139</v>
      </c>
      <c r="AE71" s="7"/>
      <c r="AF71" s="7"/>
      <c r="AG71" s="7"/>
      <c r="AH71" s="7"/>
      <c r="AI71" s="7"/>
      <c r="AJ71" s="7"/>
      <c r="AK71" s="7"/>
      <c r="AL71" s="7"/>
    </row>
    <row r="72" spans="1:38" ht="15.75" customHeight="1" x14ac:dyDescent="0.25">
      <c r="A72" s="1" t="s">
        <v>63</v>
      </c>
      <c r="B72" s="1" t="s">
        <v>166</v>
      </c>
      <c r="C72" s="8"/>
      <c r="D72" s="31"/>
      <c r="E72" s="31"/>
      <c r="F72" s="31"/>
      <c r="G72" s="31"/>
      <c r="H72" s="31"/>
      <c r="I72" s="31"/>
      <c r="J72" s="31">
        <v>39</v>
      </c>
      <c r="K72" s="31"/>
      <c r="L72" s="31"/>
      <c r="M72" s="10">
        <v>165</v>
      </c>
      <c r="N72" s="10"/>
      <c r="O72" s="11">
        <v>4</v>
      </c>
      <c r="P72" s="7">
        <f t="shared" si="3"/>
        <v>185</v>
      </c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 t="s">
        <v>139</v>
      </c>
      <c r="AE72" s="7"/>
      <c r="AF72" s="7"/>
      <c r="AG72" s="7"/>
      <c r="AH72" s="7"/>
      <c r="AI72" s="7"/>
      <c r="AJ72" s="7"/>
      <c r="AK72" s="7"/>
      <c r="AL72" s="7"/>
    </row>
    <row r="73" spans="1:38" ht="15.75" customHeight="1" x14ac:dyDescent="0.25">
      <c r="A73" s="1" t="s">
        <v>167</v>
      </c>
      <c r="B73" s="1" t="s">
        <v>164</v>
      </c>
      <c r="C73" s="8" t="s">
        <v>32</v>
      </c>
      <c r="D73" s="31">
        <v>72</v>
      </c>
      <c r="E73" s="31"/>
      <c r="F73" s="31"/>
      <c r="G73" s="31"/>
      <c r="H73" s="31">
        <v>48</v>
      </c>
      <c r="I73" s="31"/>
      <c r="J73" s="31"/>
      <c r="K73" s="31"/>
      <c r="L73" s="31"/>
      <c r="M73" s="10">
        <v>153</v>
      </c>
      <c r="N73" s="10"/>
      <c r="O73" s="11">
        <v>4</v>
      </c>
      <c r="P73" s="7">
        <f t="shared" si="3"/>
        <v>173</v>
      </c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 t="s">
        <v>139</v>
      </c>
      <c r="AE73" s="7"/>
      <c r="AF73" s="7"/>
      <c r="AG73" s="7"/>
      <c r="AH73" s="7"/>
      <c r="AI73" s="7"/>
      <c r="AJ73" s="7"/>
      <c r="AK73" s="7"/>
      <c r="AL73" s="7"/>
    </row>
    <row r="74" spans="1:38" ht="15.75" customHeight="1" x14ac:dyDescent="0.25">
      <c r="A74" s="1" t="s">
        <v>168</v>
      </c>
      <c r="B74" s="1" t="s">
        <v>164</v>
      </c>
      <c r="C74" s="8" t="s">
        <v>32</v>
      </c>
      <c r="D74" s="31">
        <v>72</v>
      </c>
      <c r="E74" s="31"/>
      <c r="F74" s="31"/>
      <c r="G74" s="31"/>
      <c r="H74" s="31">
        <v>48</v>
      </c>
      <c r="I74" s="31"/>
      <c r="J74" s="31"/>
      <c r="K74" s="31"/>
      <c r="L74" s="31"/>
      <c r="M74" s="10">
        <v>153</v>
      </c>
      <c r="N74" s="10"/>
      <c r="O74" s="11">
        <v>4</v>
      </c>
      <c r="P74" s="7">
        <f t="shared" si="3"/>
        <v>173</v>
      </c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 t="s">
        <v>139</v>
      </c>
      <c r="AE74" s="7"/>
      <c r="AF74" s="7"/>
      <c r="AG74" s="7"/>
      <c r="AH74" s="7"/>
      <c r="AI74" s="7"/>
      <c r="AJ74" s="7"/>
      <c r="AK74" s="7"/>
      <c r="AL74" s="7"/>
    </row>
    <row r="75" spans="1:38" ht="15.75" customHeight="1" x14ac:dyDescent="0.25">
      <c r="A75" s="1" t="s">
        <v>169</v>
      </c>
      <c r="B75" s="1" t="s">
        <v>164</v>
      </c>
      <c r="C75" s="32" t="s">
        <v>32</v>
      </c>
      <c r="D75" s="33">
        <v>0</v>
      </c>
      <c r="E75" s="33"/>
      <c r="F75" s="33"/>
      <c r="G75" s="33"/>
      <c r="H75" s="33"/>
      <c r="I75" s="33"/>
      <c r="J75" s="33"/>
      <c r="K75" s="33"/>
      <c r="L75" s="33"/>
      <c r="M75" s="34"/>
      <c r="N75" s="34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1:38" ht="15.75" customHeight="1" x14ac:dyDescent="0.25">
      <c r="A76" s="1" t="s">
        <v>170</v>
      </c>
      <c r="B76" s="1" t="s">
        <v>164</v>
      </c>
      <c r="C76" s="32" t="s">
        <v>32</v>
      </c>
      <c r="D76" s="33">
        <v>0</v>
      </c>
      <c r="E76" s="33"/>
      <c r="F76" s="33"/>
      <c r="G76" s="33"/>
      <c r="H76" s="33"/>
      <c r="I76" s="33"/>
      <c r="J76" s="33"/>
      <c r="K76" s="33"/>
      <c r="L76" s="33"/>
      <c r="M76" s="34"/>
      <c r="N76" s="34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1:38" ht="15.75" customHeight="1" x14ac:dyDescent="0.25">
      <c r="A77" s="1" t="s">
        <v>171</v>
      </c>
      <c r="B77" s="1" t="s">
        <v>172</v>
      </c>
      <c r="C77" s="8" t="s">
        <v>32</v>
      </c>
      <c r="D77" s="9">
        <v>80</v>
      </c>
      <c r="E77" s="9"/>
      <c r="F77" s="9"/>
      <c r="G77" s="9"/>
      <c r="H77" s="9">
        <v>80</v>
      </c>
      <c r="I77" s="9"/>
      <c r="J77" s="9"/>
      <c r="K77" s="9"/>
      <c r="L77" s="9">
        <v>20</v>
      </c>
      <c r="M77" s="10">
        <v>113</v>
      </c>
      <c r="N77" s="10"/>
      <c r="O77" s="11">
        <v>0</v>
      </c>
      <c r="P77" s="7">
        <f t="shared" ref="P77:P107" si="4">O77*5+M77</f>
        <v>113</v>
      </c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spans="1:38" ht="15.75" customHeight="1" x14ac:dyDescent="0.25">
      <c r="A78" s="1" t="s">
        <v>173</v>
      </c>
      <c r="B78" s="1" t="s">
        <v>172</v>
      </c>
      <c r="C78" s="8" t="s">
        <v>32</v>
      </c>
      <c r="D78" s="9">
        <v>80</v>
      </c>
      <c r="E78" s="9"/>
      <c r="F78" s="9"/>
      <c r="G78" s="9"/>
      <c r="H78" s="9">
        <v>80</v>
      </c>
      <c r="I78" s="9"/>
      <c r="J78" s="9"/>
      <c r="K78" s="9"/>
      <c r="L78" s="9">
        <v>20</v>
      </c>
      <c r="M78" s="10">
        <v>113</v>
      </c>
      <c r="N78" s="10"/>
      <c r="O78" s="11">
        <v>0</v>
      </c>
      <c r="P78" s="7">
        <f t="shared" si="4"/>
        <v>113</v>
      </c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spans="1:38" ht="15.75" customHeight="1" x14ac:dyDescent="0.25">
      <c r="A79" s="1" t="s">
        <v>174</v>
      </c>
      <c r="B79" s="1" t="s">
        <v>172</v>
      </c>
      <c r="C79" s="8" t="s">
        <v>32</v>
      </c>
      <c r="D79" s="9">
        <v>80</v>
      </c>
      <c r="E79" s="9"/>
      <c r="F79" s="9"/>
      <c r="G79" s="9"/>
      <c r="H79" s="9">
        <v>86</v>
      </c>
      <c r="I79" s="9"/>
      <c r="J79" s="9"/>
      <c r="K79" s="9"/>
      <c r="L79" s="9">
        <v>20</v>
      </c>
      <c r="M79" s="10">
        <v>113</v>
      </c>
      <c r="N79" s="10"/>
      <c r="O79" s="11">
        <v>0</v>
      </c>
      <c r="P79" s="7">
        <f t="shared" si="4"/>
        <v>113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7"/>
      <c r="AE79" s="7"/>
      <c r="AF79" s="7"/>
      <c r="AG79" s="7"/>
      <c r="AH79" s="7"/>
      <c r="AI79" s="7"/>
      <c r="AJ79" s="7"/>
      <c r="AK79" s="7"/>
      <c r="AL79" s="7"/>
    </row>
    <row r="80" spans="1:38" ht="15.75" customHeight="1" x14ac:dyDescent="0.25">
      <c r="A80" s="1" t="s">
        <v>63</v>
      </c>
      <c r="B80" s="1" t="s">
        <v>175</v>
      </c>
      <c r="C80" s="8"/>
      <c r="D80" s="9"/>
      <c r="E80" s="9" t="s">
        <v>176</v>
      </c>
      <c r="F80" s="9"/>
      <c r="G80" s="9"/>
      <c r="H80" s="9"/>
      <c r="I80" s="9"/>
      <c r="J80" s="9"/>
      <c r="K80" s="9"/>
      <c r="L80" s="9"/>
      <c r="M80" s="10"/>
      <c r="N80" s="10"/>
      <c r="P80" s="7">
        <f t="shared" si="4"/>
        <v>0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7"/>
      <c r="AE80" s="7"/>
      <c r="AF80" s="7"/>
      <c r="AG80" s="7"/>
      <c r="AH80" s="7"/>
      <c r="AI80" s="7"/>
      <c r="AJ80" s="7"/>
      <c r="AK80" s="7"/>
      <c r="AL80" s="7"/>
    </row>
    <row r="81" spans="1:38" ht="15.75" customHeight="1" x14ac:dyDescent="0.25">
      <c r="A81" s="1" t="s">
        <v>63</v>
      </c>
      <c r="B81" s="1" t="s">
        <v>177</v>
      </c>
      <c r="C81" s="8" t="s">
        <v>32</v>
      </c>
      <c r="D81" s="9">
        <v>84</v>
      </c>
      <c r="E81" s="9"/>
      <c r="F81" s="9"/>
      <c r="G81" s="9"/>
      <c r="H81" s="9"/>
      <c r="I81" s="9"/>
      <c r="J81" s="9">
        <v>60</v>
      </c>
      <c r="K81" s="9"/>
      <c r="L81" s="9">
        <v>0</v>
      </c>
      <c r="M81" s="10">
        <v>126</v>
      </c>
      <c r="N81" s="10"/>
      <c r="O81" s="11">
        <v>0</v>
      </c>
      <c r="P81" s="7">
        <f t="shared" si="4"/>
        <v>126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7"/>
      <c r="AE81" s="7"/>
      <c r="AF81" s="7"/>
      <c r="AG81" s="7"/>
      <c r="AH81" s="7"/>
      <c r="AI81" s="7"/>
      <c r="AJ81" s="7"/>
      <c r="AK81" s="7"/>
      <c r="AL81" s="7"/>
    </row>
    <row r="82" spans="1:38" ht="15.75" customHeight="1" x14ac:dyDescent="0.25">
      <c r="A82" s="1" t="s">
        <v>178</v>
      </c>
      <c r="B82" s="1" t="s">
        <v>179</v>
      </c>
      <c r="C82" s="8" t="s">
        <v>32</v>
      </c>
      <c r="D82" s="9">
        <v>150</v>
      </c>
      <c r="E82" s="9"/>
      <c r="F82" s="9"/>
      <c r="G82" s="9"/>
      <c r="H82" s="9">
        <v>91</v>
      </c>
      <c r="I82" s="9"/>
      <c r="J82" s="9"/>
      <c r="K82" s="9"/>
      <c r="L82" s="9">
        <v>110</v>
      </c>
      <c r="M82" s="10">
        <v>102</v>
      </c>
      <c r="N82" s="10"/>
      <c r="O82" s="11">
        <v>0</v>
      </c>
      <c r="P82" s="7">
        <f t="shared" si="4"/>
        <v>102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27" t="s">
        <v>156</v>
      </c>
      <c r="AE82" s="7"/>
      <c r="AF82" s="7"/>
      <c r="AG82" s="7"/>
      <c r="AH82" s="7"/>
      <c r="AI82" s="7"/>
      <c r="AJ82" s="7"/>
      <c r="AK82" s="7"/>
      <c r="AL82" s="7"/>
    </row>
    <row r="83" spans="1:38" ht="15.75" customHeight="1" x14ac:dyDescent="0.25">
      <c r="A83" s="1" t="s">
        <v>180</v>
      </c>
      <c r="B83" s="1" t="s">
        <v>179</v>
      </c>
      <c r="C83" s="8" t="s">
        <v>32</v>
      </c>
      <c r="D83" s="9">
        <v>150</v>
      </c>
      <c r="E83" s="9"/>
      <c r="F83" s="9"/>
      <c r="G83" s="9"/>
      <c r="H83" s="9">
        <v>91</v>
      </c>
      <c r="I83" s="9"/>
      <c r="J83" s="9"/>
      <c r="K83" s="9"/>
      <c r="L83" s="9">
        <v>110</v>
      </c>
      <c r="M83" s="10">
        <v>102</v>
      </c>
      <c r="N83" s="10"/>
      <c r="O83" s="11">
        <v>0</v>
      </c>
      <c r="P83" s="7">
        <f t="shared" si="4"/>
        <v>102</v>
      </c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27" t="s">
        <v>156</v>
      </c>
      <c r="AE83" s="7"/>
      <c r="AF83" s="7"/>
      <c r="AG83" s="7"/>
      <c r="AH83" s="7"/>
      <c r="AI83" s="7"/>
      <c r="AJ83" s="7"/>
      <c r="AK83" s="7"/>
      <c r="AL83" s="7"/>
    </row>
    <row r="84" spans="1:38" ht="15.75" customHeight="1" x14ac:dyDescent="0.25">
      <c r="A84" s="1" t="s">
        <v>181</v>
      </c>
      <c r="B84" s="1" t="s">
        <v>179</v>
      </c>
      <c r="C84" s="8" t="s">
        <v>32</v>
      </c>
      <c r="D84" s="9">
        <v>156</v>
      </c>
      <c r="E84" s="9"/>
      <c r="F84" s="9"/>
      <c r="G84" s="9"/>
      <c r="H84" s="9">
        <v>121</v>
      </c>
      <c r="I84" s="9"/>
      <c r="J84" s="9"/>
      <c r="K84" s="9"/>
      <c r="L84" s="9">
        <v>95</v>
      </c>
      <c r="M84" s="10">
        <v>102</v>
      </c>
      <c r="N84" s="10"/>
      <c r="O84" s="11">
        <v>0</v>
      </c>
      <c r="P84" s="7">
        <f t="shared" si="4"/>
        <v>102</v>
      </c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27" t="s">
        <v>156</v>
      </c>
      <c r="AE84" s="7"/>
      <c r="AF84" s="7"/>
      <c r="AG84" s="7"/>
      <c r="AH84" s="7"/>
      <c r="AI84" s="7"/>
      <c r="AJ84" s="7"/>
      <c r="AK84" s="7"/>
      <c r="AL84" s="7"/>
    </row>
    <row r="85" spans="1:38" ht="15.75" customHeight="1" x14ac:dyDescent="0.25">
      <c r="A85" s="1" t="s">
        <v>63</v>
      </c>
      <c r="B85" s="1" t="s">
        <v>182</v>
      </c>
      <c r="C85" s="8"/>
      <c r="D85" s="9"/>
      <c r="E85" s="9"/>
      <c r="F85" s="9"/>
      <c r="G85" s="9"/>
      <c r="H85" s="9">
        <v>72</v>
      </c>
      <c r="I85" s="9"/>
      <c r="J85" s="9">
        <v>31</v>
      </c>
      <c r="K85" s="9"/>
      <c r="L85" s="9">
        <v>100</v>
      </c>
      <c r="M85" s="10">
        <v>112</v>
      </c>
      <c r="N85" s="10"/>
      <c r="O85" s="11">
        <v>0</v>
      </c>
      <c r="P85" s="7">
        <f t="shared" si="4"/>
        <v>112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27" t="s">
        <v>156</v>
      </c>
      <c r="AE85" s="7"/>
      <c r="AF85" s="7"/>
      <c r="AG85" s="7"/>
      <c r="AH85" s="7"/>
      <c r="AI85" s="7"/>
      <c r="AJ85" s="7"/>
      <c r="AK85" s="7"/>
      <c r="AL85" s="7"/>
    </row>
    <row r="86" spans="1:38" ht="15.75" customHeight="1" x14ac:dyDescent="0.25">
      <c r="A86" s="1" t="s">
        <v>183</v>
      </c>
      <c r="B86" s="1" t="s">
        <v>184</v>
      </c>
      <c r="C86" s="8" t="s">
        <v>32</v>
      </c>
      <c r="D86" s="9">
        <v>100</v>
      </c>
      <c r="E86" s="9"/>
      <c r="F86" s="9"/>
      <c r="G86" s="9"/>
      <c r="H86" s="9"/>
      <c r="I86" s="9"/>
      <c r="J86" s="9"/>
      <c r="K86" s="9"/>
      <c r="L86" s="9"/>
      <c r="M86" s="10">
        <v>100</v>
      </c>
      <c r="N86" s="10"/>
      <c r="O86" s="11">
        <v>0</v>
      </c>
      <c r="P86" s="7">
        <f t="shared" si="4"/>
        <v>100</v>
      </c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spans="1:38" ht="15.75" customHeight="1" x14ac:dyDescent="0.25">
      <c r="A87" s="1" t="s">
        <v>185</v>
      </c>
      <c r="B87" s="1" t="s">
        <v>184</v>
      </c>
      <c r="C87" s="8" t="s">
        <v>32</v>
      </c>
      <c r="D87" s="9">
        <v>100</v>
      </c>
      <c r="E87" s="9"/>
      <c r="F87" s="9"/>
      <c r="G87" s="9"/>
      <c r="H87" s="9"/>
      <c r="I87" s="9"/>
      <c r="J87" s="9"/>
      <c r="K87" s="9"/>
      <c r="L87" s="9"/>
      <c r="M87" s="10">
        <v>100</v>
      </c>
      <c r="N87" s="10"/>
      <c r="O87" s="11">
        <v>0</v>
      </c>
      <c r="P87" s="7">
        <f t="shared" si="4"/>
        <v>100</v>
      </c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spans="1:38" ht="15.75" customHeight="1" x14ac:dyDescent="0.25">
      <c r="A88" s="1" t="s">
        <v>186</v>
      </c>
      <c r="B88" s="1" t="s">
        <v>187</v>
      </c>
      <c r="C88" s="8" t="s">
        <v>32</v>
      </c>
      <c r="D88" s="9">
        <v>78</v>
      </c>
      <c r="E88" s="9"/>
      <c r="F88" s="9"/>
      <c r="G88" s="9"/>
      <c r="H88" s="9"/>
      <c r="I88" s="9"/>
      <c r="J88" s="9"/>
      <c r="K88" s="9"/>
      <c r="L88" s="9"/>
      <c r="M88" s="10">
        <v>131</v>
      </c>
      <c r="N88" s="10"/>
      <c r="O88" s="11">
        <v>3</v>
      </c>
      <c r="P88" s="7">
        <f t="shared" si="4"/>
        <v>146</v>
      </c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spans="1:38" ht="15.75" customHeight="1" x14ac:dyDescent="0.25">
      <c r="A89" s="1" t="s">
        <v>188</v>
      </c>
      <c r="B89" s="1" t="s">
        <v>187</v>
      </c>
      <c r="C89" s="8" t="s">
        <v>32</v>
      </c>
      <c r="D89" s="9">
        <v>38</v>
      </c>
      <c r="E89" s="9"/>
      <c r="F89" s="9"/>
      <c r="G89" s="9"/>
      <c r="H89" s="9"/>
      <c r="I89" s="9"/>
      <c r="J89" s="9"/>
      <c r="K89" s="9"/>
      <c r="L89" s="9"/>
      <c r="M89" s="10">
        <v>131</v>
      </c>
      <c r="N89" s="10"/>
      <c r="O89" s="11">
        <v>3</v>
      </c>
      <c r="P89" s="7">
        <f t="shared" si="4"/>
        <v>146</v>
      </c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spans="1:38" ht="15.75" customHeight="1" x14ac:dyDescent="0.25">
      <c r="A90" s="1" t="s">
        <v>189</v>
      </c>
      <c r="B90" s="1" t="s">
        <v>187</v>
      </c>
      <c r="C90" s="8" t="s">
        <v>32</v>
      </c>
      <c r="D90" s="9">
        <v>68</v>
      </c>
      <c r="E90" s="9"/>
      <c r="F90" s="9"/>
      <c r="G90" s="9"/>
      <c r="H90" s="9"/>
      <c r="I90" s="9"/>
      <c r="J90" s="9"/>
      <c r="K90" s="9"/>
      <c r="L90" s="9"/>
      <c r="M90" s="10">
        <v>131</v>
      </c>
      <c r="N90" s="10"/>
      <c r="O90" s="11">
        <v>3</v>
      </c>
      <c r="P90" s="7">
        <f t="shared" si="4"/>
        <v>146</v>
      </c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spans="1:38" ht="15.75" customHeight="1" x14ac:dyDescent="0.25">
      <c r="A91" s="1" t="s">
        <v>190</v>
      </c>
      <c r="B91" s="1" t="s">
        <v>191</v>
      </c>
      <c r="C91" s="8" t="s">
        <v>32</v>
      </c>
      <c r="D91" s="9">
        <v>142</v>
      </c>
      <c r="E91" s="9"/>
      <c r="F91" s="9"/>
      <c r="G91" s="9"/>
      <c r="H91" s="9">
        <v>126</v>
      </c>
      <c r="I91" s="9"/>
      <c r="J91" s="9"/>
      <c r="K91" s="9"/>
      <c r="L91" s="9">
        <v>40</v>
      </c>
      <c r="M91" s="10">
        <v>135</v>
      </c>
      <c r="N91" s="10"/>
      <c r="O91" s="11">
        <v>3</v>
      </c>
      <c r="P91" s="7">
        <f t="shared" si="4"/>
        <v>150</v>
      </c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spans="1:38" ht="15.75" customHeight="1" x14ac:dyDescent="0.25">
      <c r="A92" s="1" t="s">
        <v>192</v>
      </c>
      <c r="B92" s="1" t="s">
        <v>191</v>
      </c>
      <c r="C92" s="8" t="s">
        <v>32</v>
      </c>
      <c r="D92" s="9">
        <v>132</v>
      </c>
      <c r="E92" s="9"/>
      <c r="F92" s="9"/>
      <c r="G92" s="9"/>
      <c r="H92" s="9">
        <v>98</v>
      </c>
      <c r="I92" s="9"/>
      <c r="J92" s="9"/>
      <c r="K92" s="9"/>
      <c r="L92" s="9">
        <v>30</v>
      </c>
      <c r="M92" s="10">
        <v>135</v>
      </c>
      <c r="N92" s="10"/>
      <c r="O92" s="11">
        <v>3</v>
      </c>
      <c r="P92" s="7">
        <f t="shared" si="4"/>
        <v>150</v>
      </c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spans="1:38" ht="15.75" customHeight="1" x14ac:dyDescent="0.25">
      <c r="A93" s="1" t="s">
        <v>193</v>
      </c>
      <c r="B93" s="1" t="s">
        <v>191</v>
      </c>
      <c r="C93" s="8" t="s">
        <v>32</v>
      </c>
      <c r="D93" s="9">
        <v>132</v>
      </c>
      <c r="E93" s="9"/>
      <c r="F93" s="9"/>
      <c r="G93" s="9"/>
      <c r="H93" s="9">
        <v>98</v>
      </c>
      <c r="I93" s="9"/>
      <c r="J93" s="9"/>
      <c r="K93" s="9"/>
      <c r="L93" s="9">
        <v>30</v>
      </c>
      <c r="M93" s="10">
        <v>135</v>
      </c>
      <c r="N93" s="10"/>
      <c r="O93" s="11">
        <v>3</v>
      </c>
      <c r="P93" s="7">
        <f t="shared" si="4"/>
        <v>150</v>
      </c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spans="1:38" ht="15.75" customHeight="1" x14ac:dyDescent="0.25">
      <c r="A94" s="1" t="s">
        <v>63</v>
      </c>
      <c r="B94" s="1" t="s">
        <v>194</v>
      </c>
      <c r="C94" s="8"/>
      <c r="D94" s="9"/>
      <c r="E94" s="9">
        <v>3</v>
      </c>
      <c r="F94" s="9"/>
      <c r="G94" s="9"/>
      <c r="H94" s="9">
        <v>30</v>
      </c>
      <c r="I94" s="9"/>
      <c r="J94" s="9"/>
      <c r="K94" s="9"/>
      <c r="L94" s="9">
        <v>0</v>
      </c>
      <c r="M94" s="10">
        <v>135</v>
      </c>
      <c r="N94" s="10"/>
      <c r="O94" s="11">
        <v>3</v>
      </c>
      <c r="P94" s="7">
        <f t="shared" si="4"/>
        <v>150</v>
      </c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spans="1:38" ht="15.75" customHeight="1" x14ac:dyDescent="0.25">
      <c r="A95" s="1" t="s">
        <v>63</v>
      </c>
      <c r="B95" s="1" t="s">
        <v>195</v>
      </c>
      <c r="C95" s="8"/>
      <c r="D95" s="9"/>
      <c r="E95" s="9"/>
      <c r="F95" s="9"/>
      <c r="G95" s="9"/>
      <c r="H95" s="9"/>
      <c r="I95" s="9"/>
      <c r="J95" s="9">
        <v>86</v>
      </c>
      <c r="K95" s="9"/>
      <c r="L95" s="9"/>
      <c r="M95" s="10">
        <v>153</v>
      </c>
      <c r="N95" s="10"/>
      <c r="O95" s="11">
        <v>3</v>
      </c>
      <c r="P95" s="7">
        <f t="shared" si="4"/>
        <v>168</v>
      </c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spans="1:38" ht="15.75" customHeight="1" x14ac:dyDescent="0.25">
      <c r="A96" s="1" t="s">
        <v>63</v>
      </c>
      <c r="B96" s="1" t="s">
        <v>196</v>
      </c>
      <c r="C96" s="8"/>
      <c r="D96" s="9"/>
      <c r="E96" s="9"/>
      <c r="F96" s="9"/>
      <c r="G96" s="9"/>
      <c r="H96" s="9"/>
      <c r="I96" s="9"/>
      <c r="J96" s="9">
        <v>61</v>
      </c>
      <c r="K96" s="9"/>
      <c r="L96" s="9"/>
      <c r="M96" s="10">
        <v>153</v>
      </c>
      <c r="N96" s="10"/>
      <c r="O96" s="11">
        <v>3</v>
      </c>
      <c r="P96" s="7">
        <f t="shared" si="4"/>
        <v>168</v>
      </c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spans="1:38" ht="15.75" customHeight="1" x14ac:dyDescent="0.25">
      <c r="A97" s="1" t="s">
        <v>63</v>
      </c>
      <c r="B97" s="1" t="s">
        <v>197</v>
      </c>
      <c r="C97" s="8"/>
      <c r="D97" s="9"/>
      <c r="E97" s="9"/>
      <c r="F97" s="9"/>
      <c r="G97" s="9"/>
      <c r="H97" s="9"/>
      <c r="I97" s="9"/>
      <c r="J97" s="9">
        <v>56</v>
      </c>
      <c r="K97" s="9"/>
      <c r="L97" s="9"/>
      <c r="M97" s="10">
        <v>153</v>
      </c>
      <c r="N97" s="10"/>
      <c r="O97" s="11">
        <v>4</v>
      </c>
      <c r="P97" s="7">
        <f t="shared" si="4"/>
        <v>173</v>
      </c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1:38" ht="15.75" customHeight="1" x14ac:dyDescent="0.25">
      <c r="A98" s="1" t="s">
        <v>63</v>
      </c>
      <c r="B98" s="1" t="s">
        <v>198</v>
      </c>
      <c r="C98" s="8"/>
      <c r="D98" s="9"/>
      <c r="E98" s="9"/>
      <c r="F98" s="9"/>
      <c r="G98" s="9"/>
      <c r="H98" s="9"/>
      <c r="I98" s="9"/>
      <c r="J98" s="9">
        <v>38</v>
      </c>
      <c r="K98" s="9"/>
      <c r="L98" s="9"/>
      <c r="M98" s="10">
        <v>153</v>
      </c>
      <c r="N98" s="10"/>
      <c r="O98" s="11">
        <v>4</v>
      </c>
      <c r="P98" s="7">
        <f t="shared" si="4"/>
        <v>173</v>
      </c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1:38" ht="15.75" customHeight="1" x14ac:dyDescent="0.25">
      <c r="A99" s="1" t="s">
        <v>63</v>
      </c>
      <c r="B99" s="1" t="s">
        <v>199</v>
      </c>
      <c r="C99" s="8"/>
      <c r="D99" s="9"/>
      <c r="E99" s="9">
        <v>4</v>
      </c>
      <c r="F99" s="9"/>
      <c r="G99" s="9"/>
      <c r="H99" s="9"/>
      <c r="I99" s="9"/>
      <c r="J99" s="9"/>
      <c r="K99" s="9"/>
      <c r="L99" s="9">
        <v>0</v>
      </c>
      <c r="M99" s="10"/>
      <c r="N99" s="10"/>
      <c r="O99" s="11">
        <v>4</v>
      </c>
      <c r="P99" s="7">
        <f t="shared" si="4"/>
        <v>20</v>
      </c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1:38" ht="15.75" customHeight="1" x14ac:dyDescent="0.25">
      <c r="A100" s="1" t="s">
        <v>63</v>
      </c>
      <c r="B100" s="1" t="s">
        <v>200</v>
      </c>
      <c r="C100" s="8"/>
      <c r="D100" s="9"/>
      <c r="E100" s="9"/>
      <c r="F100" s="9"/>
      <c r="G100" s="9"/>
      <c r="H100" s="9"/>
      <c r="I100" s="9"/>
      <c r="J100" s="9">
        <v>53</v>
      </c>
      <c r="K100" s="9"/>
      <c r="L100" s="9"/>
      <c r="M100" s="10">
        <v>153</v>
      </c>
      <c r="N100" s="10"/>
      <c r="O100" s="11">
        <v>4</v>
      </c>
      <c r="P100" s="7">
        <f t="shared" si="4"/>
        <v>173</v>
      </c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1:38" ht="15.75" customHeight="1" x14ac:dyDescent="0.25">
      <c r="A101" s="1" t="s">
        <v>63</v>
      </c>
      <c r="B101" s="1" t="s">
        <v>201</v>
      </c>
      <c r="C101" s="8"/>
      <c r="D101" s="9"/>
      <c r="E101" s="9"/>
      <c r="F101" s="9"/>
      <c r="G101" s="9"/>
      <c r="H101" s="9">
        <v>74</v>
      </c>
      <c r="I101" s="9"/>
      <c r="J101" s="9"/>
      <c r="K101" s="9"/>
      <c r="L101" s="9">
        <v>25</v>
      </c>
      <c r="M101" s="10">
        <v>138</v>
      </c>
      <c r="N101" s="10"/>
      <c r="O101" s="11">
        <v>4</v>
      </c>
      <c r="P101" s="7">
        <f t="shared" si="4"/>
        <v>158</v>
      </c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1:38" ht="15.75" customHeight="1" x14ac:dyDescent="0.25">
      <c r="A102" s="1" t="s">
        <v>202</v>
      </c>
      <c r="B102" s="1" t="s">
        <v>203</v>
      </c>
      <c r="C102" s="8" t="s">
        <v>32</v>
      </c>
      <c r="D102" s="9">
        <v>75</v>
      </c>
      <c r="E102" s="9"/>
      <c r="F102" s="9"/>
      <c r="G102" s="9"/>
      <c r="H102" s="9">
        <v>73</v>
      </c>
      <c r="I102" s="9"/>
      <c r="J102" s="9"/>
      <c r="K102" s="9"/>
      <c r="L102" s="9">
        <v>27</v>
      </c>
      <c r="M102" s="10">
        <v>138</v>
      </c>
      <c r="N102" s="10"/>
      <c r="O102" s="11">
        <v>4</v>
      </c>
      <c r="P102" s="7">
        <f t="shared" si="4"/>
        <v>158</v>
      </c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27" t="s">
        <v>162</v>
      </c>
      <c r="AE102" s="7"/>
      <c r="AF102" s="7"/>
      <c r="AG102" s="7"/>
      <c r="AH102" s="7"/>
      <c r="AI102" s="7"/>
      <c r="AJ102" s="7"/>
      <c r="AK102" s="7"/>
      <c r="AL102" s="7"/>
    </row>
    <row r="103" spans="1:38" ht="15.75" customHeight="1" x14ac:dyDescent="0.25">
      <c r="A103" s="1" t="s">
        <v>204</v>
      </c>
      <c r="B103" s="1" t="s">
        <v>203</v>
      </c>
      <c r="C103" s="8" t="s">
        <v>32</v>
      </c>
      <c r="D103" s="9">
        <v>75</v>
      </c>
      <c r="E103" s="9"/>
      <c r="F103" s="9"/>
      <c r="G103" s="9"/>
      <c r="H103" s="9">
        <v>73</v>
      </c>
      <c r="I103" s="9"/>
      <c r="J103" s="9"/>
      <c r="K103" s="9"/>
      <c r="L103" s="9">
        <v>27</v>
      </c>
      <c r="M103" s="10">
        <v>138</v>
      </c>
      <c r="N103" s="10"/>
      <c r="O103" s="11">
        <v>4</v>
      </c>
      <c r="P103" s="7">
        <f t="shared" si="4"/>
        <v>158</v>
      </c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27" t="s">
        <v>162</v>
      </c>
      <c r="AE103" s="7"/>
      <c r="AF103" s="7"/>
      <c r="AG103" s="7"/>
      <c r="AH103" s="7"/>
      <c r="AI103" s="7"/>
      <c r="AJ103" s="7"/>
      <c r="AK103" s="7"/>
      <c r="AL103" s="7"/>
    </row>
    <row r="104" spans="1:38" ht="15.75" customHeight="1" x14ac:dyDescent="0.25">
      <c r="A104" s="1" t="s">
        <v>205</v>
      </c>
      <c r="B104" s="1" t="s">
        <v>206</v>
      </c>
      <c r="C104" s="8" t="s">
        <v>32</v>
      </c>
      <c r="D104" s="9">
        <v>30</v>
      </c>
      <c r="E104" s="9">
        <v>4</v>
      </c>
      <c r="F104" s="9"/>
      <c r="G104" s="9"/>
      <c r="H104" s="9"/>
      <c r="I104" s="9"/>
      <c r="J104" s="9"/>
      <c r="K104" s="9"/>
      <c r="L104" s="9"/>
      <c r="M104" s="10">
        <v>138</v>
      </c>
      <c r="N104" s="10"/>
      <c r="O104" s="11">
        <v>4</v>
      </c>
      <c r="P104" s="7">
        <f t="shared" si="4"/>
        <v>158</v>
      </c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27" t="s">
        <v>162</v>
      </c>
      <c r="AE104" s="7"/>
      <c r="AF104" s="7"/>
      <c r="AG104" s="7"/>
      <c r="AH104" s="7"/>
      <c r="AI104" s="7"/>
      <c r="AJ104" s="7"/>
      <c r="AK104" s="7"/>
      <c r="AL104" s="7"/>
    </row>
    <row r="105" spans="1:38" ht="15.75" customHeight="1" x14ac:dyDescent="0.25">
      <c r="A105" s="1" t="s">
        <v>207</v>
      </c>
      <c r="B105" s="1" t="s">
        <v>208</v>
      </c>
      <c r="C105" s="8" t="s">
        <v>32</v>
      </c>
      <c r="D105" s="9">
        <v>50</v>
      </c>
      <c r="E105" s="9">
        <v>3</v>
      </c>
      <c r="F105" s="9"/>
      <c r="G105" s="9"/>
      <c r="H105" s="9"/>
      <c r="I105" s="9"/>
      <c r="J105" s="9"/>
      <c r="K105" s="9"/>
      <c r="L105" s="9"/>
      <c r="M105" s="10">
        <v>138</v>
      </c>
      <c r="N105" s="10"/>
      <c r="O105" s="11">
        <v>4</v>
      </c>
      <c r="P105" s="7">
        <f t="shared" si="4"/>
        <v>158</v>
      </c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27" t="s">
        <v>162</v>
      </c>
      <c r="AE105" s="7"/>
      <c r="AF105" s="7"/>
      <c r="AG105" s="7"/>
      <c r="AH105" s="7"/>
      <c r="AI105" s="7"/>
      <c r="AJ105" s="7"/>
      <c r="AK105" s="7"/>
      <c r="AL105" s="7"/>
    </row>
    <row r="106" spans="1:38" ht="15.75" customHeight="1" x14ac:dyDescent="0.25">
      <c r="A106" s="1" t="s">
        <v>209</v>
      </c>
      <c r="B106" s="1" t="s">
        <v>210</v>
      </c>
      <c r="C106" s="8" t="s">
        <v>32</v>
      </c>
      <c r="D106" s="9">
        <v>65</v>
      </c>
      <c r="E106" s="9"/>
      <c r="F106" s="9"/>
      <c r="G106" s="9"/>
      <c r="H106" s="9">
        <v>52</v>
      </c>
      <c r="I106" s="9"/>
      <c r="J106" s="9"/>
      <c r="K106" s="9"/>
      <c r="L106" s="9">
        <v>22</v>
      </c>
      <c r="M106" s="10">
        <v>138</v>
      </c>
      <c r="N106" s="10"/>
      <c r="O106" s="11">
        <v>4</v>
      </c>
      <c r="P106" s="7">
        <f t="shared" si="4"/>
        <v>158</v>
      </c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27" t="s">
        <v>162</v>
      </c>
      <c r="AE106" s="7"/>
      <c r="AF106" s="7"/>
      <c r="AG106" s="7"/>
      <c r="AH106" s="7"/>
      <c r="AI106" s="7"/>
      <c r="AJ106" s="7"/>
      <c r="AK106" s="7"/>
      <c r="AL106" s="7"/>
    </row>
    <row r="107" spans="1:38" ht="15.75" customHeight="1" x14ac:dyDescent="0.25">
      <c r="A107" s="1" t="s">
        <v>211</v>
      </c>
      <c r="B107" s="1" t="s">
        <v>210</v>
      </c>
      <c r="C107" s="8" t="s">
        <v>32</v>
      </c>
      <c r="D107" s="9">
        <v>65</v>
      </c>
      <c r="E107" s="9"/>
      <c r="F107" s="9"/>
      <c r="G107" s="9"/>
      <c r="H107" s="9">
        <v>52</v>
      </c>
      <c r="I107" s="9"/>
      <c r="J107" s="9"/>
      <c r="K107" s="9"/>
      <c r="L107" s="9">
        <v>22</v>
      </c>
      <c r="M107" s="10">
        <v>138</v>
      </c>
      <c r="N107" s="10"/>
      <c r="O107" s="11">
        <v>4</v>
      </c>
      <c r="P107" s="7">
        <f t="shared" si="4"/>
        <v>158</v>
      </c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27" t="s">
        <v>162</v>
      </c>
      <c r="AE107" s="7"/>
      <c r="AF107" s="7"/>
      <c r="AG107" s="7"/>
      <c r="AH107" s="7"/>
      <c r="AI107" s="7"/>
      <c r="AJ107" s="7"/>
      <c r="AK107" s="7"/>
      <c r="AL107" s="7"/>
    </row>
    <row r="108" spans="1:38" ht="15.75" customHeight="1" x14ac:dyDescent="0.25">
      <c r="A108" s="1" t="s">
        <v>212</v>
      </c>
      <c r="B108" s="1" t="s">
        <v>213</v>
      </c>
      <c r="C108" s="32" t="s">
        <v>32</v>
      </c>
      <c r="D108" s="33">
        <v>0</v>
      </c>
      <c r="E108" s="33"/>
      <c r="F108" s="33"/>
      <c r="G108" s="33"/>
      <c r="H108" s="33"/>
      <c r="I108" s="33"/>
      <c r="J108" s="33"/>
      <c r="K108" s="33"/>
      <c r="L108" s="33"/>
      <c r="M108" s="34"/>
      <c r="N108" s="34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 t="s">
        <v>214</v>
      </c>
      <c r="AE108" s="30"/>
      <c r="AF108" s="30"/>
      <c r="AG108" s="30"/>
      <c r="AH108" s="30"/>
      <c r="AI108" s="30"/>
      <c r="AJ108" s="30"/>
      <c r="AK108" s="30"/>
      <c r="AL108" s="30"/>
    </row>
    <row r="109" spans="1:38" ht="15.75" customHeight="1" x14ac:dyDescent="0.25">
      <c r="A109" s="1" t="s">
        <v>215</v>
      </c>
      <c r="B109" s="1" t="s">
        <v>213</v>
      </c>
      <c r="C109" s="32" t="s">
        <v>32</v>
      </c>
      <c r="D109" s="33">
        <v>0</v>
      </c>
      <c r="E109" s="33"/>
      <c r="F109" s="33"/>
      <c r="G109" s="33"/>
      <c r="H109" s="33"/>
      <c r="I109" s="33"/>
      <c r="J109" s="33"/>
      <c r="K109" s="33"/>
      <c r="L109" s="33"/>
      <c r="M109" s="34"/>
      <c r="N109" s="34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 t="s">
        <v>214</v>
      </c>
      <c r="AE109" s="30"/>
      <c r="AF109" s="30"/>
      <c r="AG109" s="30"/>
      <c r="AH109" s="30"/>
      <c r="AI109" s="30"/>
      <c r="AJ109" s="30"/>
      <c r="AK109" s="30"/>
      <c r="AL109" s="30"/>
    </row>
    <row r="110" spans="1:38" ht="15.75" customHeight="1" x14ac:dyDescent="0.25">
      <c r="A110" s="1" t="s">
        <v>216</v>
      </c>
      <c r="B110" s="1" t="s">
        <v>217</v>
      </c>
      <c r="C110" s="8" t="s">
        <v>32</v>
      </c>
      <c r="D110" s="9">
        <v>78</v>
      </c>
      <c r="E110" s="9"/>
      <c r="F110" s="9"/>
      <c r="G110" s="9"/>
      <c r="H110" s="9"/>
      <c r="I110" s="9"/>
      <c r="J110" s="9">
        <v>50</v>
      </c>
      <c r="K110" s="9"/>
      <c r="L110" s="9"/>
      <c r="M110" s="10">
        <v>155</v>
      </c>
      <c r="N110" s="10"/>
      <c r="O110" s="11">
        <v>4</v>
      </c>
      <c r="P110" s="7">
        <f t="shared" ref="P110:P130" si="5">O110*5+M110</f>
        <v>175</v>
      </c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>
        <v>812</v>
      </c>
      <c r="AE110" s="7"/>
      <c r="AF110" s="7"/>
      <c r="AG110" s="7"/>
      <c r="AH110" s="7"/>
      <c r="AI110" s="7"/>
      <c r="AJ110" s="7"/>
      <c r="AK110" s="7"/>
      <c r="AL110" s="7"/>
    </row>
    <row r="111" spans="1:38" ht="15.75" customHeight="1" x14ac:dyDescent="0.25">
      <c r="A111" s="1" t="s">
        <v>218</v>
      </c>
      <c r="B111" s="1" t="s">
        <v>217</v>
      </c>
      <c r="C111" s="8" t="s">
        <v>32</v>
      </c>
      <c r="D111" s="9">
        <v>86</v>
      </c>
      <c r="E111" s="9"/>
      <c r="F111" s="9"/>
      <c r="G111" s="9"/>
      <c r="H111" s="9"/>
      <c r="I111" s="9"/>
      <c r="J111" s="9">
        <v>67</v>
      </c>
      <c r="K111" s="9"/>
      <c r="L111" s="9"/>
      <c r="M111" s="10">
        <v>155</v>
      </c>
      <c r="N111" s="10"/>
      <c r="O111" s="11">
        <v>4</v>
      </c>
      <c r="P111" s="7">
        <f t="shared" si="5"/>
        <v>175</v>
      </c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 t="s">
        <v>219</v>
      </c>
      <c r="AE111" s="7"/>
      <c r="AF111" s="7"/>
      <c r="AG111" s="7"/>
      <c r="AH111" s="7"/>
      <c r="AI111" s="7"/>
      <c r="AJ111" s="7"/>
      <c r="AK111" s="7"/>
      <c r="AL111" s="7"/>
    </row>
    <row r="112" spans="1:38" ht="15.75" customHeight="1" x14ac:dyDescent="0.25">
      <c r="A112" s="1" t="s">
        <v>220</v>
      </c>
      <c r="B112" s="1" t="s">
        <v>217</v>
      </c>
      <c r="C112" s="8" t="s">
        <v>32</v>
      </c>
      <c r="D112" s="9">
        <v>60</v>
      </c>
      <c r="E112" s="9">
        <v>4</v>
      </c>
      <c r="F112" s="9"/>
      <c r="G112" s="9"/>
      <c r="H112" s="9"/>
      <c r="I112" s="9"/>
      <c r="J112" s="9">
        <v>21</v>
      </c>
      <c r="K112" s="9"/>
      <c r="L112" s="9">
        <v>25</v>
      </c>
      <c r="M112" s="10">
        <v>155</v>
      </c>
      <c r="N112" s="10"/>
      <c r="O112" s="11">
        <v>4</v>
      </c>
      <c r="P112" s="7">
        <f t="shared" si="5"/>
        <v>175</v>
      </c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>
        <v>8812</v>
      </c>
      <c r="AE112" s="7"/>
      <c r="AF112" s="7"/>
      <c r="AG112" s="7"/>
      <c r="AH112" s="7"/>
      <c r="AI112" s="7"/>
      <c r="AJ112" s="7"/>
      <c r="AK112" s="7"/>
      <c r="AL112" s="7"/>
    </row>
    <row r="113" spans="1:38" ht="15.75" customHeight="1" x14ac:dyDescent="0.25">
      <c r="A113" s="1" t="s">
        <v>221</v>
      </c>
      <c r="B113" s="1" t="s">
        <v>217</v>
      </c>
      <c r="C113" s="8" t="s">
        <v>32</v>
      </c>
      <c r="D113" s="9">
        <v>86</v>
      </c>
      <c r="E113" s="9"/>
      <c r="F113" s="9"/>
      <c r="G113" s="9"/>
      <c r="H113" s="9">
        <v>38</v>
      </c>
      <c r="I113" s="9"/>
      <c r="J113" s="9"/>
      <c r="K113" s="9"/>
      <c r="L113" s="9">
        <v>12</v>
      </c>
      <c r="M113" s="10">
        <v>140</v>
      </c>
      <c r="N113" s="10"/>
      <c r="O113" s="11">
        <v>4</v>
      </c>
      <c r="P113" s="7">
        <f t="shared" si="5"/>
        <v>160</v>
      </c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>
        <v>6412</v>
      </c>
      <c r="AE113" s="7"/>
      <c r="AF113" s="7"/>
      <c r="AG113" s="7"/>
      <c r="AH113" s="7"/>
      <c r="AI113" s="7"/>
      <c r="AJ113" s="7"/>
      <c r="AK113" s="7"/>
      <c r="AL113" s="7"/>
    </row>
    <row r="114" spans="1:38" ht="15.75" customHeight="1" x14ac:dyDescent="0.25">
      <c r="A114" s="1" t="s">
        <v>222</v>
      </c>
      <c r="B114" s="1" t="s">
        <v>217</v>
      </c>
      <c r="C114" s="8" t="s">
        <v>32</v>
      </c>
      <c r="D114" s="9">
        <v>86</v>
      </c>
      <c r="E114" s="9"/>
      <c r="F114" s="9"/>
      <c r="G114" s="9"/>
      <c r="H114" s="9">
        <v>88</v>
      </c>
      <c r="I114" s="9"/>
      <c r="J114" s="9"/>
      <c r="K114" s="9"/>
      <c r="L114" s="9">
        <v>22</v>
      </c>
      <c r="M114" s="10">
        <v>140</v>
      </c>
      <c r="N114" s="10"/>
      <c r="O114" s="11">
        <v>4</v>
      </c>
      <c r="P114" s="7">
        <f t="shared" si="5"/>
        <v>160</v>
      </c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 t="s">
        <v>223</v>
      </c>
      <c r="AE114" s="7"/>
      <c r="AF114" s="7"/>
      <c r="AG114" s="7"/>
      <c r="AH114" s="7"/>
      <c r="AI114" s="7"/>
      <c r="AJ114" s="7"/>
      <c r="AK114" s="7"/>
      <c r="AL114" s="7"/>
    </row>
    <row r="115" spans="1:38" ht="15.75" customHeight="1" x14ac:dyDescent="0.25">
      <c r="A115" s="1" t="s">
        <v>224</v>
      </c>
      <c r="B115" s="1" t="s">
        <v>217</v>
      </c>
      <c r="C115" s="8" t="s">
        <v>32</v>
      </c>
      <c r="D115" s="9">
        <v>86</v>
      </c>
      <c r="E115" s="9"/>
      <c r="F115" s="9"/>
      <c r="G115" s="9"/>
      <c r="H115" s="9">
        <v>88</v>
      </c>
      <c r="I115" s="9"/>
      <c r="J115" s="9"/>
      <c r="K115" s="9"/>
      <c r="L115" s="9">
        <v>22</v>
      </c>
      <c r="M115" s="10">
        <v>140</v>
      </c>
      <c r="N115" s="10"/>
      <c r="O115" s="11">
        <v>4</v>
      </c>
      <c r="P115" s="7">
        <f t="shared" si="5"/>
        <v>160</v>
      </c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>
        <v>4812</v>
      </c>
      <c r="AE115" s="7"/>
      <c r="AF115" s="7"/>
      <c r="AG115" s="7"/>
      <c r="AH115" s="7"/>
      <c r="AI115" s="7"/>
      <c r="AJ115" s="7"/>
      <c r="AK115" s="7"/>
      <c r="AL115" s="7"/>
    </row>
    <row r="116" spans="1:38" ht="15.75" customHeight="1" x14ac:dyDescent="0.25">
      <c r="A116" s="1" t="s">
        <v>225</v>
      </c>
      <c r="B116" s="1" t="s">
        <v>217</v>
      </c>
      <c r="C116" s="8" t="s">
        <v>32</v>
      </c>
      <c r="D116" s="9">
        <v>86</v>
      </c>
      <c r="E116" s="9"/>
      <c r="F116" s="9"/>
      <c r="G116" s="9"/>
      <c r="H116" s="9">
        <v>88</v>
      </c>
      <c r="I116" s="9"/>
      <c r="J116" s="9"/>
      <c r="K116" s="9"/>
      <c r="L116" s="9">
        <v>22</v>
      </c>
      <c r="M116" s="10">
        <v>140</v>
      </c>
      <c r="N116" s="10"/>
      <c r="O116" s="11">
        <v>4</v>
      </c>
      <c r="P116" s="7">
        <f t="shared" si="5"/>
        <v>160</v>
      </c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 t="s">
        <v>226</v>
      </c>
      <c r="AE116" s="7"/>
      <c r="AF116" s="7"/>
      <c r="AG116" s="7"/>
      <c r="AH116" s="7"/>
      <c r="AI116" s="7"/>
      <c r="AJ116" s="7"/>
      <c r="AK116" s="7"/>
      <c r="AL116" s="7"/>
    </row>
    <row r="117" spans="1:38" ht="15.75" customHeight="1" x14ac:dyDescent="0.25">
      <c r="A117" s="1" t="s">
        <v>227</v>
      </c>
      <c r="B117" s="1" t="s">
        <v>217</v>
      </c>
      <c r="C117" s="8" t="s">
        <v>32</v>
      </c>
      <c r="D117" s="9">
        <v>78</v>
      </c>
      <c r="E117" s="9"/>
      <c r="F117" s="9"/>
      <c r="G117" s="9"/>
      <c r="H117" s="9">
        <v>59</v>
      </c>
      <c r="I117" s="9"/>
      <c r="J117" s="9"/>
      <c r="K117" s="9"/>
      <c r="L117" s="9">
        <v>25</v>
      </c>
      <c r="M117" s="10">
        <v>140</v>
      </c>
      <c r="N117" s="10"/>
      <c r="O117" s="11">
        <v>4</v>
      </c>
      <c r="P117" s="7">
        <f t="shared" si="5"/>
        <v>160</v>
      </c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>
        <v>5812</v>
      </c>
      <c r="AE117" s="7"/>
      <c r="AF117" s="7"/>
      <c r="AG117" s="7"/>
      <c r="AH117" s="7"/>
      <c r="AI117" s="7"/>
      <c r="AJ117" s="7"/>
      <c r="AK117" s="7"/>
      <c r="AL117" s="7"/>
    </row>
    <row r="118" spans="1:38" ht="15.75" customHeight="1" x14ac:dyDescent="0.25">
      <c r="A118" s="1" t="s">
        <v>228</v>
      </c>
      <c r="B118" s="1" t="s">
        <v>229</v>
      </c>
      <c r="C118" s="8" t="s">
        <v>32</v>
      </c>
      <c r="D118" s="9">
        <v>78</v>
      </c>
      <c r="E118" s="9"/>
      <c r="F118" s="9"/>
      <c r="G118" s="9"/>
      <c r="H118" s="9">
        <v>78</v>
      </c>
      <c r="I118" s="9"/>
      <c r="J118" s="9"/>
      <c r="K118" s="9"/>
      <c r="L118" s="9">
        <v>22</v>
      </c>
      <c r="M118" s="10">
        <v>141</v>
      </c>
      <c r="N118" s="10"/>
      <c r="O118" s="11">
        <v>0</v>
      </c>
      <c r="P118" s="7">
        <f t="shared" si="5"/>
        <v>141</v>
      </c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 t="s">
        <v>230</v>
      </c>
      <c r="AE118" s="7"/>
      <c r="AF118" s="7"/>
      <c r="AG118" s="7"/>
      <c r="AH118" s="7"/>
      <c r="AI118" s="7"/>
      <c r="AJ118" s="7"/>
      <c r="AK118" s="7"/>
      <c r="AL118" s="7"/>
    </row>
    <row r="119" spans="1:38" ht="15.75" customHeight="1" x14ac:dyDescent="0.25">
      <c r="A119" s="1" t="s">
        <v>63</v>
      </c>
      <c r="B119" s="1" t="s">
        <v>231</v>
      </c>
      <c r="C119" s="8"/>
      <c r="D119" s="9"/>
      <c r="E119" s="9"/>
      <c r="F119" s="9"/>
      <c r="G119" s="9"/>
      <c r="H119" s="9"/>
      <c r="I119" s="9"/>
      <c r="J119" s="9">
        <v>51</v>
      </c>
      <c r="K119" s="9"/>
      <c r="L119" s="9"/>
      <c r="M119" s="10">
        <v>153</v>
      </c>
      <c r="N119" s="10"/>
      <c r="O119" s="11">
        <v>0</v>
      </c>
      <c r="P119" s="7">
        <f t="shared" si="5"/>
        <v>153</v>
      </c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 t="s">
        <v>232</v>
      </c>
      <c r="AE119" s="7"/>
      <c r="AF119" s="7"/>
      <c r="AG119" s="7"/>
      <c r="AH119" s="7"/>
      <c r="AI119" s="7"/>
      <c r="AJ119" s="7"/>
      <c r="AK119" s="7"/>
      <c r="AL119" s="7"/>
    </row>
    <row r="120" spans="1:38" ht="15.75" customHeight="1" x14ac:dyDescent="0.25">
      <c r="A120" s="1" t="s">
        <v>233</v>
      </c>
      <c r="B120" s="1" t="s">
        <v>234</v>
      </c>
      <c r="C120" s="8" t="s">
        <v>32</v>
      </c>
      <c r="D120" s="9">
        <v>63</v>
      </c>
      <c r="E120" s="9"/>
      <c r="F120" s="9"/>
      <c r="G120" s="9"/>
      <c r="H120" s="9">
        <v>36</v>
      </c>
      <c r="I120" s="9"/>
      <c r="J120" s="9">
        <v>12</v>
      </c>
      <c r="K120" s="9"/>
      <c r="L120" s="9">
        <v>22</v>
      </c>
      <c r="M120" s="10">
        <v>115</v>
      </c>
      <c r="N120" s="10"/>
      <c r="O120" s="11">
        <v>0</v>
      </c>
      <c r="P120" s="7">
        <f t="shared" si="5"/>
        <v>115</v>
      </c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spans="1:38" ht="15.75" customHeight="1" x14ac:dyDescent="0.25">
      <c r="A121" s="1" t="s">
        <v>235</v>
      </c>
      <c r="B121" s="1" t="s">
        <v>236</v>
      </c>
      <c r="C121" s="8" t="s">
        <v>32</v>
      </c>
      <c r="D121" s="9">
        <v>69</v>
      </c>
      <c r="E121" s="9"/>
      <c r="F121" s="9"/>
      <c r="G121" s="9"/>
      <c r="H121" s="9">
        <v>56</v>
      </c>
      <c r="I121" s="9"/>
      <c r="J121" s="9"/>
      <c r="K121" s="9"/>
      <c r="L121" s="9">
        <v>20</v>
      </c>
      <c r="M121" s="10">
        <v>113</v>
      </c>
      <c r="N121" s="10"/>
      <c r="O121" s="11">
        <v>0</v>
      </c>
      <c r="P121" s="7">
        <f t="shared" si="5"/>
        <v>113</v>
      </c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spans="1:38" ht="15.75" customHeight="1" x14ac:dyDescent="0.25">
      <c r="A122" s="1" t="s">
        <v>237</v>
      </c>
      <c r="B122" s="1" t="s">
        <v>238</v>
      </c>
      <c r="C122" s="8" t="s">
        <v>32</v>
      </c>
      <c r="D122" s="9">
        <v>63</v>
      </c>
      <c r="E122" s="9"/>
      <c r="F122" s="9"/>
      <c r="G122" s="9"/>
      <c r="H122" s="9">
        <v>48</v>
      </c>
      <c r="I122" s="9"/>
      <c r="J122" s="9"/>
      <c r="K122" s="9"/>
      <c r="L122" s="9">
        <v>25</v>
      </c>
      <c r="M122" s="10">
        <v>113</v>
      </c>
      <c r="N122" s="10"/>
      <c r="O122" s="11">
        <v>0</v>
      </c>
      <c r="P122" s="7">
        <f t="shared" si="5"/>
        <v>113</v>
      </c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spans="1:38" ht="15.75" customHeight="1" x14ac:dyDescent="0.25">
      <c r="A123" s="1" t="s">
        <v>239</v>
      </c>
      <c r="B123" s="1" t="s">
        <v>240</v>
      </c>
      <c r="C123" s="8" t="s">
        <v>32</v>
      </c>
      <c r="D123" s="9">
        <v>57</v>
      </c>
      <c r="E123" s="9"/>
      <c r="F123" s="9"/>
      <c r="G123" s="9"/>
      <c r="H123" s="9">
        <v>71</v>
      </c>
      <c r="I123" s="9"/>
      <c r="J123" s="9"/>
      <c r="K123" s="9"/>
      <c r="L123" s="9">
        <v>18</v>
      </c>
      <c r="M123" s="10">
        <v>142</v>
      </c>
      <c r="N123" s="10"/>
      <c r="O123" s="11">
        <v>3</v>
      </c>
      <c r="P123" s="7">
        <f t="shared" si="5"/>
        <v>157</v>
      </c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spans="1:38" ht="15.75" customHeight="1" x14ac:dyDescent="0.25">
      <c r="A124" s="1" t="s">
        <v>241</v>
      </c>
      <c r="B124" s="1" t="s">
        <v>240</v>
      </c>
      <c r="C124" s="8" t="s">
        <v>32</v>
      </c>
      <c r="D124" s="9">
        <v>57</v>
      </c>
      <c r="E124" s="9"/>
      <c r="F124" s="9"/>
      <c r="G124" s="9"/>
      <c r="H124" s="9">
        <v>74</v>
      </c>
      <c r="I124" s="9"/>
      <c r="J124" s="9"/>
      <c r="K124" s="9"/>
      <c r="L124" s="9">
        <v>18</v>
      </c>
      <c r="M124" s="10">
        <v>142</v>
      </c>
      <c r="N124" s="10"/>
      <c r="O124" s="11">
        <v>3</v>
      </c>
      <c r="P124" s="7">
        <f t="shared" si="5"/>
        <v>157</v>
      </c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spans="1:38" ht="15.75" customHeight="1" x14ac:dyDescent="0.25">
      <c r="A125" s="1" t="s">
        <v>242</v>
      </c>
      <c r="B125" s="1" t="s">
        <v>240</v>
      </c>
      <c r="C125" s="8" t="s">
        <v>32</v>
      </c>
      <c r="D125" s="9">
        <v>57</v>
      </c>
      <c r="E125" s="9"/>
      <c r="F125" s="9"/>
      <c r="G125" s="9"/>
      <c r="H125" s="9">
        <v>74</v>
      </c>
      <c r="I125" s="9"/>
      <c r="J125" s="9"/>
      <c r="K125" s="9"/>
      <c r="L125" s="9">
        <v>18</v>
      </c>
      <c r="M125" s="10">
        <v>142</v>
      </c>
      <c r="N125" s="10"/>
      <c r="O125" s="11">
        <v>3</v>
      </c>
      <c r="P125" s="7">
        <f t="shared" si="5"/>
        <v>157</v>
      </c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spans="1:38" ht="15.75" customHeight="1" x14ac:dyDescent="0.25">
      <c r="A126" s="1" t="s">
        <v>63</v>
      </c>
      <c r="B126" s="1" t="s">
        <v>243</v>
      </c>
      <c r="C126" s="8" t="s">
        <v>32</v>
      </c>
      <c r="D126" s="9">
        <v>45</v>
      </c>
      <c r="E126" s="9">
        <v>3</v>
      </c>
      <c r="F126" s="9"/>
      <c r="G126" s="9"/>
      <c r="H126" s="9">
        <v>39</v>
      </c>
      <c r="I126" s="9"/>
      <c r="J126" s="9"/>
      <c r="K126" s="9"/>
      <c r="L126" s="9">
        <v>27</v>
      </c>
      <c r="M126" s="10">
        <v>160</v>
      </c>
      <c r="N126" s="10"/>
      <c r="O126" s="11">
        <v>3</v>
      </c>
      <c r="P126" s="7">
        <f t="shared" si="5"/>
        <v>175</v>
      </c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spans="1:38" ht="15.75" customHeight="1" x14ac:dyDescent="0.25">
      <c r="A127" s="1" t="s">
        <v>63</v>
      </c>
      <c r="B127" s="1" t="s">
        <v>244</v>
      </c>
      <c r="C127" s="8" t="s">
        <v>32</v>
      </c>
      <c r="D127" s="9">
        <v>45</v>
      </c>
      <c r="E127" s="9"/>
      <c r="F127" s="9"/>
      <c r="G127" s="9"/>
      <c r="H127" s="9">
        <v>57</v>
      </c>
      <c r="I127" s="9"/>
      <c r="J127" s="9"/>
      <c r="K127" s="9"/>
      <c r="L127" s="9">
        <v>18</v>
      </c>
      <c r="M127" s="10">
        <v>160</v>
      </c>
      <c r="N127" s="10"/>
      <c r="O127" s="11">
        <v>3</v>
      </c>
      <c r="P127" s="7">
        <f t="shared" si="5"/>
        <v>175</v>
      </c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spans="1:38" ht="15.75" customHeight="1" x14ac:dyDescent="0.25">
      <c r="A128" s="1" t="s">
        <v>63</v>
      </c>
      <c r="B128" s="1" t="s">
        <v>245</v>
      </c>
      <c r="C128" s="8" t="s">
        <v>32</v>
      </c>
      <c r="D128" s="9">
        <v>45</v>
      </c>
      <c r="E128" s="9">
        <v>3</v>
      </c>
      <c r="F128" s="9"/>
      <c r="G128" s="9"/>
      <c r="H128" s="9"/>
      <c r="I128" s="9"/>
      <c r="J128" s="9">
        <v>39</v>
      </c>
      <c r="K128" s="9"/>
      <c r="L128" s="9"/>
      <c r="M128" s="10">
        <v>160</v>
      </c>
      <c r="N128" s="10"/>
      <c r="O128" s="11">
        <v>3</v>
      </c>
      <c r="P128" s="7">
        <f t="shared" si="5"/>
        <v>175</v>
      </c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spans="1:38" ht="15.75" customHeight="1" x14ac:dyDescent="0.25">
      <c r="A129" s="1" t="s">
        <v>246</v>
      </c>
      <c r="B129" s="1" t="s">
        <v>240</v>
      </c>
      <c r="C129" s="8" t="s">
        <v>32</v>
      </c>
      <c r="D129" s="9">
        <v>45</v>
      </c>
      <c r="E129" s="9"/>
      <c r="F129" s="9"/>
      <c r="G129" s="9"/>
      <c r="H129" s="9"/>
      <c r="I129" s="9"/>
      <c r="J129" s="9">
        <v>45</v>
      </c>
      <c r="K129" s="9"/>
      <c r="L129" s="9"/>
      <c r="M129" s="10">
        <v>160</v>
      </c>
      <c r="N129" s="10"/>
      <c r="O129" s="11">
        <v>3</v>
      </c>
      <c r="P129" s="7">
        <f t="shared" si="5"/>
        <v>175</v>
      </c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spans="1:38" ht="15.75" customHeight="1" x14ac:dyDescent="0.25">
      <c r="A130" s="1" t="s">
        <v>247</v>
      </c>
      <c r="B130" s="1" t="s">
        <v>240</v>
      </c>
      <c r="C130" s="8" t="s">
        <v>32</v>
      </c>
      <c r="D130" s="9">
        <v>45</v>
      </c>
      <c r="E130" s="9"/>
      <c r="F130" s="9"/>
      <c r="G130" s="9"/>
      <c r="H130" s="9"/>
      <c r="I130" s="9"/>
      <c r="J130" s="9">
        <v>45</v>
      </c>
      <c r="K130" s="9"/>
      <c r="L130" s="9"/>
      <c r="M130" s="10">
        <v>160</v>
      </c>
      <c r="N130" s="10"/>
      <c r="O130" s="11">
        <v>3</v>
      </c>
      <c r="P130" s="7">
        <f t="shared" si="5"/>
        <v>175</v>
      </c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spans="1:38" ht="15.75" customHeight="1" x14ac:dyDescent="0.25">
      <c r="A131" s="1" t="s">
        <v>248</v>
      </c>
      <c r="B131" s="1" t="s">
        <v>240</v>
      </c>
      <c r="C131" s="32" t="s">
        <v>32</v>
      </c>
      <c r="D131" s="33">
        <v>0</v>
      </c>
      <c r="E131" s="33"/>
      <c r="F131" s="33"/>
      <c r="G131" s="33"/>
      <c r="H131" s="33"/>
      <c r="I131" s="33"/>
      <c r="J131" s="33"/>
      <c r="K131" s="33"/>
      <c r="L131" s="33"/>
      <c r="M131" s="34"/>
      <c r="N131" s="34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5" t="s">
        <v>249</v>
      </c>
      <c r="AE131" s="30"/>
      <c r="AF131" s="30"/>
      <c r="AG131" s="30"/>
      <c r="AH131" s="30"/>
      <c r="AI131" s="30"/>
      <c r="AJ131" s="30"/>
      <c r="AK131" s="30"/>
      <c r="AL131" s="30"/>
    </row>
    <row r="132" spans="1:38" ht="15.75" customHeight="1" x14ac:dyDescent="0.25">
      <c r="A132" s="1"/>
      <c r="B132" s="1" t="s">
        <v>250</v>
      </c>
      <c r="C132" s="8" t="s">
        <v>32</v>
      </c>
      <c r="D132" s="9">
        <v>70</v>
      </c>
      <c r="E132" s="9"/>
      <c r="F132" s="9"/>
      <c r="G132" s="9"/>
      <c r="H132" s="9"/>
      <c r="I132" s="9"/>
      <c r="J132" s="9"/>
      <c r="K132" s="9"/>
      <c r="L132" s="9"/>
      <c r="M132" s="10">
        <v>145</v>
      </c>
      <c r="N132" s="10"/>
      <c r="O132" s="11">
        <v>3</v>
      </c>
      <c r="P132" s="7">
        <f t="shared" ref="P132:P134" si="6">O132*5+M132</f>
        <v>160</v>
      </c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spans="1:38" ht="15.75" customHeight="1" x14ac:dyDescent="0.25">
      <c r="A133" s="1"/>
      <c r="B133" s="1" t="s">
        <v>250</v>
      </c>
      <c r="C133" s="8" t="s">
        <v>32</v>
      </c>
      <c r="D133" s="9">
        <v>64</v>
      </c>
      <c r="E133" s="9"/>
      <c r="F133" s="9"/>
      <c r="G133" s="9"/>
      <c r="H133" s="9"/>
      <c r="I133" s="9"/>
      <c r="J133" s="9"/>
      <c r="K133" s="9"/>
      <c r="L133" s="9"/>
      <c r="M133" s="10">
        <v>145</v>
      </c>
      <c r="N133" s="10"/>
      <c r="O133" s="11">
        <v>3</v>
      </c>
      <c r="P133" s="7">
        <f t="shared" si="6"/>
        <v>160</v>
      </c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spans="1:38" ht="15.75" customHeight="1" x14ac:dyDescent="0.25">
      <c r="A134" s="1"/>
      <c r="B134" s="1" t="s">
        <v>250</v>
      </c>
      <c r="C134" s="8" t="s">
        <v>32</v>
      </c>
      <c r="D134" s="9">
        <v>64</v>
      </c>
      <c r="E134" s="9"/>
      <c r="F134" s="9"/>
      <c r="G134" s="9"/>
      <c r="H134" s="9"/>
      <c r="I134" s="9"/>
      <c r="J134" s="9"/>
      <c r="K134" s="9"/>
      <c r="L134" s="9"/>
      <c r="M134" s="10">
        <v>145</v>
      </c>
      <c r="N134" s="10"/>
      <c r="O134" s="11">
        <v>3</v>
      </c>
      <c r="P134" s="7">
        <f t="shared" si="6"/>
        <v>160</v>
      </c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spans="1:38" ht="15.75" customHeight="1" x14ac:dyDescent="0.25">
      <c r="A135" s="1"/>
      <c r="B135" s="1" t="s">
        <v>250</v>
      </c>
      <c r="C135" s="32" t="s">
        <v>32</v>
      </c>
      <c r="D135" s="33">
        <v>0</v>
      </c>
      <c r="E135" s="33"/>
      <c r="F135" s="33"/>
      <c r="G135" s="33"/>
      <c r="H135" s="33"/>
      <c r="I135" s="33"/>
      <c r="J135" s="33"/>
      <c r="K135" s="33"/>
      <c r="L135" s="33"/>
      <c r="M135" s="34"/>
      <c r="N135" s="34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</row>
    <row r="136" spans="1:38" ht="15.75" customHeight="1" x14ac:dyDescent="0.25">
      <c r="A136" s="1"/>
      <c r="B136" s="1" t="s">
        <v>250</v>
      </c>
      <c r="C136" s="32" t="s">
        <v>32</v>
      </c>
      <c r="D136" s="33">
        <v>0</v>
      </c>
      <c r="E136" s="33"/>
      <c r="F136" s="33"/>
      <c r="G136" s="33"/>
      <c r="H136" s="33"/>
      <c r="I136" s="33"/>
      <c r="J136" s="33"/>
      <c r="K136" s="33"/>
      <c r="L136" s="33"/>
      <c r="M136" s="34"/>
      <c r="N136" s="34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</row>
    <row r="137" spans="1:38" ht="15.75" customHeight="1" x14ac:dyDescent="0.25">
      <c r="A137" s="1" t="s">
        <v>251</v>
      </c>
      <c r="B137" s="1" t="s">
        <v>252</v>
      </c>
      <c r="C137" s="8" t="s">
        <v>32</v>
      </c>
      <c r="D137" s="9">
        <v>66</v>
      </c>
      <c r="E137" s="9"/>
      <c r="F137" s="9"/>
      <c r="G137" s="9"/>
      <c r="H137" s="9">
        <v>56</v>
      </c>
      <c r="I137" s="9"/>
      <c r="J137" s="9"/>
      <c r="K137" s="9"/>
      <c r="L137" s="9">
        <v>35</v>
      </c>
      <c r="M137" s="10">
        <v>68</v>
      </c>
      <c r="N137" s="10"/>
      <c r="O137" s="11">
        <v>0</v>
      </c>
      <c r="P137" s="7">
        <f t="shared" ref="P137:P164" si="7">O137*5+M137</f>
        <v>68</v>
      </c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spans="1:38" ht="15.75" customHeight="1" x14ac:dyDescent="0.25">
      <c r="A138" s="1" t="s">
        <v>253</v>
      </c>
      <c r="B138" s="1" t="s">
        <v>252</v>
      </c>
      <c r="C138" s="8" t="s">
        <v>32</v>
      </c>
      <c r="D138" s="9">
        <v>66</v>
      </c>
      <c r="E138" s="9"/>
      <c r="F138" s="9"/>
      <c r="G138" s="9"/>
      <c r="H138" s="9">
        <v>64</v>
      </c>
      <c r="I138" s="9"/>
      <c r="J138" s="9"/>
      <c r="K138" s="9"/>
      <c r="L138" s="9">
        <v>41</v>
      </c>
      <c r="M138" s="10">
        <v>68</v>
      </c>
      <c r="N138" s="10"/>
      <c r="O138" s="11">
        <v>0</v>
      </c>
      <c r="P138" s="7">
        <f t="shared" si="7"/>
        <v>68</v>
      </c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spans="1:38" ht="15.75" customHeight="1" x14ac:dyDescent="0.25">
      <c r="A139" s="1" t="s">
        <v>254</v>
      </c>
      <c r="B139" s="1" t="s">
        <v>252</v>
      </c>
      <c r="C139" s="8" t="s">
        <v>32</v>
      </c>
      <c r="D139" s="9">
        <v>86</v>
      </c>
      <c r="E139" s="9"/>
      <c r="F139" s="9"/>
      <c r="G139" s="9"/>
      <c r="H139" s="9">
        <v>64</v>
      </c>
      <c r="I139" s="9"/>
      <c r="J139" s="9"/>
      <c r="K139" s="9"/>
      <c r="L139" s="9">
        <v>41</v>
      </c>
      <c r="M139" s="10">
        <v>68</v>
      </c>
      <c r="N139" s="10"/>
      <c r="O139" s="11">
        <v>0</v>
      </c>
      <c r="P139" s="7">
        <f t="shared" si="7"/>
        <v>68</v>
      </c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spans="1:38" ht="15.75" customHeight="1" x14ac:dyDescent="0.25">
      <c r="A140" s="1" t="s">
        <v>255</v>
      </c>
      <c r="B140" s="1" t="s">
        <v>256</v>
      </c>
      <c r="C140" s="8" t="s">
        <v>32</v>
      </c>
      <c r="D140" s="9">
        <v>69</v>
      </c>
      <c r="E140" s="9"/>
      <c r="F140" s="9"/>
      <c r="G140" s="9"/>
      <c r="H140" s="9">
        <v>60</v>
      </c>
      <c r="I140" s="9"/>
      <c r="J140" s="9"/>
      <c r="K140" s="9"/>
      <c r="L140" s="9">
        <v>35</v>
      </c>
      <c r="M140" s="10">
        <v>90</v>
      </c>
      <c r="N140" s="10"/>
      <c r="O140" s="11">
        <v>0</v>
      </c>
      <c r="P140" s="7">
        <f t="shared" si="7"/>
        <v>90</v>
      </c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spans="1:38" ht="15.75" customHeight="1" x14ac:dyDescent="0.25">
      <c r="A141" s="1" t="s">
        <v>257</v>
      </c>
      <c r="B141" s="1" t="s">
        <v>256</v>
      </c>
      <c r="C141" s="8" t="s">
        <v>32</v>
      </c>
      <c r="D141" s="9">
        <v>62</v>
      </c>
      <c r="E141" s="9"/>
      <c r="F141" s="9"/>
      <c r="G141" s="9"/>
      <c r="H141" s="9">
        <v>48</v>
      </c>
      <c r="I141" s="9"/>
      <c r="J141" s="9"/>
      <c r="K141" s="9"/>
      <c r="L141" s="9">
        <v>30</v>
      </c>
      <c r="M141" s="10">
        <v>90</v>
      </c>
      <c r="N141" s="10"/>
      <c r="O141" s="11">
        <v>0</v>
      </c>
      <c r="P141" s="7">
        <f t="shared" si="7"/>
        <v>90</v>
      </c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spans="1:38" ht="15.75" customHeight="1" x14ac:dyDescent="0.25">
      <c r="A142" s="1" t="s">
        <v>258</v>
      </c>
      <c r="B142" s="1" t="s">
        <v>256</v>
      </c>
      <c r="C142" s="8" t="s">
        <v>32</v>
      </c>
      <c r="D142" s="9">
        <v>69</v>
      </c>
      <c r="E142" s="9"/>
      <c r="F142" s="9"/>
      <c r="G142" s="9"/>
      <c r="H142" s="9">
        <v>55</v>
      </c>
      <c r="I142" s="9"/>
      <c r="J142" s="9"/>
      <c r="K142" s="9"/>
      <c r="L142" s="9">
        <v>35</v>
      </c>
      <c r="M142" s="10">
        <v>90</v>
      </c>
      <c r="N142" s="10"/>
      <c r="O142" s="11">
        <v>0</v>
      </c>
      <c r="P142" s="7">
        <f t="shared" si="7"/>
        <v>90</v>
      </c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spans="1:38" ht="15.75" customHeight="1" x14ac:dyDescent="0.25">
      <c r="A143" s="1" t="s">
        <v>259</v>
      </c>
      <c r="B143" s="1" t="s">
        <v>260</v>
      </c>
      <c r="C143" s="8" t="s">
        <v>32</v>
      </c>
      <c r="D143" s="9">
        <v>85</v>
      </c>
      <c r="E143" s="9"/>
      <c r="F143" s="9"/>
      <c r="G143" s="9"/>
      <c r="H143" s="9">
        <v>96</v>
      </c>
      <c r="I143" s="9"/>
      <c r="J143" s="9"/>
      <c r="K143" s="9"/>
      <c r="L143" s="9">
        <v>20</v>
      </c>
      <c r="M143" s="10">
        <v>95</v>
      </c>
      <c r="N143" s="10"/>
      <c r="O143" s="11">
        <v>0</v>
      </c>
      <c r="P143" s="7">
        <f t="shared" si="7"/>
        <v>95</v>
      </c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1:38" ht="15.75" customHeight="1" x14ac:dyDescent="0.25">
      <c r="A144" s="1" t="s">
        <v>261</v>
      </c>
      <c r="B144" s="1" t="s">
        <v>260</v>
      </c>
      <c r="C144" s="8" t="s">
        <v>32</v>
      </c>
      <c r="D144" s="9">
        <v>85</v>
      </c>
      <c r="E144" s="9"/>
      <c r="F144" s="9"/>
      <c r="G144" s="9"/>
      <c r="H144" s="9">
        <v>82</v>
      </c>
      <c r="I144" s="9"/>
      <c r="J144" s="9"/>
      <c r="K144" s="9"/>
      <c r="L144" s="9">
        <v>22</v>
      </c>
      <c r="M144" s="10">
        <v>95</v>
      </c>
      <c r="N144" s="10"/>
      <c r="O144" s="11">
        <v>0</v>
      </c>
      <c r="P144" s="7">
        <f t="shared" si="7"/>
        <v>95</v>
      </c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27" t="s">
        <v>262</v>
      </c>
      <c r="AE144" s="7"/>
      <c r="AF144" s="7"/>
      <c r="AG144" s="7"/>
      <c r="AH144" s="7"/>
      <c r="AI144" s="7"/>
      <c r="AJ144" s="7"/>
      <c r="AK144" s="7"/>
      <c r="AL144" s="7"/>
    </row>
    <row r="145" spans="1:38" ht="15.75" customHeight="1" x14ac:dyDescent="0.25">
      <c r="A145" s="1" t="s">
        <v>263</v>
      </c>
      <c r="B145" s="1" t="s">
        <v>260</v>
      </c>
      <c r="C145" s="8" t="s">
        <v>32</v>
      </c>
      <c r="D145" s="9">
        <v>85</v>
      </c>
      <c r="E145" s="9"/>
      <c r="F145" s="9"/>
      <c r="G145" s="9"/>
      <c r="H145" s="9">
        <v>70</v>
      </c>
      <c r="I145" s="9"/>
      <c r="J145" s="9"/>
      <c r="K145" s="9"/>
      <c r="L145" s="9">
        <v>25</v>
      </c>
      <c r="M145" s="10">
        <v>95</v>
      </c>
      <c r="N145" s="10"/>
      <c r="O145" s="11">
        <v>0</v>
      </c>
      <c r="P145" s="7">
        <f t="shared" si="7"/>
        <v>95</v>
      </c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spans="1:38" ht="15.75" customHeight="1" x14ac:dyDescent="0.25">
      <c r="A146" s="1" t="s">
        <v>264</v>
      </c>
      <c r="B146" s="1" t="s">
        <v>265</v>
      </c>
      <c r="C146" s="8" t="s">
        <v>32</v>
      </c>
      <c r="D146" s="9">
        <v>68</v>
      </c>
      <c r="E146" s="9"/>
      <c r="F146" s="9"/>
      <c r="G146" s="9"/>
      <c r="H146" s="9">
        <v>58</v>
      </c>
      <c r="I146" s="9"/>
      <c r="J146" s="9"/>
      <c r="K146" s="9"/>
      <c r="L146" s="9">
        <v>60</v>
      </c>
      <c r="M146" s="10">
        <v>80</v>
      </c>
      <c r="N146" s="10"/>
      <c r="O146" s="11">
        <v>0</v>
      </c>
      <c r="P146" s="7">
        <f t="shared" si="7"/>
        <v>80</v>
      </c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27" t="s">
        <v>266</v>
      </c>
      <c r="AE146" s="7"/>
      <c r="AF146" s="7"/>
      <c r="AG146" s="7"/>
      <c r="AH146" s="7"/>
      <c r="AI146" s="7"/>
      <c r="AJ146" s="7"/>
      <c r="AK146" s="7"/>
      <c r="AL146" s="7"/>
    </row>
    <row r="147" spans="1:38" ht="15.75" customHeight="1" x14ac:dyDescent="0.25">
      <c r="A147" s="1" t="s">
        <v>267</v>
      </c>
      <c r="B147" s="1" t="s">
        <v>268</v>
      </c>
      <c r="C147" s="8" t="s">
        <v>32</v>
      </c>
      <c r="D147" s="9">
        <v>68</v>
      </c>
      <c r="E147" s="9"/>
      <c r="F147" s="9"/>
      <c r="G147" s="9"/>
      <c r="H147" s="9">
        <v>49</v>
      </c>
      <c r="I147" s="9"/>
      <c r="J147" s="9">
        <v>12</v>
      </c>
      <c r="K147" s="9"/>
      <c r="L147" s="9">
        <v>30</v>
      </c>
      <c r="M147" s="10">
        <v>95</v>
      </c>
      <c r="N147" s="10"/>
      <c r="O147" s="11">
        <v>0</v>
      </c>
      <c r="P147" s="7">
        <f t="shared" si="7"/>
        <v>95</v>
      </c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27" t="s">
        <v>266</v>
      </c>
      <c r="AE147" s="7"/>
      <c r="AF147" s="7"/>
      <c r="AG147" s="7"/>
      <c r="AH147" s="7"/>
      <c r="AI147" s="7"/>
      <c r="AJ147" s="7"/>
      <c r="AK147" s="7"/>
      <c r="AL147" s="7"/>
    </row>
    <row r="148" spans="1:38" ht="15.75" customHeight="1" x14ac:dyDescent="0.25">
      <c r="A148" s="1"/>
      <c r="B148" s="1" t="s">
        <v>269</v>
      </c>
      <c r="C148" s="8" t="s">
        <v>32</v>
      </c>
      <c r="D148" s="9">
        <v>60</v>
      </c>
      <c r="E148" s="9"/>
      <c r="F148" s="9"/>
      <c r="G148" s="9"/>
      <c r="H148" s="9"/>
      <c r="I148" s="9"/>
      <c r="J148" s="9"/>
      <c r="K148" s="9"/>
      <c r="L148" s="9"/>
      <c r="M148" s="10">
        <v>110</v>
      </c>
      <c r="N148" s="10"/>
      <c r="O148" s="11">
        <v>0</v>
      </c>
      <c r="P148" s="7">
        <f t="shared" si="7"/>
        <v>110</v>
      </c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1:38" ht="15.75" customHeight="1" x14ac:dyDescent="0.25">
      <c r="A149" s="1"/>
      <c r="B149" s="1" t="s">
        <v>270</v>
      </c>
      <c r="C149" s="8" t="s">
        <v>32</v>
      </c>
      <c r="D149" s="9">
        <v>30</v>
      </c>
      <c r="E149" s="9"/>
      <c r="F149" s="9"/>
      <c r="G149" s="9"/>
      <c r="H149" s="9"/>
      <c r="I149" s="9"/>
      <c r="J149" s="9"/>
      <c r="K149" s="9"/>
      <c r="L149" s="9"/>
      <c r="M149" s="10">
        <v>75</v>
      </c>
      <c r="N149" s="10"/>
      <c r="O149" s="11">
        <v>0</v>
      </c>
      <c r="P149" s="7">
        <f t="shared" si="7"/>
        <v>75</v>
      </c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1:38" ht="15.75" customHeight="1" x14ac:dyDescent="0.25">
      <c r="A150" s="1"/>
      <c r="B150" s="1" t="s">
        <v>271</v>
      </c>
      <c r="C150" s="8" t="s">
        <v>32</v>
      </c>
      <c r="D150" s="9">
        <v>24</v>
      </c>
      <c r="E150" s="9"/>
      <c r="F150" s="9"/>
      <c r="G150" s="9"/>
      <c r="H150" s="9"/>
      <c r="I150" s="9"/>
      <c r="J150" s="9"/>
      <c r="K150" s="9"/>
      <c r="L150" s="9"/>
      <c r="M150" s="10">
        <v>75</v>
      </c>
      <c r="N150" s="10"/>
      <c r="O150" s="11">
        <v>0</v>
      </c>
      <c r="P150" s="7">
        <f t="shared" si="7"/>
        <v>75</v>
      </c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1:38" ht="15.75" customHeight="1" x14ac:dyDescent="0.25">
      <c r="A151" s="1"/>
      <c r="B151" s="1" t="s">
        <v>272</v>
      </c>
      <c r="C151" s="8" t="s">
        <v>32</v>
      </c>
      <c r="D151" s="9">
        <v>24</v>
      </c>
      <c r="E151" s="9"/>
      <c r="F151" s="9"/>
      <c r="G151" s="9"/>
      <c r="H151" s="9"/>
      <c r="I151" s="9"/>
      <c r="J151" s="9"/>
      <c r="K151" s="9"/>
      <c r="L151" s="9"/>
      <c r="M151" s="10">
        <v>75</v>
      </c>
      <c r="N151" s="10"/>
      <c r="O151" s="11">
        <v>0</v>
      </c>
      <c r="P151" s="7">
        <f t="shared" si="7"/>
        <v>75</v>
      </c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1:38" ht="15.75" customHeight="1" x14ac:dyDescent="0.25">
      <c r="A152" s="1"/>
      <c r="B152" s="1" t="s">
        <v>273</v>
      </c>
      <c r="C152" s="8" t="s">
        <v>32</v>
      </c>
      <c r="D152" s="9">
        <v>42</v>
      </c>
      <c r="E152" s="9"/>
      <c r="F152" s="9"/>
      <c r="G152" s="9"/>
      <c r="H152" s="9"/>
      <c r="I152" s="9"/>
      <c r="J152" s="9"/>
      <c r="K152" s="9"/>
      <c r="L152" s="9"/>
      <c r="M152" s="10">
        <v>80</v>
      </c>
      <c r="N152" s="10"/>
      <c r="O152" s="11">
        <v>0</v>
      </c>
      <c r="P152" s="7">
        <f t="shared" si="7"/>
        <v>80</v>
      </c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1:38" ht="15.75" customHeight="1" x14ac:dyDescent="0.25">
      <c r="A153" s="1"/>
      <c r="B153" s="1" t="s">
        <v>274</v>
      </c>
      <c r="C153" s="8" t="s">
        <v>32</v>
      </c>
      <c r="D153" s="9">
        <v>42</v>
      </c>
      <c r="E153" s="9"/>
      <c r="F153" s="9"/>
      <c r="G153" s="9"/>
      <c r="H153" s="9"/>
      <c r="I153" s="9"/>
      <c r="J153" s="9"/>
      <c r="K153" s="9"/>
      <c r="L153" s="9"/>
      <c r="M153" s="10">
        <v>80</v>
      </c>
      <c r="N153" s="10"/>
      <c r="O153" s="11">
        <v>0</v>
      </c>
      <c r="P153" s="7">
        <f t="shared" si="7"/>
        <v>80</v>
      </c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1:38" ht="15.75" customHeight="1" x14ac:dyDescent="0.25">
      <c r="A154" s="1" t="s">
        <v>275</v>
      </c>
      <c r="B154" s="1" t="s">
        <v>276</v>
      </c>
      <c r="C154" s="8" t="s">
        <v>32</v>
      </c>
      <c r="D154" s="9">
        <v>84</v>
      </c>
      <c r="E154" s="9"/>
      <c r="F154" s="9"/>
      <c r="G154" s="9"/>
      <c r="H154" s="9">
        <v>94</v>
      </c>
      <c r="I154" s="9"/>
      <c r="J154" s="9"/>
      <c r="K154" s="9"/>
      <c r="L154" s="9">
        <v>25</v>
      </c>
      <c r="M154" s="10">
        <v>105</v>
      </c>
      <c r="N154" s="10"/>
      <c r="O154" s="11">
        <v>0</v>
      </c>
      <c r="P154" s="7">
        <f t="shared" si="7"/>
        <v>105</v>
      </c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27" t="s">
        <v>277</v>
      </c>
      <c r="AE154" s="7"/>
      <c r="AF154" s="7"/>
      <c r="AG154" s="7"/>
      <c r="AH154" s="7"/>
      <c r="AI154" s="7"/>
      <c r="AJ154" s="7"/>
      <c r="AK154" s="7"/>
      <c r="AL154" s="7"/>
    </row>
    <row r="155" spans="1:38" ht="15.75" customHeight="1" x14ac:dyDescent="0.25">
      <c r="A155" s="1" t="s">
        <v>63</v>
      </c>
      <c r="B155" s="1" t="s">
        <v>278</v>
      </c>
      <c r="C155" s="8" t="s">
        <v>32</v>
      </c>
      <c r="D155" s="9">
        <v>84</v>
      </c>
      <c r="E155" s="9"/>
      <c r="F155" s="9"/>
      <c r="G155" s="9"/>
      <c r="H155" s="9">
        <v>46</v>
      </c>
      <c r="I155" s="9"/>
      <c r="J155" s="9">
        <v>30</v>
      </c>
      <c r="K155" s="9"/>
      <c r="L155" s="9">
        <v>18</v>
      </c>
      <c r="M155" s="10">
        <v>115</v>
      </c>
      <c r="N155" s="10"/>
      <c r="O155" s="11">
        <v>0</v>
      </c>
      <c r="P155" s="7">
        <f t="shared" si="7"/>
        <v>115</v>
      </c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27" t="s">
        <v>277</v>
      </c>
      <c r="AE155" s="7"/>
      <c r="AF155" s="7"/>
      <c r="AG155" s="7"/>
      <c r="AH155" s="7"/>
      <c r="AI155" s="7"/>
      <c r="AJ155" s="7"/>
      <c r="AK155" s="7"/>
      <c r="AL155" s="7"/>
    </row>
    <row r="156" spans="1:38" ht="15.75" customHeight="1" x14ac:dyDescent="0.25">
      <c r="A156" s="1" t="s">
        <v>279</v>
      </c>
      <c r="B156" s="1" t="s">
        <v>280</v>
      </c>
      <c r="C156" s="8" t="s">
        <v>32</v>
      </c>
      <c r="D156" s="9">
        <v>84</v>
      </c>
      <c r="E156" s="9"/>
      <c r="F156" s="9"/>
      <c r="G156" s="9"/>
      <c r="H156" s="9">
        <v>74</v>
      </c>
      <c r="I156" s="9"/>
      <c r="J156" s="9"/>
      <c r="K156" s="9"/>
      <c r="L156" s="9">
        <v>35</v>
      </c>
      <c r="M156" s="10">
        <v>105</v>
      </c>
      <c r="N156" s="10"/>
      <c r="O156" s="11">
        <v>0</v>
      </c>
      <c r="P156" s="7">
        <f t="shared" si="7"/>
        <v>105</v>
      </c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27" t="s">
        <v>277</v>
      </c>
      <c r="AE156" s="7"/>
      <c r="AF156" s="7"/>
      <c r="AG156" s="7"/>
      <c r="AH156" s="7"/>
      <c r="AI156" s="7"/>
      <c r="AJ156" s="7"/>
      <c r="AK156" s="7"/>
      <c r="AL156" s="7"/>
    </row>
    <row r="157" spans="1:38" ht="15.75" customHeight="1" x14ac:dyDescent="0.25">
      <c r="A157" s="1" t="s">
        <v>281</v>
      </c>
      <c r="B157" s="1" t="s">
        <v>280</v>
      </c>
      <c r="C157" s="8" t="s">
        <v>32</v>
      </c>
      <c r="D157" s="9">
        <v>84</v>
      </c>
      <c r="E157" s="9"/>
      <c r="F157" s="9"/>
      <c r="G157" s="9"/>
      <c r="H157" s="9">
        <v>74</v>
      </c>
      <c r="I157" s="9"/>
      <c r="J157" s="9"/>
      <c r="K157" s="9"/>
      <c r="L157" s="9">
        <v>35</v>
      </c>
      <c r="M157" s="10">
        <v>105</v>
      </c>
      <c r="N157" s="10"/>
      <c r="O157" s="11">
        <v>0</v>
      </c>
      <c r="P157" s="7">
        <f t="shared" si="7"/>
        <v>105</v>
      </c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27" t="s">
        <v>277</v>
      </c>
      <c r="AE157" s="7"/>
      <c r="AF157" s="7"/>
      <c r="AG157" s="7"/>
      <c r="AH157" s="7"/>
      <c r="AI157" s="7"/>
      <c r="AJ157" s="7"/>
      <c r="AK157" s="7"/>
      <c r="AL157" s="7"/>
    </row>
    <row r="158" spans="1:38" ht="15.75" customHeight="1" x14ac:dyDescent="0.25">
      <c r="A158" s="1"/>
      <c r="B158" s="1" t="s">
        <v>282</v>
      </c>
      <c r="C158" s="8" t="s">
        <v>32</v>
      </c>
      <c r="D158" s="9">
        <v>84</v>
      </c>
      <c r="E158" s="9"/>
      <c r="F158" s="9"/>
      <c r="G158" s="9"/>
      <c r="H158" s="9"/>
      <c r="I158" s="9"/>
      <c r="J158" s="9"/>
      <c r="K158" s="9"/>
      <c r="L158" s="9"/>
      <c r="M158" s="10">
        <v>88</v>
      </c>
      <c r="N158" s="10"/>
      <c r="O158" s="11">
        <v>0</v>
      </c>
      <c r="P158" s="7">
        <f t="shared" si="7"/>
        <v>88</v>
      </c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1:38" ht="15.75" customHeight="1" x14ac:dyDescent="0.25">
      <c r="A159" s="1"/>
      <c r="B159" s="1" t="s">
        <v>282</v>
      </c>
      <c r="C159" s="8" t="s">
        <v>32</v>
      </c>
      <c r="D159" s="9">
        <v>84</v>
      </c>
      <c r="E159" s="9"/>
      <c r="F159" s="9"/>
      <c r="G159" s="9"/>
      <c r="H159" s="9"/>
      <c r="I159" s="9"/>
      <c r="J159" s="9"/>
      <c r="K159" s="9"/>
      <c r="L159" s="9"/>
      <c r="M159" s="10">
        <v>88</v>
      </c>
      <c r="N159" s="10"/>
      <c r="O159" s="11">
        <v>0</v>
      </c>
      <c r="P159" s="7">
        <f t="shared" si="7"/>
        <v>88</v>
      </c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1:38" ht="15.75" customHeight="1" x14ac:dyDescent="0.25">
      <c r="A160" s="1"/>
      <c r="B160" s="1" t="s">
        <v>283</v>
      </c>
      <c r="C160" s="8" t="s">
        <v>32</v>
      </c>
      <c r="D160" s="9">
        <v>124</v>
      </c>
      <c r="E160" s="9"/>
      <c r="F160" s="9"/>
      <c r="G160" s="9"/>
      <c r="H160" s="9"/>
      <c r="I160" s="9"/>
      <c r="J160" s="9"/>
      <c r="K160" s="9"/>
      <c r="L160" s="9"/>
      <c r="M160" s="10">
        <v>90</v>
      </c>
      <c r="N160" s="10"/>
      <c r="O160" s="11">
        <v>0</v>
      </c>
      <c r="P160" s="7">
        <f t="shared" si="7"/>
        <v>90</v>
      </c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1:38" ht="15.75" customHeight="1" x14ac:dyDescent="0.25">
      <c r="A161" s="1"/>
      <c r="B161" s="1" t="s">
        <v>283</v>
      </c>
      <c r="C161" s="8" t="s">
        <v>32</v>
      </c>
      <c r="D161" s="9">
        <v>124</v>
      </c>
      <c r="E161" s="9"/>
      <c r="F161" s="9"/>
      <c r="G161" s="9"/>
      <c r="H161" s="9"/>
      <c r="I161" s="9"/>
      <c r="J161" s="9"/>
      <c r="K161" s="9"/>
      <c r="L161" s="9"/>
      <c r="M161" s="10">
        <v>90</v>
      </c>
      <c r="N161" s="10"/>
      <c r="O161" s="11">
        <v>0</v>
      </c>
      <c r="P161" s="7">
        <f t="shared" si="7"/>
        <v>90</v>
      </c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1:38" ht="15.75" customHeight="1" x14ac:dyDescent="0.25">
      <c r="A162" s="1"/>
      <c r="B162" s="1" t="s">
        <v>283</v>
      </c>
      <c r="C162" s="8" t="s">
        <v>32</v>
      </c>
      <c r="D162" s="9">
        <v>130</v>
      </c>
      <c r="E162" s="9"/>
      <c r="F162" s="9"/>
      <c r="G162" s="9"/>
      <c r="H162" s="9"/>
      <c r="I162" s="9"/>
      <c r="J162" s="9"/>
      <c r="K162" s="9"/>
      <c r="L162" s="9"/>
      <c r="M162" s="10">
        <v>90</v>
      </c>
      <c r="N162" s="10"/>
      <c r="O162" s="11">
        <v>0</v>
      </c>
      <c r="P162" s="7">
        <f t="shared" si="7"/>
        <v>90</v>
      </c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1:38" ht="15.75" customHeight="1" x14ac:dyDescent="0.25">
      <c r="A163" s="1"/>
      <c r="B163" s="1" t="s">
        <v>283</v>
      </c>
      <c r="C163" s="8" t="s">
        <v>32</v>
      </c>
      <c r="D163" s="9">
        <v>130</v>
      </c>
      <c r="E163" s="9"/>
      <c r="F163" s="9"/>
      <c r="G163" s="9"/>
      <c r="H163" s="9"/>
      <c r="I163" s="9"/>
      <c r="J163" s="9"/>
      <c r="K163" s="9"/>
      <c r="L163" s="9"/>
      <c r="M163" s="10">
        <v>90</v>
      </c>
      <c r="N163" s="10"/>
      <c r="O163" s="11">
        <v>0</v>
      </c>
      <c r="P163" s="7">
        <f t="shared" si="7"/>
        <v>90</v>
      </c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1:38" ht="15.75" customHeight="1" x14ac:dyDescent="0.25">
      <c r="A164" s="1"/>
      <c r="B164" s="1" t="s">
        <v>283</v>
      </c>
      <c r="C164" s="8" t="s">
        <v>32</v>
      </c>
      <c r="D164" s="9">
        <v>130</v>
      </c>
      <c r="E164" s="9"/>
      <c r="F164" s="9"/>
      <c r="G164" s="9"/>
      <c r="H164" s="9"/>
      <c r="I164" s="9"/>
      <c r="J164" s="9"/>
      <c r="K164" s="9"/>
      <c r="L164" s="9"/>
      <c r="M164" s="10">
        <v>90</v>
      </c>
      <c r="N164" s="10"/>
      <c r="O164" s="11">
        <v>0</v>
      </c>
      <c r="P164" s="7">
        <f t="shared" si="7"/>
        <v>90</v>
      </c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spans="1:38" ht="15.75" customHeight="1" x14ac:dyDescent="0.25">
      <c r="A165" s="1"/>
      <c r="B165" s="1" t="s">
        <v>284</v>
      </c>
      <c r="C165" s="32" t="s">
        <v>32</v>
      </c>
      <c r="D165" s="33">
        <v>0</v>
      </c>
      <c r="E165" s="33"/>
      <c r="F165" s="33"/>
      <c r="G165" s="33"/>
      <c r="H165" s="33"/>
      <c r="I165" s="33"/>
      <c r="J165" s="33"/>
      <c r="K165" s="33"/>
      <c r="L165" s="33"/>
      <c r="M165" s="34"/>
      <c r="N165" s="34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</row>
    <row r="166" spans="1:38" ht="15.75" customHeight="1" x14ac:dyDescent="0.25">
      <c r="A166" s="1"/>
      <c r="B166" s="1" t="s">
        <v>284</v>
      </c>
      <c r="C166" s="32" t="s">
        <v>32</v>
      </c>
      <c r="D166" s="33">
        <v>0</v>
      </c>
      <c r="E166" s="33"/>
      <c r="F166" s="33"/>
      <c r="G166" s="33"/>
      <c r="H166" s="33"/>
      <c r="I166" s="33"/>
      <c r="J166" s="33"/>
      <c r="K166" s="33"/>
      <c r="L166" s="33"/>
      <c r="M166" s="34"/>
      <c r="N166" s="34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</row>
    <row r="167" spans="1:38" ht="15.75" customHeight="1" x14ac:dyDescent="0.25">
      <c r="A167" s="1"/>
      <c r="B167" s="1" t="s">
        <v>285</v>
      </c>
      <c r="C167" s="8" t="s">
        <v>32</v>
      </c>
      <c r="D167" s="9">
        <v>88</v>
      </c>
      <c r="E167" s="9"/>
      <c r="F167" s="9"/>
      <c r="G167" s="9"/>
      <c r="H167" s="9"/>
      <c r="I167" s="9"/>
      <c r="J167" s="9"/>
      <c r="K167" s="9"/>
      <c r="L167" s="9"/>
      <c r="M167" s="10">
        <v>145</v>
      </c>
      <c r="N167" s="10"/>
      <c r="O167" s="11">
        <v>4</v>
      </c>
      <c r="P167" s="7">
        <f t="shared" ref="P167:P236" si="8">O167*5+M167</f>
        <v>165</v>
      </c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spans="1:38" ht="15.75" customHeight="1" x14ac:dyDescent="0.25">
      <c r="A168" s="1"/>
      <c r="B168" s="1" t="s">
        <v>286</v>
      </c>
      <c r="C168" s="8" t="s">
        <v>32</v>
      </c>
      <c r="D168" s="9">
        <v>88</v>
      </c>
      <c r="E168" s="9"/>
      <c r="F168" s="9"/>
      <c r="G168" s="9"/>
      <c r="H168" s="9"/>
      <c r="I168" s="9"/>
      <c r="J168" s="9"/>
      <c r="K168" s="9"/>
      <c r="L168" s="9"/>
      <c r="M168" s="10">
        <v>145</v>
      </c>
      <c r="N168" s="10"/>
      <c r="O168" s="11">
        <v>4</v>
      </c>
      <c r="P168" s="7">
        <f t="shared" si="8"/>
        <v>165</v>
      </c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spans="1:38" ht="15.75" customHeight="1" x14ac:dyDescent="0.25">
      <c r="A169" s="1"/>
      <c r="B169" s="1" t="s">
        <v>285</v>
      </c>
      <c r="C169" s="8" t="s">
        <v>32</v>
      </c>
      <c r="D169" s="9">
        <v>88</v>
      </c>
      <c r="E169" s="9"/>
      <c r="F169" s="9"/>
      <c r="G169" s="9"/>
      <c r="H169" s="9"/>
      <c r="I169" s="9"/>
      <c r="J169" s="9"/>
      <c r="K169" s="9"/>
      <c r="L169" s="9"/>
      <c r="M169" s="10">
        <v>145</v>
      </c>
      <c r="N169" s="10"/>
      <c r="O169" s="11">
        <v>4</v>
      </c>
      <c r="P169" s="7">
        <f t="shared" si="8"/>
        <v>165</v>
      </c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spans="1:38" ht="15.75" customHeight="1" x14ac:dyDescent="0.25">
      <c r="A170" s="1" t="s">
        <v>287</v>
      </c>
      <c r="B170" s="1" t="s">
        <v>288</v>
      </c>
      <c r="C170" s="8" t="s">
        <v>32</v>
      </c>
      <c r="D170" s="9">
        <v>24</v>
      </c>
      <c r="E170" s="9"/>
      <c r="F170" s="9"/>
      <c r="G170" s="9"/>
      <c r="H170" s="9"/>
      <c r="I170" s="9"/>
      <c r="J170" s="9">
        <v>24</v>
      </c>
      <c r="K170" s="9"/>
      <c r="L170" s="9"/>
      <c r="M170" s="10">
        <v>59</v>
      </c>
      <c r="N170" s="10"/>
      <c r="O170" s="11">
        <v>0</v>
      </c>
      <c r="P170" s="7">
        <f t="shared" si="8"/>
        <v>59</v>
      </c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spans="1:38" ht="15.75" customHeight="1" x14ac:dyDescent="0.25">
      <c r="A171" s="1" t="s">
        <v>289</v>
      </c>
      <c r="B171" s="1" t="s">
        <v>290</v>
      </c>
      <c r="C171" s="8" t="s">
        <v>32</v>
      </c>
      <c r="D171" s="9">
        <v>26</v>
      </c>
      <c r="E171" s="9"/>
      <c r="F171" s="9"/>
      <c r="G171" s="9"/>
      <c r="H171" s="9"/>
      <c r="I171" s="9">
        <v>26</v>
      </c>
      <c r="J171" s="9"/>
      <c r="K171" s="9"/>
      <c r="L171" s="9"/>
      <c r="M171" s="10">
        <v>50</v>
      </c>
      <c r="N171" s="10"/>
      <c r="O171" s="11">
        <v>0</v>
      </c>
      <c r="P171" s="7">
        <f t="shared" si="8"/>
        <v>50</v>
      </c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spans="1:38" ht="15.75" customHeight="1" x14ac:dyDescent="0.25">
      <c r="A172" s="1" t="s">
        <v>291</v>
      </c>
      <c r="B172" s="1" t="s">
        <v>292</v>
      </c>
      <c r="C172" s="8" t="s">
        <v>32</v>
      </c>
      <c r="D172" s="9">
        <v>30</v>
      </c>
      <c r="E172" s="9"/>
      <c r="F172" s="9"/>
      <c r="G172" s="9"/>
      <c r="H172" s="9">
        <v>30</v>
      </c>
      <c r="I172" s="9"/>
      <c r="J172" s="9"/>
      <c r="K172" s="9"/>
      <c r="L172" s="9"/>
      <c r="M172" s="10">
        <v>29</v>
      </c>
      <c r="N172" s="10"/>
      <c r="O172" s="11">
        <v>0</v>
      </c>
      <c r="P172" s="7">
        <f t="shared" si="8"/>
        <v>29</v>
      </c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spans="1:38" ht="15.75" customHeight="1" x14ac:dyDescent="0.25">
      <c r="A173" s="1"/>
      <c r="B173" s="1" t="s">
        <v>293</v>
      </c>
      <c r="C173" s="8" t="s">
        <v>32</v>
      </c>
      <c r="D173" s="9">
        <v>78</v>
      </c>
      <c r="E173" s="9"/>
      <c r="F173" s="9"/>
      <c r="G173" s="9"/>
      <c r="H173" s="9"/>
      <c r="I173" s="9"/>
      <c r="J173" s="9"/>
      <c r="K173" s="9"/>
      <c r="L173" s="9"/>
      <c r="M173" s="10">
        <v>63</v>
      </c>
      <c r="N173" s="10"/>
      <c r="O173" s="11">
        <v>0</v>
      </c>
      <c r="P173" s="7">
        <f t="shared" si="8"/>
        <v>63</v>
      </c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spans="1:38" ht="15.75" customHeight="1" x14ac:dyDescent="0.25">
      <c r="A174" s="1"/>
      <c r="B174" s="1" t="s">
        <v>294</v>
      </c>
      <c r="C174" s="8" t="s">
        <v>32</v>
      </c>
      <c r="D174" s="9">
        <v>85</v>
      </c>
      <c r="E174" s="9"/>
      <c r="F174" s="9"/>
      <c r="G174" s="9"/>
      <c r="H174" s="9"/>
      <c r="I174" s="9"/>
      <c r="J174" s="9"/>
      <c r="K174" s="9"/>
      <c r="L174" s="9"/>
      <c r="M174" s="10">
        <v>63</v>
      </c>
      <c r="N174" s="10"/>
      <c r="O174" s="11">
        <v>0</v>
      </c>
      <c r="P174" s="7">
        <f t="shared" si="8"/>
        <v>63</v>
      </c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spans="1:38" ht="15.75" customHeight="1" x14ac:dyDescent="0.25">
      <c r="A175" s="1"/>
      <c r="B175" s="1" t="s">
        <v>293</v>
      </c>
      <c r="C175" s="8" t="s">
        <v>32</v>
      </c>
      <c r="D175" s="9">
        <v>78</v>
      </c>
      <c r="E175" s="9"/>
      <c r="F175" s="9"/>
      <c r="G175" s="9"/>
      <c r="H175" s="9"/>
      <c r="I175" s="9"/>
      <c r="J175" s="9"/>
      <c r="K175" s="9"/>
      <c r="L175" s="9"/>
      <c r="M175" s="10">
        <v>63</v>
      </c>
      <c r="N175" s="10"/>
      <c r="O175" s="11">
        <v>0</v>
      </c>
      <c r="P175" s="7">
        <f t="shared" si="8"/>
        <v>63</v>
      </c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spans="1:38" ht="15.75" customHeight="1" x14ac:dyDescent="0.25">
      <c r="A176" s="1"/>
      <c r="B176" s="1" t="s">
        <v>295</v>
      </c>
      <c r="C176" s="8" t="s">
        <v>32</v>
      </c>
      <c r="D176" s="9">
        <v>93</v>
      </c>
      <c r="E176" s="9"/>
      <c r="F176" s="9"/>
      <c r="G176" s="9"/>
      <c r="H176" s="9"/>
      <c r="I176" s="9"/>
      <c r="J176" s="9"/>
      <c r="K176" s="9"/>
      <c r="L176" s="9"/>
      <c r="M176" s="10">
        <v>67</v>
      </c>
      <c r="N176" s="10"/>
      <c r="O176" s="11">
        <v>0</v>
      </c>
      <c r="P176" s="7">
        <f t="shared" si="8"/>
        <v>67</v>
      </c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spans="1:38" ht="15.75" customHeight="1" x14ac:dyDescent="0.25">
      <c r="A177" s="1"/>
      <c r="B177" s="1" t="s">
        <v>296</v>
      </c>
      <c r="C177" s="8" t="s">
        <v>32</v>
      </c>
      <c r="D177" s="9">
        <v>101</v>
      </c>
      <c r="E177" s="9"/>
      <c r="F177" s="9"/>
      <c r="G177" s="9"/>
      <c r="H177" s="9"/>
      <c r="I177" s="9"/>
      <c r="J177" s="9"/>
      <c r="K177" s="9"/>
      <c r="L177" s="9"/>
      <c r="M177" s="10">
        <v>67</v>
      </c>
      <c r="N177" s="10"/>
      <c r="O177" s="11">
        <v>0</v>
      </c>
      <c r="P177" s="7">
        <f t="shared" si="8"/>
        <v>67</v>
      </c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spans="1:38" ht="15.75" customHeight="1" x14ac:dyDescent="0.25">
      <c r="A178" s="1"/>
      <c r="B178" s="1" t="s">
        <v>295</v>
      </c>
      <c r="C178" s="8" t="s">
        <v>32</v>
      </c>
      <c r="D178" s="9">
        <v>93</v>
      </c>
      <c r="E178" s="9"/>
      <c r="F178" s="9"/>
      <c r="G178" s="9"/>
      <c r="H178" s="9"/>
      <c r="I178" s="9"/>
      <c r="J178" s="9"/>
      <c r="K178" s="9"/>
      <c r="L178" s="9"/>
      <c r="M178" s="10">
        <v>67</v>
      </c>
      <c r="N178" s="10"/>
      <c r="O178" s="11">
        <v>0</v>
      </c>
      <c r="P178" s="7">
        <f t="shared" si="8"/>
        <v>67</v>
      </c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spans="1:38" ht="15.75" customHeight="1" x14ac:dyDescent="0.25">
      <c r="A179" s="1"/>
      <c r="B179" s="1" t="s">
        <v>297</v>
      </c>
      <c r="C179" s="8" t="s">
        <v>32</v>
      </c>
      <c r="D179" s="9">
        <v>104</v>
      </c>
      <c r="E179" s="9"/>
      <c r="F179" s="9"/>
      <c r="G179" s="9"/>
      <c r="H179" s="9"/>
      <c r="I179" s="9"/>
      <c r="J179" s="9"/>
      <c r="K179" s="9"/>
      <c r="L179" s="9"/>
      <c r="M179" s="10">
        <v>71</v>
      </c>
      <c r="N179" s="10"/>
      <c r="O179" s="11">
        <v>0</v>
      </c>
      <c r="P179" s="7">
        <f t="shared" si="8"/>
        <v>71</v>
      </c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spans="1:38" ht="15.75" customHeight="1" x14ac:dyDescent="0.25">
      <c r="A180" s="1"/>
      <c r="B180" s="1" t="s">
        <v>298</v>
      </c>
      <c r="C180" s="8" t="s">
        <v>32</v>
      </c>
      <c r="D180" s="9">
        <v>104</v>
      </c>
      <c r="E180" s="9"/>
      <c r="F180" s="9"/>
      <c r="G180" s="9"/>
      <c r="H180" s="9"/>
      <c r="I180" s="9"/>
      <c r="J180" s="9"/>
      <c r="K180" s="9"/>
      <c r="L180" s="9"/>
      <c r="M180" s="10">
        <v>71</v>
      </c>
      <c r="N180" s="10"/>
      <c r="O180" s="11">
        <v>0</v>
      </c>
      <c r="P180" s="7">
        <f t="shared" si="8"/>
        <v>71</v>
      </c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spans="1:38" ht="15.75" customHeight="1" x14ac:dyDescent="0.25">
      <c r="A181" s="1"/>
      <c r="B181" s="1" t="s">
        <v>297</v>
      </c>
      <c r="C181" s="8" t="s">
        <v>32</v>
      </c>
      <c r="D181" s="9">
        <v>104</v>
      </c>
      <c r="E181" s="9"/>
      <c r="F181" s="9"/>
      <c r="G181" s="9"/>
      <c r="H181" s="9"/>
      <c r="I181" s="9"/>
      <c r="J181" s="9"/>
      <c r="K181" s="9"/>
      <c r="L181" s="9"/>
      <c r="M181" s="10">
        <v>71</v>
      </c>
      <c r="N181" s="10"/>
      <c r="O181" s="11">
        <v>0</v>
      </c>
      <c r="P181" s="7">
        <f t="shared" si="8"/>
        <v>71</v>
      </c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spans="1:38" ht="15.75" customHeight="1" x14ac:dyDescent="0.25">
      <c r="A182" s="1"/>
      <c r="B182" s="1" t="s">
        <v>299</v>
      </c>
      <c r="C182" s="8" t="s">
        <v>32</v>
      </c>
      <c r="D182" s="9">
        <v>122</v>
      </c>
      <c r="E182" s="9"/>
      <c r="F182" s="9"/>
      <c r="G182" s="9"/>
      <c r="H182" s="9"/>
      <c r="I182" s="9"/>
      <c r="J182" s="9"/>
      <c r="K182" s="9"/>
      <c r="L182" s="9"/>
      <c r="M182" s="10">
        <v>74</v>
      </c>
      <c r="N182" s="10"/>
      <c r="O182" s="11">
        <v>0</v>
      </c>
      <c r="P182" s="7">
        <f t="shared" si="8"/>
        <v>74</v>
      </c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spans="1:38" ht="15.75" customHeight="1" x14ac:dyDescent="0.25">
      <c r="A183" s="1"/>
      <c r="B183" s="1" t="s">
        <v>300</v>
      </c>
      <c r="C183" s="8" t="s">
        <v>32</v>
      </c>
      <c r="D183" s="9">
        <v>122</v>
      </c>
      <c r="E183" s="9"/>
      <c r="F183" s="9"/>
      <c r="G183" s="9"/>
      <c r="H183" s="9"/>
      <c r="I183" s="9"/>
      <c r="J183" s="9"/>
      <c r="K183" s="9"/>
      <c r="L183" s="9"/>
      <c r="M183" s="10">
        <v>74</v>
      </c>
      <c r="N183" s="10"/>
      <c r="O183" s="11">
        <v>0</v>
      </c>
      <c r="P183" s="7">
        <f t="shared" si="8"/>
        <v>74</v>
      </c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spans="1:38" ht="15.75" customHeight="1" x14ac:dyDescent="0.25">
      <c r="A184" s="1"/>
      <c r="B184" s="1" t="s">
        <v>299</v>
      </c>
      <c r="C184" s="8" t="s">
        <v>32</v>
      </c>
      <c r="D184" s="9">
        <v>122</v>
      </c>
      <c r="E184" s="9"/>
      <c r="F184" s="9"/>
      <c r="G184" s="9"/>
      <c r="H184" s="9"/>
      <c r="I184" s="9"/>
      <c r="J184" s="9"/>
      <c r="K184" s="9"/>
      <c r="L184" s="9"/>
      <c r="M184" s="10">
        <v>74</v>
      </c>
      <c r="N184" s="10"/>
      <c r="O184" s="11">
        <v>0</v>
      </c>
      <c r="P184" s="7">
        <f t="shared" si="8"/>
        <v>74</v>
      </c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spans="1:38" ht="15.75" customHeight="1" x14ac:dyDescent="0.25">
      <c r="A185" s="1"/>
      <c r="B185" s="1" t="s">
        <v>301</v>
      </c>
      <c r="C185" s="8" t="s">
        <v>32</v>
      </c>
      <c r="D185" s="9">
        <v>136</v>
      </c>
      <c r="E185" s="9"/>
      <c r="F185" s="9"/>
      <c r="G185" s="9"/>
      <c r="H185" s="9"/>
      <c r="I185" s="9"/>
      <c r="J185" s="9"/>
      <c r="K185" s="9"/>
      <c r="L185" s="9"/>
      <c r="M185" s="10">
        <v>79</v>
      </c>
      <c r="N185" s="10"/>
      <c r="O185" s="11">
        <v>0</v>
      </c>
      <c r="P185" s="7">
        <f t="shared" si="8"/>
        <v>79</v>
      </c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spans="1:38" ht="15.75" customHeight="1" x14ac:dyDescent="0.25">
      <c r="A186" s="1"/>
      <c r="B186" s="1" t="s">
        <v>302</v>
      </c>
      <c r="C186" s="8" t="s">
        <v>32</v>
      </c>
      <c r="D186" s="9">
        <v>136</v>
      </c>
      <c r="E186" s="9"/>
      <c r="F186" s="9"/>
      <c r="G186" s="9"/>
      <c r="H186" s="9"/>
      <c r="I186" s="9"/>
      <c r="J186" s="9"/>
      <c r="K186" s="9"/>
      <c r="L186" s="9"/>
      <c r="M186" s="10">
        <v>79</v>
      </c>
      <c r="N186" s="10"/>
      <c r="O186" s="11">
        <v>0</v>
      </c>
      <c r="P186" s="7">
        <f t="shared" si="8"/>
        <v>79</v>
      </c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spans="1:38" ht="15.75" customHeight="1" x14ac:dyDescent="0.25">
      <c r="A187" s="1"/>
      <c r="B187" s="1" t="s">
        <v>301</v>
      </c>
      <c r="C187" s="8" t="s">
        <v>32</v>
      </c>
      <c r="D187" s="9">
        <v>136</v>
      </c>
      <c r="E187" s="9"/>
      <c r="F187" s="9"/>
      <c r="G187" s="9"/>
      <c r="H187" s="9"/>
      <c r="I187" s="9"/>
      <c r="J187" s="9"/>
      <c r="K187" s="9"/>
      <c r="L187" s="9"/>
      <c r="M187" s="10">
        <v>79</v>
      </c>
      <c r="N187" s="10"/>
      <c r="O187" s="11">
        <v>0</v>
      </c>
      <c r="P187" s="7">
        <f t="shared" si="8"/>
        <v>79</v>
      </c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spans="1:38" ht="15.75" customHeight="1" x14ac:dyDescent="0.25">
      <c r="A188" s="1"/>
      <c r="B188" s="1" t="s">
        <v>303</v>
      </c>
      <c r="C188" s="8" t="s">
        <v>32</v>
      </c>
      <c r="D188" s="9">
        <v>100</v>
      </c>
      <c r="E188" s="9"/>
      <c r="F188" s="9"/>
      <c r="G188" s="9"/>
      <c r="H188" s="9"/>
      <c r="I188" s="9"/>
      <c r="J188" s="9"/>
      <c r="K188" s="9"/>
      <c r="L188" s="9"/>
      <c r="M188" s="10">
        <v>114</v>
      </c>
      <c r="N188" s="10"/>
      <c r="O188" s="11">
        <v>0</v>
      </c>
      <c r="P188" s="7">
        <f t="shared" si="8"/>
        <v>114</v>
      </c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spans="1:38" ht="15.75" customHeight="1" x14ac:dyDescent="0.25">
      <c r="A189" s="1"/>
      <c r="B189" s="1" t="s">
        <v>304</v>
      </c>
      <c r="C189" s="8" t="s">
        <v>32</v>
      </c>
      <c r="D189" s="9">
        <v>130</v>
      </c>
      <c r="E189" s="9"/>
      <c r="F189" s="9"/>
      <c r="G189" s="9"/>
      <c r="H189" s="9"/>
      <c r="I189" s="9"/>
      <c r="J189" s="9"/>
      <c r="K189" s="9"/>
      <c r="L189" s="9"/>
      <c r="M189" s="10">
        <v>114</v>
      </c>
      <c r="N189" s="10"/>
      <c r="O189" s="11">
        <v>0</v>
      </c>
      <c r="P189" s="7">
        <f t="shared" si="8"/>
        <v>114</v>
      </c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spans="1:38" ht="15.75" customHeight="1" x14ac:dyDescent="0.25">
      <c r="A190" s="1"/>
      <c r="B190" s="1" t="s">
        <v>305</v>
      </c>
      <c r="C190" s="8" t="s">
        <v>32</v>
      </c>
      <c r="D190" s="9">
        <v>140</v>
      </c>
      <c r="E190" s="9"/>
      <c r="F190" s="9"/>
      <c r="G190" s="9"/>
      <c r="H190" s="9"/>
      <c r="I190" s="9"/>
      <c r="J190" s="9"/>
      <c r="K190" s="9"/>
      <c r="L190" s="9"/>
      <c r="M190" s="10">
        <v>114</v>
      </c>
      <c r="N190" s="10"/>
      <c r="O190" s="11">
        <v>0</v>
      </c>
      <c r="P190" s="7">
        <f t="shared" si="8"/>
        <v>114</v>
      </c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spans="1:38" ht="15.75" customHeight="1" x14ac:dyDescent="0.25">
      <c r="A191" s="1"/>
      <c r="B191" s="1" t="s">
        <v>306</v>
      </c>
      <c r="C191" s="8" t="s">
        <v>32</v>
      </c>
      <c r="D191" s="9">
        <v>170</v>
      </c>
      <c r="E191" s="9"/>
      <c r="F191" s="9"/>
      <c r="G191" s="9"/>
      <c r="H191" s="9"/>
      <c r="I191" s="9"/>
      <c r="J191" s="9"/>
      <c r="K191" s="9"/>
      <c r="L191" s="9"/>
      <c r="M191" s="10">
        <v>114</v>
      </c>
      <c r="N191" s="10"/>
      <c r="O191" s="11">
        <v>0</v>
      </c>
      <c r="P191" s="7">
        <f t="shared" si="8"/>
        <v>114</v>
      </c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spans="1:38" ht="15.75" customHeight="1" x14ac:dyDescent="0.25">
      <c r="A192" s="1"/>
      <c r="B192" s="1" t="s">
        <v>269</v>
      </c>
      <c r="C192" s="8" t="s">
        <v>32</v>
      </c>
      <c r="D192" s="9">
        <v>80</v>
      </c>
      <c r="E192" s="9"/>
      <c r="F192" s="9"/>
      <c r="G192" s="9"/>
      <c r="H192" s="9"/>
      <c r="I192" s="9"/>
      <c r="J192" s="9"/>
      <c r="K192" s="9"/>
      <c r="L192" s="9"/>
      <c r="M192" s="10">
        <v>125</v>
      </c>
      <c r="N192" s="10"/>
      <c r="O192" s="11">
        <v>0</v>
      </c>
      <c r="P192" s="7">
        <f t="shared" si="8"/>
        <v>125</v>
      </c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spans="1:38" ht="15.75" customHeight="1" x14ac:dyDescent="0.25">
      <c r="A193" s="1"/>
      <c r="B193" s="1" t="s">
        <v>307</v>
      </c>
      <c r="C193" s="8" t="s">
        <v>32</v>
      </c>
      <c r="D193" s="9">
        <v>78</v>
      </c>
      <c r="E193" s="9"/>
      <c r="F193" s="9"/>
      <c r="G193" s="9"/>
      <c r="H193" s="9"/>
      <c r="I193" s="9"/>
      <c r="J193" s="9"/>
      <c r="K193" s="9"/>
      <c r="L193" s="9"/>
      <c r="M193" s="10">
        <v>142</v>
      </c>
      <c r="N193" s="10"/>
      <c r="O193" s="11">
        <v>4</v>
      </c>
      <c r="P193" s="7">
        <f t="shared" si="8"/>
        <v>162</v>
      </c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spans="1:38" ht="15.75" customHeight="1" x14ac:dyDescent="0.25">
      <c r="A194" s="1"/>
      <c r="B194" s="1" t="s">
        <v>307</v>
      </c>
      <c r="C194" s="8" t="s">
        <v>32</v>
      </c>
      <c r="D194" s="9">
        <v>100</v>
      </c>
      <c r="E194" s="9"/>
      <c r="F194" s="9"/>
      <c r="G194" s="9"/>
      <c r="H194" s="9"/>
      <c r="I194" s="9"/>
      <c r="J194" s="9"/>
      <c r="K194" s="9"/>
      <c r="L194" s="9"/>
      <c r="M194" s="10">
        <v>142</v>
      </c>
      <c r="N194" s="10"/>
      <c r="O194" s="11">
        <v>4</v>
      </c>
      <c r="P194" s="7">
        <f t="shared" si="8"/>
        <v>162</v>
      </c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spans="1:38" ht="15.75" customHeight="1" x14ac:dyDescent="0.25">
      <c r="A195" s="1"/>
      <c r="B195" s="1" t="s">
        <v>307</v>
      </c>
      <c r="C195" s="8" t="s">
        <v>32</v>
      </c>
      <c r="D195" s="9">
        <v>60</v>
      </c>
      <c r="E195" s="9"/>
      <c r="F195" s="9"/>
      <c r="G195" s="9"/>
      <c r="H195" s="9"/>
      <c r="I195" s="9"/>
      <c r="J195" s="9"/>
      <c r="K195" s="9"/>
      <c r="L195" s="9"/>
      <c r="M195" s="10">
        <v>142</v>
      </c>
      <c r="N195" s="10"/>
      <c r="O195" s="11">
        <v>4</v>
      </c>
      <c r="P195" s="7">
        <f t="shared" si="8"/>
        <v>162</v>
      </c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spans="1:38" ht="15.75" customHeight="1" x14ac:dyDescent="0.25">
      <c r="A196" s="1"/>
      <c r="B196" s="1" t="s">
        <v>307</v>
      </c>
      <c r="C196" s="8" t="s">
        <v>32</v>
      </c>
      <c r="D196" s="9">
        <v>100</v>
      </c>
      <c r="E196" s="9"/>
      <c r="F196" s="9"/>
      <c r="G196" s="9"/>
      <c r="H196" s="9"/>
      <c r="I196" s="9"/>
      <c r="J196" s="9"/>
      <c r="K196" s="9"/>
      <c r="L196" s="9"/>
      <c r="M196" s="10">
        <v>142</v>
      </c>
      <c r="N196" s="10"/>
      <c r="O196" s="11">
        <v>4</v>
      </c>
      <c r="P196" s="7">
        <f t="shared" si="8"/>
        <v>162</v>
      </c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spans="1:38" ht="15.75" customHeight="1" x14ac:dyDescent="0.25">
      <c r="A197" s="1"/>
      <c r="B197" s="1" t="s">
        <v>307</v>
      </c>
      <c r="C197" s="8" t="s">
        <v>32</v>
      </c>
      <c r="D197" s="9">
        <v>78</v>
      </c>
      <c r="E197" s="9"/>
      <c r="F197" s="9"/>
      <c r="G197" s="9"/>
      <c r="H197" s="9"/>
      <c r="I197" s="9"/>
      <c r="J197" s="9"/>
      <c r="K197" s="9"/>
      <c r="L197" s="9"/>
      <c r="M197" s="10">
        <v>142</v>
      </c>
      <c r="N197" s="10"/>
      <c r="O197" s="11">
        <v>4</v>
      </c>
      <c r="P197" s="7">
        <f t="shared" si="8"/>
        <v>162</v>
      </c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spans="1:38" ht="15.75" customHeight="1" x14ac:dyDescent="0.25">
      <c r="A198" s="1"/>
      <c r="B198" s="1" t="s">
        <v>308</v>
      </c>
      <c r="C198" s="8" t="s">
        <v>32</v>
      </c>
      <c r="D198" s="9">
        <v>100</v>
      </c>
      <c r="E198" s="9"/>
      <c r="F198" s="9"/>
      <c r="G198" s="9"/>
      <c r="H198" s="9"/>
      <c r="I198" s="9"/>
      <c r="J198" s="9"/>
      <c r="K198" s="9"/>
      <c r="L198" s="9"/>
      <c r="M198" s="10">
        <v>126</v>
      </c>
      <c r="N198" s="10"/>
      <c r="O198" s="11">
        <v>3</v>
      </c>
      <c r="P198" s="7">
        <f t="shared" si="8"/>
        <v>141</v>
      </c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spans="1:38" ht="15.75" customHeight="1" x14ac:dyDescent="0.25">
      <c r="A199" s="1"/>
      <c r="B199" s="1" t="s">
        <v>309</v>
      </c>
      <c r="C199" s="8" t="s">
        <v>32</v>
      </c>
      <c r="D199" s="9">
        <v>120</v>
      </c>
      <c r="E199" s="9"/>
      <c r="F199" s="9"/>
      <c r="G199" s="9"/>
      <c r="H199" s="9"/>
      <c r="I199" s="9"/>
      <c r="J199" s="9"/>
      <c r="K199" s="9"/>
      <c r="L199" s="9"/>
      <c r="M199" s="10">
        <v>126</v>
      </c>
      <c r="N199" s="10"/>
      <c r="O199" s="11">
        <v>3</v>
      </c>
      <c r="P199" s="7">
        <f t="shared" si="8"/>
        <v>141</v>
      </c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spans="1:38" ht="15.75" customHeight="1" x14ac:dyDescent="0.25">
      <c r="A200" s="1"/>
      <c r="B200" s="1" t="s">
        <v>310</v>
      </c>
      <c r="C200" s="8" t="s">
        <v>32</v>
      </c>
      <c r="D200" s="9">
        <v>142</v>
      </c>
      <c r="E200" s="9"/>
      <c r="F200" s="9"/>
      <c r="G200" s="9"/>
      <c r="H200" s="9"/>
      <c r="I200" s="9"/>
      <c r="J200" s="9"/>
      <c r="K200" s="9"/>
      <c r="L200" s="9"/>
      <c r="M200" s="10">
        <v>126</v>
      </c>
      <c r="N200" s="10"/>
      <c r="O200" s="11">
        <v>3</v>
      </c>
      <c r="P200" s="7">
        <f t="shared" si="8"/>
        <v>141</v>
      </c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spans="1:38" ht="15.75" customHeight="1" x14ac:dyDescent="0.25">
      <c r="A201" s="1"/>
      <c r="B201" s="1" t="s">
        <v>311</v>
      </c>
      <c r="C201" s="8" t="s">
        <v>32</v>
      </c>
      <c r="D201" s="9">
        <v>120</v>
      </c>
      <c r="E201" s="9"/>
      <c r="F201" s="9"/>
      <c r="G201" s="9"/>
      <c r="H201" s="9"/>
      <c r="I201" s="9"/>
      <c r="J201" s="9"/>
      <c r="K201" s="9"/>
      <c r="L201" s="9"/>
      <c r="M201" s="10">
        <v>126</v>
      </c>
      <c r="N201" s="10"/>
      <c r="O201" s="11">
        <v>3</v>
      </c>
      <c r="P201" s="7">
        <f t="shared" si="8"/>
        <v>141</v>
      </c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spans="1:38" ht="15.75" customHeight="1" x14ac:dyDescent="0.25">
      <c r="A202" s="1"/>
      <c r="B202" s="1" t="s">
        <v>312</v>
      </c>
      <c r="C202" s="8" t="s">
        <v>32</v>
      </c>
      <c r="D202" s="9">
        <v>120</v>
      </c>
      <c r="E202" s="9"/>
      <c r="F202" s="9"/>
      <c r="G202" s="9"/>
      <c r="H202" s="9"/>
      <c r="I202" s="9"/>
      <c r="J202" s="9"/>
      <c r="K202" s="9"/>
      <c r="L202" s="9"/>
      <c r="M202" s="10">
        <v>126</v>
      </c>
      <c r="N202" s="10"/>
      <c r="O202" s="11">
        <v>3</v>
      </c>
      <c r="P202" s="7">
        <f t="shared" si="8"/>
        <v>141</v>
      </c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spans="1:38" ht="15.75" customHeight="1" x14ac:dyDescent="0.25">
      <c r="A203" s="1"/>
      <c r="B203" s="1" t="s">
        <v>313</v>
      </c>
      <c r="C203" s="8" t="s">
        <v>32</v>
      </c>
      <c r="D203" s="9">
        <v>52</v>
      </c>
      <c r="E203" s="9"/>
      <c r="F203" s="9"/>
      <c r="G203" s="9"/>
      <c r="H203" s="9"/>
      <c r="I203" s="9"/>
      <c r="J203" s="9"/>
      <c r="K203" s="9"/>
      <c r="L203" s="9"/>
      <c r="M203" s="10">
        <v>135</v>
      </c>
      <c r="N203" s="10"/>
      <c r="O203" s="11">
        <v>0</v>
      </c>
      <c r="P203" s="7">
        <f t="shared" si="8"/>
        <v>135</v>
      </c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spans="1:38" ht="15.75" customHeight="1" x14ac:dyDescent="0.25">
      <c r="A204" s="1"/>
      <c r="B204" s="1" t="s">
        <v>314</v>
      </c>
      <c r="C204" s="8" t="s">
        <v>32</v>
      </c>
      <c r="D204" s="9">
        <v>96</v>
      </c>
      <c r="E204" s="9"/>
      <c r="F204" s="9"/>
      <c r="G204" s="9"/>
      <c r="H204" s="9"/>
      <c r="I204" s="9"/>
      <c r="J204" s="9"/>
      <c r="K204" s="9"/>
      <c r="L204" s="9"/>
      <c r="M204" s="10">
        <v>99</v>
      </c>
      <c r="N204" s="10"/>
      <c r="O204" s="11">
        <v>0</v>
      </c>
      <c r="P204" s="7">
        <f t="shared" si="8"/>
        <v>99</v>
      </c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spans="1:38" ht="15.75" customHeight="1" x14ac:dyDescent="0.25">
      <c r="A205" s="1"/>
      <c r="B205" s="1" t="s">
        <v>315</v>
      </c>
      <c r="C205" s="8" t="s">
        <v>32</v>
      </c>
      <c r="D205" s="9">
        <v>80</v>
      </c>
      <c r="E205" s="9"/>
      <c r="F205" s="9"/>
      <c r="G205" s="9"/>
      <c r="H205" s="9"/>
      <c r="I205" s="9"/>
      <c r="J205" s="9"/>
      <c r="K205" s="9"/>
      <c r="L205" s="9"/>
      <c r="M205" s="10">
        <v>99</v>
      </c>
      <c r="N205" s="10"/>
      <c r="O205" s="11">
        <v>0</v>
      </c>
      <c r="P205" s="7">
        <f t="shared" si="8"/>
        <v>99</v>
      </c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spans="1:38" ht="15.75" customHeight="1" x14ac:dyDescent="0.25">
      <c r="A206" s="1"/>
      <c r="B206" s="1" t="s">
        <v>315</v>
      </c>
      <c r="C206" s="8" t="s">
        <v>32</v>
      </c>
      <c r="D206" s="9">
        <v>80</v>
      </c>
      <c r="E206" s="9"/>
      <c r="F206" s="9"/>
      <c r="G206" s="9"/>
      <c r="H206" s="9"/>
      <c r="I206" s="9"/>
      <c r="J206" s="9"/>
      <c r="K206" s="9"/>
      <c r="L206" s="9"/>
      <c r="M206" s="10">
        <v>99</v>
      </c>
      <c r="N206" s="10"/>
      <c r="O206" s="11">
        <v>0</v>
      </c>
      <c r="P206" s="7">
        <f t="shared" si="8"/>
        <v>99</v>
      </c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spans="1:38" ht="15.75" customHeight="1" x14ac:dyDescent="0.25">
      <c r="A207" s="1"/>
      <c r="B207" s="1" t="s">
        <v>316</v>
      </c>
      <c r="C207" s="8" t="s">
        <v>32</v>
      </c>
      <c r="D207" s="9">
        <v>82</v>
      </c>
      <c r="E207" s="9"/>
      <c r="F207" s="9"/>
      <c r="G207" s="9"/>
      <c r="H207" s="9"/>
      <c r="I207" s="9"/>
      <c r="J207" s="9"/>
      <c r="K207" s="9"/>
      <c r="L207" s="9"/>
      <c r="M207" s="10">
        <v>135</v>
      </c>
      <c r="N207" s="10"/>
      <c r="O207" s="11">
        <v>0</v>
      </c>
      <c r="P207" s="7">
        <f t="shared" si="8"/>
        <v>135</v>
      </c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spans="1:38" ht="15.75" customHeight="1" x14ac:dyDescent="0.25">
      <c r="A208" s="1"/>
      <c r="B208" s="1" t="s">
        <v>317</v>
      </c>
      <c r="C208" s="8" t="s">
        <v>32</v>
      </c>
      <c r="D208" s="9">
        <v>37</v>
      </c>
      <c r="E208" s="9"/>
      <c r="F208" s="9"/>
      <c r="G208" s="9"/>
      <c r="H208" s="9"/>
      <c r="I208" s="9"/>
      <c r="J208" s="9"/>
      <c r="K208" s="9"/>
      <c r="L208" s="9"/>
      <c r="M208" s="10">
        <v>90</v>
      </c>
      <c r="N208" s="10"/>
      <c r="O208" s="11">
        <v>0</v>
      </c>
      <c r="P208" s="7">
        <f t="shared" si="8"/>
        <v>90</v>
      </c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spans="1:38" ht="15.75" customHeight="1" x14ac:dyDescent="0.25">
      <c r="A209" s="1"/>
      <c r="B209" s="1" t="s">
        <v>318</v>
      </c>
      <c r="C209" s="8" t="s">
        <v>32</v>
      </c>
      <c r="D209" s="9">
        <v>38</v>
      </c>
      <c r="E209" s="9"/>
      <c r="F209" s="9"/>
      <c r="G209" s="9"/>
      <c r="H209" s="9"/>
      <c r="I209" s="9"/>
      <c r="J209" s="9"/>
      <c r="K209" s="9"/>
      <c r="L209" s="9"/>
      <c r="M209" s="10">
        <v>93</v>
      </c>
      <c r="N209" s="10"/>
      <c r="O209" s="11">
        <v>0</v>
      </c>
      <c r="P209" s="7">
        <f t="shared" si="8"/>
        <v>93</v>
      </c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spans="1:38" ht="15.75" customHeight="1" x14ac:dyDescent="0.25">
      <c r="A210" s="1" t="s">
        <v>319</v>
      </c>
      <c r="B210" s="1" t="s">
        <v>319</v>
      </c>
      <c r="C210" s="8" t="s">
        <v>32</v>
      </c>
      <c r="D210" s="9">
        <v>61</v>
      </c>
      <c r="E210" s="9"/>
      <c r="F210" s="9"/>
      <c r="G210" s="9"/>
      <c r="H210" s="9"/>
      <c r="I210" s="9"/>
      <c r="J210" s="9"/>
      <c r="K210" s="9"/>
      <c r="L210" s="9"/>
      <c r="M210" s="10"/>
      <c r="N210" s="10"/>
      <c r="O210" s="11">
        <v>0</v>
      </c>
      <c r="P210" s="7">
        <f t="shared" si="8"/>
        <v>0</v>
      </c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spans="1:38" ht="15.75" customHeight="1" x14ac:dyDescent="0.25">
      <c r="A211" s="1" t="s">
        <v>320</v>
      </c>
      <c r="B211" s="1" t="s">
        <v>320</v>
      </c>
      <c r="C211" s="8" t="s">
        <v>32</v>
      </c>
      <c r="D211" s="9">
        <v>61</v>
      </c>
      <c r="E211" s="9"/>
      <c r="F211" s="9"/>
      <c r="G211" s="9"/>
      <c r="H211" s="9"/>
      <c r="I211" s="9"/>
      <c r="J211" s="9"/>
      <c r="K211" s="9"/>
      <c r="L211" s="9"/>
      <c r="M211" s="10"/>
      <c r="N211" s="10"/>
      <c r="O211" s="11">
        <v>0</v>
      </c>
      <c r="P211" s="7">
        <f t="shared" si="8"/>
        <v>0</v>
      </c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spans="1:38" ht="15.75" customHeight="1" x14ac:dyDescent="0.25">
      <c r="A212" s="1" t="s">
        <v>321</v>
      </c>
      <c r="B212" s="1" t="s">
        <v>321</v>
      </c>
      <c r="C212" s="8" t="s">
        <v>32</v>
      </c>
      <c r="D212" s="9">
        <v>61</v>
      </c>
      <c r="E212" s="9"/>
      <c r="F212" s="9"/>
      <c r="G212" s="9"/>
      <c r="H212" s="9"/>
      <c r="I212" s="9"/>
      <c r="J212" s="9"/>
      <c r="K212" s="9"/>
      <c r="L212" s="9"/>
      <c r="M212" s="10"/>
      <c r="N212" s="10"/>
      <c r="O212" s="11">
        <v>0</v>
      </c>
      <c r="P212" s="7">
        <f t="shared" si="8"/>
        <v>0</v>
      </c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spans="1:38" ht="15.75" customHeight="1" x14ac:dyDescent="0.25">
      <c r="A213" s="1" t="s">
        <v>322</v>
      </c>
      <c r="B213" s="1" t="s">
        <v>322</v>
      </c>
      <c r="C213" s="8" t="s">
        <v>32</v>
      </c>
      <c r="D213" s="9">
        <v>61</v>
      </c>
      <c r="E213" s="9"/>
      <c r="F213" s="9"/>
      <c r="G213" s="9"/>
      <c r="H213" s="9"/>
      <c r="I213" s="9"/>
      <c r="J213" s="9"/>
      <c r="K213" s="9"/>
      <c r="L213" s="9"/>
      <c r="M213" s="10"/>
      <c r="N213" s="10"/>
      <c r="O213" s="11">
        <v>0</v>
      </c>
      <c r="P213" s="7">
        <f t="shared" si="8"/>
        <v>0</v>
      </c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spans="1:38" ht="15.75" customHeight="1" x14ac:dyDescent="0.25">
      <c r="A214" s="1" t="s">
        <v>323</v>
      </c>
      <c r="B214" s="1" t="s">
        <v>323</v>
      </c>
      <c r="C214" s="8" t="s">
        <v>32</v>
      </c>
      <c r="D214" s="9">
        <v>57</v>
      </c>
      <c r="E214" s="9"/>
      <c r="F214" s="9"/>
      <c r="G214" s="9"/>
      <c r="H214" s="9"/>
      <c r="I214" s="9"/>
      <c r="J214" s="9"/>
      <c r="K214" s="9"/>
      <c r="L214" s="9"/>
      <c r="M214" s="10"/>
      <c r="N214" s="10"/>
      <c r="O214" s="11">
        <v>0</v>
      </c>
      <c r="P214" s="7">
        <f t="shared" si="8"/>
        <v>0</v>
      </c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spans="1:38" ht="15.75" customHeight="1" x14ac:dyDescent="0.25">
      <c r="A215" s="1" t="s">
        <v>324</v>
      </c>
      <c r="B215" s="1" t="s">
        <v>324</v>
      </c>
      <c r="C215" s="8" t="s">
        <v>32</v>
      </c>
      <c r="D215" s="9">
        <v>56</v>
      </c>
      <c r="E215" s="9"/>
      <c r="F215" s="9"/>
      <c r="G215" s="9"/>
      <c r="H215" s="9"/>
      <c r="I215" s="9"/>
      <c r="J215" s="9"/>
      <c r="K215" s="9"/>
      <c r="L215" s="9"/>
      <c r="M215" s="10"/>
      <c r="N215" s="10"/>
      <c r="O215" s="11">
        <v>0</v>
      </c>
      <c r="P215" s="7">
        <f t="shared" si="8"/>
        <v>0</v>
      </c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spans="1:38" ht="15.75" customHeight="1" x14ac:dyDescent="0.25">
      <c r="A216" s="1" t="s">
        <v>325</v>
      </c>
      <c r="B216" s="1" t="s">
        <v>325</v>
      </c>
      <c r="C216" s="8" t="s">
        <v>32</v>
      </c>
      <c r="D216" s="9">
        <v>51</v>
      </c>
      <c r="E216" s="9"/>
      <c r="F216" s="9"/>
      <c r="G216" s="9"/>
      <c r="H216" s="9"/>
      <c r="I216" s="9"/>
      <c r="J216" s="9"/>
      <c r="K216" s="9"/>
      <c r="L216" s="9"/>
      <c r="M216" s="10"/>
      <c r="N216" s="10"/>
      <c r="O216" s="11">
        <v>0</v>
      </c>
      <c r="P216" s="7">
        <f t="shared" si="8"/>
        <v>0</v>
      </c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spans="1:38" ht="15.75" customHeight="1" x14ac:dyDescent="0.25">
      <c r="A217" s="1" t="s">
        <v>326</v>
      </c>
      <c r="B217" s="1" t="s">
        <v>326</v>
      </c>
      <c r="C217" s="8" t="s">
        <v>32</v>
      </c>
      <c r="D217" s="9">
        <v>51</v>
      </c>
      <c r="E217" s="9"/>
      <c r="F217" s="9"/>
      <c r="G217" s="9"/>
      <c r="H217" s="9"/>
      <c r="I217" s="9"/>
      <c r="J217" s="9"/>
      <c r="K217" s="9"/>
      <c r="L217" s="9"/>
      <c r="M217" s="10"/>
      <c r="N217" s="10"/>
      <c r="O217" s="11">
        <v>0</v>
      </c>
      <c r="P217" s="7">
        <f t="shared" si="8"/>
        <v>0</v>
      </c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spans="1:38" ht="15.75" customHeight="1" x14ac:dyDescent="0.25">
      <c r="A218" s="1" t="s">
        <v>327</v>
      </c>
      <c r="B218" s="1" t="s">
        <v>327</v>
      </c>
      <c r="C218" s="8" t="s">
        <v>32</v>
      </c>
      <c r="D218" s="9">
        <v>47</v>
      </c>
      <c r="E218" s="9"/>
      <c r="F218" s="9"/>
      <c r="G218" s="9"/>
      <c r="H218" s="9"/>
      <c r="I218" s="9"/>
      <c r="J218" s="9"/>
      <c r="K218" s="9"/>
      <c r="L218" s="9"/>
      <c r="M218" s="10"/>
      <c r="N218" s="10"/>
      <c r="O218" s="11">
        <v>0</v>
      </c>
      <c r="P218" s="7">
        <f t="shared" si="8"/>
        <v>0</v>
      </c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spans="1:38" ht="15.75" customHeight="1" x14ac:dyDescent="0.25">
      <c r="A219" s="1" t="s">
        <v>328</v>
      </c>
      <c r="B219" s="1" t="s">
        <v>328</v>
      </c>
      <c r="C219" s="8" t="s">
        <v>32</v>
      </c>
      <c r="D219" s="9">
        <v>47</v>
      </c>
      <c r="E219" s="9"/>
      <c r="F219" s="9"/>
      <c r="G219" s="9"/>
      <c r="H219" s="9"/>
      <c r="I219" s="9"/>
      <c r="J219" s="9"/>
      <c r="K219" s="9"/>
      <c r="L219" s="9"/>
      <c r="M219" s="10"/>
      <c r="N219" s="10"/>
      <c r="O219" s="11">
        <v>0</v>
      </c>
      <c r="P219" s="7">
        <f t="shared" si="8"/>
        <v>0</v>
      </c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spans="1:38" ht="15.75" customHeight="1" x14ac:dyDescent="0.25">
      <c r="A220" s="1"/>
      <c r="B220" s="1" t="s">
        <v>329</v>
      </c>
      <c r="C220" s="8" t="s">
        <v>32</v>
      </c>
      <c r="D220" s="9">
        <v>71</v>
      </c>
      <c r="E220" s="9"/>
      <c r="F220" s="9"/>
      <c r="G220" s="9"/>
      <c r="H220" s="9"/>
      <c r="I220" s="9"/>
      <c r="J220" s="9"/>
      <c r="K220" s="9"/>
      <c r="L220" s="9"/>
      <c r="M220" s="10"/>
      <c r="N220" s="10"/>
      <c r="O220" s="11">
        <v>0</v>
      </c>
      <c r="P220" s="7">
        <f t="shared" si="8"/>
        <v>0</v>
      </c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spans="1:38" ht="15.75" customHeight="1" x14ac:dyDescent="0.25">
      <c r="A221" s="1"/>
      <c r="B221" s="1" t="s">
        <v>329</v>
      </c>
      <c r="C221" s="8" t="s">
        <v>32</v>
      </c>
      <c r="D221" s="9">
        <v>71</v>
      </c>
      <c r="E221" s="9"/>
      <c r="F221" s="9"/>
      <c r="G221" s="9"/>
      <c r="H221" s="9"/>
      <c r="I221" s="9"/>
      <c r="J221" s="9"/>
      <c r="K221" s="9"/>
      <c r="L221" s="9"/>
      <c r="M221" s="10"/>
      <c r="N221" s="10"/>
      <c r="O221" s="11">
        <v>0</v>
      </c>
      <c r="P221" s="7">
        <f t="shared" si="8"/>
        <v>0</v>
      </c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spans="1:38" ht="15.75" customHeight="1" x14ac:dyDescent="0.25">
      <c r="A222" s="1"/>
      <c r="B222" s="1" t="s">
        <v>330</v>
      </c>
      <c r="C222" s="8" t="s">
        <v>32</v>
      </c>
      <c r="D222" s="9">
        <v>76</v>
      </c>
      <c r="E222" s="9"/>
      <c r="F222" s="9"/>
      <c r="G222" s="9"/>
      <c r="H222" s="9"/>
      <c r="I222" s="9"/>
      <c r="J222" s="9"/>
      <c r="K222" s="9"/>
      <c r="L222" s="9"/>
      <c r="M222" s="10"/>
      <c r="N222" s="10"/>
      <c r="O222" s="11">
        <v>0</v>
      </c>
      <c r="P222" s="7">
        <f t="shared" si="8"/>
        <v>0</v>
      </c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spans="1:38" ht="15.75" customHeight="1" x14ac:dyDescent="0.25">
      <c r="A223" s="1"/>
      <c r="B223" s="1" t="s">
        <v>330</v>
      </c>
      <c r="C223" s="8" t="s">
        <v>32</v>
      </c>
      <c r="D223" s="9">
        <v>76</v>
      </c>
      <c r="E223" s="9"/>
      <c r="F223" s="9"/>
      <c r="G223" s="9"/>
      <c r="H223" s="9"/>
      <c r="I223" s="9"/>
      <c r="J223" s="9"/>
      <c r="K223" s="9"/>
      <c r="L223" s="9"/>
      <c r="M223" s="10"/>
      <c r="N223" s="10"/>
      <c r="O223" s="11">
        <v>0</v>
      </c>
      <c r="P223" s="7">
        <f t="shared" si="8"/>
        <v>0</v>
      </c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spans="1:38" ht="15.75" customHeight="1" x14ac:dyDescent="0.25">
      <c r="A224" s="1"/>
      <c r="B224" s="1" t="s">
        <v>331</v>
      </c>
      <c r="C224" s="8" t="s">
        <v>32</v>
      </c>
      <c r="D224" s="9">
        <v>83</v>
      </c>
      <c r="E224" s="9"/>
      <c r="F224" s="9"/>
      <c r="G224" s="9"/>
      <c r="H224" s="9"/>
      <c r="I224" s="9"/>
      <c r="J224" s="9"/>
      <c r="K224" s="9"/>
      <c r="L224" s="9"/>
      <c r="M224" s="10"/>
      <c r="N224" s="10"/>
      <c r="O224" s="11">
        <v>0</v>
      </c>
      <c r="P224" s="7">
        <f t="shared" si="8"/>
        <v>0</v>
      </c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spans="1:38" ht="15.75" customHeight="1" x14ac:dyDescent="0.25">
      <c r="A225" s="1"/>
      <c r="B225" s="1" t="s">
        <v>331</v>
      </c>
      <c r="C225" s="8" t="s">
        <v>32</v>
      </c>
      <c r="D225" s="9">
        <v>83</v>
      </c>
      <c r="E225" s="9"/>
      <c r="F225" s="9"/>
      <c r="G225" s="9"/>
      <c r="H225" s="9"/>
      <c r="I225" s="9"/>
      <c r="J225" s="9"/>
      <c r="K225" s="9"/>
      <c r="L225" s="9"/>
      <c r="M225" s="10"/>
      <c r="N225" s="10"/>
      <c r="O225" s="11">
        <v>0</v>
      </c>
      <c r="P225" s="7">
        <f t="shared" si="8"/>
        <v>0</v>
      </c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spans="1:38" ht="15.75" customHeight="1" x14ac:dyDescent="0.25">
      <c r="A226" s="1" t="s">
        <v>332</v>
      </c>
      <c r="B226" s="1" t="s">
        <v>332</v>
      </c>
      <c r="C226" s="8" t="s">
        <v>32</v>
      </c>
      <c r="D226" s="9">
        <v>39</v>
      </c>
      <c r="E226" s="9"/>
      <c r="F226" s="9"/>
      <c r="G226" s="9"/>
      <c r="H226" s="9"/>
      <c r="I226" s="9"/>
      <c r="J226" s="9"/>
      <c r="K226" s="9"/>
      <c r="L226" s="9"/>
      <c r="M226" s="10">
        <v>145</v>
      </c>
      <c r="N226" s="10"/>
      <c r="O226" s="11">
        <v>3</v>
      </c>
      <c r="P226" s="7">
        <f t="shared" si="8"/>
        <v>160</v>
      </c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spans="1:38" ht="15.75" customHeight="1" x14ac:dyDescent="0.25">
      <c r="A227" s="1" t="s">
        <v>333</v>
      </c>
      <c r="B227" s="1" t="s">
        <v>333</v>
      </c>
      <c r="C227" s="8" t="s">
        <v>32</v>
      </c>
      <c r="D227" s="9">
        <v>60</v>
      </c>
      <c r="E227" s="9"/>
      <c r="F227" s="9"/>
      <c r="G227" s="9"/>
      <c r="H227" s="9"/>
      <c r="I227" s="9"/>
      <c r="J227" s="9"/>
      <c r="K227" s="9"/>
      <c r="L227" s="9"/>
      <c r="M227" s="10">
        <v>145</v>
      </c>
      <c r="N227" s="10"/>
      <c r="O227" s="11">
        <v>3</v>
      </c>
      <c r="P227" s="7">
        <f t="shared" si="8"/>
        <v>160</v>
      </c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spans="1:38" ht="15.75" customHeight="1" x14ac:dyDescent="0.25">
      <c r="A228" s="1" t="s">
        <v>334</v>
      </c>
      <c r="B228" s="1" t="s">
        <v>334</v>
      </c>
      <c r="C228" s="8" t="s">
        <v>32</v>
      </c>
      <c r="D228" s="9">
        <v>38</v>
      </c>
      <c r="E228" s="9"/>
      <c r="F228" s="9"/>
      <c r="G228" s="9"/>
      <c r="H228" s="9"/>
      <c r="I228" s="9"/>
      <c r="J228" s="9"/>
      <c r="K228" s="9"/>
      <c r="L228" s="9"/>
      <c r="M228" s="10">
        <v>145</v>
      </c>
      <c r="N228" s="10"/>
      <c r="O228" s="11">
        <v>3</v>
      </c>
      <c r="P228" s="7">
        <f t="shared" si="8"/>
        <v>160</v>
      </c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spans="1:38" ht="15.75" customHeight="1" x14ac:dyDescent="0.25">
      <c r="A229" s="1" t="s">
        <v>335</v>
      </c>
      <c r="B229" s="1" t="s">
        <v>335</v>
      </c>
      <c r="C229" s="8" t="s">
        <v>32</v>
      </c>
      <c r="D229" s="9">
        <v>50</v>
      </c>
      <c r="E229" s="9"/>
      <c r="F229" s="9"/>
      <c r="G229" s="9"/>
      <c r="H229" s="9"/>
      <c r="I229" s="9"/>
      <c r="J229" s="9"/>
      <c r="K229" s="9"/>
      <c r="L229" s="9"/>
      <c r="M229" s="10">
        <v>145</v>
      </c>
      <c r="N229" s="10"/>
      <c r="O229" s="11">
        <v>3</v>
      </c>
      <c r="P229" s="7">
        <f t="shared" si="8"/>
        <v>160</v>
      </c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spans="1:38" ht="15.75" customHeight="1" x14ac:dyDescent="0.25">
      <c r="A230" s="1" t="s">
        <v>336</v>
      </c>
      <c r="B230" s="1" t="s">
        <v>336</v>
      </c>
      <c r="C230" s="8" t="s">
        <v>32</v>
      </c>
      <c r="D230" s="9">
        <v>68</v>
      </c>
      <c r="E230" s="9"/>
      <c r="F230" s="9"/>
      <c r="G230" s="9"/>
      <c r="H230" s="9"/>
      <c r="I230" s="9"/>
      <c r="J230" s="9"/>
      <c r="K230" s="9"/>
      <c r="L230" s="9"/>
      <c r="M230" s="10">
        <v>145</v>
      </c>
      <c r="N230" s="10"/>
      <c r="O230" s="11">
        <v>3</v>
      </c>
      <c r="P230" s="7">
        <f t="shared" si="8"/>
        <v>160</v>
      </c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spans="1:38" ht="15.75" customHeight="1" x14ac:dyDescent="0.25">
      <c r="A231" s="1" t="s">
        <v>337</v>
      </c>
      <c r="B231" s="1" t="s">
        <v>337</v>
      </c>
      <c r="C231" s="8" t="s">
        <v>32</v>
      </c>
      <c r="D231" s="9">
        <v>50</v>
      </c>
      <c r="E231" s="9"/>
      <c r="F231" s="9"/>
      <c r="G231" s="9"/>
      <c r="H231" s="9"/>
      <c r="I231" s="9"/>
      <c r="J231" s="9"/>
      <c r="K231" s="9"/>
      <c r="L231" s="9"/>
      <c r="M231" s="10">
        <v>145</v>
      </c>
      <c r="N231" s="10"/>
      <c r="O231" s="11">
        <v>3</v>
      </c>
      <c r="P231" s="7">
        <f t="shared" si="8"/>
        <v>160</v>
      </c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spans="1:38" ht="15.75" customHeight="1" x14ac:dyDescent="0.25">
      <c r="A232" s="1"/>
      <c r="B232" s="1" t="s">
        <v>338</v>
      </c>
      <c r="C232" s="8" t="s">
        <v>32</v>
      </c>
      <c r="D232" s="9">
        <v>39</v>
      </c>
      <c r="E232" s="9"/>
      <c r="F232" s="9"/>
      <c r="G232" s="9"/>
      <c r="H232" s="9"/>
      <c r="I232" s="9"/>
      <c r="J232" s="9"/>
      <c r="K232" s="9"/>
      <c r="L232" s="9"/>
      <c r="M232" s="10">
        <v>140</v>
      </c>
      <c r="N232" s="10"/>
      <c r="O232" s="11">
        <v>0</v>
      </c>
      <c r="P232" s="7">
        <f t="shared" si="8"/>
        <v>140</v>
      </c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spans="1:38" ht="15.75" customHeight="1" x14ac:dyDescent="0.25">
      <c r="A233" s="1"/>
      <c r="B233" s="1" t="s">
        <v>338</v>
      </c>
      <c r="C233" s="8" t="s">
        <v>32</v>
      </c>
      <c r="D233" s="9">
        <v>39</v>
      </c>
      <c r="E233" s="9"/>
      <c r="F233" s="9"/>
      <c r="G233" s="9"/>
      <c r="H233" s="9"/>
      <c r="I233" s="9"/>
      <c r="J233" s="9"/>
      <c r="K233" s="9"/>
      <c r="L233" s="9"/>
      <c r="M233" s="10">
        <v>140</v>
      </c>
      <c r="N233" s="10"/>
      <c r="O233" s="11">
        <v>0</v>
      </c>
      <c r="P233" s="7">
        <f t="shared" si="8"/>
        <v>140</v>
      </c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spans="1:38" ht="15.75" customHeight="1" x14ac:dyDescent="0.25">
      <c r="A234" s="1"/>
      <c r="B234" s="1" t="s">
        <v>339</v>
      </c>
      <c r="C234" s="8" t="s">
        <v>32</v>
      </c>
      <c r="D234" s="9">
        <v>100</v>
      </c>
      <c r="E234" s="9"/>
      <c r="F234" s="9"/>
      <c r="G234" s="9"/>
      <c r="H234" s="9"/>
      <c r="I234" s="9"/>
      <c r="J234" s="9"/>
      <c r="K234" s="9"/>
      <c r="L234" s="9"/>
      <c r="M234" s="10">
        <v>148</v>
      </c>
      <c r="N234" s="10"/>
      <c r="O234" s="11">
        <v>4</v>
      </c>
      <c r="P234" s="7">
        <f t="shared" si="8"/>
        <v>168</v>
      </c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spans="1:38" ht="15.75" customHeight="1" x14ac:dyDescent="0.25">
      <c r="A235" s="1"/>
      <c r="B235" s="1" t="s">
        <v>340</v>
      </c>
      <c r="C235" s="8" t="s">
        <v>32</v>
      </c>
      <c r="D235" s="9">
        <v>130</v>
      </c>
      <c r="E235" s="9"/>
      <c r="F235" s="9"/>
      <c r="G235" s="9"/>
      <c r="H235" s="9"/>
      <c r="I235" s="9"/>
      <c r="J235" s="9"/>
      <c r="K235" s="9"/>
      <c r="L235" s="9"/>
      <c r="M235" s="10">
        <v>157</v>
      </c>
      <c r="N235" s="10"/>
      <c r="O235" s="11">
        <v>4</v>
      </c>
      <c r="P235" s="7">
        <f t="shared" si="8"/>
        <v>177</v>
      </c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spans="1:38" ht="15.75" customHeight="1" x14ac:dyDescent="0.25">
      <c r="A236" s="1"/>
      <c r="B236" s="1" t="s">
        <v>341</v>
      </c>
      <c r="C236" s="8" t="s">
        <v>32</v>
      </c>
      <c r="D236" s="9">
        <v>150</v>
      </c>
      <c r="E236" s="9"/>
      <c r="F236" s="9"/>
      <c r="G236" s="9"/>
      <c r="H236" s="9"/>
      <c r="I236" s="9"/>
      <c r="J236" s="9"/>
      <c r="K236" s="9"/>
      <c r="L236" s="9"/>
      <c r="M236" s="10">
        <v>148</v>
      </c>
      <c r="N236" s="10"/>
      <c r="O236" s="11">
        <v>4</v>
      </c>
      <c r="P236" s="7">
        <f t="shared" si="8"/>
        <v>168</v>
      </c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spans="1:38" ht="15.75" customHeight="1" x14ac:dyDescent="0.25">
      <c r="A237" s="1"/>
      <c r="B237" s="1" t="s">
        <v>342</v>
      </c>
      <c r="C237" s="32" t="s">
        <v>32</v>
      </c>
      <c r="D237" s="33">
        <v>0</v>
      </c>
      <c r="E237" s="33"/>
      <c r="F237" s="33"/>
      <c r="G237" s="33"/>
      <c r="H237" s="33"/>
      <c r="I237" s="33"/>
      <c r="J237" s="33"/>
      <c r="K237" s="33"/>
      <c r="L237" s="33"/>
      <c r="M237" s="34"/>
      <c r="N237" s="34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</row>
    <row r="238" spans="1:38" ht="15.75" customHeight="1" x14ac:dyDescent="0.25">
      <c r="A238" s="1"/>
      <c r="B238" s="1" t="s">
        <v>342</v>
      </c>
      <c r="C238" s="32" t="s">
        <v>32</v>
      </c>
      <c r="D238" s="33">
        <v>0</v>
      </c>
      <c r="E238" s="33"/>
      <c r="F238" s="33"/>
      <c r="G238" s="33"/>
      <c r="H238" s="33"/>
      <c r="I238" s="33"/>
      <c r="J238" s="33"/>
      <c r="K238" s="33"/>
      <c r="L238" s="33"/>
      <c r="M238" s="34"/>
      <c r="N238" s="34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</row>
    <row r="239" spans="1:38" ht="15.75" customHeight="1" x14ac:dyDescent="0.25">
      <c r="A239" s="1" t="s">
        <v>343</v>
      </c>
      <c r="B239" s="1" t="s">
        <v>343</v>
      </c>
      <c r="C239" s="32" t="s">
        <v>32</v>
      </c>
      <c r="D239" s="33">
        <v>0</v>
      </c>
      <c r="E239" s="33"/>
      <c r="F239" s="33"/>
      <c r="G239" s="33"/>
      <c r="H239" s="33"/>
      <c r="I239" s="33"/>
      <c r="J239" s="33"/>
      <c r="K239" s="33"/>
      <c r="L239" s="33"/>
      <c r="M239" s="34"/>
      <c r="N239" s="34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</row>
    <row r="240" spans="1:38" ht="15.75" customHeight="1" x14ac:dyDescent="0.25">
      <c r="A240" s="1" t="s">
        <v>344</v>
      </c>
      <c r="B240" s="1" t="s">
        <v>344</v>
      </c>
      <c r="C240" s="8" t="s">
        <v>32</v>
      </c>
      <c r="D240" s="9">
        <v>68</v>
      </c>
      <c r="E240" s="9"/>
      <c r="F240" s="9"/>
      <c r="G240" s="9"/>
      <c r="H240" s="9"/>
      <c r="I240" s="9"/>
      <c r="J240" s="9"/>
      <c r="K240" s="9"/>
      <c r="L240" s="9"/>
      <c r="M240" s="10">
        <v>154</v>
      </c>
      <c r="N240" s="10"/>
      <c r="O240" s="11">
        <v>5</v>
      </c>
      <c r="P240" s="7">
        <f t="shared" ref="P240:P242" si="9">O240*5+M240</f>
        <v>179</v>
      </c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spans="1:38" ht="15.75" customHeight="1" x14ac:dyDescent="0.25">
      <c r="A241" s="1" t="s">
        <v>345</v>
      </c>
      <c r="B241" s="1" t="s">
        <v>346</v>
      </c>
      <c r="C241" s="8" t="s">
        <v>32</v>
      </c>
      <c r="D241" s="9">
        <v>28</v>
      </c>
      <c r="E241" s="9"/>
      <c r="F241" s="9"/>
      <c r="G241" s="9"/>
      <c r="H241" s="9"/>
      <c r="I241" s="9"/>
      <c r="J241" s="9"/>
      <c r="K241" s="9"/>
      <c r="L241" s="9"/>
      <c r="M241" s="10">
        <v>154</v>
      </c>
      <c r="N241" s="10"/>
      <c r="O241" s="11">
        <v>5</v>
      </c>
      <c r="P241" s="7">
        <f t="shared" si="9"/>
        <v>179</v>
      </c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spans="1:38" ht="15.75" customHeight="1" x14ac:dyDescent="0.25">
      <c r="A242" s="1" t="s">
        <v>347</v>
      </c>
      <c r="B242" s="1" t="s">
        <v>347</v>
      </c>
      <c r="C242" s="8" t="s">
        <v>32</v>
      </c>
      <c r="D242" s="9">
        <v>68</v>
      </c>
      <c r="E242" s="9"/>
      <c r="F242" s="9"/>
      <c r="G242" s="9"/>
      <c r="H242" s="9"/>
      <c r="I242" s="9"/>
      <c r="J242" s="9"/>
      <c r="K242" s="9"/>
      <c r="L242" s="9"/>
      <c r="M242" s="10">
        <v>154</v>
      </c>
      <c r="N242" s="10"/>
      <c r="O242" s="11">
        <v>5</v>
      </c>
      <c r="P242" s="7">
        <f t="shared" si="9"/>
        <v>179</v>
      </c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spans="1:38" ht="15.75" customHeight="1" x14ac:dyDescent="0.25">
      <c r="A243" s="1" t="s">
        <v>348</v>
      </c>
      <c r="B243" s="1" t="s">
        <v>348</v>
      </c>
      <c r="C243" s="32" t="s">
        <v>32</v>
      </c>
      <c r="D243" s="33">
        <v>0</v>
      </c>
      <c r="E243" s="33"/>
      <c r="F243" s="33"/>
      <c r="G243" s="33"/>
      <c r="H243" s="33"/>
      <c r="I243" s="33"/>
      <c r="J243" s="33"/>
      <c r="K243" s="33"/>
      <c r="L243" s="33"/>
      <c r="M243" s="34"/>
      <c r="N243" s="34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</row>
    <row r="244" spans="1:38" ht="15.75" customHeight="1" x14ac:dyDescent="0.25">
      <c r="A244" s="1"/>
      <c r="B244" s="1" t="s">
        <v>349</v>
      </c>
      <c r="C244" s="8" t="s">
        <v>32</v>
      </c>
      <c r="D244" s="9">
        <v>101</v>
      </c>
      <c r="E244" s="9"/>
      <c r="F244" s="9"/>
      <c r="G244" s="9"/>
      <c r="H244" s="9"/>
      <c r="I244" s="9"/>
      <c r="J244" s="9"/>
      <c r="K244" s="9"/>
      <c r="L244" s="9"/>
      <c r="M244" s="10">
        <v>45</v>
      </c>
      <c r="N244" s="10"/>
      <c r="O244" s="11">
        <v>0</v>
      </c>
      <c r="P244" s="7">
        <f t="shared" ref="P244:P498" si="10">O244*5+M244</f>
        <v>45</v>
      </c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spans="1:38" ht="15.75" customHeight="1" x14ac:dyDescent="0.25">
      <c r="A245" s="1"/>
      <c r="B245" s="1" t="s">
        <v>349</v>
      </c>
      <c r="C245" s="8" t="s">
        <v>32</v>
      </c>
      <c r="D245" s="9">
        <v>101</v>
      </c>
      <c r="E245" s="9"/>
      <c r="F245" s="9"/>
      <c r="G245" s="9"/>
      <c r="H245" s="9"/>
      <c r="I245" s="9"/>
      <c r="J245" s="9"/>
      <c r="K245" s="9"/>
      <c r="L245" s="9"/>
      <c r="M245" s="10">
        <v>45</v>
      </c>
      <c r="N245" s="10"/>
      <c r="O245" s="11">
        <v>0</v>
      </c>
      <c r="P245" s="7">
        <f t="shared" si="10"/>
        <v>45</v>
      </c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spans="1:38" ht="15.75" customHeight="1" x14ac:dyDescent="0.25">
      <c r="A246" s="1"/>
      <c r="B246" s="1" t="s">
        <v>349</v>
      </c>
      <c r="C246" s="8" t="s">
        <v>32</v>
      </c>
      <c r="D246" s="9">
        <v>101</v>
      </c>
      <c r="E246" s="9"/>
      <c r="F246" s="9"/>
      <c r="G246" s="9"/>
      <c r="H246" s="9"/>
      <c r="I246" s="9"/>
      <c r="J246" s="9"/>
      <c r="K246" s="9"/>
      <c r="L246" s="9"/>
      <c r="M246" s="10">
        <v>45</v>
      </c>
      <c r="N246" s="10"/>
      <c r="O246" s="11">
        <v>0</v>
      </c>
      <c r="P246" s="7">
        <f t="shared" si="10"/>
        <v>45</v>
      </c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spans="1:38" ht="15.75" customHeight="1" x14ac:dyDescent="0.25">
      <c r="A247" s="1"/>
      <c r="B247" s="1" t="s">
        <v>350</v>
      </c>
      <c r="C247" s="8" t="s">
        <v>32</v>
      </c>
      <c r="D247" s="9">
        <v>113</v>
      </c>
      <c r="E247" s="9"/>
      <c r="F247" s="9"/>
      <c r="G247" s="9"/>
      <c r="H247" s="9"/>
      <c r="I247" s="9"/>
      <c r="J247" s="9"/>
      <c r="K247" s="9"/>
      <c r="L247" s="9"/>
      <c r="M247" s="10">
        <v>46</v>
      </c>
      <c r="N247" s="10"/>
      <c r="O247" s="11">
        <v>0</v>
      </c>
      <c r="P247" s="7">
        <f t="shared" si="10"/>
        <v>46</v>
      </c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spans="1:38" ht="15.75" customHeight="1" x14ac:dyDescent="0.25">
      <c r="A248" s="1"/>
      <c r="B248" s="1" t="s">
        <v>350</v>
      </c>
      <c r="C248" s="8" t="s">
        <v>32</v>
      </c>
      <c r="D248" s="9">
        <v>113</v>
      </c>
      <c r="E248" s="9"/>
      <c r="F248" s="9"/>
      <c r="G248" s="9"/>
      <c r="H248" s="9"/>
      <c r="I248" s="9"/>
      <c r="J248" s="9"/>
      <c r="K248" s="9"/>
      <c r="L248" s="9"/>
      <c r="M248" s="10">
        <v>46</v>
      </c>
      <c r="N248" s="10"/>
      <c r="O248" s="11">
        <v>0</v>
      </c>
      <c r="P248" s="7">
        <f t="shared" si="10"/>
        <v>46</v>
      </c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spans="1:38" ht="15.75" customHeight="1" x14ac:dyDescent="0.25">
      <c r="A249" s="1"/>
      <c r="B249" s="1" t="s">
        <v>350</v>
      </c>
      <c r="C249" s="8" t="s">
        <v>32</v>
      </c>
      <c r="D249" s="9">
        <v>113</v>
      </c>
      <c r="E249" s="9"/>
      <c r="F249" s="9"/>
      <c r="G249" s="9"/>
      <c r="H249" s="9"/>
      <c r="I249" s="9"/>
      <c r="J249" s="9"/>
      <c r="K249" s="9"/>
      <c r="L249" s="9"/>
      <c r="M249" s="10">
        <v>46</v>
      </c>
      <c r="N249" s="10"/>
      <c r="O249" s="11">
        <v>0</v>
      </c>
      <c r="P249" s="7">
        <f t="shared" si="10"/>
        <v>46</v>
      </c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spans="1:38" ht="15.75" customHeight="1" x14ac:dyDescent="0.25">
      <c r="A250" s="1"/>
      <c r="B250" s="1" t="s">
        <v>351</v>
      </c>
      <c r="C250" s="8" t="s">
        <v>32</v>
      </c>
      <c r="D250" s="9">
        <v>78</v>
      </c>
      <c r="E250" s="9"/>
      <c r="F250" s="9"/>
      <c r="G250" s="9"/>
      <c r="H250" s="9"/>
      <c r="I250" s="9"/>
      <c r="J250" s="9"/>
      <c r="K250" s="9"/>
      <c r="L250" s="9"/>
      <c r="M250" s="10">
        <v>42</v>
      </c>
      <c r="N250" s="10"/>
      <c r="O250" s="11">
        <v>0</v>
      </c>
      <c r="P250" s="7">
        <f t="shared" si="10"/>
        <v>42</v>
      </c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spans="1:38" ht="15.75" customHeight="1" x14ac:dyDescent="0.25">
      <c r="A251" s="1"/>
      <c r="B251" s="1" t="s">
        <v>351</v>
      </c>
      <c r="C251" s="8" t="s">
        <v>32</v>
      </c>
      <c r="D251" s="9">
        <v>78</v>
      </c>
      <c r="E251" s="9"/>
      <c r="F251" s="9"/>
      <c r="G251" s="9"/>
      <c r="H251" s="9"/>
      <c r="I251" s="9"/>
      <c r="J251" s="9"/>
      <c r="K251" s="9"/>
      <c r="L251" s="9"/>
      <c r="M251" s="10">
        <v>42</v>
      </c>
      <c r="N251" s="10"/>
      <c r="O251" s="11">
        <v>0</v>
      </c>
      <c r="P251" s="7">
        <f t="shared" si="10"/>
        <v>42</v>
      </c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spans="1:38" ht="15.75" customHeight="1" x14ac:dyDescent="0.25">
      <c r="A252" s="1"/>
      <c r="B252" s="1" t="s">
        <v>352</v>
      </c>
      <c r="C252" s="8" t="s">
        <v>32</v>
      </c>
      <c r="D252" s="9">
        <v>87</v>
      </c>
      <c r="E252" s="9"/>
      <c r="F252" s="9"/>
      <c r="G252" s="9"/>
      <c r="H252" s="9"/>
      <c r="I252" s="9"/>
      <c r="J252" s="9"/>
      <c r="K252" s="9"/>
      <c r="L252" s="9"/>
      <c r="M252" s="10">
        <v>44</v>
      </c>
      <c r="N252" s="10"/>
      <c r="O252" s="11">
        <v>0</v>
      </c>
      <c r="P252" s="7">
        <f t="shared" si="10"/>
        <v>44</v>
      </c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spans="1:38" ht="15.75" customHeight="1" x14ac:dyDescent="0.25">
      <c r="A253" s="1"/>
      <c r="B253" s="1" t="s">
        <v>352</v>
      </c>
      <c r="C253" s="8" t="s">
        <v>32</v>
      </c>
      <c r="D253" s="9">
        <v>87</v>
      </c>
      <c r="E253" s="9"/>
      <c r="F253" s="9"/>
      <c r="G253" s="9"/>
      <c r="H253" s="9"/>
      <c r="I253" s="9"/>
      <c r="J253" s="9"/>
      <c r="K253" s="9"/>
      <c r="L253" s="9"/>
      <c r="M253" s="10">
        <v>44</v>
      </c>
      <c r="N253" s="10"/>
      <c r="O253" s="11">
        <v>0</v>
      </c>
      <c r="P253" s="7">
        <f t="shared" si="10"/>
        <v>44</v>
      </c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</row>
    <row r="254" spans="1:38" ht="15.75" customHeight="1" x14ac:dyDescent="0.25">
      <c r="A254" s="1"/>
      <c r="B254" s="1" t="s">
        <v>353</v>
      </c>
      <c r="C254" s="8" t="s">
        <v>32</v>
      </c>
      <c r="D254" s="9">
        <v>76</v>
      </c>
      <c r="E254" s="9"/>
      <c r="F254" s="9"/>
      <c r="G254" s="9"/>
      <c r="H254" s="9"/>
      <c r="I254" s="9"/>
      <c r="J254" s="9"/>
      <c r="K254" s="9"/>
      <c r="L254" s="9"/>
      <c r="M254" s="10">
        <v>43</v>
      </c>
      <c r="N254" s="10"/>
      <c r="O254" s="11">
        <v>0</v>
      </c>
      <c r="P254" s="7">
        <f t="shared" si="10"/>
        <v>43</v>
      </c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</row>
    <row r="255" spans="1:38" ht="15.75" customHeight="1" x14ac:dyDescent="0.25">
      <c r="A255" s="1"/>
      <c r="B255" s="1" t="s">
        <v>353</v>
      </c>
      <c r="C255" s="8" t="s">
        <v>32</v>
      </c>
      <c r="D255" s="9">
        <v>76</v>
      </c>
      <c r="E255" s="9"/>
      <c r="F255" s="9"/>
      <c r="G255" s="9"/>
      <c r="H255" s="9"/>
      <c r="I255" s="9"/>
      <c r="J255" s="9"/>
      <c r="K255" s="9"/>
      <c r="L255" s="9"/>
      <c r="M255" s="10">
        <v>43</v>
      </c>
      <c r="N255" s="10"/>
      <c r="O255" s="11">
        <v>0</v>
      </c>
      <c r="P255" s="7">
        <f t="shared" si="10"/>
        <v>43</v>
      </c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</row>
    <row r="256" spans="1:38" ht="15.75" customHeight="1" x14ac:dyDescent="0.25">
      <c r="A256" s="1"/>
      <c r="B256" s="1" t="s">
        <v>354</v>
      </c>
      <c r="C256" s="8" t="s">
        <v>32</v>
      </c>
      <c r="D256" s="9">
        <v>79</v>
      </c>
      <c r="E256" s="9"/>
      <c r="F256" s="9"/>
      <c r="G256" s="9"/>
      <c r="H256" s="9"/>
      <c r="I256" s="9"/>
      <c r="J256" s="9"/>
      <c r="K256" s="9"/>
      <c r="L256" s="9"/>
      <c r="M256" s="10">
        <v>42</v>
      </c>
      <c r="N256" s="10"/>
      <c r="O256" s="11">
        <v>0</v>
      </c>
      <c r="P256" s="7">
        <f t="shared" si="10"/>
        <v>42</v>
      </c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</row>
    <row r="257" spans="1:38" ht="15.75" customHeight="1" x14ac:dyDescent="0.25">
      <c r="A257" s="1"/>
      <c r="B257" s="1" t="s">
        <v>354</v>
      </c>
      <c r="C257" s="8" t="s">
        <v>32</v>
      </c>
      <c r="D257" s="9">
        <v>79</v>
      </c>
      <c r="E257" s="9"/>
      <c r="F257" s="9"/>
      <c r="G257" s="9"/>
      <c r="H257" s="9"/>
      <c r="I257" s="9"/>
      <c r="J257" s="9"/>
      <c r="K257" s="9"/>
      <c r="L257" s="9"/>
      <c r="M257" s="10">
        <v>42</v>
      </c>
      <c r="N257" s="10"/>
      <c r="O257" s="11">
        <v>0</v>
      </c>
      <c r="P257" s="7">
        <f t="shared" si="10"/>
        <v>42</v>
      </c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</row>
    <row r="258" spans="1:38" ht="15.75" customHeight="1" x14ac:dyDescent="0.25">
      <c r="A258" s="1"/>
      <c r="B258" s="1" t="s">
        <v>355</v>
      </c>
      <c r="C258" s="8" t="s">
        <v>32</v>
      </c>
      <c r="D258" s="9">
        <v>41</v>
      </c>
      <c r="E258" s="9"/>
      <c r="F258" s="9"/>
      <c r="G258" s="9"/>
      <c r="H258" s="9"/>
      <c r="I258" s="9"/>
      <c r="J258" s="9"/>
      <c r="K258" s="9"/>
      <c r="L258" s="9"/>
      <c r="M258" s="10">
        <v>40</v>
      </c>
      <c r="N258" s="10"/>
      <c r="O258" s="11">
        <v>0</v>
      </c>
      <c r="P258" s="7">
        <f t="shared" si="10"/>
        <v>40</v>
      </c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</row>
    <row r="259" spans="1:38" ht="15.75" customHeight="1" x14ac:dyDescent="0.25">
      <c r="A259" s="1"/>
      <c r="B259" s="1" t="s">
        <v>355</v>
      </c>
      <c r="C259" s="8" t="s">
        <v>32</v>
      </c>
      <c r="D259" s="9">
        <v>41</v>
      </c>
      <c r="E259" s="9"/>
      <c r="F259" s="9"/>
      <c r="G259" s="9"/>
      <c r="H259" s="9"/>
      <c r="I259" s="9"/>
      <c r="J259" s="9"/>
      <c r="K259" s="9"/>
      <c r="L259" s="9"/>
      <c r="M259" s="10">
        <v>40</v>
      </c>
      <c r="N259" s="10"/>
      <c r="O259" s="11">
        <v>0</v>
      </c>
      <c r="P259" s="7">
        <f t="shared" si="10"/>
        <v>40</v>
      </c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</row>
    <row r="260" spans="1:38" ht="15.75" customHeight="1" x14ac:dyDescent="0.25">
      <c r="A260" s="1"/>
      <c r="B260" s="1" t="s">
        <v>356</v>
      </c>
      <c r="C260" s="8" t="s">
        <v>32</v>
      </c>
      <c r="D260" s="9">
        <v>56</v>
      </c>
      <c r="E260" s="9"/>
      <c r="F260" s="9"/>
      <c r="G260" s="9"/>
      <c r="H260" s="9"/>
      <c r="I260" s="9"/>
      <c r="J260" s="9"/>
      <c r="K260" s="9"/>
      <c r="L260" s="9"/>
      <c r="M260" s="10">
        <v>41</v>
      </c>
      <c r="N260" s="10"/>
      <c r="O260" s="11">
        <v>0</v>
      </c>
      <c r="P260" s="7">
        <f t="shared" si="10"/>
        <v>41</v>
      </c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</row>
    <row r="261" spans="1:38" ht="15.75" customHeight="1" x14ac:dyDescent="0.25">
      <c r="A261" s="1"/>
      <c r="B261" s="1" t="s">
        <v>356</v>
      </c>
      <c r="C261" s="8" t="s">
        <v>32</v>
      </c>
      <c r="D261" s="9">
        <v>56</v>
      </c>
      <c r="E261" s="9"/>
      <c r="F261" s="9"/>
      <c r="G261" s="9"/>
      <c r="H261" s="9"/>
      <c r="I261" s="9"/>
      <c r="J261" s="9"/>
      <c r="K261" s="9"/>
      <c r="L261" s="9"/>
      <c r="M261" s="10">
        <v>41</v>
      </c>
      <c r="N261" s="10"/>
      <c r="O261" s="11">
        <v>0</v>
      </c>
      <c r="P261" s="7">
        <f t="shared" si="10"/>
        <v>41</v>
      </c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</row>
    <row r="262" spans="1:38" ht="15.75" customHeight="1" x14ac:dyDescent="0.25">
      <c r="A262" s="1"/>
      <c r="B262" s="1" t="s">
        <v>357</v>
      </c>
      <c r="C262" s="8" t="s">
        <v>32</v>
      </c>
      <c r="D262" s="9">
        <v>71</v>
      </c>
      <c r="E262" s="9"/>
      <c r="F262" s="9"/>
      <c r="G262" s="9"/>
      <c r="H262" s="9"/>
      <c r="I262" s="9"/>
      <c r="J262" s="9"/>
      <c r="K262" s="9"/>
      <c r="L262" s="9"/>
      <c r="M262" s="10">
        <v>41</v>
      </c>
      <c r="N262" s="10"/>
      <c r="O262" s="11">
        <v>0</v>
      </c>
      <c r="P262" s="7">
        <f t="shared" si="10"/>
        <v>41</v>
      </c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</row>
    <row r="263" spans="1:38" ht="15.75" customHeight="1" x14ac:dyDescent="0.25">
      <c r="A263" s="1"/>
      <c r="B263" s="1" t="s">
        <v>357</v>
      </c>
      <c r="C263" s="8" t="s">
        <v>32</v>
      </c>
      <c r="D263" s="9">
        <v>71</v>
      </c>
      <c r="E263" s="9"/>
      <c r="F263" s="9"/>
      <c r="G263" s="9"/>
      <c r="H263" s="9"/>
      <c r="I263" s="9"/>
      <c r="J263" s="9"/>
      <c r="K263" s="9"/>
      <c r="L263" s="9"/>
      <c r="M263" s="10">
        <v>41</v>
      </c>
      <c r="N263" s="10"/>
      <c r="O263" s="11">
        <v>0</v>
      </c>
      <c r="P263" s="7">
        <f t="shared" si="10"/>
        <v>41</v>
      </c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</row>
    <row r="264" spans="1:38" ht="15.75" customHeight="1" x14ac:dyDescent="0.25">
      <c r="A264" s="1"/>
      <c r="B264" s="1" t="s">
        <v>358</v>
      </c>
      <c r="C264" s="8" t="s">
        <v>32</v>
      </c>
      <c r="D264" s="9">
        <v>43</v>
      </c>
      <c r="E264" s="9"/>
      <c r="F264" s="9"/>
      <c r="G264" s="9"/>
      <c r="H264" s="9"/>
      <c r="I264" s="9"/>
      <c r="J264" s="9"/>
      <c r="K264" s="9"/>
      <c r="L264" s="9"/>
      <c r="M264" s="10">
        <v>41</v>
      </c>
      <c r="N264" s="10"/>
      <c r="O264" s="11">
        <v>0</v>
      </c>
      <c r="P264" s="7">
        <f t="shared" si="10"/>
        <v>41</v>
      </c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 t="s">
        <v>359</v>
      </c>
      <c r="AE264" s="7"/>
      <c r="AF264" s="7"/>
      <c r="AG264" s="7"/>
      <c r="AH264" s="7"/>
      <c r="AI264" s="7"/>
      <c r="AJ264" s="7"/>
      <c r="AK264" s="7"/>
      <c r="AL264" s="7"/>
    </row>
    <row r="265" spans="1:38" ht="15.75" customHeight="1" x14ac:dyDescent="0.25">
      <c r="A265" s="1"/>
      <c r="B265" s="1" t="s">
        <v>358</v>
      </c>
      <c r="C265" s="8" t="s">
        <v>32</v>
      </c>
      <c r="D265" s="9">
        <v>43</v>
      </c>
      <c r="E265" s="9"/>
      <c r="F265" s="9"/>
      <c r="G265" s="9"/>
      <c r="H265" s="9"/>
      <c r="I265" s="9"/>
      <c r="J265" s="9"/>
      <c r="K265" s="9"/>
      <c r="L265" s="9"/>
      <c r="M265" s="10">
        <v>41</v>
      </c>
      <c r="N265" s="10"/>
      <c r="O265" s="11">
        <v>0</v>
      </c>
      <c r="P265" s="7">
        <f t="shared" si="10"/>
        <v>41</v>
      </c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 t="s">
        <v>359</v>
      </c>
      <c r="AE265" s="7"/>
      <c r="AF265" s="7"/>
      <c r="AG265" s="7"/>
      <c r="AH265" s="7"/>
      <c r="AI265" s="7"/>
      <c r="AJ265" s="7"/>
      <c r="AK265" s="7"/>
      <c r="AL265" s="7"/>
    </row>
    <row r="266" spans="1:38" ht="15.75" customHeight="1" x14ac:dyDescent="0.25">
      <c r="A266" s="1"/>
      <c r="B266" s="1" t="s">
        <v>360</v>
      </c>
      <c r="C266" s="8" t="s">
        <v>32</v>
      </c>
      <c r="D266" s="9">
        <v>48</v>
      </c>
      <c r="E266" s="9"/>
      <c r="F266" s="9"/>
      <c r="G266" s="9"/>
      <c r="H266" s="9"/>
      <c r="I266" s="9"/>
      <c r="J266" s="9"/>
      <c r="K266" s="9"/>
      <c r="L266" s="9"/>
      <c r="M266" s="10">
        <v>39</v>
      </c>
      <c r="N266" s="10"/>
      <c r="O266" s="11">
        <v>0</v>
      </c>
      <c r="P266" s="7">
        <f t="shared" si="10"/>
        <v>39</v>
      </c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</row>
    <row r="267" spans="1:38" ht="15.75" customHeight="1" x14ac:dyDescent="0.25">
      <c r="A267" s="1"/>
      <c r="B267" s="1" t="s">
        <v>361</v>
      </c>
      <c r="C267" s="8" t="s">
        <v>32</v>
      </c>
      <c r="D267" s="9">
        <v>59</v>
      </c>
      <c r="E267" s="9"/>
      <c r="F267" s="9"/>
      <c r="G267" s="9"/>
      <c r="H267" s="9"/>
      <c r="I267" s="9"/>
      <c r="J267" s="9"/>
      <c r="K267" s="9"/>
      <c r="L267" s="9"/>
      <c r="M267" s="10">
        <v>41</v>
      </c>
      <c r="N267" s="10"/>
      <c r="O267" s="11">
        <v>0</v>
      </c>
      <c r="P267" s="7">
        <f t="shared" si="10"/>
        <v>41</v>
      </c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</row>
    <row r="268" spans="1:38" ht="15.75" customHeight="1" x14ac:dyDescent="0.25">
      <c r="A268" s="1"/>
      <c r="B268" s="1" t="s">
        <v>361</v>
      </c>
      <c r="C268" s="8" t="s">
        <v>32</v>
      </c>
      <c r="D268" s="9">
        <v>59</v>
      </c>
      <c r="E268" s="9"/>
      <c r="F268" s="9"/>
      <c r="G268" s="9"/>
      <c r="H268" s="9"/>
      <c r="I268" s="9"/>
      <c r="J268" s="9"/>
      <c r="K268" s="9"/>
      <c r="L268" s="9"/>
      <c r="M268" s="10">
        <v>41</v>
      </c>
      <c r="N268" s="10"/>
      <c r="O268" s="11">
        <v>0</v>
      </c>
      <c r="P268" s="7">
        <f t="shared" si="10"/>
        <v>41</v>
      </c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</row>
    <row r="269" spans="1:38" ht="15.75" customHeight="1" x14ac:dyDescent="0.25">
      <c r="A269" s="1"/>
      <c r="B269" s="1" t="s">
        <v>362</v>
      </c>
      <c r="C269" s="8" t="s">
        <v>32</v>
      </c>
      <c r="D269" s="9">
        <v>77</v>
      </c>
      <c r="E269" s="9"/>
      <c r="F269" s="9"/>
      <c r="G269" s="9"/>
      <c r="H269" s="9"/>
      <c r="I269" s="9"/>
      <c r="J269" s="9"/>
      <c r="K269" s="9"/>
      <c r="L269" s="9"/>
      <c r="M269" s="10">
        <v>42</v>
      </c>
      <c r="N269" s="10"/>
      <c r="O269" s="11">
        <v>0</v>
      </c>
      <c r="P269" s="7">
        <f t="shared" si="10"/>
        <v>42</v>
      </c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</row>
    <row r="270" spans="1:38" ht="15.75" customHeight="1" x14ac:dyDescent="0.25">
      <c r="A270" s="1"/>
      <c r="B270" s="1" t="s">
        <v>362</v>
      </c>
      <c r="C270" s="8" t="s">
        <v>32</v>
      </c>
      <c r="D270" s="9">
        <v>77</v>
      </c>
      <c r="E270" s="9"/>
      <c r="F270" s="9"/>
      <c r="G270" s="9"/>
      <c r="H270" s="9"/>
      <c r="I270" s="9"/>
      <c r="J270" s="9"/>
      <c r="K270" s="9"/>
      <c r="L270" s="9"/>
      <c r="M270" s="10">
        <v>42</v>
      </c>
      <c r="N270" s="10"/>
      <c r="O270" s="11">
        <v>0</v>
      </c>
      <c r="P270" s="7">
        <f t="shared" si="10"/>
        <v>42</v>
      </c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</row>
    <row r="271" spans="1:38" ht="15.75" customHeight="1" x14ac:dyDescent="0.25">
      <c r="A271" s="1"/>
      <c r="B271" s="1" t="s">
        <v>363</v>
      </c>
      <c r="C271" s="8" t="s">
        <v>32</v>
      </c>
      <c r="D271" s="9">
        <v>75</v>
      </c>
      <c r="E271" s="9"/>
      <c r="F271" s="9"/>
      <c r="G271" s="9"/>
      <c r="H271" s="9"/>
      <c r="I271" s="9"/>
      <c r="J271" s="9"/>
      <c r="K271" s="9"/>
      <c r="L271" s="9"/>
      <c r="M271" s="10">
        <v>42</v>
      </c>
      <c r="N271" s="10"/>
      <c r="O271" s="11">
        <v>0</v>
      </c>
      <c r="P271" s="7">
        <f t="shared" si="10"/>
        <v>42</v>
      </c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</row>
    <row r="272" spans="1:38" ht="15.75" customHeight="1" x14ac:dyDescent="0.25">
      <c r="A272" s="1"/>
      <c r="B272" s="1" t="s">
        <v>363</v>
      </c>
      <c r="C272" s="8" t="s">
        <v>32</v>
      </c>
      <c r="D272" s="9">
        <v>75</v>
      </c>
      <c r="E272" s="9"/>
      <c r="F272" s="9"/>
      <c r="G272" s="9"/>
      <c r="H272" s="9"/>
      <c r="I272" s="9"/>
      <c r="J272" s="9"/>
      <c r="K272" s="9"/>
      <c r="L272" s="9"/>
      <c r="M272" s="10">
        <v>42</v>
      </c>
      <c r="N272" s="10"/>
      <c r="O272" s="11">
        <v>0</v>
      </c>
      <c r="P272" s="7">
        <f t="shared" si="10"/>
        <v>42</v>
      </c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</row>
    <row r="273" spans="1:38" ht="15.75" customHeight="1" x14ac:dyDescent="0.25">
      <c r="A273" s="1"/>
      <c r="B273" s="1" t="s">
        <v>364</v>
      </c>
      <c r="C273" s="8" t="s">
        <v>32</v>
      </c>
      <c r="D273" s="9">
        <v>75</v>
      </c>
      <c r="E273" s="9"/>
      <c r="F273" s="9"/>
      <c r="G273" s="9"/>
      <c r="H273" s="9"/>
      <c r="I273" s="9"/>
      <c r="J273" s="9"/>
      <c r="K273" s="9"/>
      <c r="L273" s="9"/>
      <c r="M273" s="10">
        <v>44</v>
      </c>
      <c r="N273" s="10"/>
      <c r="O273" s="11">
        <v>0</v>
      </c>
      <c r="P273" s="7">
        <f t="shared" si="10"/>
        <v>44</v>
      </c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</row>
    <row r="274" spans="1:38" ht="15.75" customHeight="1" x14ac:dyDescent="0.25">
      <c r="A274" s="1"/>
      <c r="B274" s="1" t="s">
        <v>364</v>
      </c>
      <c r="C274" s="8" t="s">
        <v>32</v>
      </c>
      <c r="D274" s="9">
        <v>67</v>
      </c>
      <c r="E274" s="9"/>
      <c r="F274" s="9"/>
      <c r="G274" s="9"/>
      <c r="H274" s="9"/>
      <c r="I274" s="9"/>
      <c r="J274" s="9"/>
      <c r="K274" s="9"/>
      <c r="L274" s="9"/>
      <c r="M274" s="10">
        <v>44</v>
      </c>
      <c r="N274" s="10"/>
      <c r="O274" s="11">
        <v>0</v>
      </c>
      <c r="P274" s="7">
        <f t="shared" si="10"/>
        <v>44</v>
      </c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</row>
    <row r="275" spans="1:38" ht="15.75" customHeight="1" x14ac:dyDescent="0.25">
      <c r="A275" s="1"/>
      <c r="B275" s="1" t="s">
        <v>364</v>
      </c>
      <c r="C275" s="8" t="s">
        <v>32</v>
      </c>
      <c r="D275" s="9">
        <v>75</v>
      </c>
      <c r="E275" s="9"/>
      <c r="F275" s="9"/>
      <c r="G275" s="9"/>
      <c r="H275" s="9"/>
      <c r="I275" s="9"/>
      <c r="J275" s="9"/>
      <c r="K275" s="9"/>
      <c r="L275" s="9"/>
      <c r="M275" s="10">
        <v>44</v>
      </c>
      <c r="N275" s="10"/>
      <c r="O275" s="11">
        <v>0</v>
      </c>
      <c r="P275" s="7">
        <f t="shared" si="10"/>
        <v>44</v>
      </c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</row>
    <row r="276" spans="1:38" ht="15.75" customHeight="1" x14ac:dyDescent="0.25">
      <c r="A276" s="1"/>
      <c r="B276" s="1" t="s">
        <v>365</v>
      </c>
      <c r="C276" s="8" t="s">
        <v>32</v>
      </c>
      <c r="D276" s="9">
        <v>86</v>
      </c>
      <c r="E276" s="9"/>
      <c r="F276" s="9"/>
      <c r="G276" s="9"/>
      <c r="H276" s="9"/>
      <c r="I276" s="9"/>
      <c r="J276" s="9"/>
      <c r="K276" s="9"/>
      <c r="L276" s="9"/>
      <c r="M276" s="10">
        <v>42</v>
      </c>
      <c r="N276" s="10"/>
      <c r="O276" s="11">
        <v>0</v>
      </c>
      <c r="P276" s="7">
        <f t="shared" si="10"/>
        <v>42</v>
      </c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</row>
    <row r="277" spans="1:38" ht="15.75" customHeight="1" x14ac:dyDescent="0.25">
      <c r="A277" s="1"/>
      <c r="B277" s="1" t="s">
        <v>365</v>
      </c>
      <c r="C277" s="8" t="s">
        <v>32</v>
      </c>
      <c r="D277" s="9">
        <v>96</v>
      </c>
      <c r="E277" s="9"/>
      <c r="F277" s="9"/>
      <c r="G277" s="9"/>
      <c r="H277" s="9"/>
      <c r="I277" s="9"/>
      <c r="J277" s="9"/>
      <c r="K277" s="9"/>
      <c r="L277" s="9"/>
      <c r="M277" s="10">
        <v>42</v>
      </c>
      <c r="N277" s="10"/>
      <c r="O277" s="11">
        <v>0</v>
      </c>
      <c r="P277" s="7">
        <f t="shared" si="10"/>
        <v>42</v>
      </c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</row>
    <row r="278" spans="1:38" ht="15.75" customHeight="1" x14ac:dyDescent="0.25">
      <c r="A278" s="1"/>
      <c r="B278" s="1" t="s">
        <v>365</v>
      </c>
      <c r="C278" s="8" t="s">
        <v>32</v>
      </c>
      <c r="D278" s="9">
        <v>96</v>
      </c>
      <c r="E278" s="9"/>
      <c r="F278" s="9"/>
      <c r="G278" s="9"/>
      <c r="H278" s="9"/>
      <c r="I278" s="9"/>
      <c r="J278" s="9"/>
      <c r="K278" s="9"/>
      <c r="L278" s="9"/>
      <c r="M278" s="10">
        <v>42</v>
      </c>
      <c r="N278" s="10"/>
      <c r="O278" s="11">
        <v>0</v>
      </c>
      <c r="P278" s="7">
        <f t="shared" si="10"/>
        <v>42</v>
      </c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</row>
    <row r="279" spans="1:38" ht="15.75" customHeight="1" x14ac:dyDescent="0.25">
      <c r="A279" s="1"/>
      <c r="B279" s="1" t="s">
        <v>365</v>
      </c>
      <c r="C279" s="8" t="s">
        <v>32</v>
      </c>
      <c r="D279" s="9">
        <v>86</v>
      </c>
      <c r="E279" s="9"/>
      <c r="F279" s="9"/>
      <c r="G279" s="9"/>
      <c r="H279" s="9"/>
      <c r="I279" s="9"/>
      <c r="J279" s="9"/>
      <c r="K279" s="9"/>
      <c r="L279" s="9"/>
      <c r="M279" s="10">
        <v>42</v>
      </c>
      <c r="N279" s="10"/>
      <c r="O279" s="11">
        <v>0</v>
      </c>
      <c r="P279" s="7">
        <f t="shared" si="10"/>
        <v>42</v>
      </c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</row>
    <row r="280" spans="1:38" ht="15.75" customHeight="1" x14ac:dyDescent="0.25">
      <c r="A280" s="1"/>
      <c r="B280" s="1" t="s">
        <v>366</v>
      </c>
      <c r="C280" s="8" t="s">
        <v>32</v>
      </c>
      <c r="D280" s="9">
        <v>100</v>
      </c>
      <c r="E280" s="9"/>
      <c r="F280" s="9"/>
      <c r="G280" s="9"/>
      <c r="H280" s="9"/>
      <c r="I280" s="9"/>
      <c r="J280" s="9"/>
      <c r="K280" s="9"/>
      <c r="L280" s="9"/>
      <c r="M280" s="10">
        <v>43</v>
      </c>
      <c r="N280" s="10"/>
      <c r="O280" s="11">
        <v>0</v>
      </c>
      <c r="P280" s="7">
        <f t="shared" si="10"/>
        <v>43</v>
      </c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</row>
    <row r="281" spans="1:38" ht="15.75" customHeight="1" x14ac:dyDescent="0.25">
      <c r="A281" s="1"/>
      <c r="B281" s="1" t="s">
        <v>366</v>
      </c>
      <c r="C281" s="8" t="s">
        <v>32</v>
      </c>
      <c r="D281" s="9">
        <v>89</v>
      </c>
      <c r="E281" s="9"/>
      <c r="F281" s="9"/>
      <c r="G281" s="9"/>
      <c r="H281" s="9"/>
      <c r="I281" s="9"/>
      <c r="J281" s="9"/>
      <c r="K281" s="9"/>
      <c r="L281" s="9"/>
      <c r="M281" s="10">
        <v>43</v>
      </c>
      <c r="N281" s="10"/>
      <c r="O281" s="11">
        <v>0</v>
      </c>
      <c r="P281" s="7">
        <f t="shared" si="10"/>
        <v>43</v>
      </c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</row>
    <row r="282" spans="1:38" ht="15.75" customHeight="1" x14ac:dyDescent="0.25">
      <c r="A282" s="1"/>
      <c r="B282" s="1" t="s">
        <v>366</v>
      </c>
      <c r="C282" s="8" t="s">
        <v>32</v>
      </c>
      <c r="D282" s="9">
        <v>100</v>
      </c>
      <c r="E282" s="9"/>
      <c r="F282" s="9"/>
      <c r="G282" s="9"/>
      <c r="H282" s="9"/>
      <c r="I282" s="9"/>
      <c r="J282" s="9"/>
      <c r="K282" s="9"/>
      <c r="L282" s="9"/>
      <c r="M282" s="10">
        <v>43</v>
      </c>
      <c r="N282" s="10"/>
      <c r="O282" s="11">
        <v>0</v>
      </c>
      <c r="P282" s="7">
        <f t="shared" si="10"/>
        <v>43</v>
      </c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</row>
    <row r="283" spans="1:38" ht="15.75" customHeight="1" x14ac:dyDescent="0.25">
      <c r="A283" s="1"/>
      <c r="B283" s="1" t="s">
        <v>367</v>
      </c>
      <c r="C283" s="8" t="s">
        <v>32</v>
      </c>
      <c r="D283" s="9">
        <v>113</v>
      </c>
      <c r="E283" s="9"/>
      <c r="F283" s="9"/>
      <c r="G283" s="9"/>
      <c r="H283" s="9"/>
      <c r="I283" s="9"/>
      <c r="J283" s="9"/>
      <c r="K283" s="9"/>
      <c r="L283" s="9"/>
      <c r="M283" s="10">
        <v>48</v>
      </c>
      <c r="N283" s="10"/>
      <c r="O283" s="11">
        <v>0</v>
      </c>
      <c r="P283" s="7">
        <f t="shared" si="10"/>
        <v>48</v>
      </c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</row>
    <row r="284" spans="1:38" ht="15.75" customHeight="1" x14ac:dyDescent="0.25">
      <c r="A284" s="1"/>
      <c r="B284" s="1" t="s">
        <v>367</v>
      </c>
      <c r="C284" s="8" t="s">
        <v>32</v>
      </c>
      <c r="D284" s="9">
        <v>103</v>
      </c>
      <c r="E284" s="9"/>
      <c r="F284" s="9"/>
      <c r="G284" s="9"/>
      <c r="H284" s="9"/>
      <c r="I284" s="9"/>
      <c r="J284" s="9"/>
      <c r="K284" s="9"/>
      <c r="L284" s="9"/>
      <c r="M284" s="10">
        <v>48</v>
      </c>
      <c r="N284" s="10"/>
      <c r="O284" s="11">
        <v>0</v>
      </c>
      <c r="P284" s="7">
        <f t="shared" si="10"/>
        <v>48</v>
      </c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</row>
    <row r="285" spans="1:38" ht="15.75" customHeight="1" x14ac:dyDescent="0.25">
      <c r="A285" s="1"/>
      <c r="B285" s="1" t="s">
        <v>367</v>
      </c>
      <c r="C285" s="8" t="s">
        <v>32</v>
      </c>
      <c r="D285" s="9">
        <v>113</v>
      </c>
      <c r="E285" s="9"/>
      <c r="F285" s="9"/>
      <c r="G285" s="9"/>
      <c r="H285" s="9"/>
      <c r="I285" s="9"/>
      <c r="J285" s="9"/>
      <c r="K285" s="9"/>
      <c r="L285" s="9"/>
      <c r="M285" s="10">
        <v>48</v>
      </c>
      <c r="N285" s="10"/>
      <c r="O285" s="11">
        <v>0</v>
      </c>
      <c r="P285" s="7">
        <f t="shared" si="10"/>
        <v>48</v>
      </c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</row>
    <row r="286" spans="1:38" ht="15.75" customHeight="1" x14ac:dyDescent="0.25">
      <c r="A286" s="1"/>
      <c r="B286" s="1" t="s">
        <v>368</v>
      </c>
      <c r="C286" s="8" t="s">
        <v>32</v>
      </c>
      <c r="D286" s="9">
        <v>123</v>
      </c>
      <c r="E286" s="9"/>
      <c r="F286" s="9"/>
      <c r="G286" s="9"/>
      <c r="H286" s="9"/>
      <c r="I286" s="9"/>
      <c r="J286" s="9"/>
      <c r="K286" s="9"/>
      <c r="L286" s="9"/>
      <c r="M286" s="10">
        <v>48</v>
      </c>
      <c r="N286" s="10"/>
      <c r="O286" s="11">
        <v>0</v>
      </c>
      <c r="P286" s="7">
        <f t="shared" si="10"/>
        <v>48</v>
      </c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</row>
    <row r="287" spans="1:38" ht="15.75" customHeight="1" x14ac:dyDescent="0.25">
      <c r="A287" s="1"/>
      <c r="B287" s="1" t="s">
        <v>368</v>
      </c>
      <c r="C287" s="8" t="s">
        <v>32</v>
      </c>
      <c r="D287" s="9">
        <v>112</v>
      </c>
      <c r="E287" s="9"/>
      <c r="F287" s="9"/>
      <c r="G287" s="9"/>
      <c r="H287" s="9"/>
      <c r="I287" s="9"/>
      <c r="J287" s="9"/>
      <c r="K287" s="9"/>
      <c r="L287" s="9"/>
      <c r="M287" s="10">
        <v>48</v>
      </c>
      <c r="N287" s="10"/>
      <c r="O287" s="11">
        <v>0</v>
      </c>
      <c r="P287" s="7">
        <f t="shared" si="10"/>
        <v>48</v>
      </c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</row>
    <row r="288" spans="1:38" ht="15.75" customHeight="1" x14ac:dyDescent="0.25">
      <c r="A288" s="1"/>
      <c r="B288" s="1" t="s">
        <v>368</v>
      </c>
      <c r="C288" s="8" t="s">
        <v>32</v>
      </c>
      <c r="D288" s="9">
        <v>123</v>
      </c>
      <c r="E288" s="9"/>
      <c r="F288" s="9"/>
      <c r="G288" s="9"/>
      <c r="H288" s="9"/>
      <c r="I288" s="9"/>
      <c r="J288" s="9"/>
      <c r="K288" s="9"/>
      <c r="L288" s="9"/>
      <c r="M288" s="10">
        <v>48</v>
      </c>
      <c r="N288" s="10"/>
      <c r="O288" s="11">
        <v>0</v>
      </c>
      <c r="P288" s="7">
        <f t="shared" si="10"/>
        <v>48</v>
      </c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</row>
    <row r="289" spans="1:38" ht="15.75" customHeight="1" x14ac:dyDescent="0.25">
      <c r="A289" s="1"/>
      <c r="B289" s="1" t="s">
        <v>369</v>
      </c>
      <c r="C289" s="8" t="s">
        <v>32</v>
      </c>
      <c r="D289" s="9">
        <v>100</v>
      </c>
      <c r="E289" s="9"/>
      <c r="F289" s="9"/>
      <c r="G289" s="9"/>
      <c r="H289" s="9"/>
      <c r="I289" s="9"/>
      <c r="J289" s="9"/>
      <c r="K289" s="9"/>
      <c r="L289" s="9"/>
      <c r="M289" s="10">
        <v>44</v>
      </c>
      <c r="N289" s="10"/>
      <c r="O289" s="11">
        <v>0</v>
      </c>
      <c r="P289" s="7">
        <f t="shared" si="10"/>
        <v>44</v>
      </c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</row>
    <row r="290" spans="1:38" ht="15.75" customHeight="1" x14ac:dyDescent="0.25">
      <c r="A290" s="1"/>
      <c r="B290" s="1" t="s">
        <v>369</v>
      </c>
      <c r="C290" s="8" t="s">
        <v>32</v>
      </c>
      <c r="D290" s="9">
        <v>91</v>
      </c>
      <c r="E290" s="9"/>
      <c r="F290" s="9"/>
      <c r="G290" s="9"/>
      <c r="H290" s="9"/>
      <c r="I290" s="9"/>
      <c r="J290" s="9"/>
      <c r="K290" s="9"/>
      <c r="L290" s="9"/>
      <c r="M290" s="10">
        <v>44</v>
      </c>
      <c r="N290" s="10"/>
      <c r="O290" s="11">
        <v>0</v>
      </c>
      <c r="P290" s="7">
        <f t="shared" si="10"/>
        <v>44</v>
      </c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</row>
    <row r="291" spans="1:38" ht="15.75" customHeight="1" x14ac:dyDescent="0.25">
      <c r="A291" s="1"/>
      <c r="B291" s="1" t="s">
        <v>370</v>
      </c>
      <c r="C291" s="8" t="s">
        <v>32</v>
      </c>
      <c r="D291" s="9">
        <v>91</v>
      </c>
      <c r="E291" s="9"/>
      <c r="F291" s="9"/>
      <c r="G291" s="9"/>
      <c r="H291" s="9"/>
      <c r="I291" s="9"/>
      <c r="J291" s="9"/>
      <c r="K291" s="9"/>
      <c r="L291" s="9"/>
      <c r="M291" s="10">
        <v>43</v>
      </c>
      <c r="N291" s="10"/>
      <c r="O291" s="11">
        <v>0</v>
      </c>
      <c r="P291" s="7">
        <f t="shared" si="10"/>
        <v>43</v>
      </c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</row>
    <row r="292" spans="1:38" ht="15.75" customHeight="1" x14ac:dyDescent="0.25">
      <c r="A292" s="1"/>
      <c r="B292" s="1" t="s">
        <v>370</v>
      </c>
      <c r="C292" s="8" t="s">
        <v>32</v>
      </c>
      <c r="D292" s="9">
        <v>83</v>
      </c>
      <c r="E292" s="9"/>
      <c r="F292" s="9"/>
      <c r="G292" s="9"/>
      <c r="H292" s="9"/>
      <c r="I292" s="9"/>
      <c r="J292" s="9"/>
      <c r="K292" s="9"/>
      <c r="L292" s="9"/>
      <c r="M292" s="10">
        <v>43</v>
      </c>
      <c r="N292" s="10"/>
      <c r="O292" s="11">
        <v>0</v>
      </c>
      <c r="P292" s="7">
        <f t="shared" si="10"/>
        <v>43</v>
      </c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</row>
    <row r="293" spans="1:38" ht="15.75" customHeight="1" x14ac:dyDescent="0.25">
      <c r="A293" s="1"/>
      <c r="B293" s="1" t="s">
        <v>371</v>
      </c>
      <c r="C293" s="8" t="s">
        <v>32</v>
      </c>
      <c r="D293" s="9">
        <v>115</v>
      </c>
      <c r="E293" s="9"/>
      <c r="F293" s="9"/>
      <c r="G293" s="9"/>
      <c r="H293" s="9"/>
      <c r="I293" s="9"/>
      <c r="J293" s="9"/>
      <c r="K293" s="9"/>
      <c r="L293" s="9"/>
      <c r="M293" s="10">
        <v>42</v>
      </c>
      <c r="N293" s="10"/>
      <c r="O293" s="11">
        <v>0</v>
      </c>
      <c r="P293" s="7">
        <f t="shared" si="10"/>
        <v>42</v>
      </c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</row>
    <row r="294" spans="1:38" ht="15.75" customHeight="1" x14ac:dyDescent="0.25">
      <c r="A294" s="1"/>
      <c r="B294" s="1" t="s">
        <v>371</v>
      </c>
      <c r="C294" s="8" t="s">
        <v>32</v>
      </c>
      <c r="D294" s="9">
        <v>104</v>
      </c>
      <c r="E294" s="9"/>
      <c r="F294" s="9"/>
      <c r="G294" s="9"/>
      <c r="H294" s="9"/>
      <c r="I294" s="9"/>
      <c r="J294" s="9"/>
      <c r="K294" s="9"/>
      <c r="L294" s="9"/>
      <c r="M294" s="10">
        <v>42</v>
      </c>
      <c r="N294" s="10"/>
      <c r="O294" s="11">
        <v>0</v>
      </c>
      <c r="P294" s="7">
        <f t="shared" si="10"/>
        <v>42</v>
      </c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</row>
    <row r="295" spans="1:38" ht="15.75" customHeight="1" x14ac:dyDescent="0.25">
      <c r="A295" s="1"/>
      <c r="B295" s="1" t="s">
        <v>371</v>
      </c>
      <c r="C295" s="8" t="s">
        <v>32</v>
      </c>
      <c r="D295" s="9">
        <v>115</v>
      </c>
      <c r="E295" s="9"/>
      <c r="F295" s="9"/>
      <c r="G295" s="9"/>
      <c r="H295" s="9"/>
      <c r="I295" s="9"/>
      <c r="J295" s="9"/>
      <c r="K295" s="9"/>
      <c r="L295" s="9"/>
      <c r="M295" s="10">
        <v>42</v>
      </c>
      <c r="N295" s="10"/>
      <c r="O295" s="11">
        <v>0</v>
      </c>
      <c r="P295" s="7">
        <f t="shared" si="10"/>
        <v>42</v>
      </c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</row>
    <row r="296" spans="1:38" ht="15.75" customHeight="1" x14ac:dyDescent="0.25">
      <c r="A296" s="1"/>
      <c r="B296" s="1" t="s">
        <v>372</v>
      </c>
      <c r="C296" s="8" t="s">
        <v>32</v>
      </c>
      <c r="D296" s="9">
        <v>94</v>
      </c>
      <c r="E296" s="9"/>
      <c r="F296" s="9"/>
      <c r="G296" s="9"/>
      <c r="H296" s="9"/>
      <c r="I296" s="9"/>
      <c r="J296" s="9"/>
      <c r="K296" s="9"/>
      <c r="L296" s="9"/>
      <c r="M296" s="10">
        <v>44</v>
      </c>
      <c r="N296" s="10"/>
      <c r="O296" s="11">
        <v>0</v>
      </c>
      <c r="P296" s="7">
        <f t="shared" si="10"/>
        <v>44</v>
      </c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</row>
    <row r="297" spans="1:38" ht="15.75" customHeight="1" x14ac:dyDescent="0.25">
      <c r="A297" s="1"/>
      <c r="B297" s="1" t="s">
        <v>372</v>
      </c>
      <c r="C297" s="8" t="s">
        <v>32</v>
      </c>
      <c r="D297" s="9">
        <v>86</v>
      </c>
      <c r="E297" s="9"/>
      <c r="F297" s="9"/>
      <c r="G297" s="9"/>
      <c r="H297" s="9"/>
      <c r="I297" s="9"/>
      <c r="J297" s="9"/>
      <c r="K297" s="9"/>
      <c r="L297" s="9"/>
      <c r="M297" s="10">
        <v>44</v>
      </c>
      <c r="N297" s="10"/>
      <c r="O297" s="11">
        <v>0</v>
      </c>
      <c r="P297" s="7">
        <f t="shared" si="10"/>
        <v>44</v>
      </c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</row>
    <row r="298" spans="1:38" ht="15.75" customHeight="1" x14ac:dyDescent="0.25">
      <c r="A298" s="1"/>
      <c r="B298" s="1" t="s">
        <v>373</v>
      </c>
      <c r="C298" s="8" t="s">
        <v>32</v>
      </c>
      <c r="D298" s="9">
        <v>76</v>
      </c>
      <c r="E298" s="9"/>
      <c r="F298" s="9"/>
      <c r="G298" s="9"/>
      <c r="H298" s="9"/>
      <c r="I298" s="9"/>
      <c r="J298" s="9"/>
      <c r="K298" s="9"/>
      <c r="L298" s="9"/>
      <c r="M298" s="10">
        <v>140</v>
      </c>
      <c r="N298" s="10"/>
      <c r="O298" s="11">
        <v>0</v>
      </c>
      <c r="P298" s="7">
        <f t="shared" si="10"/>
        <v>140</v>
      </c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</row>
    <row r="299" spans="1:38" ht="15.75" customHeight="1" x14ac:dyDescent="0.25">
      <c r="A299" s="1"/>
      <c r="B299" s="1" t="s">
        <v>374</v>
      </c>
      <c r="C299" s="8" t="s">
        <v>32</v>
      </c>
      <c r="D299" s="9">
        <v>80</v>
      </c>
      <c r="E299" s="9"/>
      <c r="F299" s="9"/>
      <c r="G299" s="9"/>
      <c r="H299" s="9"/>
      <c r="I299" s="9"/>
      <c r="J299" s="9"/>
      <c r="K299" s="9"/>
      <c r="L299" s="9"/>
      <c r="M299" s="10">
        <v>145</v>
      </c>
      <c r="N299" s="10"/>
      <c r="O299" s="11">
        <v>0</v>
      </c>
      <c r="P299" s="7">
        <f t="shared" si="10"/>
        <v>145</v>
      </c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</row>
    <row r="300" spans="1:38" ht="15.75" customHeight="1" x14ac:dyDescent="0.25">
      <c r="A300" s="1"/>
      <c r="B300" s="1" t="s">
        <v>375</v>
      </c>
      <c r="C300" s="8" t="s">
        <v>32</v>
      </c>
      <c r="D300" s="9">
        <v>84</v>
      </c>
      <c r="E300" s="9"/>
      <c r="F300" s="9"/>
      <c r="G300" s="9"/>
      <c r="H300" s="9"/>
      <c r="I300" s="9"/>
      <c r="J300" s="9"/>
      <c r="K300" s="9"/>
      <c r="L300" s="9"/>
      <c r="M300" s="10">
        <v>150</v>
      </c>
      <c r="N300" s="10"/>
      <c r="O300" s="11">
        <v>0</v>
      </c>
      <c r="P300" s="7">
        <f t="shared" si="10"/>
        <v>150</v>
      </c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</row>
    <row r="301" spans="1:38" ht="15.75" customHeight="1" x14ac:dyDescent="0.25">
      <c r="A301" s="1"/>
      <c r="B301" s="1" t="s">
        <v>376</v>
      </c>
      <c r="C301" s="8" t="s">
        <v>32</v>
      </c>
      <c r="D301" s="9">
        <v>32</v>
      </c>
      <c r="E301" s="9"/>
      <c r="F301" s="9"/>
      <c r="G301" s="9"/>
      <c r="H301" s="9"/>
      <c r="I301" s="9"/>
      <c r="J301" s="9"/>
      <c r="K301" s="9"/>
      <c r="L301" s="9"/>
      <c r="M301" s="10">
        <v>210</v>
      </c>
      <c r="N301" s="10"/>
      <c r="O301" s="11">
        <v>0</v>
      </c>
      <c r="P301" s="7">
        <f t="shared" si="10"/>
        <v>210</v>
      </c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</row>
    <row r="302" spans="1:38" ht="15.75" customHeight="1" x14ac:dyDescent="0.25">
      <c r="A302" s="1"/>
      <c r="B302" s="1" t="s">
        <v>377</v>
      </c>
      <c r="C302" s="8" t="s">
        <v>32</v>
      </c>
      <c r="D302" s="9">
        <v>74</v>
      </c>
      <c r="E302" s="9"/>
      <c r="F302" s="9"/>
      <c r="G302" s="9"/>
      <c r="H302" s="9"/>
      <c r="I302" s="9"/>
      <c r="J302" s="9"/>
      <c r="K302" s="9"/>
      <c r="L302" s="9"/>
      <c r="M302" s="10">
        <v>55</v>
      </c>
      <c r="N302" s="10"/>
      <c r="O302" s="11">
        <v>0</v>
      </c>
      <c r="P302" s="7">
        <f t="shared" si="10"/>
        <v>55</v>
      </c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</row>
    <row r="303" spans="1:38" ht="15.75" customHeight="1" x14ac:dyDescent="0.25">
      <c r="A303" s="1"/>
      <c r="B303" s="1" t="s">
        <v>378</v>
      </c>
      <c r="C303" s="8" t="s">
        <v>32</v>
      </c>
      <c r="D303" s="9">
        <v>74</v>
      </c>
      <c r="E303" s="9"/>
      <c r="F303" s="9"/>
      <c r="G303" s="9"/>
      <c r="H303" s="9"/>
      <c r="I303" s="9"/>
      <c r="J303" s="9"/>
      <c r="K303" s="9"/>
      <c r="L303" s="9"/>
      <c r="M303" s="10">
        <v>55</v>
      </c>
      <c r="N303" s="10"/>
      <c r="O303" s="11">
        <v>0</v>
      </c>
      <c r="P303" s="7">
        <f t="shared" si="10"/>
        <v>55</v>
      </c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</row>
    <row r="304" spans="1:38" ht="15.75" customHeight="1" x14ac:dyDescent="0.25">
      <c r="A304" s="1"/>
      <c r="B304" s="1" t="s">
        <v>379</v>
      </c>
      <c r="C304" s="8" t="s">
        <v>32</v>
      </c>
      <c r="D304" s="9">
        <v>79</v>
      </c>
      <c r="E304" s="9"/>
      <c r="F304" s="9"/>
      <c r="G304" s="9"/>
      <c r="H304" s="9"/>
      <c r="I304" s="9"/>
      <c r="J304" s="9"/>
      <c r="K304" s="9"/>
      <c r="L304" s="9"/>
      <c r="M304" s="10">
        <v>55</v>
      </c>
      <c r="N304" s="10"/>
      <c r="O304" s="11">
        <v>0</v>
      </c>
      <c r="P304" s="7">
        <f t="shared" si="10"/>
        <v>55</v>
      </c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</row>
    <row r="305" spans="1:38" ht="15.75" customHeight="1" x14ac:dyDescent="0.25">
      <c r="A305" s="1"/>
      <c r="B305" s="1" t="s">
        <v>380</v>
      </c>
      <c r="C305" s="8" t="s">
        <v>32</v>
      </c>
      <c r="D305" s="9">
        <v>68</v>
      </c>
      <c r="E305" s="9"/>
      <c r="F305" s="9"/>
      <c r="G305" s="9"/>
      <c r="H305" s="9"/>
      <c r="I305" s="9"/>
      <c r="J305" s="9"/>
      <c r="K305" s="9"/>
      <c r="L305" s="9"/>
      <c r="M305" s="10">
        <v>141</v>
      </c>
      <c r="N305" s="10"/>
      <c r="O305" s="11">
        <v>0</v>
      </c>
      <c r="P305" s="7">
        <f t="shared" si="10"/>
        <v>141</v>
      </c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</row>
    <row r="306" spans="1:38" ht="15.75" customHeight="1" x14ac:dyDescent="0.25">
      <c r="A306" s="1"/>
      <c r="B306" s="1" t="s">
        <v>380</v>
      </c>
      <c r="C306" s="8" t="s">
        <v>32</v>
      </c>
      <c r="D306" s="9">
        <v>64</v>
      </c>
      <c r="E306" s="9"/>
      <c r="F306" s="9"/>
      <c r="G306" s="9"/>
      <c r="H306" s="9"/>
      <c r="I306" s="9"/>
      <c r="J306" s="9"/>
      <c r="K306" s="9"/>
      <c r="L306" s="9"/>
      <c r="M306" s="10">
        <v>136</v>
      </c>
      <c r="N306" s="10"/>
      <c r="O306" s="11">
        <v>0</v>
      </c>
      <c r="P306" s="7">
        <f t="shared" si="10"/>
        <v>136</v>
      </c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</row>
    <row r="307" spans="1:38" ht="15.75" customHeight="1" x14ac:dyDescent="0.25">
      <c r="A307" s="1"/>
      <c r="B307" s="1" t="s">
        <v>381</v>
      </c>
      <c r="C307" s="8" t="s">
        <v>32</v>
      </c>
      <c r="D307" s="9">
        <v>58</v>
      </c>
      <c r="E307" s="9"/>
      <c r="F307" s="9"/>
      <c r="G307" s="9"/>
      <c r="H307" s="9"/>
      <c r="I307" s="9"/>
      <c r="J307" s="9"/>
      <c r="K307" s="9"/>
      <c r="L307" s="9"/>
      <c r="M307" s="10">
        <v>135</v>
      </c>
      <c r="N307" s="10"/>
      <c r="O307" s="11">
        <v>5</v>
      </c>
      <c r="P307" s="7">
        <f t="shared" si="10"/>
        <v>160</v>
      </c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</row>
    <row r="308" spans="1:38" ht="15.75" customHeight="1" x14ac:dyDescent="0.25">
      <c r="A308" s="1"/>
      <c r="B308" s="1" t="s">
        <v>381</v>
      </c>
      <c r="C308" s="8" t="s">
        <v>32</v>
      </c>
      <c r="D308" s="9">
        <v>58</v>
      </c>
      <c r="E308" s="9"/>
      <c r="F308" s="9"/>
      <c r="G308" s="9"/>
      <c r="H308" s="9"/>
      <c r="I308" s="9"/>
      <c r="J308" s="9"/>
      <c r="K308" s="9"/>
      <c r="L308" s="9"/>
      <c r="M308" s="10">
        <v>135</v>
      </c>
      <c r="N308" s="10"/>
      <c r="O308" s="11">
        <v>5</v>
      </c>
      <c r="P308" s="7">
        <f t="shared" si="10"/>
        <v>160</v>
      </c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</row>
    <row r="309" spans="1:38" ht="15.75" customHeight="1" x14ac:dyDescent="0.25">
      <c r="A309" s="1"/>
      <c r="B309" s="1" t="s">
        <v>380</v>
      </c>
      <c r="C309" s="8" t="s">
        <v>32</v>
      </c>
      <c r="D309" s="9">
        <v>84</v>
      </c>
      <c r="E309" s="9"/>
      <c r="F309" s="9"/>
      <c r="G309" s="9"/>
      <c r="H309" s="9"/>
      <c r="I309" s="9"/>
      <c r="J309" s="9"/>
      <c r="K309" s="9"/>
      <c r="L309" s="9"/>
      <c r="M309" s="10">
        <v>125</v>
      </c>
      <c r="N309" s="10"/>
      <c r="O309" s="11">
        <v>0</v>
      </c>
      <c r="P309" s="7">
        <f t="shared" si="10"/>
        <v>125</v>
      </c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</row>
    <row r="310" spans="1:38" ht="15.75" customHeight="1" x14ac:dyDescent="0.25">
      <c r="A310" s="1"/>
      <c r="B310" s="1" t="s">
        <v>380</v>
      </c>
      <c r="C310" s="8" t="s">
        <v>32</v>
      </c>
      <c r="D310" s="9">
        <v>78</v>
      </c>
      <c r="E310" s="9"/>
      <c r="F310" s="9"/>
      <c r="G310" s="9"/>
      <c r="H310" s="9"/>
      <c r="I310" s="9"/>
      <c r="J310" s="9"/>
      <c r="K310" s="9"/>
      <c r="L310" s="9"/>
      <c r="M310" s="10">
        <v>125</v>
      </c>
      <c r="N310" s="10"/>
      <c r="O310" s="11">
        <v>0</v>
      </c>
      <c r="P310" s="7">
        <f t="shared" si="10"/>
        <v>125</v>
      </c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</row>
    <row r="311" spans="1:38" ht="15.75" customHeight="1" x14ac:dyDescent="0.25">
      <c r="A311" s="1"/>
      <c r="B311" s="1" t="s">
        <v>382</v>
      </c>
      <c r="C311" s="8" t="s">
        <v>32</v>
      </c>
      <c r="D311" s="9">
        <v>68</v>
      </c>
      <c r="E311" s="9"/>
      <c r="F311" s="9"/>
      <c r="G311" s="9"/>
      <c r="H311" s="9"/>
      <c r="I311" s="9"/>
      <c r="J311" s="9"/>
      <c r="K311" s="9"/>
      <c r="L311" s="9"/>
      <c r="M311" s="10">
        <v>135</v>
      </c>
      <c r="N311" s="10"/>
      <c r="O311" s="11">
        <v>0</v>
      </c>
      <c r="P311" s="7">
        <f t="shared" si="10"/>
        <v>135</v>
      </c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</row>
    <row r="312" spans="1:38" ht="15.75" customHeight="1" x14ac:dyDescent="0.25">
      <c r="A312" s="1"/>
      <c r="B312" s="1" t="s">
        <v>383</v>
      </c>
      <c r="C312" s="8" t="s">
        <v>32</v>
      </c>
      <c r="D312" s="9">
        <v>38</v>
      </c>
      <c r="E312" s="9"/>
      <c r="F312" s="9"/>
      <c r="G312" s="9"/>
      <c r="H312" s="9"/>
      <c r="I312" s="9"/>
      <c r="J312" s="9"/>
      <c r="K312" s="9"/>
      <c r="L312" s="9"/>
      <c r="M312" s="10">
        <v>135</v>
      </c>
      <c r="N312" s="10"/>
      <c r="O312" s="11">
        <v>4</v>
      </c>
      <c r="P312" s="7">
        <f t="shared" si="10"/>
        <v>155</v>
      </c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 t="s">
        <v>384</v>
      </c>
      <c r="AE312" s="7"/>
      <c r="AF312" s="7"/>
      <c r="AG312" s="7"/>
      <c r="AH312" s="7"/>
      <c r="AI312" s="7"/>
      <c r="AJ312" s="7"/>
      <c r="AK312" s="7"/>
      <c r="AL312" s="7"/>
    </row>
    <row r="313" spans="1:38" ht="15.75" customHeight="1" x14ac:dyDescent="0.25">
      <c r="A313" s="1"/>
      <c r="B313" s="1" t="s">
        <v>382</v>
      </c>
      <c r="C313" s="8" t="s">
        <v>32</v>
      </c>
      <c r="D313" s="9">
        <v>74</v>
      </c>
      <c r="E313" s="9"/>
      <c r="F313" s="9"/>
      <c r="G313" s="9"/>
      <c r="H313" s="9"/>
      <c r="I313" s="9"/>
      <c r="J313" s="9"/>
      <c r="K313" s="9"/>
      <c r="L313" s="9"/>
      <c r="M313" s="10">
        <v>140</v>
      </c>
      <c r="N313" s="10"/>
      <c r="O313" s="11">
        <v>3</v>
      </c>
      <c r="P313" s="7">
        <f t="shared" si="10"/>
        <v>155</v>
      </c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 t="s">
        <v>385</v>
      </c>
      <c r="AE313" s="7"/>
      <c r="AF313" s="7"/>
      <c r="AG313" s="7"/>
      <c r="AH313" s="7"/>
      <c r="AI313" s="7"/>
      <c r="AJ313" s="7"/>
      <c r="AK313" s="7"/>
      <c r="AL313" s="7"/>
    </row>
    <row r="314" spans="1:38" ht="15.75" customHeight="1" x14ac:dyDescent="0.25">
      <c r="A314" s="1"/>
      <c r="B314" s="1" t="s">
        <v>382</v>
      </c>
      <c r="C314" s="8" t="s">
        <v>32</v>
      </c>
      <c r="D314" s="9">
        <v>44</v>
      </c>
      <c r="E314" s="9"/>
      <c r="F314" s="9"/>
      <c r="G314" s="9"/>
      <c r="H314" s="9"/>
      <c r="I314" s="9"/>
      <c r="J314" s="9"/>
      <c r="K314" s="9"/>
      <c r="L314" s="9"/>
      <c r="M314" s="10">
        <v>140</v>
      </c>
      <c r="N314" s="10"/>
      <c r="O314" s="11">
        <v>3</v>
      </c>
      <c r="P314" s="7">
        <f t="shared" si="10"/>
        <v>155</v>
      </c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 t="s">
        <v>386</v>
      </c>
      <c r="AE314" s="7"/>
      <c r="AF314" s="7"/>
      <c r="AG314" s="7"/>
      <c r="AH314" s="7"/>
      <c r="AI314" s="7"/>
      <c r="AJ314" s="7"/>
      <c r="AK314" s="7"/>
      <c r="AL314" s="7"/>
    </row>
    <row r="315" spans="1:38" ht="15.75" customHeight="1" x14ac:dyDescent="0.25">
      <c r="A315" s="1"/>
      <c r="B315" s="1" t="s">
        <v>382</v>
      </c>
      <c r="C315" s="8" t="s">
        <v>32</v>
      </c>
      <c r="D315" s="9">
        <v>58</v>
      </c>
      <c r="E315" s="9"/>
      <c r="F315" s="9"/>
      <c r="G315" s="9"/>
      <c r="H315" s="9"/>
      <c r="I315" s="9"/>
      <c r="J315" s="9"/>
      <c r="K315" s="9"/>
      <c r="L315" s="9"/>
      <c r="M315" s="10">
        <v>140</v>
      </c>
      <c r="N315" s="10"/>
      <c r="O315" s="11">
        <v>3</v>
      </c>
      <c r="P315" s="7">
        <f t="shared" si="10"/>
        <v>155</v>
      </c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 t="s">
        <v>387</v>
      </c>
      <c r="AE315" s="7"/>
      <c r="AF315" s="7"/>
      <c r="AG315" s="7"/>
      <c r="AH315" s="7"/>
      <c r="AI315" s="7"/>
      <c r="AJ315" s="7"/>
      <c r="AK315" s="7"/>
      <c r="AL315" s="7"/>
    </row>
    <row r="316" spans="1:38" ht="15.75" customHeight="1" x14ac:dyDescent="0.25">
      <c r="A316" s="1"/>
      <c r="B316" s="1" t="s">
        <v>382</v>
      </c>
      <c r="C316" s="8" t="s">
        <v>32</v>
      </c>
      <c r="D316" s="9">
        <v>58</v>
      </c>
      <c r="E316" s="9"/>
      <c r="F316" s="9"/>
      <c r="G316" s="9"/>
      <c r="H316" s="9"/>
      <c r="I316" s="9"/>
      <c r="J316" s="9"/>
      <c r="K316" s="9"/>
      <c r="L316" s="9"/>
      <c r="M316" s="10">
        <v>140</v>
      </c>
      <c r="N316" s="10"/>
      <c r="O316" s="11">
        <v>3</v>
      </c>
      <c r="P316" s="7">
        <f t="shared" si="10"/>
        <v>155</v>
      </c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 t="s">
        <v>387</v>
      </c>
      <c r="AE316" s="7"/>
      <c r="AF316" s="7"/>
      <c r="AG316" s="7"/>
      <c r="AH316" s="7"/>
      <c r="AI316" s="7"/>
      <c r="AJ316" s="7"/>
      <c r="AK316" s="7"/>
      <c r="AL316" s="7"/>
    </row>
    <row r="317" spans="1:38" ht="15.75" customHeight="1" x14ac:dyDescent="0.25">
      <c r="A317" s="1"/>
      <c r="B317" s="1" t="s">
        <v>382</v>
      </c>
      <c r="C317" s="8" t="s">
        <v>32</v>
      </c>
      <c r="D317" s="9">
        <v>82</v>
      </c>
      <c r="E317" s="9"/>
      <c r="F317" s="9"/>
      <c r="G317" s="9"/>
      <c r="H317" s="9"/>
      <c r="I317" s="9"/>
      <c r="J317" s="9"/>
      <c r="K317" s="9"/>
      <c r="L317" s="9"/>
      <c r="M317" s="10">
        <v>142</v>
      </c>
      <c r="N317" s="10"/>
      <c r="O317" s="11">
        <v>3</v>
      </c>
      <c r="P317" s="7">
        <f t="shared" si="10"/>
        <v>157</v>
      </c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 t="s">
        <v>385</v>
      </c>
      <c r="AE317" s="7"/>
      <c r="AF317" s="7"/>
      <c r="AG317" s="7"/>
      <c r="AH317" s="7"/>
      <c r="AI317" s="7"/>
      <c r="AJ317" s="7"/>
      <c r="AK317" s="7"/>
      <c r="AL317" s="7"/>
    </row>
    <row r="318" spans="1:38" ht="15.75" customHeight="1" x14ac:dyDescent="0.25">
      <c r="A318" s="1"/>
      <c r="B318" s="1" t="s">
        <v>382</v>
      </c>
      <c r="C318" s="8" t="s">
        <v>32</v>
      </c>
      <c r="D318" s="9">
        <v>48</v>
      </c>
      <c r="E318" s="9"/>
      <c r="F318" s="9"/>
      <c r="G318" s="9"/>
      <c r="H318" s="9"/>
      <c r="I318" s="9"/>
      <c r="J318" s="9"/>
      <c r="K318" s="9"/>
      <c r="L318" s="9"/>
      <c r="M318" s="10">
        <v>142</v>
      </c>
      <c r="N318" s="10"/>
      <c r="O318" s="11">
        <v>3</v>
      </c>
      <c r="P318" s="7">
        <f t="shared" si="10"/>
        <v>157</v>
      </c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 t="s">
        <v>386</v>
      </c>
      <c r="AE318" s="7"/>
      <c r="AF318" s="7"/>
      <c r="AG318" s="7"/>
      <c r="AH318" s="7"/>
      <c r="AI318" s="7"/>
      <c r="AJ318" s="7"/>
      <c r="AK318" s="7"/>
      <c r="AL318" s="7"/>
    </row>
    <row r="319" spans="1:38" ht="15.75" customHeight="1" x14ac:dyDescent="0.25">
      <c r="A319" s="1"/>
      <c r="B319" s="1" t="s">
        <v>382</v>
      </c>
      <c r="C319" s="8" t="s">
        <v>32</v>
      </c>
      <c r="D319" s="9">
        <v>70</v>
      </c>
      <c r="E319" s="9"/>
      <c r="F319" s="9"/>
      <c r="G319" s="9"/>
      <c r="H319" s="9"/>
      <c r="I319" s="9"/>
      <c r="J319" s="9"/>
      <c r="K319" s="9"/>
      <c r="L319" s="9"/>
      <c r="M319" s="10">
        <v>142</v>
      </c>
      <c r="N319" s="10"/>
      <c r="O319" s="11">
        <v>3</v>
      </c>
      <c r="P319" s="7">
        <f t="shared" si="10"/>
        <v>157</v>
      </c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 t="s">
        <v>387</v>
      </c>
      <c r="AE319" s="7"/>
      <c r="AF319" s="7"/>
      <c r="AG319" s="7"/>
      <c r="AH319" s="7"/>
      <c r="AI319" s="7"/>
      <c r="AJ319" s="7"/>
      <c r="AK319" s="7"/>
      <c r="AL319" s="7"/>
    </row>
    <row r="320" spans="1:38" ht="15.75" customHeight="1" x14ac:dyDescent="0.25">
      <c r="A320" s="1"/>
      <c r="B320" s="1" t="s">
        <v>382</v>
      </c>
      <c r="C320" s="8" t="s">
        <v>32</v>
      </c>
      <c r="D320" s="9">
        <v>70</v>
      </c>
      <c r="E320" s="9"/>
      <c r="F320" s="9"/>
      <c r="G320" s="9"/>
      <c r="H320" s="9"/>
      <c r="I320" s="9"/>
      <c r="J320" s="9"/>
      <c r="K320" s="9"/>
      <c r="L320" s="9"/>
      <c r="M320" s="10">
        <v>142</v>
      </c>
      <c r="N320" s="10"/>
      <c r="O320" s="11">
        <v>3</v>
      </c>
      <c r="P320" s="7">
        <f t="shared" si="10"/>
        <v>157</v>
      </c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 t="s">
        <v>387</v>
      </c>
      <c r="AE320" s="7"/>
      <c r="AF320" s="7"/>
      <c r="AG320" s="7"/>
      <c r="AH320" s="7"/>
      <c r="AI320" s="7"/>
      <c r="AJ320" s="7"/>
      <c r="AK320" s="7"/>
      <c r="AL320" s="7"/>
    </row>
    <row r="321" spans="1:38" ht="15.75" customHeight="1" x14ac:dyDescent="0.25">
      <c r="A321" s="1"/>
      <c r="B321" s="1" t="s">
        <v>382</v>
      </c>
      <c r="C321" s="8" t="s">
        <v>32</v>
      </c>
      <c r="D321" s="9">
        <v>70</v>
      </c>
      <c r="E321" s="9"/>
      <c r="F321" s="9"/>
      <c r="G321" s="9"/>
      <c r="H321" s="9"/>
      <c r="I321" s="9"/>
      <c r="J321" s="9"/>
      <c r="K321" s="9"/>
      <c r="L321" s="9"/>
      <c r="M321" s="10">
        <v>142</v>
      </c>
      <c r="N321" s="10"/>
      <c r="P321" s="7">
        <f t="shared" si="10"/>
        <v>142</v>
      </c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 t="s">
        <v>388</v>
      </c>
      <c r="AE321" s="7"/>
      <c r="AF321" s="7"/>
      <c r="AG321" s="7"/>
      <c r="AH321" s="7"/>
      <c r="AI321" s="7"/>
      <c r="AJ321" s="7"/>
      <c r="AK321" s="7"/>
      <c r="AL321" s="7"/>
    </row>
    <row r="322" spans="1:38" ht="15.75" customHeight="1" x14ac:dyDescent="0.25">
      <c r="A322" s="1"/>
      <c r="B322" s="1" t="s">
        <v>389</v>
      </c>
      <c r="C322" s="8" t="s">
        <v>32</v>
      </c>
      <c r="D322" s="9">
        <v>80</v>
      </c>
      <c r="E322" s="9"/>
      <c r="F322" s="9"/>
      <c r="G322" s="9"/>
      <c r="H322" s="9">
        <v>80</v>
      </c>
      <c r="I322" s="9"/>
      <c r="J322" s="9"/>
      <c r="K322" s="9"/>
      <c r="L322" s="9"/>
      <c r="M322" s="10">
        <v>110</v>
      </c>
      <c r="N322" s="10"/>
      <c r="O322" s="11">
        <v>0</v>
      </c>
      <c r="P322" s="7">
        <f t="shared" si="10"/>
        <v>110</v>
      </c>
      <c r="Q322" s="7">
        <v>1990</v>
      </c>
      <c r="R322" s="7">
        <v>0</v>
      </c>
      <c r="S322" s="7"/>
      <c r="T322" s="7"/>
      <c r="U322" s="7">
        <v>40</v>
      </c>
      <c r="V322" s="7">
        <v>4</v>
      </c>
      <c r="W322" s="7">
        <v>160</v>
      </c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</row>
    <row r="323" spans="1:38" ht="15.75" customHeight="1" x14ac:dyDescent="0.25">
      <c r="A323" s="1"/>
      <c r="B323" s="1" t="s">
        <v>390</v>
      </c>
      <c r="C323" s="8" t="s">
        <v>32</v>
      </c>
      <c r="D323" s="9">
        <v>80</v>
      </c>
      <c r="E323" s="9"/>
      <c r="F323" s="9"/>
      <c r="G323" s="9"/>
      <c r="H323" s="9">
        <v>44</v>
      </c>
      <c r="I323" s="9"/>
      <c r="J323" s="9"/>
      <c r="K323" s="9"/>
      <c r="L323" s="9"/>
      <c r="M323" s="10">
        <v>110</v>
      </c>
      <c r="N323" s="10"/>
      <c r="O323" s="11">
        <v>0</v>
      </c>
      <c r="P323" s="7">
        <f t="shared" si="10"/>
        <v>110</v>
      </c>
      <c r="Q323" s="7">
        <v>1990</v>
      </c>
      <c r="R323" s="7">
        <v>0</v>
      </c>
      <c r="S323" s="7"/>
      <c r="T323" s="7"/>
      <c r="U323" s="7">
        <v>40</v>
      </c>
      <c r="V323" s="7">
        <v>4</v>
      </c>
      <c r="W323" s="7">
        <v>160</v>
      </c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</row>
    <row r="324" spans="1:38" ht="15.75" customHeight="1" x14ac:dyDescent="0.25">
      <c r="A324" s="1"/>
      <c r="B324" s="1" t="s">
        <v>390</v>
      </c>
      <c r="C324" s="8" t="s">
        <v>32</v>
      </c>
      <c r="D324" s="9">
        <v>80</v>
      </c>
      <c r="E324" s="9"/>
      <c r="F324" s="9"/>
      <c r="G324" s="9"/>
      <c r="H324" s="9">
        <v>44</v>
      </c>
      <c r="I324" s="9"/>
      <c r="J324" s="9"/>
      <c r="K324" s="9"/>
      <c r="L324" s="9"/>
      <c r="M324" s="10">
        <v>110</v>
      </c>
      <c r="N324" s="10"/>
      <c r="O324" s="11">
        <v>0</v>
      </c>
      <c r="P324" s="7">
        <f t="shared" si="10"/>
        <v>110</v>
      </c>
      <c r="Q324" s="7">
        <v>1990</v>
      </c>
      <c r="R324" s="7">
        <v>0</v>
      </c>
      <c r="S324" s="7"/>
      <c r="T324" s="7"/>
      <c r="U324" s="7">
        <v>40</v>
      </c>
      <c r="V324" s="7">
        <v>4</v>
      </c>
      <c r="W324" s="7">
        <v>160</v>
      </c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</row>
    <row r="325" spans="1:38" ht="15.75" customHeight="1" x14ac:dyDescent="0.25">
      <c r="A325" s="1"/>
      <c r="B325" s="1" t="s">
        <v>391</v>
      </c>
      <c r="C325" s="8" t="s">
        <v>32</v>
      </c>
      <c r="D325" s="9">
        <v>152</v>
      </c>
      <c r="E325" s="9"/>
      <c r="F325" s="9"/>
      <c r="G325" s="9"/>
      <c r="H325" s="9">
        <v>86</v>
      </c>
      <c r="I325" s="9"/>
      <c r="J325" s="9"/>
      <c r="K325" s="9"/>
      <c r="L325" s="9"/>
      <c r="M325" s="10">
        <v>110</v>
      </c>
      <c r="N325" s="10"/>
      <c r="O325" s="11">
        <v>0</v>
      </c>
      <c r="P325" s="7">
        <f t="shared" si="10"/>
        <v>110</v>
      </c>
      <c r="Q325" s="7">
        <v>1996</v>
      </c>
      <c r="R325" s="7">
        <v>0</v>
      </c>
      <c r="S325" s="7"/>
      <c r="T325" s="7"/>
      <c r="U325" s="7">
        <v>49</v>
      </c>
      <c r="V325" s="7">
        <v>4</v>
      </c>
      <c r="W325" s="7">
        <v>140</v>
      </c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</row>
    <row r="326" spans="1:38" ht="15.75" customHeight="1" x14ac:dyDescent="0.25">
      <c r="A326" s="1"/>
      <c r="B326" s="1" t="s">
        <v>391</v>
      </c>
      <c r="C326" s="8" t="s">
        <v>32</v>
      </c>
      <c r="D326" s="9">
        <v>152</v>
      </c>
      <c r="E326" s="9"/>
      <c r="F326" s="9"/>
      <c r="G326" s="9"/>
      <c r="H326" s="9">
        <v>86</v>
      </c>
      <c r="I326" s="9"/>
      <c r="J326" s="9"/>
      <c r="K326" s="9"/>
      <c r="L326" s="9"/>
      <c r="M326" s="10">
        <v>110</v>
      </c>
      <c r="N326" s="10"/>
      <c r="O326" s="11">
        <v>0</v>
      </c>
      <c r="P326" s="7">
        <f t="shared" si="10"/>
        <v>110</v>
      </c>
      <c r="Q326" s="7">
        <v>1996</v>
      </c>
      <c r="R326" s="7">
        <v>0</v>
      </c>
      <c r="S326" s="7"/>
      <c r="T326" s="7"/>
      <c r="U326" s="7">
        <v>49</v>
      </c>
      <c r="V326" s="7">
        <v>4</v>
      </c>
      <c r="W326" s="7">
        <v>140</v>
      </c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</row>
    <row r="327" spans="1:38" ht="15.75" customHeight="1" x14ac:dyDescent="0.25">
      <c r="A327" s="1"/>
      <c r="B327" s="1" t="s">
        <v>392</v>
      </c>
      <c r="C327" s="8" t="s">
        <v>32</v>
      </c>
      <c r="D327" s="9">
        <v>160</v>
      </c>
      <c r="E327" s="9"/>
      <c r="F327" s="9"/>
      <c r="G327" s="9"/>
      <c r="H327" s="9">
        <v>114</v>
      </c>
      <c r="I327" s="9"/>
      <c r="J327" s="9"/>
      <c r="K327" s="9"/>
      <c r="L327" s="9"/>
      <c r="M327" s="10">
        <v>110</v>
      </c>
      <c r="N327" s="10"/>
      <c r="O327" s="11">
        <v>0</v>
      </c>
      <c r="P327" s="7">
        <f t="shared" si="10"/>
        <v>110</v>
      </c>
      <c r="Q327" s="7">
        <v>1996</v>
      </c>
      <c r="R327" s="7">
        <v>0</v>
      </c>
      <c r="S327" s="7"/>
      <c r="T327" s="7"/>
      <c r="U327" s="7">
        <v>48</v>
      </c>
      <c r="V327" s="7">
        <v>4</v>
      </c>
      <c r="W327" s="7">
        <v>140</v>
      </c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</row>
    <row r="328" spans="1:38" ht="15.75" customHeight="1" x14ac:dyDescent="0.25">
      <c r="A328" s="1"/>
      <c r="B328" s="1" t="s">
        <v>393</v>
      </c>
      <c r="C328" s="8" t="s">
        <v>32</v>
      </c>
      <c r="D328" s="9">
        <v>110</v>
      </c>
      <c r="E328" s="9"/>
      <c r="F328" s="9"/>
      <c r="G328" s="9"/>
      <c r="H328" s="9"/>
      <c r="I328" s="9"/>
      <c r="J328" s="9"/>
      <c r="K328" s="9"/>
      <c r="L328" s="9"/>
      <c r="M328" s="10">
        <v>97</v>
      </c>
      <c r="N328" s="10"/>
      <c r="O328" s="11">
        <v>0</v>
      </c>
      <c r="P328" s="7">
        <f t="shared" si="10"/>
        <v>97</v>
      </c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</row>
    <row r="329" spans="1:38" ht="15.75" customHeight="1" x14ac:dyDescent="0.25">
      <c r="A329" s="1"/>
      <c r="B329" s="1" t="s">
        <v>394</v>
      </c>
      <c r="C329" s="8" t="s">
        <v>32</v>
      </c>
      <c r="D329" s="9">
        <v>114</v>
      </c>
      <c r="E329" s="9"/>
      <c r="F329" s="9"/>
      <c r="G329" s="9"/>
      <c r="H329" s="9"/>
      <c r="I329" s="9"/>
      <c r="J329" s="9"/>
      <c r="K329" s="9"/>
      <c r="L329" s="9"/>
      <c r="M329" s="10">
        <v>97</v>
      </c>
      <c r="N329" s="10"/>
      <c r="O329" s="11">
        <v>0</v>
      </c>
      <c r="P329" s="7">
        <f t="shared" si="10"/>
        <v>97</v>
      </c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</row>
    <row r="330" spans="1:38" ht="15.75" customHeight="1" x14ac:dyDescent="0.25">
      <c r="A330" s="1"/>
      <c r="B330" s="1" t="s">
        <v>395</v>
      </c>
      <c r="C330" s="8" t="s">
        <v>32</v>
      </c>
      <c r="D330" s="9">
        <v>110</v>
      </c>
      <c r="E330" s="9"/>
      <c r="F330" s="9"/>
      <c r="G330" s="9"/>
      <c r="H330" s="9"/>
      <c r="I330" s="9"/>
      <c r="J330" s="9"/>
      <c r="K330" s="9"/>
      <c r="L330" s="9"/>
      <c r="M330" s="10">
        <v>97</v>
      </c>
      <c r="N330" s="10"/>
      <c r="O330" s="11">
        <v>0</v>
      </c>
      <c r="P330" s="7">
        <f t="shared" si="10"/>
        <v>97</v>
      </c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</row>
    <row r="331" spans="1:38" ht="15.75" customHeight="1" x14ac:dyDescent="0.25">
      <c r="A331" s="1"/>
      <c r="B331" s="1" t="s">
        <v>381</v>
      </c>
      <c r="C331" s="8" t="s">
        <v>32</v>
      </c>
      <c r="D331" s="9">
        <v>68</v>
      </c>
      <c r="E331" s="9"/>
      <c r="F331" s="9"/>
      <c r="G331" s="9"/>
      <c r="H331" s="9"/>
      <c r="I331" s="9"/>
      <c r="J331" s="9"/>
      <c r="K331" s="9"/>
      <c r="L331" s="9"/>
      <c r="M331" s="10">
        <v>155</v>
      </c>
      <c r="N331" s="10"/>
      <c r="O331" s="11">
        <v>5</v>
      </c>
      <c r="P331" s="7">
        <f t="shared" si="10"/>
        <v>180</v>
      </c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</row>
    <row r="332" spans="1:38" ht="15.75" customHeight="1" x14ac:dyDescent="0.25">
      <c r="A332" s="1"/>
      <c r="B332" s="1" t="s">
        <v>381</v>
      </c>
      <c r="C332" s="8" t="s">
        <v>32</v>
      </c>
      <c r="D332" s="9">
        <v>48</v>
      </c>
      <c r="E332" s="9"/>
      <c r="F332" s="9"/>
      <c r="G332" s="9"/>
      <c r="H332" s="9"/>
      <c r="I332" s="9"/>
      <c r="J332" s="9"/>
      <c r="K332" s="9"/>
      <c r="L332" s="9"/>
      <c r="M332" s="10">
        <v>155</v>
      </c>
      <c r="N332" s="10"/>
      <c r="O332" s="11">
        <v>5</v>
      </c>
      <c r="P332" s="7">
        <f t="shared" si="10"/>
        <v>180</v>
      </c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 t="s">
        <v>396</v>
      </c>
      <c r="AE332" s="7"/>
      <c r="AF332" s="7"/>
      <c r="AG332" s="7"/>
      <c r="AH332" s="7"/>
      <c r="AI332" s="7"/>
      <c r="AJ332" s="7"/>
      <c r="AK332" s="7"/>
      <c r="AL332" s="7"/>
    </row>
    <row r="333" spans="1:38" ht="15.75" customHeight="1" x14ac:dyDescent="0.25">
      <c r="A333" s="1"/>
      <c r="B333" s="1" t="s">
        <v>397</v>
      </c>
      <c r="C333" s="8" t="s">
        <v>32</v>
      </c>
      <c r="D333" s="9">
        <v>28</v>
      </c>
      <c r="E333" s="9"/>
      <c r="F333" s="9"/>
      <c r="G333" s="9"/>
      <c r="H333" s="9"/>
      <c r="I333" s="9"/>
      <c r="J333" s="9"/>
      <c r="K333" s="9"/>
      <c r="L333" s="9"/>
      <c r="M333" s="10">
        <v>155</v>
      </c>
      <c r="N333" s="10"/>
      <c r="O333" s="11">
        <v>5</v>
      </c>
      <c r="P333" s="7">
        <f t="shared" si="10"/>
        <v>180</v>
      </c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</row>
    <row r="334" spans="1:38" ht="15.75" customHeight="1" x14ac:dyDescent="0.25">
      <c r="A334" s="1"/>
      <c r="B334" s="1" t="s">
        <v>398</v>
      </c>
      <c r="C334" s="8" t="s">
        <v>32</v>
      </c>
      <c r="D334" s="9">
        <v>64</v>
      </c>
      <c r="E334" s="9"/>
      <c r="F334" s="9"/>
      <c r="G334" s="9"/>
      <c r="H334" s="9"/>
      <c r="I334" s="9"/>
      <c r="J334" s="9"/>
      <c r="K334" s="9"/>
      <c r="L334" s="9"/>
      <c r="M334" s="10">
        <v>155</v>
      </c>
      <c r="N334" s="10"/>
      <c r="O334" s="11">
        <v>5</v>
      </c>
      <c r="P334" s="7">
        <f t="shared" si="10"/>
        <v>180</v>
      </c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</row>
    <row r="335" spans="1:38" ht="15.75" customHeight="1" x14ac:dyDescent="0.25">
      <c r="A335" s="1"/>
      <c r="B335" s="1" t="s">
        <v>399</v>
      </c>
      <c r="C335" s="8" t="s">
        <v>32</v>
      </c>
      <c r="D335" s="9">
        <v>38</v>
      </c>
      <c r="E335" s="9"/>
      <c r="F335" s="9"/>
      <c r="G335" s="9"/>
      <c r="H335" s="9"/>
      <c r="I335" s="9"/>
      <c r="J335" s="9"/>
      <c r="K335" s="9"/>
      <c r="L335" s="9"/>
      <c r="M335" s="10">
        <v>155</v>
      </c>
      <c r="N335" s="10"/>
      <c r="O335" s="11">
        <v>5</v>
      </c>
      <c r="P335" s="7">
        <f t="shared" si="10"/>
        <v>180</v>
      </c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 t="s">
        <v>400</v>
      </c>
      <c r="AE335" s="7"/>
      <c r="AF335" s="7"/>
      <c r="AG335" s="7"/>
      <c r="AH335" s="7"/>
      <c r="AI335" s="7"/>
      <c r="AJ335" s="7"/>
      <c r="AK335" s="7"/>
      <c r="AL335" s="7"/>
    </row>
    <row r="336" spans="1:38" ht="15.75" customHeight="1" x14ac:dyDescent="0.25">
      <c r="A336" s="1"/>
      <c r="B336" s="1" t="s">
        <v>401</v>
      </c>
      <c r="C336" s="8" t="s">
        <v>32</v>
      </c>
      <c r="D336" s="9">
        <v>42</v>
      </c>
      <c r="E336" s="9"/>
      <c r="F336" s="9"/>
      <c r="G336" s="9"/>
      <c r="H336" s="9"/>
      <c r="I336" s="9"/>
      <c r="J336" s="9"/>
      <c r="K336" s="9"/>
      <c r="L336" s="9"/>
      <c r="M336" s="10">
        <v>110</v>
      </c>
      <c r="N336" s="10"/>
      <c r="O336" s="11">
        <v>0</v>
      </c>
      <c r="P336" s="7">
        <f t="shared" si="10"/>
        <v>110</v>
      </c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</row>
    <row r="337" spans="1:38" ht="15.75" customHeight="1" x14ac:dyDescent="0.25">
      <c r="A337" s="1"/>
      <c r="B337" s="1" t="s">
        <v>402</v>
      </c>
      <c r="C337" s="8" t="s">
        <v>32</v>
      </c>
      <c r="D337" s="9">
        <v>54</v>
      </c>
      <c r="E337" s="9"/>
      <c r="F337" s="9"/>
      <c r="G337" s="9"/>
      <c r="H337" s="9"/>
      <c r="I337" s="9"/>
      <c r="J337" s="9"/>
      <c r="K337" s="9"/>
      <c r="L337" s="9"/>
      <c r="M337" s="10">
        <v>110</v>
      </c>
      <c r="N337" s="10"/>
      <c r="O337" s="11">
        <v>0</v>
      </c>
      <c r="P337" s="7">
        <f t="shared" si="10"/>
        <v>110</v>
      </c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</row>
    <row r="338" spans="1:38" ht="15.75" customHeight="1" x14ac:dyDescent="0.25">
      <c r="A338" s="1"/>
      <c r="B338" s="1" t="s">
        <v>403</v>
      </c>
      <c r="C338" s="8" t="s">
        <v>32</v>
      </c>
      <c r="D338" s="9">
        <v>66</v>
      </c>
      <c r="E338" s="9"/>
      <c r="F338" s="9"/>
      <c r="G338" s="9"/>
      <c r="H338" s="9"/>
      <c r="I338" s="9"/>
      <c r="J338" s="9"/>
      <c r="K338" s="9"/>
      <c r="L338" s="9"/>
      <c r="M338" s="10">
        <v>110</v>
      </c>
      <c r="N338" s="10"/>
      <c r="O338" s="11">
        <v>0</v>
      </c>
      <c r="P338" s="7">
        <f t="shared" si="10"/>
        <v>110</v>
      </c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</row>
    <row r="339" spans="1:38" ht="15.75" customHeight="1" x14ac:dyDescent="0.25">
      <c r="A339" s="1"/>
      <c r="B339" s="1" t="s">
        <v>404</v>
      </c>
      <c r="C339" s="8" t="s">
        <v>32</v>
      </c>
      <c r="D339" s="9">
        <v>80</v>
      </c>
      <c r="E339" s="9"/>
      <c r="F339" s="9"/>
      <c r="G339" s="9"/>
      <c r="H339" s="9"/>
      <c r="I339" s="9"/>
      <c r="J339" s="9"/>
      <c r="K339" s="9"/>
      <c r="L339" s="9"/>
      <c r="M339" s="10">
        <v>150</v>
      </c>
      <c r="N339" s="10"/>
      <c r="O339" s="11">
        <v>4</v>
      </c>
      <c r="P339" s="7">
        <f t="shared" si="10"/>
        <v>170</v>
      </c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</row>
    <row r="340" spans="1:38" ht="15.75" customHeight="1" x14ac:dyDescent="0.25">
      <c r="A340" s="1"/>
      <c r="B340" s="1" t="s">
        <v>404</v>
      </c>
      <c r="C340" s="8" t="s">
        <v>32</v>
      </c>
      <c r="D340" s="9">
        <v>80</v>
      </c>
      <c r="E340" s="9"/>
      <c r="F340" s="9"/>
      <c r="G340" s="9"/>
      <c r="H340" s="9"/>
      <c r="I340" s="9"/>
      <c r="J340" s="9"/>
      <c r="K340" s="9"/>
      <c r="L340" s="9"/>
      <c r="M340" s="10">
        <v>150</v>
      </c>
      <c r="N340" s="10"/>
      <c r="O340" s="11">
        <v>4</v>
      </c>
      <c r="P340" s="7">
        <f t="shared" si="10"/>
        <v>170</v>
      </c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</row>
    <row r="341" spans="1:38" ht="15.75" customHeight="1" x14ac:dyDescent="0.25">
      <c r="A341" s="1"/>
      <c r="B341" s="1" t="s">
        <v>404</v>
      </c>
      <c r="C341" s="8" t="s">
        <v>32</v>
      </c>
      <c r="D341" s="9">
        <v>85</v>
      </c>
      <c r="E341" s="9"/>
      <c r="F341" s="9"/>
      <c r="G341" s="9"/>
      <c r="H341" s="9"/>
      <c r="I341" s="9"/>
      <c r="J341" s="9"/>
      <c r="K341" s="9"/>
      <c r="L341" s="9"/>
      <c r="M341" s="10">
        <v>150</v>
      </c>
      <c r="N341" s="10"/>
      <c r="O341" s="11">
        <v>4</v>
      </c>
      <c r="P341" s="7">
        <f t="shared" si="10"/>
        <v>170</v>
      </c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</row>
    <row r="342" spans="1:38" ht="15.75" customHeight="1" x14ac:dyDescent="0.25">
      <c r="A342" s="1"/>
      <c r="B342" s="1" t="s">
        <v>404</v>
      </c>
      <c r="C342" s="8" t="s">
        <v>32</v>
      </c>
      <c r="D342" s="9">
        <v>85</v>
      </c>
      <c r="E342" s="9"/>
      <c r="F342" s="9"/>
      <c r="G342" s="9"/>
      <c r="H342" s="9"/>
      <c r="I342" s="9"/>
      <c r="J342" s="9"/>
      <c r="K342" s="9"/>
      <c r="L342" s="9"/>
      <c r="M342" s="10">
        <v>150</v>
      </c>
      <c r="N342" s="10"/>
      <c r="O342" s="11">
        <v>4</v>
      </c>
      <c r="P342" s="7">
        <f t="shared" si="10"/>
        <v>170</v>
      </c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</row>
    <row r="343" spans="1:38" ht="15.75" customHeight="1" x14ac:dyDescent="0.25">
      <c r="A343" s="1"/>
      <c r="B343" s="1" t="s">
        <v>404</v>
      </c>
      <c r="C343" s="8" t="s">
        <v>32</v>
      </c>
      <c r="D343" s="9">
        <v>85</v>
      </c>
      <c r="E343" s="9"/>
      <c r="F343" s="9"/>
      <c r="G343" s="9"/>
      <c r="H343" s="9"/>
      <c r="I343" s="9"/>
      <c r="J343" s="9"/>
      <c r="K343" s="9"/>
      <c r="L343" s="9"/>
      <c r="M343" s="10">
        <v>150</v>
      </c>
      <c r="N343" s="10"/>
      <c r="O343" s="11">
        <v>4</v>
      </c>
      <c r="P343" s="7">
        <f t="shared" si="10"/>
        <v>170</v>
      </c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</row>
    <row r="344" spans="1:38" ht="15.75" customHeight="1" x14ac:dyDescent="0.25">
      <c r="A344" s="1"/>
      <c r="B344" s="1" t="s">
        <v>405</v>
      </c>
      <c r="C344" s="8" t="s">
        <v>32</v>
      </c>
      <c r="D344" s="9">
        <v>85</v>
      </c>
      <c r="E344" s="9"/>
      <c r="F344" s="9"/>
      <c r="G344" s="9"/>
      <c r="H344" s="9"/>
      <c r="I344" s="9"/>
      <c r="J344" s="9"/>
      <c r="K344" s="9"/>
      <c r="L344" s="9"/>
      <c r="M344" s="10"/>
      <c r="N344" s="10"/>
      <c r="O344" s="11">
        <v>0</v>
      </c>
      <c r="P344" s="7">
        <f t="shared" si="10"/>
        <v>0</v>
      </c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 t="s">
        <v>406</v>
      </c>
      <c r="AE344" s="7"/>
      <c r="AF344" s="7"/>
      <c r="AG344" s="7"/>
      <c r="AH344" s="7"/>
      <c r="AI344" s="7"/>
      <c r="AJ344" s="7"/>
      <c r="AK344" s="7"/>
      <c r="AL344" s="7"/>
    </row>
    <row r="345" spans="1:38" ht="15.75" customHeight="1" x14ac:dyDescent="0.25">
      <c r="A345" s="1"/>
      <c r="B345" s="1" t="s">
        <v>405</v>
      </c>
      <c r="C345" s="8" t="s">
        <v>32</v>
      </c>
      <c r="D345" s="9">
        <v>85</v>
      </c>
      <c r="E345" s="9"/>
      <c r="F345" s="9"/>
      <c r="G345" s="9"/>
      <c r="H345" s="9"/>
      <c r="I345" s="9"/>
      <c r="J345" s="9"/>
      <c r="K345" s="9"/>
      <c r="L345" s="9"/>
      <c r="M345" s="10"/>
      <c r="N345" s="10"/>
      <c r="O345" s="11">
        <v>0</v>
      </c>
      <c r="P345" s="7">
        <f t="shared" si="10"/>
        <v>0</v>
      </c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</row>
    <row r="346" spans="1:38" ht="15.75" customHeight="1" x14ac:dyDescent="0.25">
      <c r="A346" s="1"/>
      <c r="B346" s="1" t="s">
        <v>405</v>
      </c>
      <c r="C346" s="8" t="s">
        <v>32</v>
      </c>
      <c r="D346" s="9">
        <v>85</v>
      </c>
      <c r="E346" s="9"/>
      <c r="F346" s="9"/>
      <c r="G346" s="9"/>
      <c r="H346" s="9"/>
      <c r="I346" s="9"/>
      <c r="J346" s="9"/>
      <c r="K346" s="9"/>
      <c r="L346" s="9"/>
      <c r="M346" s="10"/>
      <c r="N346" s="10"/>
      <c r="O346" s="11">
        <v>0</v>
      </c>
      <c r="P346" s="7">
        <f t="shared" si="10"/>
        <v>0</v>
      </c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</row>
    <row r="347" spans="1:38" ht="15.75" customHeight="1" x14ac:dyDescent="0.25">
      <c r="A347" s="1"/>
      <c r="B347" s="1" t="s">
        <v>407</v>
      </c>
      <c r="C347" s="8" t="s">
        <v>32</v>
      </c>
      <c r="D347" s="9">
        <v>78</v>
      </c>
      <c r="E347" s="9"/>
      <c r="F347" s="9"/>
      <c r="G347" s="9"/>
      <c r="H347" s="9"/>
      <c r="I347" s="9"/>
      <c r="J347" s="9"/>
      <c r="K347" s="9"/>
      <c r="L347" s="9"/>
      <c r="M347" s="10"/>
      <c r="N347" s="10"/>
      <c r="O347" s="11">
        <v>0</v>
      </c>
      <c r="P347" s="7">
        <f t="shared" si="10"/>
        <v>0</v>
      </c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</row>
    <row r="348" spans="1:38" ht="15.75" customHeight="1" x14ac:dyDescent="0.25">
      <c r="A348" s="1"/>
      <c r="B348" s="1" t="s">
        <v>407</v>
      </c>
      <c r="C348" s="8" t="s">
        <v>32</v>
      </c>
      <c r="D348" s="9">
        <v>100</v>
      </c>
      <c r="E348" s="9"/>
      <c r="F348" s="9"/>
      <c r="G348" s="9"/>
      <c r="H348" s="9"/>
      <c r="I348" s="9"/>
      <c r="J348" s="9"/>
      <c r="K348" s="9"/>
      <c r="L348" s="9"/>
      <c r="M348" s="10"/>
      <c r="N348" s="10"/>
      <c r="O348" s="11">
        <v>0</v>
      </c>
      <c r="P348" s="7">
        <f t="shared" si="10"/>
        <v>0</v>
      </c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</row>
    <row r="349" spans="1:38" ht="15.75" customHeight="1" x14ac:dyDescent="0.25">
      <c r="A349" s="1"/>
      <c r="B349" s="1" t="s">
        <v>407</v>
      </c>
      <c r="C349" s="8" t="s">
        <v>32</v>
      </c>
      <c r="D349" s="9">
        <v>60</v>
      </c>
      <c r="E349" s="9"/>
      <c r="F349" s="9"/>
      <c r="G349" s="9"/>
      <c r="H349" s="9"/>
      <c r="I349" s="9"/>
      <c r="J349" s="9"/>
      <c r="K349" s="9"/>
      <c r="L349" s="9"/>
      <c r="M349" s="10"/>
      <c r="N349" s="10"/>
      <c r="O349" s="11">
        <v>0</v>
      </c>
      <c r="P349" s="7">
        <f t="shared" si="10"/>
        <v>0</v>
      </c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</row>
    <row r="350" spans="1:38" ht="15.75" customHeight="1" x14ac:dyDescent="0.25">
      <c r="A350" s="1"/>
      <c r="B350" s="1" t="s">
        <v>407</v>
      </c>
      <c r="C350" s="8" t="s">
        <v>32</v>
      </c>
      <c r="D350" s="9">
        <v>100</v>
      </c>
      <c r="E350" s="9"/>
      <c r="F350" s="9"/>
      <c r="G350" s="9"/>
      <c r="H350" s="9"/>
      <c r="I350" s="9"/>
      <c r="J350" s="9"/>
      <c r="K350" s="9"/>
      <c r="L350" s="9"/>
      <c r="M350" s="10"/>
      <c r="N350" s="10"/>
      <c r="O350" s="11">
        <v>0</v>
      </c>
      <c r="P350" s="7">
        <f t="shared" si="10"/>
        <v>0</v>
      </c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</row>
    <row r="351" spans="1:38" ht="15.75" customHeight="1" x14ac:dyDescent="0.25">
      <c r="A351" s="1"/>
      <c r="B351" s="1" t="s">
        <v>407</v>
      </c>
      <c r="C351" s="8" t="s">
        <v>32</v>
      </c>
      <c r="D351" s="9">
        <v>78</v>
      </c>
      <c r="E351" s="9"/>
      <c r="F351" s="9"/>
      <c r="G351" s="9"/>
      <c r="H351" s="9"/>
      <c r="I351" s="9"/>
      <c r="J351" s="9"/>
      <c r="K351" s="9"/>
      <c r="L351" s="9"/>
      <c r="M351" s="10"/>
      <c r="N351" s="10"/>
      <c r="O351" s="11">
        <v>0</v>
      </c>
      <c r="P351" s="7">
        <f t="shared" si="10"/>
        <v>0</v>
      </c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</row>
    <row r="352" spans="1:38" ht="15.75" customHeight="1" x14ac:dyDescent="0.25">
      <c r="A352" s="1"/>
      <c r="B352" s="1" t="s">
        <v>408</v>
      </c>
      <c r="C352" s="8" t="s">
        <v>32</v>
      </c>
      <c r="D352" s="9">
        <v>80</v>
      </c>
      <c r="E352" s="9"/>
      <c r="F352" s="9"/>
      <c r="G352" s="9"/>
      <c r="H352" s="9"/>
      <c r="I352" s="9"/>
      <c r="J352" s="9"/>
      <c r="K352" s="9"/>
      <c r="L352" s="9"/>
      <c r="M352" s="10"/>
      <c r="N352" s="10"/>
      <c r="O352" s="11">
        <v>0</v>
      </c>
      <c r="P352" s="7">
        <f t="shared" si="10"/>
        <v>0</v>
      </c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</row>
    <row r="353" spans="1:38" ht="15.75" customHeight="1" x14ac:dyDescent="0.25">
      <c r="A353" s="1"/>
      <c r="B353" s="1" t="s">
        <v>408</v>
      </c>
      <c r="C353" s="8" t="s">
        <v>32</v>
      </c>
      <c r="D353" s="9">
        <v>58</v>
      </c>
      <c r="E353" s="9"/>
      <c r="F353" s="9"/>
      <c r="G353" s="9"/>
      <c r="H353" s="9"/>
      <c r="I353" s="9"/>
      <c r="J353" s="9"/>
      <c r="K353" s="9"/>
      <c r="L353" s="9"/>
      <c r="M353" s="10"/>
      <c r="N353" s="10"/>
      <c r="O353" s="11">
        <v>0</v>
      </c>
      <c r="P353" s="7">
        <f t="shared" si="10"/>
        <v>0</v>
      </c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</row>
    <row r="354" spans="1:38" ht="15.75" customHeight="1" x14ac:dyDescent="0.25">
      <c r="A354" s="1"/>
      <c r="B354" s="1" t="s">
        <v>408</v>
      </c>
      <c r="C354" s="8" t="s">
        <v>32</v>
      </c>
      <c r="D354" s="9">
        <v>58</v>
      </c>
      <c r="E354" s="9"/>
      <c r="F354" s="9"/>
      <c r="G354" s="9"/>
      <c r="H354" s="9"/>
      <c r="I354" s="9"/>
      <c r="J354" s="9"/>
      <c r="K354" s="9"/>
      <c r="L354" s="9"/>
      <c r="M354" s="10"/>
      <c r="N354" s="10"/>
      <c r="O354" s="11">
        <v>0</v>
      </c>
      <c r="P354" s="7">
        <f t="shared" si="10"/>
        <v>0</v>
      </c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</row>
    <row r="355" spans="1:38" ht="15.75" customHeight="1" x14ac:dyDescent="0.25">
      <c r="A355" s="1"/>
      <c r="B355" s="1" t="s">
        <v>409</v>
      </c>
      <c r="C355" s="8" t="s">
        <v>32</v>
      </c>
      <c r="D355" s="9">
        <v>80</v>
      </c>
      <c r="E355" s="9"/>
      <c r="F355" s="9"/>
      <c r="G355" s="9"/>
      <c r="H355" s="9"/>
      <c r="I355" s="9"/>
      <c r="J355" s="9"/>
      <c r="K355" s="9"/>
      <c r="L355" s="9"/>
      <c r="M355" s="10"/>
      <c r="N355" s="10"/>
      <c r="O355" s="11">
        <v>0</v>
      </c>
      <c r="P355" s="7">
        <f t="shared" si="10"/>
        <v>0</v>
      </c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</row>
    <row r="356" spans="1:38" ht="15.75" customHeight="1" x14ac:dyDescent="0.25">
      <c r="A356" s="1"/>
      <c r="B356" s="1" t="s">
        <v>409</v>
      </c>
      <c r="C356" s="8" t="s">
        <v>32</v>
      </c>
      <c r="D356" s="9">
        <v>54</v>
      </c>
      <c r="E356" s="9"/>
      <c r="F356" s="9"/>
      <c r="G356" s="9"/>
      <c r="H356" s="9"/>
      <c r="I356" s="9"/>
      <c r="J356" s="9"/>
      <c r="K356" s="9"/>
      <c r="L356" s="9"/>
      <c r="M356" s="10"/>
      <c r="N356" s="10"/>
      <c r="O356" s="11">
        <v>0</v>
      </c>
      <c r="P356" s="7">
        <f t="shared" si="10"/>
        <v>0</v>
      </c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</row>
    <row r="357" spans="1:38" ht="15.75" customHeight="1" x14ac:dyDescent="0.25">
      <c r="A357" s="1"/>
      <c r="B357" s="1" t="s">
        <v>409</v>
      </c>
      <c r="C357" s="8" t="s">
        <v>32</v>
      </c>
      <c r="D357" s="9">
        <v>54</v>
      </c>
      <c r="E357" s="9"/>
      <c r="F357" s="9"/>
      <c r="G357" s="9"/>
      <c r="H357" s="9"/>
      <c r="I357" s="9"/>
      <c r="J357" s="9"/>
      <c r="K357" s="9"/>
      <c r="L357" s="9"/>
      <c r="M357" s="10"/>
      <c r="N357" s="10"/>
      <c r="O357" s="11">
        <v>0</v>
      </c>
      <c r="P357" s="7">
        <f t="shared" si="10"/>
        <v>0</v>
      </c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</row>
    <row r="358" spans="1:38" ht="15.75" customHeight="1" x14ac:dyDescent="0.25">
      <c r="A358" s="1"/>
      <c r="B358" s="1" t="s">
        <v>410</v>
      </c>
      <c r="C358" s="8" t="s">
        <v>32</v>
      </c>
      <c r="D358" s="9">
        <v>132</v>
      </c>
      <c r="E358" s="9"/>
      <c r="F358" s="9"/>
      <c r="G358" s="9"/>
      <c r="H358" s="9"/>
      <c r="I358" s="9"/>
      <c r="J358" s="9"/>
      <c r="K358" s="9"/>
      <c r="L358" s="9"/>
      <c r="M358" s="10"/>
      <c r="N358" s="10"/>
      <c r="O358" s="11">
        <v>0</v>
      </c>
      <c r="P358" s="7">
        <f t="shared" si="10"/>
        <v>0</v>
      </c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</row>
    <row r="359" spans="1:38" ht="15.75" customHeight="1" x14ac:dyDescent="0.25">
      <c r="A359" s="1"/>
      <c r="B359" s="1" t="s">
        <v>410</v>
      </c>
      <c r="C359" s="8" t="s">
        <v>32</v>
      </c>
      <c r="D359" s="9">
        <v>132</v>
      </c>
      <c r="E359" s="9"/>
      <c r="F359" s="9"/>
      <c r="G359" s="9"/>
      <c r="H359" s="9"/>
      <c r="I359" s="9"/>
      <c r="J359" s="9"/>
      <c r="K359" s="9"/>
      <c r="L359" s="9"/>
      <c r="M359" s="10"/>
      <c r="N359" s="10"/>
      <c r="O359" s="11">
        <v>0</v>
      </c>
      <c r="P359" s="7">
        <f t="shared" si="10"/>
        <v>0</v>
      </c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</row>
    <row r="360" spans="1:38" ht="15.75" customHeight="1" x14ac:dyDescent="0.25">
      <c r="A360" s="1"/>
      <c r="B360" s="1" t="s">
        <v>410</v>
      </c>
      <c r="C360" s="8" t="s">
        <v>32</v>
      </c>
      <c r="D360" s="9">
        <v>140</v>
      </c>
      <c r="E360" s="9"/>
      <c r="F360" s="9"/>
      <c r="G360" s="9"/>
      <c r="H360" s="9"/>
      <c r="I360" s="9"/>
      <c r="J360" s="9"/>
      <c r="K360" s="9"/>
      <c r="L360" s="9"/>
      <c r="M360" s="10"/>
      <c r="N360" s="10"/>
      <c r="O360" s="11">
        <v>0</v>
      </c>
      <c r="P360" s="7">
        <f t="shared" si="10"/>
        <v>0</v>
      </c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</row>
    <row r="361" spans="1:38" ht="15.75" customHeight="1" x14ac:dyDescent="0.25">
      <c r="A361" s="1"/>
      <c r="B361" s="1" t="s">
        <v>411</v>
      </c>
      <c r="C361" s="8" t="s">
        <v>32</v>
      </c>
      <c r="D361" s="9">
        <v>140</v>
      </c>
      <c r="E361" s="9"/>
      <c r="F361" s="9"/>
      <c r="G361" s="9"/>
      <c r="H361" s="9"/>
      <c r="I361" s="9"/>
      <c r="J361" s="9"/>
      <c r="K361" s="9"/>
      <c r="L361" s="9"/>
      <c r="M361" s="10"/>
      <c r="N361" s="10"/>
      <c r="O361" s="11">
        <v>0</v>
      </c>
      <c r="P361" s="7">
        <f t="shared" si="10"/>
        <v>0</v>
      </c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</row>
    <row r="362" spans="1:38" ht="15.75" customHeight="1" x14ac:dyDescent="0.25">
      <c r="A362" s="1"/>
      <c r="B362" s="1" t="s">
        <v>412</v>
      </c>
      <c r="C362" s="8" t="s">
        <v>32</v>
      </c>
      <c r="D362" s="9">
        <v>26</v>
      </c>
      <c r="E362" s="9"/>
      <c r="F362" s="9"/>
      <c r="G362" s="9"/>
      <c r="H362" s="9"/>
      <c r="I362" s="9"/>
      <c r="J362" s="9"/>
      <c r="K362" s="9"/>
      <c r="L362" s="9"/>
      <c r="M362" s="10"/>
      <c r="N362" s="10"/>
      <c r="O362" s="11">
        <v>0</v>
      </c>
      <c r="P362" s="7">
        <f t="shared" si="10"/>
        <v>0</v>
      </c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</row>
    <row r="363" spans="1:38" ht="15.75" customHeight="1" x14ac:dyDescent="0.25">
      <c r="A363" s="1"/>
      <c r="B363" s="1" t="s">
        <v>413</v>
      </c>
      <c r="C363" s="8" t="s">
        <v>32</v>
      </c>
      <c r="D363" s="9">
        <v>30</v>
      </c>
      <c r="E363" s="9"/>
      <c r="F363" s="9"/>
      <c r="G363" s="9"/>
      <c r="H363" s="9"/>
      <c r="I363" s="9"/>
      <c r="J363" s="9"/>
      <c r="K363" s="9"/>
      <c r="L363" s="9"/>
      <c r="M363" s="10"/>
      <c r="N363" s="10"/>
      <c r="O363" s="11">
        <v>0</v>
      </c>
      <c r="P363" s="7">
        <f t="shared" si="10"/>
        <v>0</v>
      </c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</row>
    <row r="364" spans="1:38" ht="15.75" customHeight="1" x14ac:dyDescent="0.25">
      <c r="A364" s="1"/>
      <c r="B364" s="1" t="s">
        <v>414</v>
      </c>
      <c r="C364" s="8" t="s">
        <v>32</v>
      </c>
      <c r="D364" s="9">
        <v>65</v>
      </c>
      <c r="E364" s="9"/>
      <c r="F364" s="9"/>
      <c r="G364" s="9"/>
      <c r="H364" s="9"/>
      <c r="I364" s="9"/>
      <c r="J364" s="9"/>
      <c r="K364" s="9"/>
      <c r="L364" s="9"/>
      <c r="M364" s="10"/>
      <c r="N364" s="10"/>
      <c r="O364" s="11">
        <v>0</v>
      </c>
      <c r="P364" s="7">
        <f t="shared" si="10"/>
        <v>0</v>
      </c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</row>
    <row r="365" spans="1:38" ht="15.75" customHeight="1" x14ac:dyDescent="0.25">
      <c r="A365" s="1"/>
      <c r="B365" s="1" t="s">
        <v>415</v>
      </c>
      <c r="C365" s="8" t="s">
        <v>32</v>
      </c>
      <c r="D365" s="9">
        <v>66</v>
      </c>
      <c r="E365" s="9"/>
      <c r="F365" s="9"/>
      <c r="G365" s="9"/>
      <c r="H365" s="9"/>
      <c r="I365" s="9"/>
      <c r="J365" s="9"/>
      <c r="K365" s="9"/>
      <c r="L365" s="9"/>
      <c r="M365" s="10"/>
      <c r="N365" s="10"/>
      <c r="O365" s="11">
        <v>0</v>
      </c>
      <c r="P365" s="7">
        <f t="shared" si="10"/>
        <v>0</v>
      </c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</row>
    <row r="366" spans="1:38" ht="15.75" customHeight="1" x14ac:dyDescent="0.25">
      <c r="A366" s="1"/>
      <c r="B366" s="1" t="s">
        <v>415</v>
      </c>
      <c r="C366" s="8" t="s">
        <v>32</v>
      </c>
      <c r="D366" s="9">
        <v>72</v>
      </c>
      <c r="E366" s="9"/>
      <c r="F366" s="9"/>
      <c r="G366" s="9"/>
      <c r="H366" s="9"/>
      <c r="I366" s="9"/>
      <c r="J366" s="9"/>
      <c r="K366" s="9"/>
      <c r="L366" s="9"/>
      <c r="M366" s="10"/>
      <c r="N366" s="10"/>
      <c r="O366" s="11">
        <v>0</v>
      </c>
      <c r="P366" s="7">
        <f t="shared" si="10"/>
        <v>0</v>
      </c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</row>
    <row r="367" spans="1:38" ht="15.75" customHeight="1" x14ac:dyDescent="0.25">
      <c r="A367" s="1"/>
      <c r="B367" s="1" t="s">
        <v>415</v>
      </c>
      <c r="C367" s="8" t="s">
        <v>32</v>
      </c>
      <c r="D367" s="9">
        <v>72</v>
      </c>
      <c r="E367" s="9"/>
      <c r="F367" s="9"/>
      <c r="G367" s="9"/>
      <c r="H367" s="9"/>
      <c r="I367" s="9"/>
      <c r="J367" s="9"/>
      <c r="K367" s="9"/>
      <c r="L367" s="9"/>
      <c r="M367" s="10"/>
      <c r="N367" s="10"/>
      <c r="O367" s="11">
        <v>0</v>
      </c>
      <c r="P367" s="7">
        <f t="shared" si="10"/>
        <v>0</v>
      </c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</row>
    <row r="368" spans="1:38" ht="15.75" customHeight="1" x14ac:dyDescent="0.25">
      <c r="A368" s="1"/>
      <c r="B368" s="1" t="s">
        <v>415</v>
      </c>
      <c r="C368" s="8" t="s">
        <v>32</v>
      </c>
      <c r="D368" s="9">
        <v>66</v>
      </c>
      <c r="E368" s="9"/>
      <c r="F368" s="9"/>
      <c r="G368" s="9"/>
      <c r="H368" s="9"/>
      <c r="I368" s="9"/>
      <c r="J368" s="9"/>
      <c r="K368" s="9"/>
      <c r="L368" s="9"/>
      <c r="M368" s="10"/>
      <c r="N368" s="10"/>
      <c r="O368" s="11">
        <v>0</v>
      </c>
      <c r="P368" s="7">
        <f t="shared" si="10"/>
        <v>0</v>
      </c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</row>
    <row r="369" spans="1:38" ht="15.75" customHeight="1" x14ac:dyDescent="0.25">
      <c r="A369" s="1"/>
      <c r="B369" s="1" t="s">
        <v>416</v>
      </c>
      <c r="C369" s="8" t="s">
        <v>32</v>
      </c>
      <c r="D369" s="9">
        <v>72</v>
      </c>
      <c r="E369" s="9"/>
      <c r="F369" s="9"/>
      <c r="G369" s="9"/>
      <c r="H369" s="9"/>
      <c r="I369" s="9"/>
      <c r="J369" s="9"/>
      <c r="K369" s="9"/>
      <c r="L369" s="9"/>
      <c r="M369" s="10"/>
      <c r="N369" s="10"/>
      <c r="O369" s="11">
        <v>0</v>
      </c>
      <c r="P369" s="7">
        <f t="shared" si="10"/>
        <v>0</v>
      </c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</row>
    <row r="370" spans="1:38" ht="15.75" customHeight="1" x14ac:dyDescent="0.25">
      <c r="A370" s="1"/>
      <c r="B370" s="1" t="s">
        <v>416</v>
      </c>
      <c r="C370" s="8" t="s">
        <v>32</v>
      </c>
      <c r="D370" s="9">
        <v>72</v>
      </c>
      <c r="E370" s="9"/>
      <c r="F370" s="9"/>
      <c r="G370" s="9"/>
      <c r="H370" s="9"/>
      <c r="I370" s="9"/>
      <c r="J370" s="9"/>
      <c r="K370" s="9"/>
      <c r="L370" s="9"/>
      <c r="M370" s="10"/>
      <c r="N370" s="10"/>
      <c r="O370" s="11">
        <v>0</v>
      </c>
      <c r="P370" s="7">
        <f t="shared" si="10"/>
        <v>0</v>
      </c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</row>
    <row r="371" spans="1:38" ht="15.75" customHeight="1" x14ac:dyDescent="0.25">
      <c r="A371" s="1"/>
      <c r="B371" s="1" t="s">
        <v>417</v>
      </c>
      <c r="C371" s="8" t="s">
        <v>32</v>
      </c>
      <c r="D371" s="9">
        <v>52</v>
      </c>
      <c r="E371" s="9"/>
      <c r="F371" s="9"/>
      <c r="G371" s="9"/>
      <c r="H371" s="9"/>
      <c r="I371" s="9"/>
      <c r="J371" s="9"/>
      <c r="K371" s="9"/>
      <c r="L371" s="9"/>
      <c r="M371" s="10"/>
      <c r="N371" s="10"/>
      <c r="O371" s="11">
        <v>0</v>
      </c>
      <c r="P371" s="7">
        <f t="shared" si="10"/>
        <v>0</v>
      </c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</row>
    <row r="372" spans="1:38" ht="15.75" customHeight="1" x14ac:dyDescent="0.25">
      <c r="A372" s="1"/>
      <c r="B372" s="1" t="s">
        <v>417</v>
      </c>
      <c r="C372" s="8" t="s">
        <v>32</v>
      </c>
      <c r="D372" s="9">
        <v>52</v>
      </c>
      <c r="E372" s="9"/>
      <c r="F372" s="9"/>
      <c r="G372" s="9"/>
      <c r="H372" s="9"/>
      <c r="I372" s="9"/>
      <c r="J372" s="9"/>
      <c r="K372" s="9"/>
      <c r="L372" s="9"/>
      <c r="M372" s="10"/>
      <c r="N372" s="10"/>
      <c r="O372" s="11">
        <v>0</v>
      </c>
      <c r="P372" s="7">
        <f t="shared" si="10"/>
        <v>0</v>
      </c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</row>
    <row r="373" spans="1:38" ht="15.75" customHeight="1" x14ac:dyDescent="0.25">
      <c r="A373" s="1"/>
      <c r="B373" s="1" t="s">
        <v>418</v>
      </c>
      <c r="C373" s="8" t="s">
        <v>32</v>
      </c>
      <c r="D373" s="9">
        <v>75</v>
      </c>
      <c r="E373" s="9"/>
      <c r="F373" s="9"/>
      <c r="G373" s="9"/>
      <c r="H373" s="9"/>
      <c r="I373" s="9"/>
      <c r="J373" s="9"/>
      <c r="K373" s="9"/>
      <c r="L373" s="9"/>
      <c r="M373" s="10"/>
      <c r="N373" s="10"/>
      <c r="O373" s="11">
        <v>0</v>
      </c>
      <c r="P373" s="7">
        <f t="shared" si="10"/>
        <v>0</v>
      </c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</row>
    <row r="374" spans="1:38" ht="15.75" customHeight="1" x14ac:dyDescent="0.25">
      <c r="A374" s="1"/>
      <c r="B374" s="1" t="s">
        <v>418</v>
      </c>
      <c r="C374" s="8" t="s">
        <v>32</v>
      </c>
      <c r="D374" s="9">
        <v>75</v>
      </c>
      <c r="E374" s="9"/>
      <c r="F374" s="9"/>
      <c r="G374" s="9"/>
      <c r="H374" s="9"/>
      <c r="I374" s="9"/>
      <c r="J374" s="9"/>
      <c r="K374" s="9"/>
      <c r="L374" s="9"/>
      <c r="M374" s="10"/>
      <c r="N374" s="10"/>
      <c r="O374" s="11">
        <v>0</v>
      </c>
      <c r="P374" s="7">
        <f t="shared" si="10"/>
        <v>0</v>
      </c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</row>
    <row r="375" spans="1:38" ht="15.75" customHeight="1" x14ac:dyDescent="0.25">
      <c r="A375" s="1"/>
      <c r="B375" s="1" t="s">
        <v>418</v>
      </c>
      <c r="C375" s="8" t="s">
        <v>32</v>
      </c>
      <c r="D375" s="9">
        <v>75</v>
      </c>
      <c r="E375" s="9"/>
      <c r="F375" s="9"/>
      <c r="G375" s="9"/>
      <c r="H375" s="9"/>
      <c r="I375" s="9"/>
      <c r="J375" s="9"/>
      <c r="K375" s="9"/>
      <c r="L375" s="9"/>
      <c r="M375" s="10"/>
      <c r="N375" s="10"/>
      <c r="O375" s="11">
        <v>0</v>
      </c>
      <c r="P375" s="7">
        <f t="shared" si="10"/>
        <v>0</v>
      </c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</row>
    <row r="376" spans="1:38" ht="15.75" customHeight="1" x14ac:dyDescent="0.25">
      <c r="A376" s="1"/>
      <c r="B376" s="1" t="s">
        <v>419</v>
      </c>
      <c r="C376" s="8" t="s">
        <v>32</v>
      </c>
      <c r="D376" s="9">
        <v>85</v>
      </c>
      <c r="E376" s="9"/>
      <c r="F376" s="9"/>
      <c r="G376" s="9"/>
      <c r="H376" s="9"/>
      <c r="I376" s="9"/>
      <c r="J376" s="9"/>
      <c r="K376" s="9"/>
      <c r="L376" s="9"/>
      <c r="M376" s="10"/>
      <c r="N376" s="10"/>
      <c r="O376" s="11">
        <v>0</v>
      </c>
      <c r="P376" s="7">
        <f t="shared" si="10"/>
        <v>0</v>
      </c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</row>
    <row r="377" spans="1:38" ht="15.75" customHeight="1" x14ac:dyDescent="0.25">
      <c r="A377" s="1"/>
      <c r="B377" s="1" t="s">
        <v>419</v>
      </c>
      <c r="C377" s="8" t="s">
        <v>32</v>
      </c>
      <c r="D377" s="9">
        <v>85</v>
      </c>
      <c r="E377" s="9"/>
      <c r="F377" s="9"/>
      <c r="G377" s="9"/>
      <c r="H377" s="9"/>
      <c r="I377" s="9"/>
      <c r="J377" s="9"/>
      <c r="K377" s="9"/>
      <c r="L377" s="9"/>
      <c r="M377" s="10"/>
      <c r="N377" s="10"/>
      <c r="O377" s="11">
        <v>0</v>
      </c>
      <c r="P377" s="7">
        <f t="shared" si="10"/>
        <v>0</v>
      </c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</row>
    <row r="378" spans="1:38" ht="15.75" customHeight="1" x14ac:dyDescent="0.25">
      <c r="A378" s="1"/>
      <c r="B378" s="1" t="s">
        <v>419</v>
      </c>
      <c r="C378" s="8" t="s">
        <v>32</v>
      </c>
      <c r="D378" s="9">
        <v>85</v>
      </c>
      <c r="E378" s="9"/>
      <c r="F378" s="9"/>
      <c r="G378" s="9"/>
      <c r="H378" s="9"/>
      <c r="I378" s="9"/>
      <c r="J378" s="9"/>
      <c r="K378" s="9"/>
      <c r="L378" s="9"/>
      <c r="M378" s="10"/>
      <c r="N378" s="10"/>
      <c r="O378" s="11">
        <v>0</v>
      </c>
      <c r="P378" s="7">
        <f t="shared" si="10"/>
        <v>0</v>
      </c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</row>
    <row r="379" spans="1:38" ht="15.75" customHeight="1" x14ac:dyDescent="0.25">
      <c r="A379" s="1"/>
      <c r="B379" s="1" t="s">
        <v>419</v>
      </c>
      <c r="C379" s="8" t="s">
        <v>32</v>
      </c>
      <c r="D379" s="9">
        <v>85</v>
      </c>
      <c r="E379" s="9"/>
      <c r="F379" s="9"/>
      <c r="G379" s="9"/>
      <c r="H379" s="9"/>
      <c r="I379" s="9"/>
      <c r="J379" s="9"/>
      <c r="K379" s="9"/>
      <c r="L379" s="9"/>
      <c r="M379" s="10"/>
      <c r="N379" s="10"/>
      <c r="O379" s="11">
        <v>0</v>
      </c>
      <c r="P379" s="7">
        <f t="shared" si="10"/>
        <v>0</v>
      </c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</row>
    <row r="380" spans="1:38" ht="15.75" customHeight="1" x14ac:dyDescent="0.25">
      <c r="A380" s="1"/>
      <c r="B380" s="1" t="s">
        <v>419</v>
      </c>
      <c r="C380" s="8" t="s">
        <v>32</v>
      </c>
      <c r="D380" s="9">
        <v>85</v>
      </c>
      <c r="E380" s="9"/>
      <c r="F380" s="9"/>
      <c r="G380" s="9"/>
      <c r="H380" s="9"/>
      <c r="I380" s="9"/>
      <c r="J380" s="9"/>
      <c r="K380" s="9"/>
      <c r="L380" s="9"/>
      <c r="M380" s="10"/>
      <c r="N380" s="10"/>
      <c r="O380" s="11">
        <v>0</v>
      </c>
      <c r="P380" s="7">
        <f t="shared" si="10"/>
        <v>0</v>
      </c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</row>
    <row r="381" spans="1:38" ht="15.75" customHeight="1" x14ac:dyDescent="0.25">
      <c r="A381" s="1"/>
      <c r="B381" s="1" t="s">
        <v>419</v>
      </c>
      <c r="C381" s="8" t="s">
        <v>32</v>
      </c>
      <c r="D381" s="9">
        <v>85</v>
      </c>
      <c r="E381" s="9"/>
      <c r="F381" s="9"/>
      <c r="G381" s="9"/>
      <c r="H381" s="9"/>
      <c r="I381" s="9"/>
      <c r="J381" s="9"/>
      <c r="K381" s="9"/>
      <c r="L381" s="9"/>
      <c r="M381" s="10"/>
      <c r="N381" s="10"/>
      <c r="O381" s="11">
        <v>0</v>
      </c>
      <c r="P381" s="7">
        <f t="shared" si="10"/>
        <v>0</v>
      </c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</row>
    <row r="382" spans="1:38" ht="15.75" customHeight="1" x14ac:dyDescent="0.25">
      <c r="A382" s="1"/>
      <c r="B382" s="1" t="s">
        <v>420</v>
      </c>
      <c r="C382" s="8" t="s">
        <v>32</v>
      </c>
      <c r="D382" s="9">
        <v>70</v>
      </c>
      <c r="E382" s="9"/>
      <c r="F382" s="9"/>
      <c r="G382" s="9"/>
      <c r="H382" s="9"/>
      <c r="I382" s="9"/>
      <c r="J382" s="9"/>
      <c r="K382" s="9"/>
      <c r="L382" s="9"/>
      <c r="M382" s="10"/>
      <c r="N382" s="10"/>
      <c r="O382" s="11">
        <v>0</v>
      </c>
      <c r="P382" s="7">
        <f t="shared" si="10"/>
        <v>0</v>
      </c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</row>
    <row r="383" spans="1:38" ht="15.75" customHeight="1" x14ac:dyDescent="0.25">
      <c r="A383" s="1"/>
      <c r="B383" s="1" t="s">
        <v>420</v>
      </c>
      <c r="C383" s="8" t="s">
        <v>32</v>
      </c>
      <c r="D383" s="9">
        <v>68</v>
      </c>
      <c r="E383" s="9"/>
      <c r="F383" s="9"/>
      <c r="G383" s="9"/>
      <c r="H383" s="9"/>
      <c r="I383" s="9"/>
      <c r="J383" s="9"/>
      <c r="K383" s="9"/>
      <c r="L383" s="9"/>
      <c r="M383" s="10"/>
      <c r="N383" s="10"/>
      <c r="O383" s="11">
        <v>0</v>
      </c>
      <c r="P383" s="7">
        <f t="shared" si="10"/>
        <v>0</v>
      </c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</row>
    <row r="384" spans="1:38" ht="15.75" customHeight="1" x14ac:dyDescent="0.25">
      <c r="A384" s="1"/>
      <c r="B384" s="1" t="s">
        <v>420</v>
      </c>
      <c r="C384" s="8" t="s">
        <v>32</v>
      </c>
      <c r="D384" s="9">
        <v>70</v>
      </c>
      <c r="E384" s="9"/>
      <c r="F384" s="9"/>
      <c r="G384" s="9"/>
      <c r="H384" s="9"/>
      <c r="I384" s="9"/>
      <c r="J384" s="9"/>
      <c r="K384" s="9"/>
      <c r="L384" s="9"/>
      <c r="M384" s="10"/>
      <c r="N384" s="10"/>
      <c r="O384" s="11">
        <v>0</v>
      </c>
      <c r="P384" s="7">
        <f t="shared" si="10"/>
        <v>0</v>
      </c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</row>
    <row r="385" spans="1:38" ht="15.75" customHeight="1" x14ac:dyDescent="0.25">
      <c r="A385" s="1"/>
      <c r="B385" s="1" t="s">
        <v>420</v>
      </c>
      <c r="C385" s="8" t="s">
        <v>32</v>
      </c>
      <c r="D385" s="9">
        <v>68</v>
      </c>
      <c r="E385" s="9"/>
      <c r="F385" s="9"/>
      <c r="G385" s="9"/>
      <c r="H385" s="9"/>
      <c r="I385" s="9"/>
      <c r="J385" s="9"/>
      <c r="K385" s="9"/>
      <c r="L385" s="9"/>
      <c r="M385" s="10"/>
      <c r="N385" s="10"/>
      <c r="O385" s="11">
        <v>0</v>
      </c>
      <c r="P385" s="7">
        <f t="shared" si="10"/>
        <v>0</v>
      </c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</row>
    <row r="386" spans="1:38" ht="15.75" customHeight="1" x14ac:dyDescent="0.25">
      <c r="A386" s="1"/>
      <c r="B386" s="1" t="s">
        <v>420</v>
      </c>
      <c r="C386" s="8" t="s">
        <v>32</v>
      </c>
      <c r="D386" s="9">
        <v>70</v>
      </c>
      <c r="E386" s="9"/>
      <c r="F386" s="9"/>
      <c r="G386" s="9"/>
      <c r="H386" s="9"/>
      <c r="I386" s="9"/>
      <c r="J386" s="9"/>
      <c r="K386" s="9"/>
      <c r="L386" s="9"/>
      <c r="M386" s="10"/>
      <c r="N386" s="10"/>
      <c r="O386" s="11">
        <v>0</v>
      </c>
      <c r="P386" s="7">
        <f t="shared" si="10"/>
        <v>0</v>
      </c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</row>
    <row r="387" spans="1:38" ht="15.75" customHeight="1" x14ac:dyDescent="0.25">
      <c r="A387" s="1"/>
      <c r="B387" s="1" t="s">
        <v>420</v>
      </c>
      <c r="C387" s="8" t="s">
        <v>32</v>
      </c>
      <c r="D387" s="9">
        <v>68</v>
      </c>
      <c r="E387" s="9"/>
      <c r="F387" s="9"/>
      <c r="G387" s="9"/>
      <c r="H387" s="9"/>
      <c r="I387" s="9"/>
      <c r="J387" s="9"/>
      <c r="K387" s="9"/>
      <c r="L387" s="9"/>
      <c r="M387" s="10"/>
      <c r="N387" s="10"/>
      <c r="O387" s="11">
        <v>0</v>
      </c>
      <c r="P387" s="7">
        <f t="shared" si="10"/>
        <v>0</v>
      </c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</row>
    <row r="388" spans="1:38" ht="15.75" customHeight="1" x14ac:dyDescent="0.25">
      <c r="A388" s="1"/>
      <c r="B388" s="1" t="s">
        <v>420</v>
      </c>
      <c r="C388" s="8" t="s">
        <v>32</v>
      </c>
      <c r="D388" s="9">
        <v>70</v>
      </c>
      <c r="E388" s="9"/>
      <c r="F388" s="9"/>
      <c r="G388" s="9"/>
      <c r="H388" s="9"/>
      <c r="I388" s="9"/>
      <c r="J388" s="9"/>
      <c r="K388" s="9"/>
      <c r="L388" s="9"/>
      <c r="M388" s="10"/>
      <c r="N388" s="10"/>
      <c r="O388" s="11">
        <v>0</v>
      </c>
      <c r="P388" s="7">
        <f t="shared" si="10"/>
        <v>0</v>
      </c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</row>
    <row r="389" spans="1:38" ht="15.75" customHeight="1" x14ac:dyDescent="0.25">
      <c r="A389" s="1"/>
      <c r="B389" s="1" t="s">
        <v>420</v>
      </c>
      <c r="C389" s="8" t="s">
        <v>32</v>
      </c>
      <c r="D389" s="9">
        <v>68</v>
      </c>
      <c r="E389" s="9"/>
      <c r="F389" s="9"/>
      <c r="G389" s="9"/>
      <c r="H389" s="9"/>
      <c r="I389" s="9"/>
      <c r="J389" s="9"/>
      <c r="K389" s="9"/>
      <c r="L389" s="9"/>
      <c r="M389" s="10"/>
      <c r="N389" s="10"/>
      <c r="O389" s="11">
        <v>0</v>
      </c>
      <c r="P389" s="7">
        <f t="shared" si="10"/>
        <v>0</v>
      </c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</row>
    <row r="390" spans="1:38" ht="15.75" customHeight="1" x14ac:dyDescent="0.25">
      <c r="A390" s="1"/>
      <c r="B390" s="1" t="s">
        <v>420</v>
      </c>
      <c r="C390" s="8" t="s">
        <v>32</v>
      </c>
      <c r="D390" s="9">
        <v>70</v>
      </c>
      <c r="E390" s="9"/>
      <c r="F390" s="9"/>
      <c r="G390" s="9"/>
      <c r="H390" s="9"/>
      <c r="I390" s="9"/>
      <c r="J390" s="9"/>
      <c r="K390" s="9"/>
      <c r="L390" s="9"/>
      <c r="M390" s="10"/>
      <c r="N390" s="10"/>
      <c r="O390" s="11">
        <v>0</v>
      </c>
      <c r="P390" s="7">
        <f t="shared" si="10"/>
        <v>0</v>
      </c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</row>
    <row r="391" spans="1:38" ht="15.75" customHeight="1" x14ac:dyDescent="0.25">
      <c r="A391" s="1"/>
      <c r="B391" s="1" t="s">
        <v>420</v>
      </c>
      <c r="C391" s="8" t="s">
        <v>32</v>
      </c>
      <c r="D391" s="9">
        <v>70</v>
      </c>
      <c r="E391" s="9"/>
      <c r="F391" s="9"/>
      <c r="G391" s="9"/>
      <c r="H391" s="9"/>
      <c r="I391" s="9"/>
      <c r="J391" s="9"/>
      <c r="K391" s="9"/>
      <c r="L391" s="9"/>
      <c r="M391" s="10"/>
      <c r="N391" s="10"/>
      <c r="O391" s="11">
        <v>0</v>
      </c>
      <c r="P391" s="7">
        <f t="shared" si="10"/>
        <v>0</v>
      </c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</row>
    <row r="392" spans="1:38" ht="15.75" customHeight="1" x14ac:dyDescent="0.25">
      <c r="A392" s="1"/>
      <c r="B392" s="1" t="s">
        <v>420</v>
      </c>
      <c r="C392" s="8" t="s">
        <v>32</v>
      </c>
      <c r="D392" s="9">
        <v>68</v>
      </c>
      <c r="E392" s="9"/>
      <c r="F392" s="9"/>
      <c r="G392" s="9"/>
      <c r="H392" s="9"/>
      <c r="I392" s="9"/>
      <c r="J392" s="9"/>
      <c r="K392" s="9"/>
      <c r="L392" s="9"/>
      <c r="M392" s="10"/>
      <c r="N392" s="10"/>
      <c r="O392" s="11">
        <v>0</v>
      </c>
      <c r="P392" s="7">
        <f t="shared" si="10"/>
        <v>0</v>
      </c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</row>
    <row r="393" spans="1:38" ht="15.75" customHeight="1" x14ac:dyDescent="0.25">
      <c r="A393" s="1"/>
      <c r="B393" s="1" t="s">
        <v>421</v>
      </c>
      <c r="C393" s="8" t="s">
        <v>32</v>
      </c>
      <c r="D393" s="9">
        <v>70</v>
      </c>
      <c r="E393" s="9"/>
      <c r="F393" s="9"/>
      <c r="G393" s="9"/>
      <c r="H393" s="9"/>
      <c r="I393" s="9"/>
      <c r="J393" s="9"/>
      <c r="K393" s="9"/>
      <c r="L393" s="9"/>
      <c r="M393" s="10"/>
      <c r="N393" s="10"/>
      <c r="O393" s="11">
        <v>0</v>
      </c>
      <c r="P393" s="7">
        <f t="shared" si="10"/>
        <v>0</v>
      </c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</row>
    <row r="394" spans="1:38" ht="15.75" customHeight="1" x14ac:dyDescent="0.25">
      <c r="A394" s="1"/>
      <c r="B394" s="1" t="s">
        <v>421</v>
      </c>
      <c r="C394" s="8" t="s">
        <v>32</v>
      </c>
      <c r="D394" s="9">
        <v>70</v>
      </c>
      <c r="E394" s="9"/>
      <c r="F394" s="9"/>
      <c r="G394" s="9"/>
      <c r="H394" s="9"/>
      <c r="I394" s="9"/>
      <c r="J394" s="9"/>
      <c r="K394" s="9"/>
      <c r="L394" s="9"/>
      <c r="M394" s="10"/>
      <c r="N394" s="10"/>
      <c r="O394" s="11">
        <v>0</v>
      </c>
      <c r="P394" s="7">
        <f t="shared" si="10"/>
        <v>0</v>
      </c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</row>
    <row r="395" spans="1:38" ht="15.75" customHeight="1" x14ac:dyDescent="0.25">
      <c r="A395" s="1"/>
      <c r="B395" s="1" t="s">
        <v>421</v>
      </c>
      <c r="C395" s="8" t="s">
        <v>32</v>
      </c>
      <c r="D395" s="9">
        <v>68</v>
      </c>
      <c r="E395" s="9"/>
      <c r="F395" s="9"/>
      <c r="G395" s="9"/>
      <c r="H395" s="9"/>
      <c r="I395" s="9"/>
      <c r="J395" s="9"/>
      <c r="K395" s="9"/>
      <c r="L395" s="9"/>
      <c r="M395" s="10"/>
      <c r="N395" s="10"/>
      <c r="O395" s="11">
        <v>0</v>
      </c>
      <c r="P395" s="7">
        <f t="shared" si="10"/>
        <v>0</v>
      </c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</row>
    <row r="396" spans="1:38" ht="15.75" customHeight="1" x14ac:dyDescent="0.25">
      <c r="A396" s="1"/>
      <c r="B396" s="1" t="s">
        <v>422</v>
      </c>
      <c r="C396" s="8" t="s">
        <v>32</v>
      </c>
      <c r="D396" s="9">
        <v>80</v>
      </c>
      <c r="E396" s="9"/>
      <c r="F396" s="9"/>
      <c r="G396" s="9"/>
      <c r="H396" s="9"/>
      <c r="I396" s="9"/>
      <c r="J396" s="9"/>
      <c r="K396" s="9"/>
      <c r="L396" s="9"/>
      <c r="M396" s="10"/>
      <c r="N396" s="10"/>
      <c r="O396" s="11">
        <v>0</v>
      </c>
      <c r="P396" s="7">
        <f t="shared" si="10"/>
        <v>0</v>
      </c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</row>
    <row r="397" spans="1:38" ht="15.75" customHeight="1" x14ac:dyDescent="0.25">
      <c r="A397" s="1"/>
      <c r="B397" s="1" t="s">
        <v>422</v>
      </c>
      <c r="C397" s="8" t="s">
        <v>32</v>
      </c>
      <c r="D397" s="9">
        <v>75</v>
      </c>
      <c r="E397" s="9"/>
      <c r="F397" s="9"/>
      <c r="G397" s="9"/>
      <c r="H397" s="9"/>
      <c r="I397" s="9"/>
      <c r="J397" s="9"/>
      <c r="K397" s="9"/>
      <c r="L397" s="9"/>
      <c r="M397" s="10"/>
      <c r="N397" s="10"/>
      <c r="O397" s="11">
        <v>0</v>
      </c>
      <c r="P397" s="7">
        <f t="shared" si="10"/>
        <v>0</v>
      </c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</row>
    <row r="398" spans="1:38" ht="15.75" customHeight="1" x14ac:dyDescent="0.25">
      <c r="A398" s="1"/>
      <c r="B398" s="1" t="s">
        <v>422</v>
      </c>
      <c r="C398" s="8" t="s">
        <v>32</v>
      </c>
      <c r="D398" s="9">
        <v>75</v>
      </c>
      <c r="E398" s="9"/>
      <c r="F398" s="9"/>
      <c r="G398" s="9"/>
      <c r="H398" s="9"/>
      <c r="I398" s="9"/>
      <c r="J398" s="9"/>
      <c r="K398" s="9"/>
      <c r="L398" s="9"/>
      <c r="M398" s="10"/>
      <c r="N398" s="10"/>
      <c r="O398" s="11">
        <v>0</v>
      </c>
      <c r="P398" s="7">
        <f t="shared" si="10"/>
        <v>0</v>
      </c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</row>
    <row r="399" spans="1:38" ht="15.75" customHeight="1" x14ac:dyDescent="0.25">
      <c r="A399" s="1" t="s">
        <v>423</v>
      </c>
      <c r="B399" s="1" t="s">
        <v>423</v>
      </c>
      <c r="C399" s="8" t="s">
        <v>32</v>
      </c>
      <c r="D399" s="9">
        <v>80</v>
      </c>
      <c r="E399" s="9"/>
      <c r="F399" s="9"/>
      <c r="G399" s="9"/>
      <c r="H399" s="9"/>
      <c r="I399" s="9"/>
      <c r="J399" s="9"/>
      <c r="K399" s="9"/>
      <c r="L399" s="9"/>
      <c r="M399" s="10"/>
      <c r="N399" s="10"/>
      <c r="O399" s="11">
        <v>0</v>
      </c>
      <c r="P399" s="7">
        <f t="shared" si="10"/>
        <v>0</v>
      </c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</row>
    <row r="400" spans="1:38" ht="15.75" customHeight="1" x14ac:dyDescent="0.25">
      <c r="A400" s="1" t="s">
        <v>424</v>
      </c>
      <c r="B400" s="1" t="s">
        <v>424</v>
      </c>
      <c r="C400" s="8" t="s">
        <v>32</v>
      </c>
      <c r="D400" s="9">
        <v>75</v>
      </c>
      <c r="E400" s="9"/>
      <c r="F400" s="9"/>
      <c r="G400" s="9"/>
      <c r="H400" s="9"/>
      <c r="I400" s="9"/>
      <c r="J400" s="9"/>
      <c r="K400" s="9"/>
      <c r="L400" s="9"/>
      <c r="M400" s="10"/>
      <c r="N400" s="10"/>
      <c r="O400" s="11">
        <v>0</v>
      </c>
      <c r="P400" s="7">
        <f t="shared" si="10"/>
        <v>0</v>
      </c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</row>
    <row r="401" spans="1:38" ht="15.75" customHeight="1" x14ac:dyDescent="0.25">
      <c r="A401" s="1" t="s">
        <v>425</v>
      </c>
      <c r="B401" s="1" t="s">
        <v>425</v>
      </c>
      <c r="C401" s="8" t="s">
        <v>32</v>
      </c>
      <c r="D401" s="9">
        <v>75</v>
      </c>
      <c r="E401" s="9"/>
      <c r="F401" s="9"/>
      <c r="G401" s="9"/>
      <c r="H401" s="9"/>
      <c r="I401" s="9"/>
      <c r="J401" s="9"/>
      <c r="K401" s="9"/>
      <c r="L401" s="9"/>
      <c r="M401" s="10"/>
      <c r="N401" s="10"/>
      <c r="O401" s="11">
        <v>0</v>
      </c>
      <c r="P401" s="7">
        <f t="shared" si="10"/>
        <v>0</v>
      </c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</row>
    <row r="402" spans="1:38" ht="15.75" customHeight="1" x14ac:dyDescent="0.25">
      <c r="A402" s="1"/>
      <c r="B402" s="1" t="s">
        <v>426</v>
      </c>
      <c r="C402" s="8" t="s">
        <v>32</v>
      </c>
      <c r="D402" s="9">
        <v>80</v>
      </c>
      <c r="E402" s="9"/>
      <c r="F402" s="9"/>
      <c r="G402" s="9"/>
      <c r="H402" s="9"/>
      <c r="I402" s="9"/>
      <c r="J402" s="9"/>
      <c r="K402" s="9"/>
      <c r="L402" s="9"/>
      <c r="M402" s="10"/>
      <c r="N402" s="10"/>
      <c r="O402" s="11">
        <v>0</v>
      </c>
      <c r="P402" s="7">
        <f t="shared" si="10"/>
        <v>0</v>
      </c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</row>
    <row r="403" spans="1:38" ht="15.75" customHeight="1" x14ac:dyDescent="0.25">
      <c r="A403" s="1"/>
      <c r="B403" s="1" t="s">
        <v>426</v>
      </c>
      <c r="C403" s="8" t="s">
        <v>32</v>
      </c>
      <c r="D403" s="9">
        <v>80</v>
      </c>
      <c r="E403" s="9"/>
      <c r="F403" s="9"/>
      <c r="G403" s="9"/>
      <c r="H403" s="9"/>
      <c r="I403" s="9"/>
      <c r="J403" s="9"/>
      <c r="K403" s="9"/>
      <c r="L403" s="9"/>
      <c r="M403" s="10"/>
      <c r="N403" s="10"/>
      <c r="O403" s="11">
        <v>0</v>
      </c>
      <c r="P403" s="7">
        <f t="shared" si="10"/>
        <v>0</v>
      </c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</row>
    <row r="404" spans="1:38" ht="15.75" customHeight="1" x14ac:dyDescent="0.25">
      <c r="A404" s="1"/>
      <c r="B404" s="1" t="s">
        <v>426</v>
      </c>
      <c r="C404" s="8" t="s">
        <v>32</v>
      </c>
      <c r="D404" s="9">
        <v>75</v>
      </c>
      <c r="E404" s="9"/>
      <c r="F404" s="9"/>
      <c r="G404" s="9"/>
      <c r="H404" s="9"/>
      <c r="I404" s="9"/>
      <c r="J404" s="9"/>
      <c r="K404" s="9"/>
      <c r="L404" s="9"/>
      <c r="M404" s="10"/>
      <c r="N404" s="10"/>
      <c r="O404" s="11">
        <v>0</v>
      </c>
      <c r="P404" s="7">
        <f t="shared" si="10"/>
        <v>0</v>
      </c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</row>
    <row r="405" spans="1:38" ht="15.75" customHeight="1" x14ac:dyDescent="0.25">
      <c r="A405" s="1"/>
      <c r="B405" s="1" t="s">
        <v>426</v>
      </c>
      <c r="C405" s="8" t="s">
        <v>32</v>
      </c>
      <c r="D405" s="9">
        <v>75</v>
      </c>
      <c r="E405" s="9"/>
      <c r="F405" s="9"/>
      <c r="G405" s="9"/>
      <c r="H405" s="9"/>
      <c r="I405" s="9"/>
      <c r="J405" s="9"/>
      <c r="K405" s="9"/>
      <c r="L405" s="9"/>
      <c r="M405" s="10"/>
      <c r="N405" s="10"/>
      <c r="O405" s="11">
        <v>0</v>
      </c>
      <c r="P405" s="7">
        <f t="shared" si="10"/>
        <v>0</v>
      </c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</row>
    <row r="406" spans="1:38" ht="15.75" customHeight="1" x14ac:dyDescent="0.25">
      <c r="A406" s="1"/>
      <c r="B406" s="1" t="s">
        <v>427</v>
      </c>
      <c r="C406" s="8" t="s">
        <v>32</v>
      </c>
      <c r="D406" s="9">
        <v>85</v>
      </c>
      <c r="E406" s="9"/>
      <c r="F406" s="9"/>
      <c r="G406" s="9"/>
      <c r="H406" s="9"/>
      <c r="I406" s="9"/>
      <c r="J406" s="9"/>
      <c r="K406" s="9"/>
      <c r="L406" s="9"/>
      <c r="M406" s="10"/>
      <c r="N406" s="10"/>
      <c r="O406" s="11">
        <v>0</v>
      </c>
      <c r="P406" s="7">
        <f t="shared" si="10"/>
        <v>0</v>
      </c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</row>
    <row r="407" spans="1:38" ht="15.75" customHeight="1" x14ac:dyDescent="0.25">
      <c r="A407" s="1"/>
      <c r="B407" s="1" t="s">
        <v>427</v>
      </c>
      <c r="C407" s="8" t="s">
        <v>32</v>
      </c>
      <c r="D407" s="9">
        <v>90</v>
      </c>
      <c r="E407" s="9"/>
      <c r="F407" s="9"/>
      <c r="G407" s="9"/>
      <c r="H407" s="9"/>
      <c r="I407" s="9"/>
      <c r="J407" s="9"/>
      <c r="K407" s="9"/>
      <c r="L407" s="9"/>
      <c r="M407" s="10"/>
      <c r="N407" s="10"/>
      <c r="O407" s="11">
        <v>0</v>
      </c>
      <c r="P407" s="7">
        <f t="shared" si="10"/>
        <v>0</v>
      </c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</row>
    <row r="408" spans="1:38" ht="15.75" customHeight="1" x14ac:dyDescent="0.25">
      <c r="A408" s="1"/>
      <c r="B408" s="1" t="s">
        <v>427</v>
      </c>
      <c r="C408" s="8" t="s">
        <v>32</v>
      </c>
      <c r="D408" s="9">
        <v>85</v>
      </c>
      <c r="E408" s="9"/>
      <c r="F408" s="9"/>
      <c r="G408" s="9"/>
      <c r="H408" s="9"/>
      <c r="I408" s="9"/>
      <c r="J408" s="9"/>
      <c r="K408" s="9"/>
      <c r="L408" s="9"/>
      <c r="M408" s="10"/>
      <c r="N408" s="10"/>
      <c r="O408" s="11">
        <v>0</v>
      </c>
      <c r="P408" s="7">
        <f t="shared" si="10"/>
        <v>0</v>
      </c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</row>
    <row r="409" spans="1:38" ht="15.75" customHeight="1" x14ac:dyDescent="0.25">
      <c r="A409" s="1"/>
      <c r="B409" s="1" t="s">
        <v>416</v>
      </c>
      <c r="C409" s="8" t="s">
        <v>32</v>
      </c>
      <c r="D409" s="9">
        <v>102</v>
      </c>
      <c r="E409" s="9"/>
      <c r="F409" s="9"/>
      <c r="G409" s="9"/>
      <c r="H409" s="9"/>
      <c r="I409" s="9"/>
      <c r="J409" s="9"/>
      <c r="K409" s="9"/>
      <c r="L409" s="9"/>
      <c r="M409" s="10"/>
      <c r="N409" s="10"/>
      <c r="O409" s="11">
        <v>0</v>
      </c>
      <c r="P409" s="7">
        <f t="shared" si="10"/>
        <v>0</v>
      </c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</row>
    <row r="410" spans="1:38" ht="15.75" customHeight="1" x14ac:dyDescent="0.25">
      <c r="A410" s="1"/>
      <c r="B410" s="1" t="s">
        <v>416</v>
      </c>
      <c r="C410" s="8" t="s">
        <v>32</v>
      </c>
      <c r="D410" s="9">
        <v>102</v>
      </c>
      <c r="E410" s="9"/>
      <c r="F410" s="9"/>
      <c r="G410" s="9"/>
      <c r="H410" s="9"/>
      <c r="I410" s="9"/>
      <c r="J410" s="9"/>
      <c r="K410" s="9"/>
      <c r="L410" s="9"/>
      <c r="M410" s="10"/>
      <c r="N410" s="10"/>
      <c r="O410" s="11">
        <v>0</v>
      </c>
      <c r="P410" s="7">
        <f t="shared" si="10"/>
        <v>0</v>
      </c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</row>
    <row r="411" spans="1:38" ht="15.75" customHeight="1" x14ac:dyDescent="0.25">
      <c r="A411" s="1"/>
      <c r="B411" s="1" t="s">
        <v>428</v>
      </c>
      <c r="C411" s="8" t="s">
        <v>32</v>
      </c>
      <c r="D411" s="9">
        <v>75</v>
      </c>
      <c r="E411" s="9"/>
      <c r="F411" s="9"/>
      <c r="G411" s="9"/>
      <c r="H411" s="9"/>
      <c r="I411" s="9"/>
      <c r="J411" s="9"/>
      <c r="K411" s="9"/>
      <c r="L411" s="9"/>
      <c r="M411" s="10"/>
      <c r="N411" s="10"/>
      <c r="O411" s="11">
        <v>0</v>
      </c>
      <c r="P411" s="7">
        <f t="shared" si="10"/>
        <v>0</v>
      </c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</row>
    <row r="412" spans="1:38" ht="15.75" customHeight="1" x14ac:dyDescent="0.25">
      <c r="A412" s="1"/>
      <c r="B412" s="1" t="s">
        <v>429</v>
      </c>
      <c r="C412" s="8" t="s">
        <v>32</v>
      </c>
      <c r="D412" s="9">
        <v>75</v>
      </c>
      <c r="E412" s="9"/>
      <c r="F412" s="9"/>
      <c r="G412" s="9"/>
      <c r="H412" s="9"/>
      <c r="I412" s="9"/>
      <c r="J412" s="9"/>
      <c r="K412" s="9"/>
      <c r="L412" s="9"/>
      <c r="M412" s="10"/>
      <c r="N412" s="10"/>
      <c r="O412" s="11">
        <v>0</v>
      </c>
      <c r="P412" s="7">
        <f t="shared" si="10"/>
        <v>0</v>
      </c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</row>
    <row r="413" spans="1:38" ht="15.75" customHeight="1" x14ac:dyDescent="0.25">
      <c r="A413" s="1"/>
      <c r="B413" s="1" t="s">
        <v>430</v>
      </c>
      <c r="C413" s="8" t="s">
        <v>32</v>
      </c>
      <c r="D413" s="9">
        <v>80</v>
      </c>
      <c r="E413" s="9"/>
      <c r="F413" s="9"/>
      <c r="G413" s="9"/>
      <c r="H413" s="9"/>
      <c r="I413" s="9"/>
      <c r="J413" s="9"/>
      <c r="K413" s="9"/>
      <c r="L413" s="9"/>
      <c r="M413" s="10"/>
      <c r="N413" s="10"/>
      <c r="O413" s="11">
        <v>0</v>
      </c>
      <c r="P413" s="7">
        <f t="shared" si="10"/>
        <v>0</v>
      </c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</row>
    <row r="414" spans="1:38" ht="15.75" customHeight="1" x14ac:dyDescent="0.25">
      <c r="A414" s="1"/>
      <c r="B414" s="1" t="s">
        <v>431</v>
      </c>
      <c r="C414" s="8" t="s">
        <v>32</v>
      </c>
      <c r="D414" s="9">
        <v>80</v>
      </c>
      <c r="E414" s="9"/>
      <c r="F414" s="9"/>
      <c r="G414" s="9"/>
      <c r="H414" s="9"/>
      <c r="I414" s="9"/>
      <c r="J414" s="9"/>
      <c r="K414" s="9"/>
      <c r="L414" s="9"/>
      <c r="M414" s="10"/>
      <c r="N414" s="10"/>
      <c r="O414" s="11">
        <v>0</v>
      </c>
      <c r="P414" s="7">
        <f t="shared" si="10"/>
        <v>0</v>
      </c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</row>
    <row r="415" spans="1:38" ht="15.75" customHeight="1" x14ac:dyDescent="0.25">
      <c r="A415" s="1"/>
      <c r="B415" s="1" t="s">
        <v>432</v>
      </c>
      <c r="C415" s="8" t="s">
        <v>32</v>
      </c>
      <c r="D415" s="9">
        <v>75</v>
      </c>
      <c r="E415" s="9"/>
      <c r="F415" s="9"/>
      <c r="G415" s="9"/>
      <c r="H415" s="9"/>
      <c r="I415" s="9"/>
      <c r="J415" s="9"/>
      <c r="K415" s="9"/>
      <c r="L415" s="9"/>
      <c r="M415" s="10"/>
      <c r="N415" s="10"/>
      <c r="O415" s="11">
        <v>0</v>
      </c>
      <c r="P415" s="7">
        <f t="shared" si="10"/>
        <v>0</v>
      </c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</row>
    <row r="416" spans="1:38" ht="15.75" customHeight="1" x14ac:dyDescent="0.25">
      <c r="A416" s="1"/>
      <c r="B416" s="1" t="s">
        <v>432</v>
      </c>
      <c r="C416" s="8" t="s">
        <v>32</v>
      </c>
      <c r="D416" s="9">
        <v>75</v>
      </c>
      <c r="E416" s="9"/>
      <c r="F416" s="9"/>
      <c r="G416" s="9"/>
      <c r="H416" s="9"/>
      <c r="I416" s="9"/>
      <c r="J416" s="9"/>
      <c r="K416" s="9"/>
      <c r="L416" s="9"/>
      <c r="M416" s="10"/>
      <c r="N416" s="10"/>
      <c r="O416" s="11">
        <v>0</v>
      </c>
      <c r="P416" s="7">
        <f t="shared" si="10"/>
        <v>0</v>
      </c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</row>
    <row r="417" spans="1:38" ht="15.75" customHeight="1" x14ac:dyDescent="0.25">
      <c r="A417" s="1"/>
      <c r="B417" s="1" t="s">
        <v>432</v>
      </c>
      <c r="C417" s="8" t="s">
        <v>32</v>
      </c>
      <c r="D417" s="9">
        <v>80</v>
      </c>
      <c r="E417" s="9"/>
      <c r="F417" s="9"/>
      <c r="G417" s="9"/>
      <c r="H417" s="9"/>
      <c r="I417" s="9"/>
      <c r="J417" s="9"/>
      <c r="K417" s="9"/>
      <c r="L417" s="9"/>
      <c r="M417" s="10"/>
      <c r="N417" s="10"/>
      <c r="O417" s="11">
        <v>0</v>
      </c>
      <c r="P417" s="7">
        <f t="shared" si="10"/>
        <v>0</v>
      </c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</row>
    <row r="418" spans="1:38" ht="15.75" customHeight="1" x14ac:dyDescent="0.25">
      <c r="A418" s="1"/>
      <c r="B418" s="1" t="s">
        <v>433</v>
      </c>
      <c r="C418" s="8" t="s">
        <v>32</v>
      </c>
      <c r="D418" s="9">
        <v>75</v>
      </c>
      <c r="E418" s="9"/>
      <c r="F418" s="9"/>
      <c r="G418" s="9"/>
      <c r="H418" s="9"/>
      <c r="I418" s="9"/>
      <c r="J418" s="9"/>
      <c r="K418" s="9"/>
      <c r="L418" s="9"/>
      <c r="M418" s="10"/>
      <c r="N418" s="10"/>
      <c r="O418" s="11">
        <v>0</v>
      </c>
      <c r="P418" s="7">
        <f t="shared" si="10"/>
        <v>0</v>
      </c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</row>
    <row r="419" spans="1:38" ht="15.75" customHeight="1" x14ac:dyDescent="0.25">
      <c r="A419" s="1"/>
      <c r="B419" s="1" t="s">
        <v>434</v>
      </c>
      <c r="C419" s="8" t="s">
        <v>32</v>
      </c>
      <c r="D419" s="9">
        <v>75</v>
      </c>
      <c r="E419" s="9"/>
      <c r="F419" s="9"/>
      <c r="G419" s="9"/>
      <c r="H419" s="9"/>
      <c r="I419" s="9"/>
      <c r="J419" s="9"/>
      <c r="K419" s="9"/>
      <c r="L419" s="9"/>
      <c r="M419" s="10"/>
      <c r="N419" s="10"/>
      <c r="O419" s="11">
        <v>0</v>
      </c>
      <c r="P419" s="7">
        <f t="shared" si="10"/>
        <v>0</v>
      </c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</row>
    <row r="420" spans="1:38" ht="15.75" customHeight="1" x14ac:dyDescent="0.25">
      <c r="A420" s="1"/>
      <c r="B420" s="1" t="s">
        <v>435</v>
      </c>
      <c r="C420" s="8" t="s">
        <v>32</v>
      </c>
      <c r="D420" s="9">
        <v>80</v>
      </c>
      <c r="E420" s="9"/>
      <c r="F420" s="9"/>
      <c r="G420" s="9"/>
      <c r="H420" s="9"/>
      <c r="I420" s="9"/>
      <c r="J420" s="9"/>
      <c r="K420" s="9"/>
      <c r="L420" s="9"/>
      <c r="M420" s="10"/>
      <c r="N420" s="10"/>
      <c r="O420" s="11">
        <v>0</v>
      </c>
      <c r="P420" s="7">
        <f t="shared" si="10"/>
        <v>0</v>
      </c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</row>
    <row r="421" spans="1:38" ht="15.75" customHeight="1" x14ac:dyDescent="0.25">
      <c r="A421" s="1"/>
      <c r="B421" s="1" t="s">
        <v>436</v>
      </c>
      <c r="C421" s="8" t="s">
        <v>32</v>
      </c>
      <c r="D421" s="9">
        <v>80</v>
      </c>
      <c r="E421" s="9"/>
      <c r="F421" s="9"/>
      <c r="G421" s="9"/>
      <c r="H421" s="9"/>
      <c r="I421" s="9"/>
      <c r="J421" s="9"/>
      <c r="K421" s="9"/>
      <c r="L421" s="9"/>
      <c r="M421" s="10"/>
      <c r="N421" s="10"/>
      <c r="O421" s="11">
        <v>0</v>
      </c>
      <c r="P421" s="7">
        <f t="shared" si="10"/>
        <v>0</v>
      </c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</row>
    <row r="422" spans="1:38" ht="15.75" customHeight="1" x14ac:dyDescent="0.25">
      <c r="A422" s="1"/>
      <c r="B422" s="1" t="s">
        <v>437</v>
      </c>
      <c r="C422" s="8" t="s">
        <v>32</v>
      </c>
      <c r="D422" s="9">
        <v>80</v>
      </c>
      <c r="E422" s="9"/>
      <c r="F422" s="9"/>
      <c r="G422" s="9"/>
      <c r="H422" s="9"/>
      <c r="I422" s="9"/>
      <c r="J422" s="9"/>
      <c r="K422" s="9"/>
      <c r="L422" s="9"/>
      <c r="M422" s="10"/>
      <c r="N422" s="10"/>
      <c r="O422" s="11">
        <v>0</v>
      </c>
      <c r="P422" s="7">
        <f t="shared" si="10"/>
        <v>0</v>
      </c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</row>
    <row r="423" spans="1:38" ht="15.75" customHeight="1" x14ac:dyDescent="0.25">
      <c r="A423" s="1"/>
      <c r="B423" s="1" t="s">
        <v>438</v>
      </c>
      <c r="C423" s="8" t="s">
        <v>32</v>
      </c>
      <c r="D423" s="9">
        <v>65</v>
      </c>
      <c r="E423" s="9"/>
      <c r="F423" s="9"/>
      <c r="G423" s="9"/>
      <c r="H423" s="9"/>
      <c r="I423" s="9"/>
      <c r="J423" s="9"/>
      <c r="K423" s="9"/>
      <c r="L423" s="9"/>
      <c r="M423" s="10"/>
      <c r="N423" s="10"/>
      <c r="O423" s="11">
        <v>0</v>
      </c>
      <c r="P423" s="7">
        <f t="shared" si="10"/>
        <v>0</v>
      </c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</row>
    <row r="424" spans="1:38" ht="15.75" customHeight="1" x14ac:dyDescent="0.25">
      <c r="A424" s="1"/>
      <c r="B424" s="1" t="s">
        <v>438</v>
      </c>
      <c r="C424" s="8" t="s">
        <v>32</v>
      </c>
      <c r="D424" s="9">
        <v>65</v>
      </c>
      <c r="E424" s="9"/>
      <c r="F424" s="9"/>
      <c r="G424" s="9"/>
      <c r="H424" s="9"/>
      <c r="I424" s="9"/>
      <c r="J424" s="9"/>
      <c r="K424" s="9"/>
      <c r="L424" s="9"/>
      <c r="M424" s="10"/>
      <c r="N424" s="10"/>
      <c r="O424" s="11">
        <v>0</v>
      </c>
      <c r="P424" s="7">
        <f t="shared" si="10"/>
        <v>0</v>
      </c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</row>
    <row r="425" spans="1:38" ht="15.75" customHeight="1" x14ac:dyDescent="0.25">
      <c r="A425" s="1"/>
      <c r="B425" s="1" t="s">
        <v>438</v>
      </c>
      <c r="C425" s="8" t="s">
        <v>32</v>
      </c>
      <c r="D425" s="9">
        <v>65</v>
      </c>
      <c r="E425" s="9"/>
      <c r="F425" s="9"/>
      <c r="G425" s="9"/>
      <c r="H425" s="9"/>
      <c r="I425" s="9"/>
      <c r="J425" s="9"/>
      <c r="K425" s="9"/>
      <c r="L425" s="9"/>
      <c r="M425" s="10"/>
      <c r="N425" s="10"/>
      <c r="O425" s="11">
        <v>0</v>
      </c>
      <c r="P425" s="7">
        <f t="shared" si="10"/>
        <v>0</v>
      </c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</row>
    <row r="426" spans="1:38" ht="15.75" customHeight="1" x14ac:dyDescent="0.25">
      <c r="A426" s="1"/>
      <c r="B426" s="1" t="s">
        <v>438</v>
      </c>
      <c r="C426" s="8" t="s">
        <v>32</v>
      </c>
      <c r="D426" s="9">
        <v>65</v>
      </c>
      <c r="E426" s="9"/>
      <c r="F426" s="9"/>
      <c r="G426" s="9"/>
      <c r="H426" s="9"/>
      <c r="I426" s="9"/>
      <c r="J426" s="9"/>
      <c r="K426" s="9"/>
      <c r="L426" s="9"/>
      <c r="M426" s="10"/>
      <c r="N426" s="10"/>
      <c r="O426" s="11">
        <v>0</v>
      </c>
      <c r="P426" s="7">
        <f t="shared" si="10"/>
        <v>0</v>
      </c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</row>
    <row r="427" spans="1:38" ht="15.75" customHeight="1" x14ac:dyDescent="0.25">
      <c r="A427" s="1"/>
      <c r="B427" s="1" t="s">
        <v>439</v>
      </c>
      <c r="C427" s="8" t="s">
        <v>32</v>
      </c>
      <c r="D427" s="9">
        <v>70</v>
      </c>
      <c r="E427" s="9"/>
      <c r="F427" s="9"/>
      <c r="G427" s="9"/>
      <c r="H427" s="9"/>
      <c r="I427" s="9"/>
      <c r="J427" s="9"/>
      <c r="K427" s="9"/>
      <c r="L427" s="9"/>
      <c r="M427" s="10"/>
      <c r="N427" s="10"/>
      <c r="O427" s="11">
        <v>0</v>
      </c>
      <c r="P427" s="7">
        <f t="shared" si="10"/>
        <v>0</v>
      </c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</row>
    <row r="428" spans="1:38" ht="15.75" customHeight="1" x14ac:dyDescent="0.25">
      <c r="A428" s="1"/>
      <c r="B428" s="1" t="s">
        <v>439</v>
      </c>
      <c r="C428" s="8" t="s">
        <v>32</v>
      </c>
      <c r="D428" s="9">
        <v>75</v>
      </c>
      <c r="E428" s="9"/>
      <c r="F428" s="9"/>
      <c r="G428" s="9"/>
      <c r="H428" s="9"/>
      <c r="I428" s="9"/>
      <c r="J428" s="9"/>
      <c r="K428" s="9"/>
      <c r="L428" s="9"/>
      <c r="M428" s="10"/>
      <c r="N428" s="10"/>
      <c r="O428" s="11">
        <v>0</v>
      </c>
      <c r="P428" s="7">
        <f t="shared" si="10"/>
        <v>0</v>
      </c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</row>
    <row r="429" spans="1:38" ht="15.75" customHeight="1" x14ac:dyDescent="0.25">
      <c r="A429" s="1"/>
      <c r="B429" s="1" t="s">
        <v>439</v>
      </c>
      <c r="C429" s="8" t="s">
        <v>32</v>
      </c>
      <c r="D429" s="9">
        <v>75</v>
      </c>
      <c r="E429" s="9"/>
      <c r="F429" s="9"/>
      <c r="G429" s="9"/>
      <c r="H429" s="9"/>
      <c r="I429" s="9"/>
      <c r="J429" s="9"/>
      <c r="K429" s="9"/>
      <c r="L429" s="9"/>
      <c r="M429" s="10"/>
      <c r="N429" s="10"/>
      <c r="O429" s="11">
        <v>0</v>
      </c>
      <c r="P429" s="7">
        <f t="shared" si="10"/>
        <v>0</v>
      </c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</row>
    <row r="430" spans="1:38" ht="15.75" customHeight="1" x14ac:dyDescent="0.25">
      <c r="A430" s="1"/>
      <c r="B430" s="1" t="s">
        <v>439</v>
      </c>
      <c r="C430" s="8" t="s">
        <v>32</v>
      </c>
      <c r="D430" s="9">
        <v>70</v>
      </c>
      <c r="E430" s="9"/>
      <c r="F430" s="9"/>
      <c r="G430" s="9"/>
      <c r="H430" s="9"/>
      <c r="I430" s="9"/>
      <c r="J430" s="9"/>
      <c r="K430" s="9"/>
      <c r="L430" s="9"/>
      <c r="M430" s="10"/>
      <c r="N430" s="10"/>
      <c r="O430" s="11">
        <v>0</v>
      </c>
      <c r="P430" s="7">
        <f t="shared" si="10"/>
        <v>0</v>
      </c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</row>
    <row r="431" spans="1:38" ht="15.75" customHeight="1" x14ac:dyDescent="0.25">
      <c r="A431" s="1"/>
      <c r="B431" s="1" t="s">
        <v>440</v>
      </c>
      <c r="C431" s="8" t="s">
        <v>32</v>
      </c>
      <c r="D431" s="9">
        <v>74</v>
      </c>
      <c r="E431" s="9"/>
      <c r="F431" s="9"/>
      <c r="G431" s="9"/>
      <c r="H431" s="9"/>
      <c r="I431" s="9"/>
      <c r="J431" s="9"/>
      <c r="K431" s="9"/>
      <c r="L431" s="9"/>
      <c r="M431" s="10"/>
      <c r="N431" s="10"/>
      <c r="O431" s="11">
        <v>0</v>
      </c>
      <c r="P431" s="7">
        <f t="shared" si="10"/>
        <v>0</v>
      </c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</row>
    <row r="432" spans="1:38" ht="15.75" customHeight="1" x14ac:dyDescent="0.25">
      <c r="A432" s="1"/>
      <c r="B432" s="1" t="s">
        <v>440</v>
      </c>
      <c r="C432" s="8" t="s">
        <v>32</v>
      </c>
      <c r="D432" s="9">
        <v>79</v>
      </c>
      <c r="E432" s="9"/>
      <c r="F432" s="9"/>
      <c r="G432" s="9"/>
      <c r="H432" s="9"/>
      <c r="I432" s="9"/>
      <c r="J432" s="9"/>
      <c r="K432" s="9"/>
      <c r="L432" s="9"/>
      <c r="M432" s="10"/>
      <c r="N432" s="10"/>
      <c r="O432" s="11">
        <v>0</v>
      </c>
      <c r="P432" s="7">
        <f t="shared" si="10"/>
        <v>0</v>
      </c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</row>
    <row r="433" spans="1:38" ht="15.75" customHeight="1" x14ac:dyDescent="0.25">
      <c r="A433" s="1"/>
      <c r="B433" s="1" t="s">
        <v>440</v>
      </c>
      <c r="C433" s="8" t="s">
        <v>32</v>
      </c>
      <c r="D433" s="9">
        <v>68</v>
      </c>
      <c r="E433" s="9"/>
      <c r="F433" s="9"/>
      <c r="G433" s="9"/>
      <c r="H433" s="9"/>
      <c r="I433" s="9"/>
      <c r="J433" s="9"/>
      <c r="K433" s="9"/>
      <c r="L433" s="9"/>
      <c r="M433" s="10"/>
      <c r="N433" s="10"/>
      <c r="O433" s="11">
        <v>0</v>
      </c>
      <c r="P433" s="7">
        <f t="shared" si="10"/>
        <v>0</v>
      </c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</row>
    <row r="434" spans="1:38" ht="15.75" customHeight="1" x14ac:dyDescent="0.25">
      <c r="A434" s="1"/>
      <c r="B434" s="1" t="s">
        <v>440</v>
      </c>
      <c r="C434" s="8" t="s">
        <v>32</v>
      </c>
      <c r="D434" s="9">
        <v>71</v>
      </c>
      <c r="E434" s="9"/>
      <c r="F434" s="9"/>
      <c r="G434" s="9"/>
      <c r="H434" s="9"/>
      <c r="I434" s="9"/>
      <c r="J434" s="9"/>
      <c r="K434" s="9"/>
      <c r="L434" s="9"/>
      <c r="M434" s="10"/>
      <c r="N434" s="10"/>
      <c r="O434" s="11">
        <v>0</v>
      </c>
      <c r="P434" s="7">
        <f t="shared" si="10"/>
        <v>0</v>
      </c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</row>
    <row r="435" spans="1:38" ht="15.75" customHeight="1" x14ac:dyDescent="0.25">
      <c r="A435" s="1"/>
      <c r="B435" s="1" t="s">
        <v>440</v>
      </c>
      <c r="C435" s="8" t="s">
        <v>32</v>
      </c>
      <c r="D435" s="9">
        <v>74</v>
      </c>
      <c r="E435" s="9"/>
      <c r="F435" s="9"/>
      <c r="G435" s="9"/>
      <c r="H435" s="9"/>
      <c r="I435" s="9"/>
      <c r="J435" s="9"/>
      <c r="K435" s="9"/>
      <c r="L435" s="9"/>
      <c r="M435" s="10"/>
      <c r="N435" s="10"/>
      <c r="O435" s="11">
        <v>0</v>
      </c>
      <c r="P435" s="7">
        <f t="shared" si="10"/>
        <v>0</v>
      </c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</row>
    <row r="436" spans="1:38" ht="15.75" customHeight="1" x14ac:dyDescent="0.25">
      <c r="A436" s="1"/>
      <c r="B436" s="1" t="s">
        <v>440</v>
      </c>
      <c r="C436" s="8" t="s">
        <v>32</v>
      </c>
      <c r="D436" s="9">
        <v>79</v>
      </c>
      <c r="E436" s="9"/>
      <c r="F436" s="9"/>
      <c r="G436" s="9"/>
      <c r="H436" s="9"/>
      <c r="I436" s="9"/>
      <c r="J436" s="9"/>
      <c r="K436" s="9"/>
      <c r="L436" s="9"/>
      <c r="M436" s="10"/>
      <c r="N436" s="10"/>
      <c r="O436" s="11">
        <v>0</v>
      </c>
      <c r="P436" s="7">
        <f t="shared" si="10"/>
        <v>0</v>
      </c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</row>
    <row r="437" spans="1:38" ht="15.75" customHeight="1" x14ac:dyDescent="0.25">
      <c r="A437" s="1"/>
      <c r="B437" s="1" t="s">
        <v>440</v>
      </c>
      <c r="C437" s="8" t="s">
        <v>32</v>
      </c>
      <c r="D437" s="9">
        <v>68</v>
      </c>
      <c r="E437" s="9"/>
      <c r="F437" s="9"/>
      <c r="G437" s="9"/>
      <c r="H437" s="9"/>
      <c r="I437" s="9"/>
      <c r="J437" s="9"/>
      <c r="K437" s="9"/>
      <c r="L437" s="9"/>
      <c r="M437" s="10"/>
      <c r="N437" s="10"/>
      <c r="O437" s="11">
        <v>0</v>
      </c>
      <c r="P437" s="7">
        <f t="shared" si="10"/>
        <v>0</v>
      </c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</row>
    <row r="438" spans="1:38" ht="15.75" customHeight="1" x14ac:dyDescent="0.25">
      <c r="A438" s="1"/>
      <c r="B438" s="1" t="s">
        <v>440</v>
      </c>
      <c r="C438" s="8" t="s">
        <v>32</v>
      </c>
      <c r="D438" s="9">
        <v>71</v>
      </c>
      <c r="E438" s="9"/>
      <c r="F438" s="9"/>
      <c r="G438" s="9"/>
      <c r="H438" s="9"/>
      <c r="I438" s="9"/>
      <c r="J438" s="9"/>
      <c r="K438" s="9"/>
      <c r="L438" s="9"/>
      <c r="M438" s="10"/>
      <c r="N438" s="10"/>
      <c r="O438" s="11">
        <v>0</v>
      </c>
      <c r="P438" s="7">
        <f t="shared" si="10"/>
        <v>0</v>
      </c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</row>
    <row r="439" spans="1:38" ht="15.75" customHeight="1" x14ac:dyDescent="0.25">
      <c r="A439" s="1"/>
      <c r="B439" s="1" t="s">
        <v>440</v>
      </c>
      <c r="C439" s="8" t="s">
        <v>32</v>
      </c>
      <c r="D439" s="9">
        <v>74</v>
      </c>
      <c r="E439" s="9"/>
      <c r="F439" s="9"/>
      <c r="G439" s="9"/>
      <c r="H439" s="9"/>
      <c r="I439" s="9"/>
      <c r="J439" s="9"/>
      <c r="K439" s="9"/>
      <c r="L439" s="9"/>
      <c r="M439" s="10"/>
      <c r="N439" s="10"/>
      <c r="O439" s="11">
        <v>0</v>
      </c>
      <c r="P439" s="7">
        <f t="shared" si="10"/>
        <v>0</v>
      </c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</row>
    <row r="440" spans="1:38" ht="15.75" customHeight="1" x14ac:dyDescent="0.25">
      <c r="A440" s="1"/>
      <c r="B440" s="1" t="s">
        <v>440</v>
      </c>
      <c r="C440" s="8" t="s">
        <v>32</v>
      </c>
      <c r="D440" s="9">
        <v>79</v>
      </c>
      <c r="E440" s="9"/>
      <c r="F440" s="9"/>
      <c r="G440" s="9"/>
      <c r="H440" s="9"/>
      <c r="I440" s="9"/>
      <c r="J440" s="9"/>
      <c r="K440" s="9"/>
      <c r="L440" s="9"/>
      <c r="M440" s="10"/>
      <c r="N440" s="10"/>
      <c r="O440" s="11">
        <v>0</v>
      </c>
      <c r="P440" s="7">
        <f t="shared" si="10"/>
        <v>0</v>
      </c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</row>
    <row r="441" spans="1:38" ht="15.75" customHeight="1" x14ac:dyDescent="0.25">
      <c r="A441" s="1"/>
      <c r="B441" s="1" t="s">
        <v>440</v>
      </c>
      <c r="C441" s="8" t="s">
        <v>32</v>
      </c>
      <c r="D441" s="9">
        <v>68</v>
      </c>
      <c r="E441" s="9"/>
      <c r="F441" s="9"/>
      <c r="G441" s="9"/>
      <c r="H441" s="9"/>
      <c r="I441" s="9"/>
      <c r="J441" s="9"/>
      <c r="K441" s="9"/>
      <c r="L441" s="9"/>
      <c r="M441" s="10"/>
      <c r="N441" s="10"/>
      <c r="O441" s="11">
        <v>0</v>
      </c>
      <c r="P441" s="7">
        <f t="shared" si="10"/>
        <v>0</v>
      </c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</row>
    <row r="442" spans="1:38" ht="15.75" customHeight="1" x14ac:dyDescent="0.25">
      <c r="A442" s="1"/>
      <c r="B442" s="1" t="s">
        <v>440</v>
      </c>
      <c r="C442" s="8" t="s">
        <v>32</v>
      </c>
      <c r="D442" s="9">
        <v>71</v>
      </c>
      <c r="E442" s="9"/>
      <c r="F442" s="9"/>
      <c r="G442" s="9"/>
      <c r="H442" s="9"/>
      <c r="I442" s="9"/>
      <c r="J442" s="9"/>
      <c r="K442" s="9"/>
      <c r="L442" s="9"/>
      <c r="M442" s="10"/>
      <c r="N442" s="10"/>
      <c r="O442" s="11">
        <v>0</v>
      </c>
      <c r="P442" s="7">
        <f t="shared" si="10"/>
        <v>0</v>
      </c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</row>
    <row r="443" spans="1:38" ht="15.75" customHeight="1" x14ac:dyDescent="0.25">
      <c r="A443" s="1"/>
      <c r="B443" s="1" t="s">
        <v>441</v>
      </c>
      <c r="C443" s="8" t="s">
        <v>32</v>
      </c>
      <c r="D443" s="9">
        <v>82</v>
      </c>
      <c r="E443" s="9"/>
      <c r="F443" s="9"/>
      <c r="G443" s="9"/>
      <c r="H443" s="9"/>
      <c r="I443" s="9"/>
      <c r="J443" s="9"/>
      <c r="K443" s="9"/>
      <c r="L443" s="9"/>
      <c r="M443" s="10"/>
      <c r="N443" s="10"/>
      <c r="O443" s="11">
        <v>0</v>
      </c>
      <c r="P443" s="7">
        <f t="shared" si="10"/>
        <v>0</v>
      </c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</row>
    <row r="444" spans="1:38" ht="15.75" customHeight="1" x14ac:dyDescent="0.25">
      <c r="A444" s="1"/>
      <c r="B444" s="1" t="s">
        <v>441</v>
      </c>
      <c r="C444" s="8" t="s">
        <v>32</v>
      </c>
      <c r="D444" s="9">
        <v>82</v>
      </c>
      <c r="E444" s="9"/>
      <c r="F444" s="9"/>
      <c r="G444" s="9"/>
      <c r="H444" s="9"/>
      <c r="I444" s="9"/>
      <c r="J444" s="9"/>
      <c r="K444" s="9"/>
      <c r="L444" s="9"/>
      <c r="M444" s="10"/>
      <c r="N444" s="10"/>
      <c r="O444" s="11">
        <v>0</v>
      </c>
      <c r="P444" s="7">
        <f t="shared" si="10"/>
        <v>0</v>
      </c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</row>
    <row r="445" spans="1:38" ht="15.75" customHeight="1" x14ac:dyDescent="0.25">
      <c r="A445" s="1"/>
      <c r="B445" s="1" t="s">
        <v>441</v>
      </c>
      <c r="C445" s="8" t="s">
        <v>32</v>
      </c>
      <c r="D445" s="9">
        <v>77</v>
      </c>
      <c r="E445" s="9"/>
      <c r="F445" s="9"/>
      <c r="G445" s="9"/>
      <c r="H445" s="9"/>
      <c r="I445" s="9"/>
      <c r="J445" s="9"/>
      <c r="K445" s="9"/>
      <c r="L445" s="9"/>
      <c r="M445" s="10"/>
      <c r="N445" s="10"/>
      <c r="O445" s="11">
        <v>0</v>
      </c>
      <c r="P445" s="7">
        <f t="shared" si="10"/>
        <v>0</v>
      </c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</row>
    <row r="446" spans="1:38" ht="15.75" customHeight="1" x14ac:dyDescent="0.25">
      <c r="A446" s="1"/>
      <c r="B446" s="1" t="s">
        <v>441</v>
      </c>
      <c r="C446" s="8" t="s">
        <v>32</v>
      </c>
      <c r="D446" s="9">
        <v>78</v>
      </c>
      <c r="E446" s="9"/>
      <c r="F446" s="9"/>
      <c r="G446" s="9"/>
      <c r="H446" s="9"/>
      <c r="I446" s="9"/>
      <c r="J446" s="9"/>
      <c r="K446" s="9"/>
      <c r="L446" s="9"/>
      <c r="M446" s="10"/>
      <c r="N446" s="10"/>
      <c r="O446" s="11">
        <v>0</v>
      </c>
      <c r="P446" s="7">
        <f t="shared" si="10"/>
        <v>0</v>
      </c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</row>
    <row r="447" spans="1:38" ht="15.75" customHeight="1" x14ac:dyDescent="0.25">
      <c r="A447" s="1"/>
      <c r="B447" s="1" t="s">
        <v>441</v>
      </c>
      <c r="C447" s="8" t="s">
        <v>32</v>
      </c>
      <c r="D447" s="9">
        <v>82</v>
      </c>
      <c r="E447" s="9"/>
      <c r="F447" s="9"/>
      <c r="G447" s="9"/>
      <c r="H447" s="9"/>
      <c r="I447" s="9"/>
      <c r="J447" s="9"/>
      <c r="K447" s="9"/>
      <c r="L447" s="9"/>
      <c r="M447" s="10"/>
      <c r="N447" s="10"/>
      <c r="O447" s="11">
        <v>0</v>
      </c>
      <c r="P447" s="7">
        <f t="shared" si="10"/>
        <v>0</v>
      </c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</row>
    <row r="448" spans="1:38" ht="15.75" customHeight="1" x14ac:dyDescent="0.25">
      <c r="A448" s="1"/>
      <c r="B448" s="1" t="s">
        <v>441</v>
      </c>
      <c r="C448" s="8" t="s">
        <v>32</v>
      </c>
      <c r="D448" s="9">
        <v>82</v>
      </c>
      <c r="E448" s="9"/>
      <c r="F448" s="9"/>
      <c r="G448" s="9"/>
      <c r="H448" s="9"/>
      <c r="I448" s="9"/>
      <c r="J448" s="9"/>
      <c r="K448" s="9"/>
      <c r="L448" s="9"/>
      <c r="M448" s="10"/>
      <c r="N448" s="10"/>
      <c r="O448" s="11">
        <v>0</v>
      </c>
      <c r="P448" s="7">
        <f t="shared" si="10"/>
        <v>0</v>
      </c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</row>
    <row r="449" spans="1:38" ht="15.75" customHeight="1" x14ac:dyDescent="0.25">
      <c r="A449" s="1"/>
      <c r="B449" s="1" t="s">
        <v>441</v>
      </c>
      <c r="C449" s="8" t="s">
        <v>32</v>
      </c>
      <c r="D449" s="9">
        <v>77</v>
      </c>
      <c r="E449" s="9"/>
      <c r="F449" s="9"/>
      <c r="G449" s="9"/>
      <c r="H449" s="9"/>
      <c r="I449" s="9"/>
      <c r="J449" s="9"/>
      <c r="K449" s="9"/>
      <c r="L449" s="9"/>
      <c r="M449" s="10"/>
      <c r="N449" s="10"/>
      <c r="O449" s="11">
        <v>0</v>
      </c>
      <c r="P449" s="7">
        <f t="shared" si="10"/>
        <v>0</v>
      </c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</row>
    <row r="450" spans="1:38" ht="15.75" customHeight="1" x14ac:dyDescent="0.25">
      <c r="A450" s="1"/>
      <c r="B450" s="1" t="s">
        <v>441</v>
      </c>
      <c r="C450" s="8" t="s">
        <v>32</v>
      </c>
      <c r="D450" s="9">
        <v>78</v>
      </c>
      <c r="E450" s="9"/>
      <c r="F450" s="9"/>
      <c r="G450" s="9"/>
      <c r="H450" s="9"/>
      <c r="I450" s="9"/>
      <c r="J450" s="9"/>
      <c r="K450" s="9"/>
      <c r="L450" s="9"/>
      <c r="M450" s="10"/>
      <c r="N450" s="10"/>
      <c r="O450" s="11">
        <v>0</v>
      </c>
      <c r="P450" s="7">
        <f t="shared" si="10"/>
        <v>0</v>
      </c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</row>
    <row r="451" spans="1:38" ht="15.75" customHeight="1" x14ac:dyDescent="0.25">
      <c r="A451" s="1"/>
      <c r="B451" s="1" t="s">
        <v>442</v>
      </c>
      <c r="C451" s="8" t="s">
        <v>32</v>
      </c>
      <c r="D451" s="9">
        <v>76</v>
      </c>
      <c r="E451" s="9"/>
      <c r="F451" s="9"/>
      <c r="G451" s="9"/>
      <c r="H451" s="9"/>
      <c r="I451" s="9"/>
      <c r="J451" s="9"/>
      <c r="K451" s="9"/>
      <c r="L451" s="9"/>
      <c r="M451" s="10"/>
      <c r="N451" s="10"/>
      <c r="O451" s="11">
        <v>0</v>
      </c>
      <c r="P451" s="7">
        <f t="shared" si="10"/>
        <v>0</v>
      </c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</row>
    <row r="452" spans="1:38" ht="15.75" customHeight="1" x14ac:dyDescent="0.25">
      <c r="A452" s="1"/>
      <c r="B452" s="1" t="s">
        <v>442</v>
      </c>
      <c r="C452" s="8" t="s">
        <v>32</v>
      </c>
      <c r="D452" s="9">
        <v>76</v>
      </c>
      <c r="E452" s="9"/>
      <c r="F452" s="9"/>
      <c r="G452" s="9"/>
      <c r="H452" s="9"/>
      <c r="I452" s="9"/>
      <c r="J452" s="9"/>
      <c r="K452" s="9"/>
      <c r="L452" s="9"/>
      <c r="M452" s="10"/>
      <c r="N452" s="10"/>
      <c r="O452" s="11">
        <v>0</v>
      </c>
      <c r="P452" s="7">
        <f t="shared" si="10"/>
        <v>0</v>
      </c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</row>
    <row r="453" spans="1:38" ht="15.75" customHeight="1" x14ac:dyDescent="0.25">
      <c r="A453" s="1"/>
      <c r="B453" s="1" t="s">
        <v>442</v>
      </c>
      <c r="C453" s="8" t="s">
        <v>32</v>
      </c>
      <c r="D453" s="9">
        <v>75</v>
      </c>
      <c r="E453" s="9"/>
      <c r="F453" s="9"/>
      <c r="G453" s="9"/>
      <c r="H453" s="9"/>
      <c r="I453" s="9"/>
      <c r="J453" s="9"/>
      <c r="K453" s="9"/>
      <c r="L453" s="9"/>
      <c r="M453" s="10"/>
      <c r="N453" s="10"/>
      <c r="O453" s="11">
        <v>0</v>
      </c>
      <c r="P453" s="7">
        <f t="shared" si="10"/>
        <v>0</v>
      </c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</row>
    <row r="454" spans="1:38" ht="15.75" customHeight="1" x14ac:dyDescent="0.25">
      <c r="A454" s="1"/>
      <c r="B454" s="1" t="s">
        <v>443</v>
      </c>
      <c r="C454" s="8" t="s">
        <v>32</v>
      </c>
      <c r="D454" s="9">
        <v>73</v>
      </c>
      <c r="E454" s="9"/>
      <c r="F454" s="9"/>
      <c r="G454" s="9"/>
      <c r="H454" s="9"/>
      <c r="I454" s="9"/>
      <c r="J454" s="9"/>
      <c r="K454" s="9"/>
      <c r="L454" s="9"/>
      <c r="M454" s="10"/>
      <c r="N454" s="10"/>
      <c r="O454" s="11">
        <v>0</v>
      </c>
      <c r="P454" s="7">
        <f t="shared" si="10"/>
        <v>0</v>
      </c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</row>
    <row r="455" spans="1:38" ht="15.75" customHeight="1" x14ac:dyDescent="0.25">
      <c r="A455" s="1"/>
      <c r="B455" s="1" t="s">
        <v>443</v>
      </c>
      <c r="C455" s="8" t="s">
        <v>32</v>
      </c>
      <c r="D455" s="9">
        <v>82</v>
      </c>
      <c r="E455" s="9"/>
      <c r="F455" s="9"/>
      <c r="G455" s="9"/>
      <c r="H455" s="9"/>
      <c r="I455" s="9"/>
      <c r="J455" s="9"/>
      <c r="K455" s="9"/>
      <c r="L455" s="9"/>
      <c r="M455" s="10"/>
      <c r="N455" s="10"/>
      <c r="O455" s="11">
        <v>0</v>
      </c>
      <c r="P455" s="7">
        <f t="shared" si="10"/>
        <v>0</v>
      </c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</row>
    <row r="456" spans="1:38" ht="15.75" customHeight="1" x14ac:dyDescent="0.25">
      <c r="A456" s="1"/>
      <c r="B456" s="1" t="s">
        <v>443</v>
      </c>
      <c r="C456" s="8" t="s">
        <v>32</v>
      </c>
      <c r="D456" s="9">
        <v>75</v>
      </c>
      <c r="E456" s="9"/>
      <c r="F456" s="9"/>
      <c r="G456" s="9"/>
      <c r="H456" s="9"/>
      <c r="I456" s="9"/>
      <c r="J456" s="9"/>
      <c r="K456" s="9"/>
      <c r="L456" s="9"/>
      <c r="M456" s="10"/>
      <c r="N456" s="10"/>
      <c r="O456" s="11">
        <v>0</v>
      </c>
      <c r="P456" s="7">
        <f t="shared" si="10"/>
        <v>0</v>
      </c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</row>
    <row r="457" spans="1:38" ht="15.75" customHeight="1" x14ac:dyDescent="0.25">
      <c r="A457" s="1"/>
      <c r="B457" s="1" t="s">
        <v>443</v>
      </c>
      <c r="C457" s="8" t="s">
        <v>32</v>
      </c>
      <c r="D457" s="9">
        <v>78</v>
      </c>
      <c r="E457" s="9"/>
      <c r="F457" s="9"/>
      <c r="G457" s="9"/>
      <c r="H457" s="9"/>
      <c r="I457" s="9"/>
      <c r="J457" s="9"/>
      <c r="K457" s="9"/>
      <c r="L457" s="9"/>
      <c r="M457" s="10"/>
      <c r="N457" s="10"/>
      <c r="O457" s="11">
        <v>0</v>
      </c>
      <c r="P457" s="7">
        <f t="shared" si="10"/>
        <v>0</v>
      </c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</row>
    <row r="458" spans="1:38" ht="15.75" customHeight="1" x14ac:dyDescent="0.25">
      <c r="A458" s="1"/>
      <c r="B458" s="1" t="s">
        <v>443</v>
      </c>
      <c r="C458" s="8" t="s">
        <v>32</v>
      </c>
      <c r="D458" s="9">
        <v>73</v>
      </c>
      <c r="E458" s="9"/>
      <c r="F458" s="9"/>
      <c r="G458" s="9"/>
      <c r="H458" s="9"/>
      <c r="I458" s="9"/>
      <c r="J458" s="9"/>
      <c r="K458" s="9"/>
      <c r="L458" s="9"/>
      <c r="M458" s="10"/>
      <c r="N458" s="10"/>
      <c r="O458" s="11">
        <v>0</v>
      </c>
      <c r="P458" s="7">
        <f t="shared" si="10"/>
        <v>0</v>
      </c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</row>
    <row r="459" spans="1:38" ht="15.75" customHeight="1" x14ac:dyDescent="0.25">
      <c r="A459" s="1"/>
      <c r="B459" s="1" t="s">
        <v>443</v>
      </c>
      <c r="C459" s="8" t="s">
        <v>32</v>
      </c>
      <c r="D459" s="9">
        <v>82</v>
      </c>
      <c r="E459" s="9"/>
      <c r="F459" s="9"/>
      <c r="G459" s="9"/>
      <c r="H459" s="9"/>
      <c r="I459" s="9"/>
      <c r="J459" s="9"/>
      <c r="K459" s="9"/>
      <c r="L459" s="9"/>
      <c r="M459" s="10"/>
      <c r="N459" s="10"/>
      <c r="O459" s="11">
        <v>0</v>
      </c>
      <c r="P459" s="7">
        <f t="shared" si="10"/>
        <v>0</v>
      </c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</row>
    <row r="460" spans="1:38" ht="15.75" customHeight="1" x14ac:dyDescent="0.25">
      <c r="A460" s="1"/>
      <c r="B460" s="1" t="s">
        <v>443</v>
      </c>
      <c r="C460" s="8" t="s">
        <v>32</v>
      </c>
      <c r="D460" s="9">
        <v>75</v>
      </c>
      <c r="E460" s="9"/>
      <c r="F460" s="9"/>
      <c r="G460" s="9"/>
      <c r="H460" s="9"/>
      <c r="I460" s="9"/>
      <c r="J460" s="9"/>
      <c r="K460" s="9"/>
      <c r="L460" s="9"/>
      <c r="M460" s="10"/>
      <c r="N460" s="10"/>
      <c r="O460" s="11">
        <v>0</v>
      </c>
      <c r="P460" s="7">
        <f t="shared" si="10"/>
        <v>0</v>
      </c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</row>
    <row r="461" spans="1:38" ht="15.75" customHeight="1" x14ac:dyDescent="0.25">
      <c r="A461" s="1"/>
      <c r="B461" s="1" t="s">
        <v>443</v>
      </c>
      <c r="C461" s="8" t="s">
        <v>32</v>
      </c>
      <c r="D461" s="9">
        <v>78</v>
      </c>
      <c r="E461" s="9"/>
      <c r="F461" s="9"/>
      <c r="G461" s="9"/>
      <c r="H461" s="9"/>
      <c r="I461" s="9"/>
      <c r="J461" s="9"/>
      <c r="K461" s="9"/>
      <c r="L461" s="9"/>
      <c r="M461" s="10"/>
      <c r="N461" s="10"/>
      <c r="O461" s="11">
        <v>0</v>
      </c>
      <c r="P461" s="7">
        <f t="shared" si="10"/>
        <v>0</v>
      </c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</row>
    <row r="462" spans="1:38" ht="15.75" customHeight="1" x14ac:dyDescent="0.25">
      <c r="A462" s="1"/>
      <c r="B462" s="1" t="s">
        <v>444</v>
      </c>
      <c r="C462" s="8" t="s">
        <v>32</v>
      </c>
      <c r="D462" s="9">
        <v>70</v>
      </c>
      <c r="E462" s="9"/>
      <c r="F462" s="9"/>
      <c r="G462" s="9"/>
      <c r="H462" s="9"/>
      <c r="I462" s="9"/>
      <c r="J462" s="9"/>
      <c r="K462" s="9"/>
      <c r="L462" s="9"/>
      <c r="M462" s="10"/>
      <c r="N462" s="10"/>
      <c r="O462" s="11">
        <v>0</v>
      </c>
      <c r="P462" s="7">
        <f t="shared" si="10"/>
        <v>0</v>
      </c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</row>
    <row r="463" spans="1:38" ht="15.75" customHeight="1" x14ac:dyDescent="0.25">
      <c r="A463" s="1"/>
      <c r="B463" s="1" t="s">
        <v>444</v>
      </c>
      <c r="C463" s="8" t="s">
        <v>32</v>
      </c>
      <c r="D463" s="9">
        <v>70</v>
      </c>
      <c r="E463" s="9"/>
      <c r="F463" s="9"/>
      <c r="G463" s="9"/>
      <c r="H463" s="9"/>
      <c r="I463" s="9"/>
      <c r="J463" s="9"/>
      <c r="K463" s="9"/>
      <c r="L463" s="9"/>
      <c r="M463" s="10"/>
      <c r="N463" s="10"/>
      <c r="O463" s="11">
        <v>0</v>
      </c>
      <c r="P463" s="7">
        <f t="shared" si="10"/>
        <v>0</v>
      </c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</row>
    <row r="464" spans="1:38" ht="15.75" customHeight="1" x14ac:dyDescent="0.25">
      <c r="A464" s="1"/>
      <c r="B464" s="1" t="s">
        <v>444</v>
      </c>
      <c r="C464" s="8" t="s">
        <v>32</v>
      </c>
      <c r="D464" s="9">
        <v>65</v>
      </c>
      <c r="E464" s="9"/>
      <c r="F464" s="9"/>
      <c r="G464" s="9"/>
      <c r="H464" s="9"/>
      <c r="I464" s="9"/>
      <c r="J464" s="9"/>
      <c r="K464" s="9"/>
      <c r="L464" s="9"/>
      <c r="M464" s="10"/>
      <c r="N464" s="10"/>
      <c r="O464" s="11">
        <v>0</v>
      </c>
      <c r="P464" s="7">
        <f t="shared" si="10"/>
        <v>0</v>
      </c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</row>
    <row r="465" spans="1:38" ht="15.75" customHeight="1" x14ac:dyDescent="0.25">
      <c r="A465" s="1"/>
      <c r="B465" s="1" t="s">
        <v>444</v>
      </c>
      <c r="C465" s="8" t="s">
        <v>32</v>
      </c>
      <c r="D465" s="9">
        <v>65</v>
      </c>
      <c r="E465" s="9"/>
      <c r="F465" s="9"/>
      <c r="G465" s="9"/>
      <c r="H465" s="9"/>
      <c r="I465" s="9"/>
      <c r="J465" s="9"/>
      <c r="K465" s="9"/>
      <c r="L465" s="9"/>
      <c r="M465" s="10"/>
      <c r="N465" s="10"/>
      <c r="O465" s="11">
        <v>0</v>
      </c>
      <c r="P465" s="7">
        <f t="shared" si="10"/>
        <v>0</v>
      </c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</row>
    <row r="466" spans="1:38" ht="15.75" customHeight="1" x14ac:dyDescent="0.25">
      <c r="A466" s="1"/>
      <c r="B466" s="1" t="s">
        <v>444</v>
      </c>
      <c r="C466" s="8" t="s">
        <v>32</v>
      </c>
      <c r="D466" s="9">
        <v>70</v>
      </c>
      <c r="E466" s="9"/>
      <c r="F466" s="9"/>
      <c r="G466" s="9"/>
      <c r="H466" s="9"/>
      <c r="I466" s="9"/>
      <c r="J466" s="9"/>
      <c r="K466" s="9"/>
      <c r="L466" s="9"/>
      <c r="M466" s="10"/>
      <c r="N466" s="10"/>
      <c r="O466" s="11">
        <v>0</v>
      </c>
      <c r="P466" s="7">
        <f t="shared" si="10"/>
        <v>0</v>
      </c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</row>
    <row r="467" spans="1:38" ht="15.75" customHeight="1" x14ac:dyDescent="0.25">
      <c r="A467" s="1"/>
      <c r="B467" s="1" t="s">
        <v>444</v>
      </c>
      <c r="C467" s="8" t="s">
        <v>32</v>
      </c>
      <c r="D467" s="9">
        <v>70</v>
      </c>
      <c r="E467" s="9"/>
      <c r="F467" s="9"/>
      <c r="G467" s="9"/>
      <c r="H467" s="9"/>
      <c r="I467" s="9"/>
      <c r="J467" s="9"/>
      <c r="K467" s="9"/>
      <c r="L467" s="9"/>
      <c r="M467" s="10"/>
      <c r="N467" s="10"/>
      <c r="O467" s="11">
        <v>0</v>
      </c>
      <c r="P467" s="7">
        <f t="shared" si="10"/>
        <v>0</v>
      </c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</row>
    <row r="468" spans="1:38" ht="15.75" customHeight="1" x14ac:dyDescent="0.25">
      <c r="A468" s="1"/>
      <c r="B468" s="1" t="s">
        <v>444</v>
      </c>
      <c r="C468" s="8" t="s">
        <v>32</v>
      </c>
      <c r="D468" s="9">
        <v>65</v>
      </c>
      <c r="E468" s="9"/>
      <c r="F468" s="9"/>
      <c r="G468" s="9"/>
      <c r="H468" s="9"/>
      <c r="I468" s="9"/>
      <c r="J468" s="9"/>
      <c r="K468" s="9"/>
      <c r="L468" s="9"/>
      <c r="M468" s="10"/>
      <c r="N468" s="10"/>
      <c r="O468" s="11">
        <v>0</v>
      </c>
      <c r="P468" s="7">
        <f t="shared" si="10"/>
        <v>0</v>
      </c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</row>
    <row r="469" spans="1:38" ht="15.75" customHeight="1" x14ac:dyDescent="0.25">
      <c r="A469" s="1"/>
      <c r="B469" s="1" t="s">
        <v>444</v>
      </c>
      <c r="C469" s="8" t="s">
        <v>32</v>
      </c>
      <c r="D469" s="9">
        <v>65</v>
      </c>
      <c r="E469" s="9"/>
      <c r="F469" s="9"/>
      <c r="G469" s="9"/>
      <c r="H469" s="9"/>
      <c r="I469" s="9"/>
      <c r="J469" s="9"/>
      <c r="K469" s="9"/>
      <c r="L469" s="9"/>
      <c r="M469" s="10"/>
      <c r="N469" s="10"/>
      <c r="O469" s="11">
        <v>0</v>
      </c>
      <c r="P469" s="7">
        <f t="shared" si="10"/>
        <v>0</v>
      </c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</row>
    <row r="470" spans="1:38" ht="15.75" customHeight="1" x14ac:dyDescent="0.25">
      <c r="A470" s="1"/>
      <c r="B470" s="1" t="s">
        <v>445</v>
      </c>
      <c r="C470" s="8" t="s">
        <v>32</v>
      </c>
      <c r="D470" s="9">
        <v>75</v>
      </c>
      <c r="E470" s="9"/>
      <c r="F470" s="9"/>
      <c r="G470" s="9"/>
      <c r="H470" s="9"/>
      <c r="I470" s="9"/>
      <c r="J470" s="9"/>
      <c r="K470" s="9"/>
      <c r="L470" s="9"/>
      <c r="M470" s="10"/>
      <c r="N470" s="10"/>
      <c r="O470" s="11">
        <v>0</v>
      </c>
      <c r="P470" s="7">
        <f t="shared" si="10"/>
        <v>0</v>
      </c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</row>
    <row r="471" spans="1:38" ht="15.75" customHeight="1" x14ac:dyDescent="0.25">
      <c r="A471" s="1"/>
      <c r="B471" s="1" t="s">
        <v>445</v>
      </c>
      <c r="C471" s="8" t="s">
        <v>32</v>
      </c>
      <c r="D471" s="9">
        <v>80</v>
      </c>
      <c r="E471" s="9"/>
      <c r="F471" s="9"/>
      <c r="G471" s="9"/>
      <c r="H471" s="9"/>
      <c r="I471" s="9"/>
      <c r="J471" s="9"/>
      <c r="K471" s="9"/>
      <c r="L471" s="9"/>
      <c r="M471" s="10"/>
      <c r="N471" s="10"/>
      <c r="O471" s="11">
        <v>0</v>
      </c>
      <c r="P471" s="7">
        <f t="shared" si="10"/>
        <v>0</v>
      </c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</row>
    <row r="472" spans="1:38" ht="15.75" customHeight="1" x14ac:dyDescent="0.25">
      <c r="A472" s="1"/>
      <c r="B472" s="1" t="s">
        <v>445</v>
      </c>
      <c r="C472" s="8" t="s">
        <v>32</v>
      </c>
      <c r="D472" s="9">
        <v>80</v>
      </c>
      <c r="E472" s="9"/>
      <c r="F472" s="9"/>
      <c r="G472" s="9"/>
      <c r="H472" s="9"/>
      <c r="I472" s="9"/>
      <c r="J472" s="9"/>
      <c r="K472" s="9"/>
      <c r="L472" s="9"/>
      <c r="M472" s="10"/>
      <c r="N472" s="10"/>
      <c r="O472" s="11">
        <v>0</v>
      </c>
      <c r="P472" s="7">
        <f t="shared" si="10"/>
        <v>0</v>
      </c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</row>
    <row r="473" spans="1:38" ht="15.75" customHeight="1" x14ac:dyDescent="0.25">
      <c r="A473" s="1"/>
      <c r="B473" s="1" t="s">
        <v>445</v>
      </c>
      <c r="C473" s="8" t="s">
        <v>32</v>
      </c>
      <c r="D473" s="9">
        <v>75</v>
      </c>
      <c r="E473" s="9"/>
      <c r="F473" s="9"/>
      <c r="G473" s="9"/>
      <c r="H473" s="9"/>
      <c r="I473" s="9"/>
      <c r="J473" s="9"/>
      <c r="K473" s="9"/>
      <c r="L473" s="9"/>
      <c r="M473" s="10"/>
      <c r="N473" s="10"/>
      <c r="O473" s="11">
        <v>0</v>
      </c>
      <c r="P473" s="7">
        <f t="shared" si="10"/>
        <v>0</v>
      </c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</row>
    <row r="474" spans="1:38" ht="15.75" customHeight="1" x14ac:dyDescent="0.25">
      <c r="A474" s="1"/>
      <c r="B474" s="1" t="s">
        <v>446</v>
      </c>
      <c r="C474" s="8" t="s">
        <v>32</v>
      </c>
      <c r="D474" s="9">
        <v>90</v>
      </c>
      <c r="E474" s="9"/>
      <c r="F474" s="9"/>
      <c r="G474" s="9"/>
      <c r="H474" s="9"/>
      <c r="I474" s="9"/>
      <c r="J474" s="9"/>
      <c r="K474" s="9"/>
      <c r="L474" s="9"/>
      <c r="M474" s="10"/>
      <c r="N474" s="10"/>
      <c r="O474" s="11">
        <v>0</v>
      </c>
      <c r="P474" s="7">
        <f t="shared" si="10"/>
        <v>0</v>
      </c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</row>
    <row r="475" spans="1:38" ht="15.75" customHeight="1" x14ac:dyDescent="0.25">
      <c r="A475" s="1"/>
      <c r="B475" s="1" t="s">
        <v>446</v>
      </c>
      <c r="C475" s="8" t="s">
        <v>32</v>
      </c>
      <c r="D475" s="9">
        <v>100</v>
      </c>
      <c r="E475" s="9"/>
      <c r="F475" s="9"/>
      <c r="G475" s="9"/>
      <c r="H475" s="9"/>
      <c r="I475" s="9"/>
      <c r="J475" s="9"/>
      <c r="K475" s="9"/>
      <c r="L475" s="9"/>
      <c r="M475" s="10"/>
      <c r="N475" s="10"/>
      <c r="O475" s="11">
        <v>0</v>
      </c>
      <c r="P475" s="7">
        <f t="shared" si="10"/>
        <v>0</v>
      </c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</row>
    <row r="476" spans="1:38" ht="15.75" customHeight="1" x14ac:dyDescent="0.25">
      <c r="A476" s="1"/>
      <c r="B476" s="1" t="s">
        <v>446</v>
      </c>
      <c r="C476" s="8" t="s">
        <v>32</v>
      </c>
      <c r="D476" s="9">
        <v>100</v>
      </c>
      <c r="E476" s="9"/>
      <c r="F476" s="9"/>
      <c r="G476" s="9"/>
      <c r="H476" s="9"/>
      <c r="I476" s="9"/>
      <c r="J476" s="9"/>
      <c r="K476" s="9"/>
      <c r="L476" s="9"/>
      <c r="M476" s="10"/>
      <c r="N476" s="10"/>
      <c r="O476" s="11">
        <v>0</v>
      </c>
      <c r="P476" s="7">
        <f t="shared" si="10"/>
        <v>0</v>
      </c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</row>
    <row r="477" spans="1:38" ht="15.75" customHeight="1" x14ac:dyDescent="0.25">
      <c r="A477" s="1"/>
      <c r="B477" s="1" t="s">
        <v>446</v>
      </c>
      <c r="C477" s="8" t="s">
        <v>32</v>
      </c>
      <c r="D477" s="9">
        <v>100</v>
      </c>
      <c r="E477" s="9"/>
      <c r="F477" s="9"/>
      <c r="G477" s="9"/>
      <c r="H477" s="9"/>
      <c r="I477" s="9"/>
      <c r="J477" s="9"/>
      <c r="K477" s="9"/>
      <c r="L477" s="9"/>
      <c r="M477" s="10"/>
      <c r="N477" s="10"/>
      <c r="O477" s="11">
        <v>0</v>
      </c>
      <c r="P477" s="7">
        <f t="shared" si="10"/>
        <v>0</v>
      </c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</row>
    <row r="478" spans="1:38" ht="15.75" customHeight="1" x14ac:dyDescent="0.25">
      <c r="A478" s="1"/>
      <c r="B478" s="1" t="s">
        <v>446</v>
      </c>
      <c r="C478" s="8" t="s">
        <v>32</v>
      </c>
      <c r="D478" s="9">
        <v>90</v>
      </c>
      <c r="E478" s="9"/>
      <c r="F478" s="9"/>
      <c r="G478" s="9"/>
      <c r="H478" s="9"/>
      <c r="I478" s="9"/>
      <c r="J478" s="9"/>
      <c r="K478" s="9"/>
      <c r="L478" s="9"/>
      <c r="M478" s="10"/>
      <c r="N478" s="10"/>
      <c r="O478" s="11">
        <v>0</v>
      </c>
      <c r="P478" s="7">
        <f t="shared" si="10"/>
        <v>0</v>
      </c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</row>
    <row r="479" spans="1:38" ht="15.75" customHeight="1" x14ac:dyDescent="0.25">
      <c r="A479" s="1"/>
      <c r="B479" s="1" t="s">
        <v>447</v>
      </c>
      <c r="C479" s="8" t="s">
        <v>32</v>
      </c>
      <c r="D479" s="9">
        <v>80</v>
      </c>
      <c r="E479" s="9"/>
      <c r="F479" s="9"/>
      <c r="G479" s="9"/>
      <c r="H479" s="9"/>
      <c r="I479" s="9"/>
      <c r="J479" s="9"/>
      <c r="K479" s="9"/>
      <c r="L479" s="9"/>
      <c r="M479" s="10"/>
      <c r="N479" s="10"/>
      <c r="O479" s="11">
        <v>0</v>
      </c>
      <c r="P479" s="7">
        <f t="shared" si="10"/>
        <v>0</v>
      </c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</row>
    <row r="480" spans="1:38" ht="15.75" customHeight="1" x14ac:dyDescent="0.25">
      <c r="A480" s="1"/>
      <c r="B480" s="1" t="s">
        <v>447</v>
      </c>
      <c r="C480" s="8" t="s">
        <v>32</v>
      </c>
      <c r="D480" s="9">
        <v>80</v>
      </c>
      <c r="E480" s="9"/>
      <c r="F480" s="9"/>
      <c r="G480" s="9"/>
      <c r="H480" s="9"/>
      <c r="I480" s="9"/>
      <c r="J480" s="9"/>
      <c r="K480" s="9"/>
      <c r="L480" s="9"/>
      <c r="M480" s="10"/>
      <c r="N480" s="10"/>
      <c r="O480" s="11">
        <v>0</v>
      </c>
      <c r="P480" s="7">
        <f t="shared" si="10"/>
        <v>0</v>
      </c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</row>
    <row r="481" spans="1:38" ht="15.75" customHeight="1" x14ac:dyDescent="0.25">
      <c r="A481" s="1"/>
      <c r="B481" s="1" t="s">
        <v>447</v>
      </c>
      <c r="C481" s="8" t="s">
        <v>32</v>
      </c>
      <c r="D481" s="9">
        <v>75</v>
      </c>
      <c r="E481" s="9"/>
      <c r="F481" s="9"/>
      <c r="G481" s="9"/>
      <c r="H481" s="9"/>
      <c r="I481" s="9"/>
      <c r="J481" s="9"/>
      <c r="K481" s="9"/>
      <c r="L481" s="9"/>
      <c r="M481" s="10"/>
      <c r="N481" s="10"/>
      <c r="O481" s="11">
        <v>0</v>
      </c>
      <c r="P481" s="7">
        <f t="shared" si="10"/>
        <v>0</v>
      </c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</row>
    <row r="482" spans="1:38" ht="15.75" customHeight="1" x14ac:dyDescent="0.25">
      <c r="A482" s="1"/>
      <c r="B482" s="1" t="s">
        <v>447</v>
      </c>
      <c r="C482" s="8" t="s">
        <v>32</v>
      </c>
      <c r="D482" s="9">
        <v>75</v>
      </c>
      <c r="E482" s="9"/>
      <c r="F482" s="9"/>
      <c r="G482" s="9"/>
      <c r="H482" s="9"/>
      <c r="I482" s="9"/>
      <c r="J482" s="9"/>
      <c r="K482" s="9"/>
      <c r="L482" s="9"/>
      <c r="M482" s="10"/>
      <c r="N482" s="10"/>
      <c r="O482" s="11">
        <v>0</v>
      </c>
      <c r="P482" s="7">
        <f t="shared" si="10"/>
        <v>0</v>
      </c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</row>
    <row r="483" spans="1:38" ht="15.75" customHeight="1" x14ac:dyDescent="0.25">
      <c r="A483" s="1"/>
      <c r="B483" s="1" t="s">
        <v>447</v>
      </c>
      <c r="C483" s="8" t="s">
        <v>32</v>
      </c>
      <c r="D483" s="9">
        <v>80</v>
      </c>
      <c r="E483" s="9"/>
      <c r="F483" s="9"/>
      <c r="G483" s="9"/>
      <c r="H483" s="9"/>
      <c r="I483" s="9"/>
      <c r="J483" s="9"/>
      <c r="K483" s="9"/>
      <c r="L483" s="9"/>
      <c r="M483" s="10"/>
      <c r="N483" s="10"/>
      <c r="O483" s="11">
        <v>0</v>
      </c>
      <c r="P483" s="7">
        <f t="shared" si="10"/>
        <v>0</v>
      </c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</row>
    <row r="484" spans="1:38" ht="15.75" customHeight="1" x14ac:dyDescent="0.25">
      <c r="A484" s="1"/>
      <c r="B484" s="1" t="s">
        <v>447</v>
      </c>
      <c r="C484" s="8" t="s">
        <v>32</v>
      </c>
      <c r="D484" s="9">
        <v>80</v>
      </c>
      <c r="E484" s="9"/>
      <c r="F484" s="9"/>
      <c r="G484" s="9"/>
      <c r="H484" s="9"/>
      <c r="I484" s="9"/>
      <c r="J484" s="9"/>
      <c r="K484" s="9"/>
      <c r="L484" s="9"/>
      <c r="M484" s="10"/>
      <c r="N484" s="10"/>
      <c r="O484" s="11">
        <v>0</v>
      </c>
      <c r="P484" s="7">
        <f t="shared" si="10"/>
        <v>0</v>
      </c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</row>
    <row r="485" spans="1:38" ht="15.75" customHeight="1" x14ac:dyDescent="0.25">
      <c r="A485" s="1"/>
      <c r="B485" s="1" t="s">
        <v>447</v>
      </c>
      <c r="C485" s="8" t="s">
        <v>32</v>
      </c>
      <c r="D485" s="9">
        <v>75</v>
      </c>
      <c r="E485" s="9"/>
      <c r="F485" s="9"/>
      <c r="G485" s="9"/>
      <c r="H485" s="9"/>
      <c r="I485" s="9"/>
      <c r="J485" s="9"/>
      <c r="K485" s="9"/>
      <c r="L485" s="9"/>
      <c r="M485" s="10"/>
      <c r="N485" s="10"/>
      <c r="O485" s="11">
        <v>0</v>
      </c>
      <c r="P485" s="7">
        <f t="shared" si="10"/>
        <v>0</v>
      </c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</row>
    <row r="486" spans="1:38" ht="15.75" customHeight="1" x14ac:dyDescent="0.25">
      <c r="A486" s="1"/>
      <c r="B486" s="1" t="s">
        <v>447</v>
      </c>
      <c r="C486" s="8" t="s">
        <v>32</v>
      </c>
      <c r="D486" s="9">
        <v>75</v>
      </c>
      <c r="E486" s="9"/>
      <c r="F486" s="9"/>
      <c r="G486" s="9"/>
      <c r="H486" s="9"/>
      <c r="I486" s="9"/>
      <c r="J486" s="9"/>
      <c r="K486" s="9"/>
      <c r="L486" s="9"/>
      <c r="M486" s="10"/>
      <c r="N486" s="10"/>
      <c r="O486" s="11">
        <v>0</v>
      </c>
      <c r="P486" s="7">
        <f t="shared" si="10"/>
        <v>0</v>
      </c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</row>
    <row r="487" spans="1:38" ht="15.75" customHeight="1" x14ac:dyDescent="0.25">
      <c r="A487" s="1"/>
      <c r="B487" s="1" t="s">
        <v>447</v>
      </c>
      <c r="C487" s="8" t="s">
        <v>32</v>
      </c>
      <c r="D487" s="9">
        <v>80</v>
      </c>
      <c r="E487" s="9"/>
      <c r="F487" s="9"/>
      <c r="G487" s="9"/>
      <c r="H487" s="9"/>
      <c r="I487" s="9"/>
      <c r="J487" s="9"/>
      <c r="K487" s="9"/>
      <c r="L487" s="9"/>
      <c r="M487" s="10"/>
      <c r="N487" s="10"/>
      <c r="O487" s="11">
        <v>0</v>
      </c>
      <c r="P487" s="7">
        <f t="shared" si="10"/>
        <v>0</v>
      </c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</row>
    <row r="488" spans="1:38" ht="15.75" customHeight="1" x14ac:dyDescent="0.25">
      <c r="A488" s="1"/>
      <c r="B488" s="1" t="s">
        <v>447</v>
      </c>
      <c r="C488" s="8" t="s">
        <v>32</v>
      </c>
      <c r="D488" s="9">
        <v>80</v>
      </c>
      <c r="E488" s="9"/>
      <c r="F488" s="9"/>
      <c r="G488" s="9"/>
      <c r="H488" s="9"/>
      <c r="I488" s="9"/>
      <c r="J488" s="9"/>
      <c r="K488" s="9"/>
      <c r="L488" s="9"/>
      <c r="M488" s="10"/>
      <c r="N488" s="10"/>
      <c r="O488" s="11">
        <v>0</v>
      </c>
      <c r="P488" s="7">
        <f t="shared" si="10"/>
        <v>0</v>
      </c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</row>
    <row r="489" spans="1:38" ht="15.75" customHeight="1" x14ac:dyDescent="0.25">
      <c r="A489" s="1"/>
      <c r="B489" s="1" t="s">
        <v>447</v>
      </c>
      <c r="C489" s="8" t="s">
        <v>32</v>
      </c>
      <c r="D489" s="9">
        <v>75</v>
      </c>
      <c r="E489" s="9"/>
      <c r="F489" s="9"/>
      <c r="G489" s="9"/>
      <c r="H489" s="9"/>
      <c r="I489" s="9"/>
      <c r="J489" s="9"/>
      <c r="K489" s="9"/>
      <c r="L489" s="9"/>
      <c r="M489" s="10"/>
      <c r="N489" s="10"/>
      <c r="O489" s="11">
        <v>0</v>
      </c>
      <c r="P489" s="7">
        <f t="shared" si="10"/>
        <v>0</v>
      </c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</row>
    <row r="490" spans="1:38" ht="15.75" customHeight="1" x14ac:dyDescent="0.25">
      <c r="A490" s="1"/>
      <c r="B490" s="1" t="s">
        <v>447</v>
      </c>
      <c r="C490" s="8" t="s">
        <v>32</v>
      </c>
      <c r="D490" s="9">
        <v>75</v>
      </c>
      <c r="E490" s="9"/>
      <c r="F490" s="9"/>
      <c r="G490" s="9"/>
      <c r="H490" s="9"/>
      <c r="I490" s="9"/>
      <c r="J490" s="9"/>
      <c r="K490" s="9"/>
      <c r="L490" s="9"/>
      <c r="M490" s="10"/>
      <c r="N490" s="10"/>
      <c r="O490" s="11">
        <v>0</v>
      </c>
      <c r="P490" s="7">
        <f t="shared" si="10"/>
        <v>0</v>
      </c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</row>
    <row r="491" spans="1:38" ht="15.75" customHeight="1" x14ac:dyDescent="0.25">
      <c r="A491" s="1"/>
      <c r="B491" s="1" t="s">
        <v>448</v>
      </c>
      <c r="C491" s="8" t="s">
        <v>32</v>
      </c>
      <c r="D491" s="9">
        <v>100</v>
      </c>
      <c r="E491" s="9"/>
      <c r="F491" s="9"/>
      <c r="G491" s="9"/>
      <c r="H491" s="9"/>
      <c r="I491" s="9"/>
      <c r="J491" s="9"/>
      <c r="K491" s="9"/>
      <c r="L491" s="9"/>
      <c r="M491" s="10"/>
      <c r="N491" s="10"/>
      <c r="O491" s="11">
        <v>0</v>
      </c>
      <c r="P491" s="7">
        <f t="shared" si="10"/>
        <v>0</v>
      </c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</row>
    <row r="492" spans="1:38" ht="15.75" customHeight="1" x14ac:dyDescent="0.25">
      <c r="A492" s="1"/>
      <c r="B492" s="1" t="s">
        <v>448</v>
      </c>
      <c r="C492" s="8" t="s">
        <v>32</v>
      </c>
      <c r="D492" s="9">
        <v>120</v>
      </c>
      <c r="E492" s="9"/>
      <c r="F492" s="9"/>
      <c r="G492" s="9"/>
      <c r="H492" s="9"/>
      <c r="I492" s="9"/>
      <c r="J492" s="9"/>
      <c r="K492" s="9"/>
      <c r="L492" s="9"/>
      <c r="M492" s="10"/>
      <c r="N492" s="10"/>
      <c r="O492" s="11">
        <v>0</v>
      </c>
      <c r="P492" s="7">
        <f t="shared" si="10"/>
        <v>0</v>
      </c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</row>
    <row r="493" spans="1:38" ht="15.75" customHeight="1" x14ac:dyDescent="0.25">
      <c r="A493" s="1"/>
      <c r="B493" s="1" t="s">
        <v>448</v>
      </c>
      <c r="C493" s="8" t="s">
        <v>32</v>
      </c>
      <c r="D493" s="9">
        <v>120</v>
      </c>
      <c r="E493" s="9"/>
      <c r="F493" s="9"/>
      <c r="G493" s="9"/>
      <c r="H493" s="9"/>
      <c r="I493" s="9"/>
      <c r="J493" s="9"/>
      <c r="K493" s="9"/>
      <c r="L493" s="9"/>
      <c r="M493" s="10"/>
      <c r="N493" s="10"/>
      <c r="O493" s="11">
        <v>0</v>
      </c>
      <c r="P493" s="7">
        <f t="shared" si="10"/>
        <v>0</v>
      </c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</row>
    <row r="494" spans="1:38" ht="15.75" customHeight="1" x14ac:dyDescent="0.25">
      <c r="A494" s="1"/>
      <c r="B494" s="1" t="s">
        <v>448</v>
      </c>
      <c r="C494" s="8" t="s">
        <v>32</v>
      </c>
      <c r="D494" s="9">
        <v>100</v>
      </c>
      <c r="E494" s="9"/>
      <c r="F494" s="9"/>
      <c r="G494" s="9"/>
      <c r="H494" s="9"/>
      <c r="I494" s="9"/>
      <c r="J494" s="9"/>
      <c r="K494" s="9"/>
      <c r="L494" s="9"/>
      <c r="M494" s="10"/>
      <c r="N494" s="10"/>
      <c r="O494" s="11">
        <v>0</v>
      </c>
      <c r="P494" s="7">
        <f t="shared" si="10"/>
        <v>0</v>
      </c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</row>
    <row r="495" spans="1:38" ht="15.75" customHeight="1" x14ac:dyDescent="0.25">
      <c r="A495" s="1"/>
      <c r="B495" s="1" t="s">
        <v>448</v>
      </c>
      <c r="C495" s="8" t="s">
        <v>32</v>
      </c>
      <c r="D495" s="9">
        <v>100</v>
      </c>
      <c r="E495" s="9"/>
      <c r="F495" s="9"/>
      <c r="G495" s="9"/>
      <c r="H495" s="9"/>
      <c r="I495" s="9"/>
      <c r="J495" s="9"/>
      <c r="K495" s="9"/>
      <c r="L495" s="9"/>
      <c r="M495" s="10"/>
      <c r="N495" s="10"/>
      <c r="O495" s="11">
        <v>0</v>
      </c>
      <c r="P495" s="7">
        <f t="shared" si="10"/>
        <v>0</v>
      </c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</row>
    <row r="496" spans="1:38" ht="15.75" customHeight="1" x14ac:dyDescent="0.25">
      <c r="A496" s="1"/>
      <c r="B496" s="1" t="s">
        <v>448</v>
      </c>
      <c r="C496" s="8" t="s">
        <v>32</v>
      </c>
      <c r="D496" s="9">
        <v>120</v>
      </c>
      <c r="E496" s="9"/>
      <c r="F496" s="9"/>
      <c r="G496" s="9"/>
      <c r="H496" s="9"/>
      <c r="I496" s="9"/>
      <c r="J496" s="9"/>
      <c r="K496" s="9"/>
      <c r="L496" s="9"/>
      <c r="M496" s="10"/>
      <c r="N496" s="10"/>
      <c r="O496" s="11">
        <v>0</v>
      </c>
      <c r="P496" s="7">
        <f t="shared" si="10"/>
        <v>0</v>
      </c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</row>
    <row r="497" spans="1:38" ht="15.75" customHeight="1" x14ac:dyDescent="0.25">
      <c r="A497" s="1"/>
      <c r="B497" s="1" t="s">
        <v>448</v>
      </c>
      <c r="C497" s="8" t="s">
        <v>32</v>
      </c>
      <c r="D497" s="9">
        <v>120</v>
      </c>
      <c r="E497" s="9"/>
      <c r="F497" s="9"/>
      <c r="G497" s="9"/>
      <c r="H497" s="9"/>
      <c r="I497" s="9"/>
      <c r="J497" s="9"/>
      <c r="K497" s="9"/>
      <c r="L497" s="9"/>
      <c r="M497" s="10"/>
      <c r="N497" s="10"/>
      <c r="O497" s="11">
        <v>0</v>
      </c>
      <c r="P497" s="7">
        <f t="shared" si="10"/>
        <v>0</v>
      </c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</row>
    <row r="498" spans="1:38" ht="15.75" customHeight="1" x14ac:dyDescent="0.25">
      <c r="A498" s="1"/>
      <c r="B498" s="1" t="s">
        <v>448</v>
      </c>
      <c r="C498" s="8" t="s">
        <v>32</v>
      </c>
      <c r="D498" s="9">
        <v>100</v>
      </c>
      <c r="E498" s="9"/>
      <c r="F498" s="9"/>
      <c r="G498" s="9"/>
      <c r="H498" s="9"/>
      <c r="I498" s="9"/>
      <c r="J498" s="9"/>
      <c r="K498" s="9"/>
      <c r="L498" s="9"/>
      <c r="M498" s="10"/>
      <c r="N498" s="10"/>
      <c r="O498" s="11">
        <v>0</v>
      </c>
      <c r="P498" s="7">
        <f t="shared" si="10"/>
        <v>0</v>
      </c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</row>
    <row r="499" spans="1:38" ht="15.75" customHeight="1" x14ac:dyDescent="0.25">
      <c r="A499" s="1"/>
      <c r="B499" s="1" t="s">
        <v>449</v>
      </c>
      <c r="C499" s="8" t="s">
        <v>32</v>
      </c>
      <c r="D499" s="9">
        <v>80</v>
      </c>
      <c r="E499" s="9"/>
      <c r="F499" s="9"/>
      <c r="G499" s="9"/>
      <c r="H499" s="9"/>
      <c r="I499" s="9"/>
      <c r="J499" s="9"/>
      <c r="K499" s="9"/>
      <c r="L499" s="9"/>
      <c r="M499" s="10"/>
      <c r="N499" s="10"/>
      <c r="O499" s="11">
        <v>0</v>
      </c>
      <c r="P499" s="7">
        <f t="shared" ref="P499:P753" si="11">O499*5+M499</f>
        <v>0</v>
      </c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</row>
    <row r="500" spans="1:38" ht="15.75" customHeight="1" x14ac:dyDescent="0.25">
      <c r="A500" s="1"/>
      <c r="B500" s="1" t="s">
        <v>449</v>
      </c>
      <c r="C500" s="8" t="s">
        <v>32</v>
      </c>
      <c r="D500" s="9">
        <v>80</v>
      </c>
      <c r="E500" s="9"/>
      <c r="F500" s="9"/>
      <c r="G500" s="9"/>
      <c r="H500" s="9"/>
      <c r="I500" s="9"/>
      <c r="J500" s="9"/>
      <c r="K500" s="9"/>
      <c r="L500" s="9"/>
      <c r="M500" s="10"/>
      <c r="N500" s="10"/>
      <c r="O500" s="11">
        <v>0</v>
      </c>
      <c r="P500" s="7">
        <f t="shared" si="11"/>
        <v>0</v>
      </c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</row>
    <row r="501" spans="1:38" ht="15.75" customHeight="1" x14ac:dyDescent="0.25">
      <c r="A501" s="1"/>
      <c r="B501" s="1" t="s">
        <v>449</v>
      </c>
      <c r="C501" s="8" t="s">
        <v>32</v>
      </c>
      <c r="D501" s="9">
        <v>75</v>
      </c>
      <c r="E501" s="9"/>
      <c r="F501" s="9"/>
      <c r="G501" s="9"/>
      <c r="H501" s="9"/>
      <c r="I501" s="9"/>
      <c r="J501" s="9"/>
      <c r="K501" s="9"/>
      <c r="L501" s="9"/>
      <c r="M501" s="10"/>
      <c r="N501" s="10"/>
      <c r="O501" s="11">
        <v>0</v>
      </c>
      <c r="P501" s="7">
        <f t="shared" si="11"/>
        <v>0</v>
      </c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</row>
    <row r="502" spans="1:38" ht="15.75" customHeight="1" x14ac:dyDescent="0.25">
      <c r="A502" s="1"/>
      <c r="B502" s="1" t="s">
        <v>449</v>
      </c>
      <c r="C502" s="8" t="s">
        <v>32</v>
      </c>
      <c r="D502" s="9">
        <v>75</v>
      </c>
      <c r="E502" s="9"/>
      <c r="F502" s="9"/>
      <c r="G502" s="9"/>
      <c r="H502" s="9"/>
      <c r="I502" s="9"/>
      <c r="J502" s="9"/>
      <c r="K502" s="9"/>
      <c r="L502" s="9"/>
      <c r="M502" s="10"/>
      <c r="N502" s="10"/>
      <c r="O502" s="11">
        <v>0</v>
      </c>
      <c r="P502" s="7">
        <f t="shared" si="11"/>
        <v>0</v>
      </c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</row>
    <row r="503" spans="1:38" ht="15.75" customHeight="1" x14ac:dyDescent="0.25">
      <c r="A503" s="1"/>
      <c r="B503" s="1" t="s">
        <v>450</v>
      </c>
      <c r="C503" s="8" t="s">
        <v>32</v>
      </c>
      <c r="D503" s="9">
        <v>80</v>
      </c>
      <c r="E503" s="9"/>
      <c r="F503" s="9"/>
      <c r="G503" s="9"/>
      <c r="H503" s="9"/>
      <c r="I503" s="9"/>
      <c r="J503" s="9"/>
      <c r="K503" s="9"/>
      <c r="L503" s="9"/>
      <c r="M503" s="10"/>
      <c r="N503" s="10"/>
      <c r="O503" s="11">
        <v>0</v>
      </c>
      <c r="P503" s="7">
        <f t="shared" si="11"/>
        <v>0</v>
      </c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</row>
    <row r="504" spans="1:38" ht="15.75" customHeight="1" x14ac:dyDescent="0.25">
      <c r="A504" s="1"/>
      <c r="B504" s="1" t="s">
        <v>450</v>
      </c>
      <c r="C504" s="8" t="s">
        <v>32</v>
      </c>
      <c r="D504" s="9">
        <v>80</v>
      </c>
      <c r="E504" s="9"/>
      <c r="F504" s="9"/>
      <c r="G504" s="9"/>
      <c r="H504" s="9"/>
      <c r="I504" s="9"/>
      <c r="J504" s="9"/>
      <c r="K504" s="9"/>
      <c r="L504" s="9"/>
      <c r="M504" s="10"/>
      <c r="N504" s="10"/>
      <c r="O504" s="11">
        <v>0</v>
      </c>
      <c r="P504" s="7">
        <f t="shared" si="11"/>
        <v>0</v>
      </c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</row>
    <row r="505" spans="1:38" ht="15.75" customHeight="1" x14ac:dyDescent="0.25">
      <c r="A505" s="1"/>
      <c r="B505" s="1" t="s">
        <v>451</v>
      </c>
      <c r="C505" s="8" t="s">
        <v>32</v>
      </c>
      <c r="D505" s="9">
        <v>80</v>
      </c>
      <c r="E505" s="9"/>
      <c r="F505" s="9"/>
      <c r="G505" s="9"/>
      <c r="H505" s="9"/>
      <c r="I505" s="9"/>
      <c r="J505" s="9"/>
      <c r="K505" s="9"/>
      <c r="L505" s="9"/>
      <c r="M505" s="10"/>
      <c r="N505" s="10"/>
      <c r="O505" s="11">
        <v>0</v>
      </c>
      <c r="P505" s="7">
        <f t="shared" si="11"/>
        <v>0</v>
      </c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</row>
    <row r="506" spans="1:38" ht="15.75" customHeight="1" x14ac:dyDescent="0.25">
      <c r="A506" s="1"/>
      <c r="B506" s="1" t="s">
        <v>451</v>
      </c>
      <c r="C506" s="8" t="s">
        <v>32</v>
      </c>
      <c r="D506" s="9">
        <v>90</v>
      </c>
      <c r="E506" s="9"/>
      <c r="F506" s="9"/>
      <c r="G506" s="9"/>
      <c r="H506" s="9"/>
      <c r="I506" s="9"/>
      <c r="J506" s="9"/>
      <c r="K506" s="9"/>
      <c r="L506" s="9"/>
      <c r="M506" s="10"/>
      <c r="N506" s="10"/>
      <c r="O506" s="11">
        <v>0</v>
      </c>
      <c r="P506" s="7">
        <f t="shared" si="11"/>
        <v>0</v>
      </c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</row>
    <row r="507" spans="1:38" ht="15.75" customHeight="1" x14ac:dyDescent="0.25">
      <c r="A507" s="1"/>
      <c r="B507" s="1" t="s">
        <v>451</v>
      </c>
      <c r="C507" s="8" t="s">
        <v>32</v>
      </c>
      <c r="D507" s="9">
        <v>90</v>
      </c>
      <c r="E507" s="9"/>
      <c r="F507" s="9"/>
      <c r="G507" s="9"/>
      <c r="H507" s="9"/>
      <c r="I507" s="9"/>
      <c r="J507" s="9"/>
      <c r="K507" s="9"/>
      <c r="L507" s="9"/>
      <c r="M507" s="10"/>
      <c r="N507" s="10"/>
      <c r="O507" s="11">
        <v>0</v>
      </c>
      <c r="P507" s="7">
        <f t="shared" si="11"/>
        <v>0</v>
      </c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</row>
    <row r="508" spans="1:38" ht="15.75" customHeight="1" x14ac:dyDescent="0.25">
      <c r="A508" s="1"/>
      <c r="B508" s="1" t="s">
        <v>452</v>
      </c>
      <c r="C508" s="8" t="s">
        <v>32</v>
      </c>
      <c r="D508" s="9">
        <v>90</v>
      </c>
      <c r="E508" s="9"/>
      <c r="F508" s="9"/>
      <c r="G508" s="9"/>
      <c r="H508" s="9"/>
      <c r="I508" s="9"/>
      <c r="J508" s="9"/>
      <c r="K508" s="9"/>
      <c r="L508" s="9"/>
      <c r="M508" s="10"/>
      <c r="N508" s="10"/>
      <c r="O508" s="11">
        <v>0</v>
      </c>
      <c r="P508" s="7">
        <f t="shared" si="11"/>
        <v>0</v>
      </c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</row>
    <row r="509" spans="1:38" ht="15.75" customHeight="1" x14ac:dyDescent="0.25">
      <c r="A509" s="1"/>
      <c r="B509" s="1" t="s">
        <v>452</v>
      </c>
      <c r="C509" s="8" t="s">
        <v>32</v>
      </c>
      <c r="D509" s="9">
        <v>90</v>
      </c>
      <c r="E509" s="9"/>
      <c r="F509" s="9"/>
      <c r="G509" s="9"/>
      <c r="H509" s="9"/>
      <c r="I509" s="9"/>
      <c r="J509" s="9"/>
      <c r="K509" s="9"/>
      <c r="L509" s="9"/>
      <c r="M509" s="10"/>
      <c r="N509" s="10"/>
      <c r="O509" s="11">
        <v>0</v>
      </c>
      <c r="P509" s="7">
        <f t="shared" si="11"/>
        <v>0</v>
      </c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</row>
    <row r="510" spans="1:38" ht="15.75" customHeight="1" x14ac:dyDescent="0.25">
      <c r="A510" s="1"/>
      <c r="B510" s="1" t="s">
        <v>453</v>
      </c>
      <c r="C510" s="8" t="s">
        <v>32</v>
      </c>
      <c r="D510" s="9">
        <v>74</v>
      </c>
      <c r="E510" s="9"/>
      <c r="F510" s="9"/>
      <c r="G510" s="9"/>
      <c r="H510" s="9"/>
      <c r="I510" s="9"/>
      <c r="J510" s="9"/>
      <c r="K510" s="9"/>
      <c r="L510" s="9"/>
      <c r="M510" s="10"/>
      <c r="N510" s="10"/>
      <c r="O510" s="11">
        <v>0</v>
      </c>
      <c r="P510" s="7">
        <f t="shared" si="11"/>
        <v>0</v>
      </c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</row>
    <row r="511" spans="1:38" ht="15.75" customHeight="1" x14ac:dyDescent="0.25">
      <c r="A511" s="1"/>
      <c r="B511" s="1" t="s">
        <v>453</v>
      </c>
      <c r="C511" s="8" t="s">
        <v>32</v>
      </c>
      <c r="D511" s="9">
        <v>76</v>
      </c>
      <c r="E511" s="9"/>
      <c r="F511" s="9"/>
      <c r="G511" s="9"/>
      <c r="H511" s="9"/>
      <c r="I511" s="9"/>
      <c r="J511" s="9"/>
      <c r="K511" s="9"/>
      <c r="L511" s="9"/>
      <c r="M511" s="10"/>
      <c r="N511" s="10"/>
      <c r="O511" s="11">
        <v>0</v>
      </c>
      <c r="P511" s="7">
        <f t="shared" si="11"/>
        <v>0</v>
      </c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</row>
    <row r="512" spans="1:38" ht="15.75" customHeight="1" x14ac:dyDescent="0.25">
      <c r="A512" s="1"/>
      <c r="B512" s="1" t="s">
        <v>453</v>
      </c>
      <c r="C512" s="8" t="s">
        <v>32</v>
      </c>
      <c r="D512" s="9">
        <v>52</v>
      </c>
      <c r="E512" s="9"/>
      <c r="F512" s="9"/>
      <c r="G512" s="9"/>
      <c r="H512" s="9"/>
      <c r="I512" s="9"/>
      <c r="J512" s="9"/>
      <c r="K512" s="9"/>
      <c r="L512" s="9"/>
      <c r="M512" s="10"/>
      <c r="N512" s="10"/>
      <c r="O512" s="11">
        <v>0</v>
      </c>
      <c r="P512" s="7">
        <f t="shared" si="11"/>
        <v>0</v>
      </c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</row>
    <row r="513" spans="1:38" ht="15.75" customHeight="1" x14ac:dyDescent="0.25">
      <c r="A513" s="1"/>
      <c r="B513" s="1" t="s">
        <v>453</v>
      </c>
      <c r="C513" s="8" t="s">
        <v>32</v>
      </c>
      <c r="D513" s="9">
        <v>76</v>
      </c>
      <c r="E513" s="9"/>
      <c r="F513" s="9"/>
      <c r="G513" s="9"/>
      <c r="H513" s="9"/>
      <c r="I513" s="9"/>
      <c r="J513" s="9"/>
      <c r="K513" s="9"/>
      <c r="L513" s="9"/>
      <c r="M513" s="10"/>
      <c r="N513" s="10"/>
      <c r="O513" s="11">
        <v>0</v>
      </c>
      <c r="P513" s="7">
        <f t="shared" si="11"/>
        <v>0</v>
      </c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</row>
    <row r="514" spans="1:38" ht="15.75" customHeight="1" x14ac:dyDescent="0.25">
      <c r="A514" s="1"/>
      <c r="B514" s="1" t="s">
        <v>453</v>
      </c>
      <c r="C514" s="8" t="s">
        <v>32</v>
      </c>
      <c r="D514" s="9">
        <v>74</v>
      </c>
      <c r="E514" s="9"/>
      <c r="F514" s="9"/>
      <c r="G514" s="9"/>
      <c r="H514" s="9"/>
      <c r="I514" s="9"/>
      <c r="J514" s="9"/>
      <c r="K514" s="9"/>
      <c r="L514" s="9"/>
      <c r="M514" s="10"/>
      <c r="N514" s="10"/>
      <c r="O514" s="11">
        <v>0</v>
      </c>
      <c r="P514" s="7">
        <f t="shared" si="11"/>
        <v>0</v>
      </c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</row>
    <row r="515" spans="1:38" ht="15.75" customHeight="1" x14ac:dyDescent="0.25">
      <c r="A515" s="1"/>
      <c r="B515" s="1" t="s">
        <v>454</v>
      </c>
      <c r="C515" s="8" t="s">
        <v>32</v>
      </c>
      <c r="D515" s="9">
        <v>100</v>
      </c>
      <c r="E515" s="9"/>
      <c r="F515" s="9"/>
      <c r="G515" s="9"/>
      <c r="H515" s="9"/>
      <c r="I515" s="9"/>
      <c r="J515" s="9"/>
      <c r="K515" s="9"/>
      <c r="L515" s="9"/>
      <c r="M515" s="10"/>
      <c r="N515" s="10"/>
      <c r="O515" s="11">
        <v>0</v>
      </c>
      <c r="P515" s="7">
        <f t="shared" si="11"/>
        <v>0</v>
      </c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</row>
    <row r="516" spans="1:38" ht="15.75" customHeight="1" x14ac:dyDescent="0.25">
      <c r="A516" s="1"/>
      <c r="B516" s="1" t="s">
        <v>454</v>
      </c>
      <c r="C516" s="8" t="s">
        <v>32</v>
      </c>
      <c r="D516" s="9">
        <v>110</v>
      </c>
      <c r="E516" s="9"/>
      <c r="F516" s="9"/>
      <c r="G516" s="9"/>
      <c r="H516" s="9"/>
      <c r="I516" s="9"/>
      <c r="J516" s="9"/>
      <c r="K516" s="9"/>
      <c r="L516" s="9"/>
      <c r="M516" s="10"/>
      <c r="N516" s="10"/>
      <c r="O516" s="11">
        <v>0</v>
      </c>
      <c r="P516" s="7">
        <f t="shared" si="11"/>
        <v>0</v>
      </c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</row>
    <row r="517" spans="1:38" ht="15.75" customHeight="1" x14ac:dyDescent="0.25">
      <c r="A517" s="1"/>
      <c r="B517" s="1" t="s">
        <v>454</v>
      </c>
      <c r="C517" s="8" t="s">
        <v>32</v>
      </c>
      <c r="D517" s="9">
        <v>90</v>
      </c>
      <c r="E517" s="9"/>
      <c r="F517" s="9"/>
      <c r="G517" s="9"/>
      <c r="H517" s="9"/>
      <c r="I517" s="9"/>
      <c r="J517" s="9"/>
      <c r="K517" s="9"/>
      <c r="L517" s="9"/>
      <c r="M517" s="10"/>
      <c r="N517" s="10"/>
      <c r="O517" s="11">
        <v>0</v>
      </c>
      <c r="P517" s="7">
        <f t="shared" si="11"/>
        <v>0</v>
      </c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</row>
    <row r="518" spans="1:38" ht="15.75" customHeight="1" x14ac:dyDescent="0.25">
      <c r="A518" s="1"/>
      <c r="B518" s="1" t="s">
        <v>454</v>
      </c>
      <c r="C518" s="8" t="s">
        <v>32</v>
      </c>
      <c r="D518" s="9">
        <v>90</v>
      </c>
      <c r="E518" s="9"/>
      <c r="F518" s="9"/>
      <c r="G518" s="9"/>
      <c r="H518" s="9"/>
      <c r="I518" s="9"/>
      <c r="J518" s="9"/>
      <c r="K518" s="9"/>
      <c r="L518" s="9"/>
      <c r="M518" s="10"/>
      <c r="N518" s="10"/>
      <c r="O518" s="11">
        <v>0</v>
      </c>
      <c r="P518" s="7">
        <f t="shared" si="11"/>
        <v>0</v>
      </c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</row>
    <row r="519" spans="1:38" ht="15.75" customHeight="1" x14ac:dyDescent="0.25">
      <c r="A519" s="1"/>
      <c r="B519" s="1" t="s">
        <v>454</v>
      </c>
      <c r="C519" s="8" t="s">
        <v>32</v>
      </c>
      <c r="D519" s="9">
        <v>100</v>
      </c>
      <c r="E519" s="9"/>
      <c r="F519" s="9"/>
      <c r="G519" s="9"/>
      <c r="H519" s="9"/>
      <c r="I519" s="9"/>
      <c r="J519" s="9"/>
      <c r="K519" s="9"/>
      <c r="L519" s="9"/>
      <c r="M519" s="10"/>
      <c r="N519" s="10"/>
      <c r="O519" s="11">
        <v>0</v>
      </c>
      <c r="P519" s="7">
        <f t="shared" si="11"/>
        <v>0</v>
      </c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</row>
    <row r="520" spans="1:38" ht="15.75" customHeight="1" x14ac:dyDescent="0.25">
      <c r="A520" s="1"/>
      <c r="B520" s="1" t="s">
        <v>454</v>
      </c>
      <c r="C520" s="8" t="s">
        <v>32</v>
      </c>
      <c r="D520" s="9">
        <v>110</v>
      </c>
      <c r="E520" s="9"/>
      <c r="F520" s="9"/>
      <c r="G520" s="9"/>
      <c r="H520" s="9"/>
      <c r="I520" s="9"/>
      <c r="J520" s="9"/>
      <c r="K520" s="9"/>
      <c r="L520" s="9"/>
      <c r="M520" s="10"/>
      <c r="N520" s="10"/>
      <c r="O520" s="11">
        <v>0</v>
      </c>
      <c r="P520" s="7">
        <f t="shared" si="11"/>
        <v>0</v>
      </c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</row>
    <row r="521" spans="1:38" ht="15.75" customHeight="1" x14ac:dyDescent="0.25">
      <c r="A521" s="1"/>
      <c r="B521" s="1" t="s">
        <v>454</v>
      </c>
      <c r="C521" s="8" t="s">
        <v>32</v>
      </c>
      <c r="D521" s="9">
        <v>90</v>
      </c>
      <c r="E521" s="9"/>
      <c r="F521" s="9"/>
      <c r="G521" s="9"/>
      <c r="H521" s="9"/>
      <c r="I521" s="9"/>
      <c r="J521" s="9"/>
      <c r="K521" s="9"/>
      <c r="L521" s="9"/>
      <c r="M521" s="10"/>
      <c r="N521" s="10"/>
      <c r="O521" s="11">
        <v>0</v>
      </c>
      <c r="P521" s="7">
        <f t="shared" si="11"/>
        <v>0</v>
      </c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</row>
    <row r="522" spans="1:38" ht="15.75" customHeight="1" x14ac:dyDescent="0.25">
      <c r="A522" s="1"/>
      <c r="B522" s="1" t="s">
        <v>454</v>
      </c>
      <c r="C522" s="8" t="s">
        <v>32</v>
      </c>
      <c r="D522" s="9">
        <v>90</v>
      </c>
      <c r="E522" s="9"/>
      <c r="F522" s="9"/>
      <c r="G522" s="9"/>
      <c r="H522" s="9"/>
      <c r="I522" s="9"/>
      <c r="J522" s="9"/>
      <c r="K522" s="9"/>
      <c r="L522" s="9"/>
      <c r="M522" s="10"/>
      <c r="N522" s="10"/>
      <c r="O522" s="11">
        <v>0</v>
      </c>
      <c r="P522" s="7">
        <f t="shared" si="11"/>
        <v>0</v>
      </c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</row>
    <row r="523" spans="1:38" ht="15.75" customHeight="1" x14ac:dyDescent="0.25">
      <c r="A523" s="1"/>
      <c r="B523" s="1" t="s">
        <v>455</v>
      </c>
      <c r="C523" s="8" t="s">
        <v>32</v>
      </c>
      <c r="D523" s="9">
        <v>61</v>
      </c>
      <c r="E523" s="9"/>
      <c r="F523" s="9"/>
      <c r="G523" s="9"/>
      <c r="H523" s="9"/>
      <c r="I523" s="9"/>
      <c r="J523" s="9"/>
      <c r="K523" s="9"/>
      <c r="L523" s="9"/>
      <c r="M523" s="10"/>
      <c r="N523" s="10"/>
      <c r="O523" s="11">
        <v>0</v>
      </c>
      <c r="P523" s="7">
        <f t="shared" si="11"/>
        <v>0</v>
      </c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</row>
    <row r="524" spans="1:38" ht="15.75" customHeight="1" x14ac:dyDescent="0.25">
      <c r="A524" s="1"/>
      <c r="B524" s="1" t="s">
        <v>455</v>
      </c>
      <c r="C524" s="8" t="s">
        <v>32</v>
      </c>
      <c r="D524" s="9">
        <v>61</v>
      </c>
      <c r="E524" s="9"/>
      <c r="F524" s="9"/>
      <c r="G524" s="9"/>
      <c r="H524" s="9"/>
      <c r="I524" s="9"/>
      <c r="J524" s="9"/>
      <c r="K524" s="9"/>
      <c r="L524" s="9"/>
      <c r="M524" s="10"/>
      <c r="N524" s="10"/>
      <c r="O524" s="11">
        <v>0</v>
      </c>
      <c r="P524" s="7">
        <f t="shared" si="11"/>
        <v>0</v>
      </c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</row>
    <row r="525" spans="1:38" ht="15.75" customHeight="1" x14ac:dyDescent="0.25">
      <c r="A525" s="1"/>
      <c r="B525" s="1" t="s">
        <v>456</v>
      </c>
      <c r="C525" s="8" t="s">
        <v>32</v>
      </c>
      <c r="D525" s="9">
        <v>56</v>
      </c>
      <c r="E525" s="9"/>
      <c r="F525" s="9"/>
      <c r="G525" s="9"/>
      <c r="H525" s="9"/>
      <c r="I525" s="9"/>
      <c r="J525" s="9"/>
      <c r="K525" s="9"/>
      <c r="L525" s="9"/>
      <c r="M525" s="10"/>
      <c r="N525" s="10"/>
      <c r="O525" s="11">
        <v>0</v>
      </c>
      <c r="P525" s="7">
        <f t="shared" si="11"/>
        <v>0</v>
      </c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</row>
    <row r="526" spans="1:38" ht="15.75" customHeight="1" x14ac:dyDescent="0.25">
      <c r="A526" s="1"/>
      <c r="B526" s="1" t="s">
        <v>456</v>
      </c>
      <c r="C526" s="8" t="s">
        <v>32</v>
      </c>
      <c r="D526" s="9">
        <v>56</v>
      </c>
      <c r="E526" s="9"/>
      <c r="F526" s="9"/>
      <c r="G526" s="9"/>
      <c r="H526" s="9"/>
      <c r="I526" s="9"/>
      <c r="J526" s="9"/>
      <c r="K526" s="9"/>
      <c r="L526" s="9"/>
      <c r="M526" s="10"/>
      <c r="N526" s="10"/>
      <c r="O526" s="11">
        <v>0</v>
      </c>
      <c r="P526" s="7">
        <f t="shared" si="11"/>
        <v>0</v>
      </c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</row>
    <row r="527" spans="1:38" ht="15.75" customHeight="1" x14ac:dyDescent="0.25">
      <c r="A527" s="1"/>
      <c r="B527" s="1" t="s">
        <v>457</v>
      </c>
      <c r="C527" s="8" t="s">
        <v>32</v>
      </c>
      <c r="D527" s="9">
        <v>53</v>
      </c>
      <c r="E527" s="9"/>
      <c r="F527" s="9"/>
      <c r="G527" s="9"/>
      <c r="H527" s="9"/>
      <c r="I527" s="9"/>
      <c r="J527" s="9"/>
      <c r="K527" s="9"/>
      <c r="L527" s="9"/>
      <c r="M527" s="10"/>
      <c r="N527" s="10"/>
      <c r="O527" s="11">
        <v>0</v>
      </c>
      <c r="P527" s="7">
        <f t="shared" si="11"/>
        <v>0</v>
      </c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</row>
    <row r="528" spans="1:38" ht="15.75" customHeight="1" x14ac:dyDescent="0.25">
      <c r="A528" s="1"/>
      <c r="B528" s="1" t="s">
        <v>457</v>
      </c>
      <c r="C528" s="8" t="s">
        <v>32</v>
      </c>
      <c r="D528" s="9">
        <v>53</v>
      </c>
      <c r="E528" s="9"/>
      <c r="F528" s="9"/>
      <c r="G528" s="9"/>
      <c r="H528" s="9"/>
      <c r="I528" s="9"/>
      <c r="J528" s="9"/>
      <c r="K528" s="9"/>
      <c r="L528" s="9"/>
      <c r="M528" s="10"/>
      <c r="N528" s="10"/>
      <c r="O528" s="11">
        <v>0</v>
      </c>
      <c r="P528" s="7">
        <f t="shared" si="11"/>
        <v>0</v>
      </c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</row>
    <row r="529" spans="1:38" ht="15.75" customHeight="1" x14ac:dyDescent="0.25">
      <c r="A529" s="1"/>
      <c r="B529" s="1" t="s">
        <v>144</v>
      </c>
      <c r="C529" s="8" t="s">
        <v>32</v>
      </c>
      <c r="D529" s="9">
        <v>0</v>
      </c>
      <c r="E529" s="9"/>
      <c r="F529" s="9"/>
      <c r="G529" s="9"/>
      <c r="H529" s="9"/>
      <c r="I529" s="9"/>
      <c r="J529" s="9"/>
      <c r="K529" s="9"/>
      <c r="L529" s="9"/>
      <c r="M529" s="10"/>
      <c r="N529" s="10"/>
      <c r="O529" s="11">
        <v>0</v>
      </c>
      <c r="P529" s="7">
        <f t="shared" si="11"/>
        <v>0</v>
      </c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</row>
    <row r="530" spans="1:38" ht="15.75" customHeight="1" x14ac:dyDescent="0.25">
      <c r="A530" s="1"/>
      <c r="B530" s="1" t="s">
        <v>144</v>
      </c>
      <c r="C530" s="8" t="s">
        <v>32</v>
      </c>
      <c r="D530" s="9">
        <v>0</v>
      </c>
      <c r="E530" s="9"/>
      <c r="F530" s="9"/>
      <c r="G530" s="9"/>
      <c r="H530" s="9"/>
      <c r="I530" s="9"/>
      <c r="J530" s="9"/>
      <c r="K530" s="9"/>
      <c r="L530" s="9"/>
      <c r="M530" s="10"/>
      <c r="N530" s="10"/>
      <c r="O530" s="11">
        <v>0</v>
      </c>
      <c r="P530" s="7">
        <f t="shared" si="11"/>
        <v>0</v>
      </c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</row>
    <row r="531" spans="1:38" ht="15.75" customHeight="1" x14ac:dyDescent="0.25">
      <c r="A531" s="1"/>
      <c r="B531" s="1" t="s">
        <v>146</v>
      </c>
      <c r="C531" s="8" t="s">
        <v>32</v>
      </c>
      <c r="D531" s="9">
        <v>72</v>
      </c>
      <c r="E531" s="9"/>
      <c r="F531" s="9"/>
      <c r="G531" s="9"/>
      <c r="H531" s="9"/>
      <c r="I531" s="9"/>
      <c r="J531" s="9"/>
      <c r="K531" s="9"/>
      <c r="L531" s="9"/>
      <c r="M531" s="10"/>
      <c r="N531" s="10"/>
      <c r="O531" s="11">
        <v>0</v>
      </c>
      <c r="P531" s="7">
        <f t="shared" si="11"/>
        <v>0</v>
      </c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</row>
    <row r="532" spans="1:38" ht="15.75" customHeight="1" x14ac:dyDescent="0.25">
      <c r="A532" s="1"/>
      <c r="B532" s="1" t="s">
        <v>144</v>
      </c>
      <c r="C532" s="8" t="s">
        <v>32</v>
      </c>
      <c r="D532" s="9">
        <v>0</v>
      </c>
      <c r="E532" s="9"/>
      <c r="F532" s="9"/>
      <c r="G532" s="9"/>
      <c r="H532" s="9"/>
      <c r="I532" s="9"/>
      <c r="J532" s="9"/>
      <c r="K532" s="9"/>
      <c r="L532" s="9"/>
      <c r="M532" s="10"/>
      <c r="N532" s="10"/>
      <c r="O532" s="11">
        <v>0</v>
      </c>
      <c r="P532" s="7">
        <f t="shared" si="11"/>
        <v>0</v>
      </c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</row>
    <row r="533" spans="1:38" ht="15.75" customHeight="1" x14ac:dyDescent="0.25">
      <c r="A533" s="1"/>
      <c r="B533" s="1" t="s">
        <v>144</v>
      </c>
      <c r="C533" s="8" t="s">
        <v>32</v>
      </c>
      <c r="D533" s="9">
        <v>0</v>
      </c>
      <c r="E533" s="9"/>
      <c r="F533" s="9"/>
      <c r="G533" s="9"/>
      <c r="H533" s="9"/>
      <c r="I533" s="9"/>
      <c r="J533" s="9"/>
      <c r="K533" s="9"/>
      <c r="L533" s="9"/>
      <c r="M533" s="10"/>
      <c r="N533" s="10"/>
      <c r="O533" s="11">
        <v>0</v>
      </c>
      <c r="P533" s="7">
        <f t="shared" si="11"/>
        <v>0</v>
      </c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</row>
    <row r="534" spans="1:38" ht="15.75" customHeight="1" x14ac:dyDescent="0.25">
      <c r="A534" s="1"/>
      <c r="B534" s="1" t="s">
        <v>146</v>
      </c>
      <c r="C534" s="8" t="s">
        <v>32</v>
      </c>
      <c r="D534" s="9">
        <v>72</v>
      </c>
      <c r="E534" s="9"/>
      <c r="F534" s="9"/>
      <c r="G534" s="9"/>
      <c r="H534" s="9"/>
      <c r="I534" s="9"/>
      <c r="J534" s="9"/>
      <c r="K534" s="9"/>
      <c r="L534" s="9"/>
      <c r="M534" s="10"/>
      <c r="N534" s="10"/>
      <c r="O534" s="11">
        <v>0</v>
      </c>
      <c r="P534" s="7">
        <f t="shared" si="11"/>
        <v>0</v>
      </c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</row>
    <row r="535" spans="1:38" ht="15.75" customHeight="1" x14ac:dyDescent="0.25">
      <c r="A535" s="1"/>
      <c r="B535" s="1" t="s">
        <v>458</v>
      </c>
      <c r="C535" s="8" t="s">
        <v>32</v>
      </c>
      <c r="D535" s="9">
        <v>0</v>
      </c>
      <c r="E535" s="9"/>
      <c r="F535" s="9"/>
      <c r="G535" s="9"/>
      <c r="H535" s="9"/>
      <c r="I535" s="9"/>
      <c r="J535" s="9"/>
      <c r="K535" s="9"/>
      <c r="L535" s="9"/>
      <c r="M535" s="10"/>
      <c r="N535" s="10"/>
      <c r="O535" s="11">
        <v>0</v>
      </c>
      <c r="P535" s="7">
        <f t="shared" si="11"/>
        <v>0</v>
      </c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</row>
    <row r="536" spans="1:38" ht="15.75" customHeight="1" x14ac:dyDescent="0.25">
      <c r="A536" s="1"/>
      <c r="B536" s="1" t="s">
        <v>458</v>
      </c>
      <c r="C536" s="8" t="s">
        <v>32</v>
      </c>
      <c r="D536" s="9">
        <v>0</v>
      </c>
      <c r="E536" s="9"/>
      <c r="F536" s="9"/>
      <c r="G536" s="9"/>
      <c r="H536" s="9"/>
      <c r="I536" s="9"/>
      <c r="J536" s="9"/>
      <c r="K536" s="9"/>
      <c r="L536" s="9"/>
      <c r="M536" s="10"/>
      <c r="N536" s="10"/>
      <c r="O536" s="11">
        <v>0</v>
      </c>
      <c r="P536" s="7">
        <f t="shared" si="11"/>
        <v>0</v>
      </c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</row>
    <row r="537" spans="1:38" ht="15.75" customHeight="1" x14ac:dyDescent="0.25">
      <c r="A537" s="1"/>
      <c r="B537" s="1" t="s">
        <v>459</v>
      </c>
      <c r="C537" s="8" t="s">
        <v>32</v>
      </c>
      <c r="D537" s="9">
        <v>72</v>
      </c>
      <c r="E537" s="9"/>
      <c r="F537" s="9"/>
      <c r="G537" s="9"/>
      <c r="H537" s="9"/>
      <c r="I537" s="9"/>
      <c r="J537" s="9"/>
      <c r="K537" s="9"/>
      <c r="L537" s="9"/>
      <c r="M537" s="10"/>
      <c r="N537" s="10"/>
      <c r="O537" s="11">
        <v>0</v>
      </c>
      <c r="P537" s="7">
        <f t="shared" si="11"/>
        <v>0</v>
      </c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</row>
    <row r="538" spans="1:38" ht="15.75" customHeight="1" x14ac:dyDescent="0.25">
      <c r="A538" s="1"/>
      <c r="B538" s="1" t="s">
        <v>460</v>
      </c>
      <c r="C538" s="8" t="s">
        <v>32</v>
      </c>
      <c r="D538" s="9">
        <v>120</v>
      </c>
      <c r="E538" s="9"/>
      <c r="F538" s="9"/>
      <c r="G538" s="9"/>
      <c r="H538" s="9"/>
      <c r="I538" s="9"/>
      <c r="J538" s="9"/>
      <c r="K538" s="9"/>
      <c r="L538" s="9"/>
      <c r="M538" s="10"/>
      <c r="N538" s="10"/>
      <c r="O538" s="11">
        <v>0</v>
      </c>
      <c r="P538" s="7">
        <f t="shared" si="11"/>
        <v>0</v>
      </c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</row>
    <row r="539" spans="1:38" ht="15.75" customHeight="1" x14ac:dyDescent="0.25">
      <c r="A539" s="1"/>
      <c r="B539" s="1" t="s">
        <v>460</v>
      </c>
      <c r="C539" s="8" t="s">
        <v>32</v>
      </c>
      <c r="D539" s="9">
        <v>98</v>
      </c>
      <c r="E539" s="9"/>
      <c r="F539" s="9"/>
      <c r="G539" s="9"/>
      <c r="H539" s="9"/>
      <c r="I539" s="9"/>
      <c r="J539" s="9"/>
      <c r="K539" s="9"/>
      <c r="L539" s="9"/>
      <c r="M539" s="10"/>
      <c r="N539" s="10"/>
      <c r="O539" s="11">
        <v>0</v>
      </c>
      <c r="P539" s="7">
        <f t="shared" si="11"/>
        <v>0</v>
      </c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</row>
    <row r="540" spans="1:38" ht="15.75" customHeight="1" x14ac:dyDescent="0.25">
      <c r="A540" s="1"/>
      <c r="B540" s="1" t="s">
        <v>460</v>
      </c>
      <c r="C540" s="8" t="s">
        <v>32</v>
      </c>
      <c r="D540" s="9">
        <v>120</v>
      </c>
      <c r="E540" s="9"/>
      <c r="F540" s="9"/>
      <c r="G540" s="9"/>
      <c r="H540" s="9"/>
      <c r="I540" s="9"/>
      <c r="J540" s="9"/>
      <c r="K540" s="9"/>
      <c r="L540" s="9"/>
      <c r="M540" s="10"/>
      <c r="N540" s="10"/>
      <c r="O540" s="11">
        <v>0</v>
      </c>
      <c r="P540" s="7">
        <f t="shared" si="11"/>
        <v>0</v>
      </c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</row>
    <row r="541" spans="1:38" ht="15.75" customHeight="1" x14ac:dyDescent="0.25">
      <c r="A541" s="1"/>
      <c r="B541" s="1" t="s">
        <v>461</v>
      </c>
      <c r="C541" s="8" t="s">
        <v>32</v>
      </c>
      <c r="D541" s="9">
        <v>76</v>
      </c>
      <c r="E541" s="9"/>
      <c r="F541" s="9"/>
      <c r="G541" s="9"/>
      <c r="H541" s="9"/>
      <c r="I541" s="9"/>
      <c r="J541" s="9"/>
      <c r="K541" s="9"/>
      <c r="L541" s="9"/>
      <c r="M541" s="10"/>
      <c r="N541" s="10"/>
      <c r="O541" s="11">
        <v>0</v>
      </c>
      <c r="P541" s="7">
        <f t="shared" si="11"/>
        <v>0</v>
      </c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</row>
    <row r="542" spans="1:38" ht="15.75" customHeight="1" x14ac:dyDescent="0.25">
      <c r="A542" s="1"/>
      <c r="B542" s="1" t="s">
        <v>461</v>
      </c>
      <c r="C542" s="8" t="s">
        <v>32</v>
      </c>
      <c r="D542" s="9">
        <v>76</v>
      </c>
      <c r="E542" s="9"/>
      <c r="F542" s="9"/>
      <c r="G542" s="9"/>
      <c r="H542" s="9"/>
      <c r="I542" s="9"/>
      <c r="J542" s="9"/>
      <c r="K542" s="9"/>
      <c r="L542" s="9"/>
      <c r="M542" s="10"/>
      <c r="N542" s="10"/>
      <c r="O542" s="11">
        <v>0</v>
      </c>
      <c r="P542" s="7">
        <f t="shared" si="11"/>
        <v>0</v>
      </c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</row>
    <row r="543" spans="1:38" ht="15.75" customHeight="1" x14ac:dyDescent="0.25">
      <c r="A543" s="1"/>
      <c r="B543" s="1" t="s">
        <v>461</v>
      </c>
      <c r="C543" s="8" t="s">
        <v>32</v>
      </c>
      <c r="D543" s="9">
        <v>76</v>
      </c>
      <c r="E543" s="9"/>
      <c r="F543" s="9"/>
      <c r="G543" s="9"/>
      <c r="H543" s="9"/>
      <c r="I543" s="9"/>
      <c r="J543" s="9"/>
      <c r="K543" s="9"/>
      <c r="L543" s="9"/>
      <c r="M543" s="10"/>
      <c r="N543" s="10"/>
      <c r="O543" s="11">
        <v>0</v>
      </c>
      <c r="P543" s="7">
        <f t="shared" si="11"/>
        <v>0</v>
      </c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</row>
    <row r="544" spans="1:38" ht="15.75" customHeight="1" x14ac:dyDescent="0.25">
      <c r="A544" s="1"/>
      <c r="B544" s="1" t="s">
        <v>461</v>
      </c>
      <c r="C544" s="8" t="s">
        <v>32</v>
      </c>
      <c r="D544" s="9">
        <v>76</v>
      </c>
      <c r="E544" s="9"/>
      <c r="F544" s="9"/>
      <c r="G544" s="9"/>
      <c r="H544" s="9"/>
      <c r="I544" s="9"/>
      <c r="J544" s="9"/>
      <c r="K544" s="9"/>
      <c r="L544" s="9"/>
      <c r="M544" s="10"/>
      <c r="N544" s="10"/>
      <c r="O544" s="11">
        <v>0</v>
      </c>
      <c r="P544" s="7">
        <f t="shared" si="11"/>
        <v>0</v>
      </c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</row>
    <row r="545" spans="1:38" ht="15.75" customHeight="1" x14ac:dyDescent="0.25">
      <c r="A545" s="1"/>
      <c r="B545" s="1" t="s">
        <v>462</v>
      </c>
      <c r="C545" s="8" t="s">
        <v>32</v>
      </c>
      <c r="D545" s="9">
        <v>60</v>
      </c>
      <c r="E545" s="9"/>
      <c r="F545" s="9"/>
      <c r="G545" s="9"/>
      <c r="H545" s="9"/>
      <c r="I545" s="9"/>
      <c r="J545" s="9"/>
      <c r="K545" s="9"/>
      <c r="L545" s="9"/>
      <c r="M545" s="10"/>
      <c r="N545" s="10"/>
      <c r="O545" s="11">
        <v>0</v>
      </c>
      <c r="P545" s="7">
        <f t="shared" si="11"/>
        <v>0</v>
      </c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</row>
    <row r="546" spans="1:38" ht="15.75" customHeight="1" x14ac:dyDescent="0.25">
      <c r="A546" s="1"/>
      <c r="B546" s="1" t="s">
        <v>414</v>
      </c>
      <c r="C546" s="8" t="s">
        <v>32</v>
      </c>
      <c r="D546" s="9">
        <v>70</v>
      </c>
      <c r="E546" s="9"/>
      <c r="F546" s="9"/>
      <c r="G546" s="9"/>
      <c r="H546" s="9"/>
      <c r="I546" s="9"/>
      <c r="J546" s="9"/>
      <c r="K546" s="9"/>
      <c r="L546" s="9"/>
      <c r="M546" s="10"/>
      <c r="N546" s="10"/>
      <c r="O546" s="11">
        <v>0</v>
      </c>
      <c r="P546" s="7">
        <f t="shared" si="11"/>
        <v>0</v>
      </c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</row>
    <row r="547" spans="1:38" ht="15.75" customHeight="1" x14ac:dyDescent="0.25">
      <c r="A547" s="1"/>
      <c r="B547" s="1" t="s">
        <v>418</v>
      </c>
      <c r="C547" s="8" t="s">
        <v>32</v>
      </c>
      <c r="D547" s="9">
        <v>75</v>
      </c>
      <c r="E547" s="9"/>
      <c r="F547" s="9"/>
      <c r="G547" s="9"/>
      <c r="H547" s="9"/>
      <c r="I547" s="9"/>
      <c r="J547" s="9"/>
      <c r="K547" s="9"/>
      <c r="L547" s="9"/>
      <c r="M547" s="10"/>
      <c r="N547" s="10"/>
      <c r="O547" s="11">
        <v>0</v>
      </c>
      <c r="P547" s="7">
        <f t="shared" si="11"/>
        <v>0</v>
      </c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</row>
    <row r="548" spans="1:38" ht="15.75" customHeight="1" x14ac:dyDescent="0.25">
      <c r="A548" s="1"/>
      <c r="B548" s="1" t="s">
        <v>417</v>
      </c>
      <c r="C548" s="8" t="s">
        <v>32</v>
      </c>
      <c r="D548" s="9">
        <v>52</v>
      </c>
      <c r="E548" s="9"/>
      <c r="F548" s="9"/>
      <c r="G548" s="9"/>
      <c r="H548" s="9"/>
      <c r="I548" s="9"/>
      <c r="J548" s="9"/>
      <c r="K548" s="9"/>
      <c r="L548" s="9"/>
      <c r="M548" s="10"/>
      <c r="N548" s="10"/>
      <c r="O548" s="11">
        <v>0</v>
      </c>
      <c r="P548" s="7">
        <f t="shared" si="11"/>
        <v>0</v>
      </c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</row>
    <row r="549" spans="1:38" ht="15.75" customHeight="1" x14ac:dyDescent="0.25">
      <c r="A549" s="1"/>
      <c r="B549" s="1" t="s">
        <v>417</v>
      </c>
      <c r="C549" s="8" t="s">
        <v>32</v>
      </c>
      <c r="D549" s="9">
        <v>52</v>
      </c>
      <c r="E549" s="9"/>
      <c r="F549" s="9"/>
      <c r="G549" s="9"/>
      <c r="H549" s="9"/>
      <c r="I549" s="9"/>
      <c r="J549" s="9"/>
      <c r="K549" s="9"/>
      <c r="L549" s="9"/>
      <c r="M549" s="10"/>
      <c r="N549" s="10"/>
      <c r="O549" s="11">
        <v>0</v>
      </c>
      <c r="P549" s="7">
        <f t="shared" si="11"/>
        <v>0</v>
      </c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</row>
    <row r="550" spans="1:38" ht="15.75" customHeight="1" x14ac:dyDescent="0.25">
      <c r="A550" s="1"/>
      <c r="B550" s="1" t="s">
        <v>417</v>
      </c>
      <c r="C550" s="8" t="s">
        <v>32</v>
      </c>
      <c r="D550" s="9">
        <v>52</v>
      </c>
      <c r="E550" s="9"/>
      <c r="F550" s="9"/>
      <c r="G550" s="9"/>
      <c r="H550" s="9"/>
      <c r="I550" s="9"/>
      <c r="J550" s="9"/>
      <c r="K550" s="9"/>
      <c r="L550" s="9"/>
      <c r="M550" s="10"/>
      <c r="N550" s="10"/>
      <c r="O550" s="11">
        <v>0</v>
      </c>
      <c r="P550" s="7">
        <f t="shared" si="11"/>
        <v>0</v>
      </c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</row>
    <row r="551" spans="1:38" ht="15.75" customHeight="1" x14ac:dyDescent="0.25">
      <c r="A551" s="1"/>
      <c r="B551" s="1" t="s">
        <v>417</v>
      </c>
      <c r="C551" s="8" t="s">
        <v>32</v>
      </c>
      <c r="D551" s="9">
        <v>52</v>
      </c>
      <c r="E551" s="9"/>
      <c r="F551" s="9"/>
      <c r="G551" s="9"/>
      <c r="H551" s="9"/>
      <c r="I551" s="9"/>
      <c r="J551" s="9"/>
      <c r="K551" s="9"/>
      <c r="L551" s="9"/>
      <c r="M551" s="10"/>
      <c r="N551" s="10"/>
      <c r="O551" s="11">
        <v>0</v>
      </c>
      <c r="P551" s="7">
        <f t="shared" si="11"/>
        <v>0</v>
      </c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</row>
    <row r="552" spans="1:38" ht="15.75" customHeight="1" x14ac:dyDescent="0.25">
      <c r="A552" s="1"/>
      <c r="B552" s="1" t="s">
        <v>417</v>
      </c>
      <c r="C552" s="8" t="s">
        <v>32</v>
      </c>
      <c r="D552" s="9">
        <v>52</v>
      </c>
      <c r="E552" s="9"/>
      <c r="F552" s="9"/>
      <c r="G552" s="9"/>
      <c r="H552" s="9"/>
      <c r="I552" s="9"/>
      <c r="J552" s="9"/>
      <c r="K552" s="9"/>
      <c r="L552" s="9"/>
      <c r="M552" s="10"/>
      <c r="N552" s="10"/>
      <c r="O552" s="11">
        <v>0</v>
      </c>
      <c r="P552" s="7">
        <f t="shared" si="11"/>
        <v>0</v>
      </c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</row>
    <row r="553" spans="1:38" ht="15.75" customHeight="1" x14ac:dyDescent="0.25">
      <c r="A553" s="1"/>
      <c r="B553" s="1" t="s">
        <v>417</v>
      </c>
      <c r="C553" s="8" t="s">
        <v>32</v>
      </c>
      <c r="D553" s="9">
        <v>52</v>
      </c>
      <c r="E553" s="9"/>
      <c r="F553" s="9"/>
      <c r="G553" s="9"/>
      <c r="H553" s="9"/>
      <c r="I553" s="9"/>
      <c r="J553" s="9"/>
      <c r="K553" s="9"/>
      <c r="L553" s="9"/>
      <c r="M553" s="10"/>
      <c r="N553" s="10"/>
      <c r="O553" s="11">
        <v>0</v>
      </c>
      <c r="P553" s="7">
        <f t="shared" si="11"/>
        <v>0</v>
      </c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</row>
    <row r="554" spans="1:38" ht="15.75" customHeight="1" x14ac:dyDescent="0.25">
      <c r="A554" s="1"/>
      <c r="B554" s="1" t="s">
        <v>417</v>
      </c>
      <c r="C554" s="8" t="s">
        <v>32</v>
      </c>
      <c r="D554" s="9">
        <v>52</v>
      </c>
      <c r="E554" s="9"/>
      <c r="F554" s="9"/>
      <c r="G554" s="9"/>
      <c r="H554" s="9"/>
      <c r="I554" s="9"/>
      <c r="J554" s="9"/>
      <c r="K554" s="9"/>
      <c r="L554" s="9"/>
      <c r="M554" s="10"/>
      <c r="N554" s="10"/>
      <c r="O554" s="11">
        <v>0</v>
      </c>
      <c r="P554" s="7">
        <f t="shared" si="11"/>
        <v>0</v>
      </c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</row>
    <row r="555" spans="1:38" ht="15.75" customHeight="1" x14ac:dyDescent="0.25">
      <c r="A555" s="1"/>
      <c r="B555" s="1" t="s">
        <v>417</v>
      </c>
      <c r="C555" s="8" t="s">
        <v>32</v>
      </c>
      <c r="D555" s="9">
        <v>52</v>
      </c>
      <c r="E555" s="9"/>
      <c r="F555" s="9"/>
      <c r="G555" s="9"/>
      <c r="H555" s="9"/>
      <c r="I555" s="9"/>
      <c r="J555" s="9"/>
      <c r="K555" s="9"/>
      <c r="L555" s="9"/>
      <c r="M555" s="10"/>
      <c r="N555" s="10"/>
      <c r="O555" s="11">
        <v>0</v>
      </c>
      <c r="P555" s="7">
        <f t="shared" si="11"/>
        <v>0</v>
      </c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</row>
    <row r="556" spans="1:38" ht="15.75" customHeight="1" x14ac:dyDescent="0.25">
      <c r="A556" s="1"/>
      <c r="B556" s="1" t="s">
        <v>463</v>
      </c>
      <c r="C556" s="8" t="s">
        <v>32</v>
      </c>
      <c r="D556" s="9">
        <v>99</v>
      </c>
      <c r="E556" s="9"/>
      <c r="F556" s="9"/>
      <c r="G556" s="9"/>
      <c r="H556" s="9"/>
      <c r="I556" s="9"/>
      <c r="J556" s="9"/>
      <c r="K556" s="9"/>
      <c r="L556" s="9"/>
      <c r="M556" s="10"/>
      <c r="N556" s="10"/>
      <c r="O556" s="11">
        <v>0</v>
      </c>
      <c r="P556" s="7">
        <f t="shared" si="11"/>
        <v>0</v>
      </c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</row>
    <row r="557" spans="1:38" ht="15.75" customHeight="1" x14ac:dyDescent="0.25">
      <c r="A557" s="1"/>
      <c r="B557" s="1" t="s">
        <v>464</v>
      </c>
      <c r="C557" s="8" t="s">
        <v>32</v>
      </c>
      <c r="D557" s="9">
        <v>132</v>
      </c>
      <c r="E557" s="9"/>
      <c r="F557" s="9"/>
      <c r="G557" s="9"/>
      <c r="H557" s="9"/>
      <c r="I557" s="9"/>
      <c r="J557" s="9"/>
      <c r="K557" s="9"/>
      <c r="L557" s="9"/>
      <c r="M557" s="10"/>
      <c r="N557" s="10"/>
      <c r="O557" s="11">
        <v>0</v>
      </c>
      <c r="P557" s="7">
        <f t="shared" si="11"/>
        <v>0</v>
      </c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</row>
    <row r="558" spans="1:38" ht="15.75" customHeight="1" x14ac:dyDescent="0.25">
      <c r="A558" s="1"/>
      <c r="B558" s="1" t="s">
        <v>463</v>
      </c>
      <c r="C558" s="8" t="s">
        <v>32</v>
      </c>
      <c r="D558" s="9">
        <v>110</v>
      </c>
      <c r="E558" s="9"/>
      <c r="F558" s="9"/>
      <c r="G558" s="9"/>
      <c r="H558" s="9"/>
      <c r="I558" s="9"/>
      <c r="J558" s="9"/>
      <c r="K558" s="9"/>
      <c r="L558" s="9"/>
      <c r="M558" s="10"/>
      <c r="N558" s="10"/>
      <c r="O558" s="11">
        <v>0</v>
      </c>
      <c r="P558" s="7">
        <f t="shared" si="11"/>
        <v>0</v>
      </c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</row>
    <row r="559" spans="1:38" ht="15.75" customHeight="1" x14ac:dyDescent="0.25">
      <c r="A559" s="1"/>
      <c r="B559" s="1" t="s">
        <v>463</v>
      </c>
      <c r="C559" s="8" t="s">
        <v>32</v>
      </c>
      <c r="D559" s="9">
        <v>99</v>
      </c>
      <c r="E559" s="9"/>
      <c r="F559" s="9"/>
      <c r="G559" s="9"/>
      <c r="H559" s="9"/>
      <c r="I559" s="9"/>
      <c r="J559" s="9"/>
      <c r="K559" s="9"/>
      <c r="L559" s="9"/>
      <c r="M559" s="10"/>
      <c r="N559" s="10"/>
      <c r="O559" s="11">
        <v>0</v>
      </c>
      <c r="P559" s="7">
        <f t="shared" si="11"/>
        <v>0</v>
      </c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</row>
    <row r="560" spans="1:38" ht="15.75" customHeight="1" x14ac:dyDescent="0.25">
      <c r="A560" s="1"/>
      <c r="B560" s="1" t="s">
        <v>464</v>
      </c>
      <c r="C560" s="8" t="s">
        <v>32</v>
      </c>
      <c r="D560" s="9">
        <v>132</v>
      </c>
      <c r="E560" s="9"/>
      <c r="F560" s="9"/>
      <c r="G560" s="9"/>
      <c r="H560" s="9"/>
      <c r="I560" s="9"/>
      <c r="J560" s="9"/>
      <c r="K560" s="9"/>
      <c r="L560" s="9"/>
      <c r="M560" s="10"/>
      <c r="N560" s="10"/>
      <c r="O560" s="11">
        <v>0</v>
      </c>
      <c r="P560" s="7">
        <f t="shared" si="11"/>
        <v>0</v>
      </c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</row>
    <row r="561" spans="1:38" ht="15.75" customHeight="1" x14ac:dyDescent="0.25">
      <c r="A561" s="1"/>
      <c r="B561" s="1" t="s">
        <v>463</v>
      </c>
      <c r="C561" s="8" t="s">
        <v>32</v>
      </c>
      <c r="D561" s="9">
        <v>110</v>
      </c>
      <c r="E561" s="9"/>
      <c r="F561" s="9"/>
      <c r="G561" s="9"/>
      <c r="H561" s="9"/>
      <c r="I561" s="9"/>
      <c r="J561" s="9"/>
      <c r="K561" s="9"/>
      <c r="L561" s="9"/>
      <c r="M561" s="10"/>
      <c r="N561" s="10"/>
      <c r="O561" s="11">
        <v>0</v>
      </c>
      <c r="P561" s="7">
        <f t="shared" si="11"/>
        <v>0</v>
      </c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</row>
    <row r="562" spans="1:38" ht="15.75" customHeight="1" x14ac:dyDescent="0.25">
      <c r="A562" s="1"/>
      <c r="B562" s="1" t="s">
        <v>463</v>
      </c>
      <c r="C562" s="8" t="s">
        <v>32</v>
      </c>
      <c r="D562" s="9">
        <v>99</v>
      </c>
      <c r="E562" s="9"/>
      <c r="F562" s="9"/>
      <c r="G562" s="9"/>
      <c r="H562" s="9"/>
      <c r="I562" s="9"/>
      <c r="J562" s="9"/>
      <c r="K562" s="9"/>
      <c r="L562" s="9"/>
      <c r="M562" s="10"/>
      <c r="N562" s="10"/>
      <c r="O562" s="11">
        <v>0</v>
      </c>
      <c r="P562" s="7">
        <f t="shared" si="11"/>
        <v>0</v>
      </c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</row>
    <row r="563" spans="1:38" ht="15.75" customHeight="1" x14ac:dyDescent="0.25">
      <c r="A563" s="1"/>
      <c r="B563" s="1" t="s">
        <v>464</v>
      </c>
      <c r="C563" s="8" t="s">
        <v>32</v>
      </c>
      <c r="D563" s="9">
        <v>132</v>
      </c>
      <c r="E563" s="9"/>
      <c r="F563" s="9"/>
      <c r="G563" s="9"/>
      <c r="H563" s="9"/>
      <c r="I563" s="9"/>
      <c r="J563" s="9"/>
      <c r="K563" s="9"/>
      <c r="L563" s="9"/>
      <c r="M563" s="10"/>
      <c r="N563" s="10"/>
      <c r="O563" s="11">
        <v>0</v>
      </c>
      <c r="P563" s="7">
        <f t="shared" si="11"/>
        <v>0</v>
      </c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</row>
    <row r="564" spans="1:38" ht="15.75" customHeight="1" x14ac:dyDescent="0.25">
      <c r="A564" s="1"/>
      <c r="B564" s="1" t="s">
        <v>463</v>
      </c>
      <c r="C564" s="8" t="s">
        <v>32</v>
      </c>
      <c r="D564" s="9">
        <v>110</v>
      </c>
      <c r="E564" s="9"/>
      <c r="F564" s="9"/>
      <c r="G564" s="9"/>
      <c r="H564" s="9"/>
      <c r="I564" s="9"/>
      <c r="J564" s="9"/>
      <c r="K564" s="9"/>
      <c r="L564" s="9"/>
      <c r="M564" s="10"/>
      <c r="N564" s="10"/>
      <c r="O564" s="11">
        <v>0</v>
      </c>
      <c r="P564" s="7">
        <f t="shared" si="11"/>
        <v>0</v>
      </c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</row>
    <row r="565" spans="1:38" ht="15.75" customHeight="1" x14ac:dyDescent="0.25">
      <c r="A565" s="1"/>
      <c r="B565" s="1" t="s">
        <v>465</v>
      </c>
      <c r="C565" s="8" t="s">
        <v>32</v>
      </c>
      <c r="D565" s="9">
        <v>58</v>
      </c>
      <c r="E565" s="9"/>
      <c r="F565" s="9"/>
      <c r="G565" s="9"/>
      <c r="H565" s="9"/>
      <c r="I565" s="9"/>
      <c r="J565" s="9"/>
      <c r="K565" s="9"/>
      <c r="L565" s="9"/>
      <c r="M565" s="10"/>
      <c r="N565" s="10"/>
      <c r="O565" s="11">
        <v>0</v>
      </c>
      <c r="P565" s="7">
        <f t="shared" si="11"/>
        <v>0</v>
      </c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</row>
    <row r="566" spans="1:38" ht="15.75" customHeight="1" x14ac:dyDescent="0.25">
      <c r="A566" s="1"/>
      <c r="B566" s="1" t="s">
        <v>466</v>
      </c>
      <c r="C566" s="8" t="s">
        <v>32</v>
      </c>
      <c r="D566" s="9">
        <v>58</v>
      </c>
      <c r="E566" s="9"/>
      <c r="F566" s="9"/>
      <c r="G566" s="9"/>
      <c r="H566" s="9"/>
      <c r="I566" s="9"/>
      <c r="J566" s="9"/>
      <c r="K566" s="9"/>
      <c r="L566" s="9"/>
      <c r="M566" s="10"/>
      <c r="N566" s="10"/>
      <c r="O566" s="11">
        <v>0</v>
      </c>
      <c r="P566" s="7">
        <f t="shared" si="11"/>
        <v>0</v>
      </c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</row>
    <row r="567" spans="1:38" ht="15.75" customHeight="1" x14ac:dyDescent="0.25">
      <c r="A567" s="1"/>
      <c r="B567" s="1" t="s">
        <v>466</v>
      </c>
      <c r="C567" s="8" t="s">
        <v>32</v>
      </c>
      <c r="D567" s="9">
        <v>58</v>
      </c>
      <c r="E567" s="9"/>
      <c r="F567" s="9"/>
      <c r="G567" s="9"/>
      <c r="H567" s="9"/>
      <c r="I567" s="9"/>
      <c r="J567" s="9"/>
      <c r="K567" s="9"/>
      <c r="L567" s="9"/>
      <c r="M567" s="10"/>
      <c r="N567" s="10"/>
      <c r="O567" s="11">
        <v>0</v>
      </c>
      <c r="P567" s="7">
        <f t="shared" si="11"/>
        <v>0</v>
      </c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</row>
    <row r="568" spans="1:38" ht="15.75" customHeight="1" x14ac:dyDescent="0.25">
      <c r="A568" s="1"/>
      <c r="B568" s="1" t="s">
        <v>465</v>
      </c>
      <c r="C568" s="8" t="s">
        <v>32</v>
      </c>
      <c r="D568" s="9">
        <v>58</v>
      </c>
      <c r="E568" s="9"/>
      <c r="F568" s="9"/>
      <c r="G568" s="9"/>
      <c r="H568" s="9"/>
      <c r="I568" s="9"/>
      <c r="J568" s="9"/>
      <c r="K568" s="9"/>
      <c r="L568" s="9"/>
      <c r="M568" s="10"/>
      <c r="N568" s="10"/>
      <c r="O568" s="11">
        <v>0</v>
      </c>
      <c r="P568" s="7">
        <f t="shared" si="11"/>
        <v>0</v>
      </c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</row>
    <row r="569" spans="1:38" ht="15.75" customHeight="1" x14ac:dyDescent="0.25">
      <c r="A569" s="1"/>
      <c r="B569" s="1" t="s">
        <v>354</v>
      </c>
      <c r="C569" s="8" t="s">
        <v>32</v>
      </c>
      <c r="D569" s="9">
        <v>79</v>
      </c>
      <c r="E569" s="9"/>
      <c r="F569" s="9"/>
      <c r="G569" s="9"/>
      <c r="H569" s="9"/>
      <c r="I569" s="9"/>
      <c r="J569" s="9"/>
      <c r="K569" s="9"/>
      <c r="L569" s="9"/>
      <c r="M569" s="10"/>
      <c r="N569" s="10"/>
      <c r="O569" s="11">
        <v>0</v>
      </c>
      <c r="P569" s="7">
        <f t="shared" si="11"/>
        <v>0</v>
      </c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</row>
    <row r="570" spans="1:38" ht="15.75" customHeight="1" x14ac:dyDescent="0.25">
      <c r="A570" s="1"/>
      <c r="B570" s="1" t="s">
        <v>354</v>
      </c>
      <c r="C570" s="8" t="s">
        <v>32</v>
      </c>
      <c r="D570" s="9">
        <v>79</v>
      </c>
      <c r="E570" s="9"/>
      <c r="F570" s="9"/>
      <c r="G570" s="9"/>
      <c r="H570" s="9"/>
      <c r="I570" s="9"/>
      <c r="J570" s="9"/>
      <c r="K570" s="9"/>
      <c r="L570" s="9"/>
      <c r="M570" s="10"/>
      <c r="N570" s="10"/>
      <c r="O570" s="11">
        <v>0</v>
      </c>
      <c r="P570" s="7">
        <f t="shared" si="11"/>
        <v>0</v>
      </c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</row>
    <row r="571" spans="1:38" ht="15.75" customHeight="1" x14ac:dyDescent="0.25">
      <c r="A571" s="1"/>
      <c r="B571" s="1" t="s">
        <v>358</v>
      </c>
      <c r="C571" s="8" t="s">
        <v>32</v>
      </c>
      <c r="D571" s="9">
        <v>43</v>
      </c>
      <c r="E571" s="9"/>
      <c r="F571" s="9"/>
      <c r="G571" s="9"/>
      <c r="H571" s="9"/>
      <c r="I571" s="9"/>
      <c r="J571" s="9"/>
      <c r="K571" s="9"/>
      <c r="L571" s="9"/>
      <c r="M571" s="10"/>
      <c r="N571" s="10"/>
      <c r="O571" s="11">
        <v>0</v>
      </c>
      <c r="P571" s="7">
        <f t="shared" si="11"/>
        <v>0</v>
      </c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</row>
    <row r="572" spans="1:38" ht="15.75" customHeight="1" x14ac:dyDescent="0.25">
      <c r="A572" s="1"/>
      <c r="B572" s="1" t="s">
        <v>358</v>
      </c>
      <c r="C572" s="8" t="s">
        <v>32</v>
      </c>
      <c r="D572" s="9">
        <v>43</v>
      </c>
      <c r="E572" s="9"/>
      <c r="F572" s="9"/>
      <c r="G572" s="9"/>
      <c r="H572" s="9"/>
      <c r="I572" s="9"/>
      <c r="J572" s="9"/>
      <c r="K572" s="9"/>
      <c r="L572" s="9"/>
      <c r="M572" s="10"/>
      <c r="N572" s="10"/>
      <c r="O572" s="11">
        <v>0</v>
      </c>
      <c r="P572" s="7">
        <f t="shared" si="11"/>
        <v>0</v>
      </c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</row>
    <row r="573" spans="1:38" ht="15.75" customHeight="1" x14ac:dyDescent="0.25">
      <c r="A573" s="1"/>
      <c r="B573" s="1" t="s">
        <v>467</v>
      </c>
      <c r="C573" s="8" t="s">
        <v>32</v>
      </c>
      <c r="D573" s="9">
        <v>59</v>
      </c>
      <c r="E573" s="9"/>
      <c r="F573" s="9"/>
      <c r="G573" s="9"/>
      <c r="H573" s="9"/>
      <c r="I573" s="9"/>
      <c r="J573" s="9"/>
      <c r="K573" s="9"/>
      <c r="L573" s="9"/>
      <c r="M573" s="10"/>
      <c r="N573" s="10"/>
      <c r="O573" s="11">
        <v>0</v>
      </c>
      <c r="P573" s="7">
        <f t="shared" si="11"/>
        <v>0</v>
      </c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</row>
    <row r="574" spans="1:38" ht="15.75" customHeight="1" x14ac:dyDescent="0.25">
      <c r="A574" s="1"/>
      <c r="B574" s="1" t="s">
        <v>467</v>
      </c>
      <c r="C574" s="8" t="s">
        <v>32</v>
      </c>
      <c r="D574" s="9">
        <v>59</v>
      </c>
      <c r="E574" s="9"/>
      <c r="F574" s="9"/>
      <c r="G574" s="9"/>
      <c r="H574" s="9"/>
      <c r="I574" s="9"/>
      <c r="J574" s="9"/>
      <c r="K574" s="9"/>
      <c r="L574" s="9"/>
      <c r="M574" s="10"/>
      <c r="N574" s="10"/>
      <c r="O574" s="11">
        <v>0</v>
      </c>
      <c r="P574" s="7">
        <f t="shared" si="11"/>
        <v>0</v>
      </c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</row>
    <row r="575" spans="1:38" ht="15.75" customHeight="1" x14ac:dyDescent="0.25">
      <c r="A575" s="1"/>
      <c r="B575" s="1" t="s">
        <v>468</v>
      </c>
      <c r="C575" s="8" t="s">
        <v>32</v>
      </c>
      <c r="D575" s="9">
        <v>62</v>
      </c>
      <c r="E575" s="9"/>
      <c r="F575" s="9"/>
      <c r="G575" s="9"/>
      <c r="H575" s="9"/>
      <c r="I575" s="9"/>
      <c r="J575" s="9"/>
      <c r="K575" s="9"/>
      <c r="L575" s="9"/>
      <c r="M575" s="10"/>
      <c r="N575" s="10"/>
      <c r="O575" s="11">
        <v>0</v>
      </c>
      <c r="P575" s="7">
        <f t="shared" si="11"/>
        <v>0</v>
      </c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</row>
    <row r="576" spans="1:38" ht="15.75" customHeight="1" x14ac:dyDescent="0.25">
      <c r="A576" s="1"/>
      <c r="B576" s="1" t="s">
        <v>468</v>
      </c>
      <c r="C576" s="8" t="s">
        <v>32</v>
      </c>
      <c r="D576" s="9">
        <v>62</v>
      </c>
      <c r="E576" s="9"/>
      <c r="F576" s="9"/>
      <c r="G576" s="9"/>
      <c r="H576" s="9"/>
      <c r="I576" s="9"/>
      <c r="J576" s="9"/>
      <c r="K576" s="9"/>
      <c r="L576" s="9"/>
      <c r="M576" s="10"/>
      <c r="N576" s="10"/>
      <c r="O576" s="11">
        <v>0</v>
      </c>
      <c r="P576" s="7">
        <f t="shared" si="11"/>
        <v>0</v>
      </c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</row>
    <row r="577" spans="1:38" ht="15.75" customHeight="1" x14ac:dyDescent="0.25">
      <c r="A577" s="1"/>
      <c r="B577" s="1" t="s">
        <v>469</v>
      </c>
      <c r="C577" s="8" t="s">
        <v>32</v>
      </c>
      <c r="D577" s="9">
        <v>69</v>
      </c>
      <c r="E577" s="9"/>
      <c r="F577" s="9"/>
      <c r="G577" s="9"/>
      <c r="H577" s="9"/>
      <c r="I577" s="9"/>
      <c r="J577" s="9"/>
      <c r="K577" s="9"/>
      <c r="L577" s="9"/>
      <c r="M577" s="10"/>
      <c r="N577" s="10"/>
      <c r="O577" s="11">
        <v>0</v>
      </c>
      <c r="P577" s="7">
        <f t="shared" si="11"/>
        <v>0</v>
      </c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</row>
    <row r="578" spans="1:38" ht="15.75" customHeight="1" x14ac:dyDescent="0.25">
      <c r="A578" s="1"/>
      <c r="B578" s="1" t="s">
        <v>469</v>
      </c>
      <c r="C578" s="8" t="s">
        <v>32</v>
      </c>
      <c r="D578" s="9">
        <v>69</v>
      </c>
      <c r="E578" s="9"/>
      <c r="F578" s="9"/>
      <c r="G578" s="9"/>
      <c r="H578" s="9"/>
      <c r="I578" s="9"/>
      <c r="J578" s="9"/>
      <c r="K578" s="9"/>
      <c r="L578" s="9"/>
      <c r="M578" s="10"/>
      <c r="N578" s="10"/>
      <c r="O578" s="11">
        <v>0</v>
      </c>
      <c r="P578" s="7">
        <f t="shared" si="11"/>
        <v>0</v>
      </c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</row>
    <row r="579" spans="1:38" ht="15.75" customHeight="1" x14ac:dyDescent="0.25">
      <c r="A579" s="1"/>
      <c r="B579" s="1" t="s">
        <v>362</v>
      </c>
      <c r="C579" s="8" t="s">
        <v>32</v>
      </c>
      <c r="D579" s="9">
        <v>77</v>
      </c>
      <c r="E579" s="9"/>
      <c r="F579" s="9"/>
      <c r="G579" s="9"/>
      <c r="H579" s="9"/>
      <c r="I579" s="9"/>
      <c r="J579" s="9"/>
      <c r="K579" s="9"/>
      <c r="L579" s="9"/>
      <c r="M579" s="10"/>
      <c r="N579" s="10"/>
      <c r="O579" s="11">
        <v>0</v>
      </c>
      <c r="P579" s="7">
        <f t="shared" si="11"/>
        <v>0</v>
      </c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</row>
    <row r="580" spans="1:38" ht="15.75" customHeight="1" x14ac:dyDescent="0.25">
      <c r="A580" s="1"/>
      <c r="B580" s="1" t="s">
        <v>362</v>
      </c>
      <c r="C580" s="8" t="s">
        <v>32</v>
      </c>
      <c r="D580" s="9">
        <v>77</v>
      </c>
      <c r="E580" s="9"/>
      <c r="F580" s="9"/>
      <c r="G580" s="9"/>
      <c r="H580" s="9"/>
      <c r="I580" s="9"/>
      <c r="J580" s="9"/>
      <c r="K580" s="9"/>
      <c r="L580" s="9"/>
      <c r="M580" s="10"/>
      <c r="N580" s="10"/>
      <c r="O580" s="11">
        <v>0</v>
      </c>
      <c r="P580" s="7">
        <f t="shared" si="11"/>
        <v>0</v>
      </c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</row>
    <row r="581" spans="1:38" ht="15.75" customHeight="1" x14ac:dyDescent="0.25">
      <c r="A581" s="1"/>
      <c r="B581" s="1" t="s">
        <v>470</v>
      </c>
      <c r="C581" s="8" t="s">
        <v>32</v>
      </c>
      <c r="D581" s="9">
        <v>75</v>
      </c>
      <c r="E581" s="9"/>
      <c r="F581" s="9"/>
      <c r="G581" s="9"/>
      <c r="H581" s="9"/>
      <c r="I581" s="9"/>
      <c r="J581" s="9"/>
      <c r="K581" s="9"/>
      <c r="L581" s="9"/>
      <c r="M581" s="10"/>
      <c r="N581" s="10"/>
      <c r="O581" s="11">
        <v>0</v>
      </c>
      <c r="P581" s="7">
        <f t="shared" si="11"/>
        <v>0</v>
      </c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</row>
    <row r="582" spans="1:38" ht="15.75" customHeight="1" x14ac:dyDescent="0.25">
      <c r="A582" s="1"/>
      <c r="B582" s="1" t="s">
        <v>470</v>
      </c>
      <c r="C582" s="8" t="s">
        <v>32</v>
      </c>
      <c r="D582" s="9">
        <v>75</v>
      </c>
      <c r="E582" s="9"/>
      <c r="F582" s="9"/>
      <c r="G582" s="9"/>
      <c r="H582" s="9"/>
      <c r="I582" s="9"/>
      <c r="J582" s="9"/>
      <c r="K582" s="9"/>
      <c r="L582" s="9"/>
      <c r="M582" s="10"/>
      <c r="N582" s="10"/>
      <c r="O582" s="11">
        <v>0</v>
      </c>
      <c r="P582" s="7">
        <f t="shared" si="11"/>
        <v>0</v>
      </c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</row>
    <row r="583" spans="1:38" ht="15.75" customHeight="1" x14ac:dyDescent="0.25">
      <c r="A583" s="1"/>
      <c r="B583" s="1" t="s">
        <v>471</v>
      </c>
      <c r="C583" s="8" t="s">
        <v>32</v>
      </c>
      <c r="D583" s="9">
        <v>75</v>
      </c>
      <c r="E583" s="9"/>
      <c r="F583" s="9"/>
      <c r="G583" s="9"/>
      <c r="H583" s="9"/>
      <c r="I583" s="9"/>
      <c r="J583" s="9"/>
      <c r="K583" s="9"/>
      <c r="L583" s="9"/>
      <c r="M583" s="10"/>
      <c r="N583" s="10"/>
      <c r="O583" s="11">
        <v>0</v>
      </c>
      <c r="P583" s="7">
        <f t="shared" si="11"/>
        <v>0</v>
      </c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</row>
    <row r="584" spans="1:38" ht="15.75" customHeight="1" x14ac:dyDescent="0.25">
      <c r="A584" s="1"/>
      <c r="B584" s="1" t="s">
        <v>471</v>
      </c>
      <c r="C584" s="8" t="s">
        <v>32</v>
      </c>
      <c r="D584" s="9">
        <v>67</v>
      </c>
      <c r="E584" s="9"/>
      <c r="F584" s="9"/>
      <c r="G584" s="9"/>
      <c r="H584" s="9"/>
      <c r="I584" s="9"/>
      <c r="J584" s="9"/>
      <c r="K584" s="9"/>
      <c r="L584" s="9"/>
      <c r="M584" s="10"/>
      <c r="N584" s="10"/>
      <c r="O584" s="11">
        <v>0</v>
      </c>
      <c r="P584" s="7">
        <f t="shared" si="11"/>
        <v>0</v>
      </c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</row>
    <row r="585" spans="1:38" ht="15.75" customHeight="1" x14ac:dyDescent="0.25">
      <c r="A585" s="1"/>
      <c r="B585" s="1" t="s">
        <v>471</v>
      </c>
      <c r="C585" s="8" t="s">
        <v>32</v>
      </c>
      <c r="D585" s="9">
        <v>75</v>
      </c>
      <c r="E585" s="9"/>
      <c r="F585" s="9"/>
      <c r="G585" s="9"/>
      <c r="H585" s="9"/>
      <c r="I585" s="9"/>
      <c r="J585" s="9"/>
      <c r="K585" s="9"/>
      <c r="L585" s="9"/>
      <c r="M585" s="10"/>
      <c r="N585" s="10"/>
      <c r="O585" s="11">
        <v>0</v>
      </c>
      <c r="P585" s="7">
        <f t="shared" si="11"/>
        <v>0</v>
      </c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</row>
    <row r="586" spans="1:38" ht="15.75" customHeight="1" x14ac:dyDescent="0.25">
      <c r="A586" s="1"/>
      <c r="B586" s="1" t="s">
        <v>472</v>
      </c>
      <c r="C586" s="8" t="s">
        <v>32</v>
      </c>
      <c r="D586" s="9">
        <v>86</v>
      </c>
      <c r="E586" s="9"/>
      <c r="F586" s="9"/>
      <c r="G586" s="9"/>
      <c r="H586" s="9"/>
      <c r="I586" s="9"/>
      <c r="J586" s="9"/>
      <c r="K586" s="9"/>
      <c r="L586" s="9"/>
      <c r="M586" s="10"/>
      <c r="N586" s="10"/>
      <c r="O586" s="11">
        <v>0</v>
      </c>
      <c r="P586" s="7">
        <f t="shared" si="11"/>
        <v>0</v>
      </c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</row>
    <row r="587" spans="1:38" ht="15.75" customHeight="1" x14ac:dyDescent="0.25">
      <c r="A587" s="1"/>
      <c r="B587" s="1" t="s">
        <v>472</v>
      </c>
      <c r="C587" s="8" t="s">
        <v>32</v>
      </c>
      <c r="D587" s="9">
        <v>96</v>
      </c>
      <c r="E587" s="9"/>
      <c r="F587" s="9"/>
      <c r="G587" s="9"/>
      <c r="H587" s="9"/>
      <c r="I587" s="9"/>
      <c r="J587" s="9"/>
      <c r="K587" s="9"/>
      <c r="L587" s="9"/>
      <c r="M587" s="10"/>
      <c r="N587" s="10"/>
      <c r="O587" s="11">
        <v>0</v>
      </c>
      <c r="P587" s="7">
        <f t="shared" si="11"/>
        <v>0</v>
      </c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</row>
    <row r="588" spans="1:38" ht="15.75" customHeight="1" x14ac:dyDescent="0.25">
      <c r="A588" s="1"/>
      <c r="B588" s="1" t="s">
        <v>472</v>
      </c>
      <c r="C588" s="8" t="s">
        <v>32</v>
      </c>
      <c r="D588" s="9">
        <v>96</v>
      </c>
      <c r="E588" s="9"/>
      <c r="F588" s="9"/>
      <c r="G588" s="9"/>
      <c r="H588" s="9"/>
      <c r="I588" s="9"/>
      <c r="J588" s="9"/>
      <c r="K588" s="9"/>
      <c r="L588" s="9"/>
      <c r="M588" s="10"/>
      <c r="N588" s="10"/>
      <c r="O588" s="11">
        <v>0</v>
      </c>
      <c r="P588" s="7">
        <f t="shared" si="11"/>
        <v>0</v>
      </c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</row>
    <row r="589" spans="1:38" ht="15.75" customHeight="1" x14ac:dyDescent="0.25">
      <c r="A589" s="1"/>
      <c r="B589" s="1" t="s">
        <v>472</v>
      </c>
      <c r="C589" s="8" t="s">
        <v>32</v>
      </c>
      <c r="D589" s="9">
        <v>86</v>
      </c>
      <c r="E589" s="9"/>
      <c r="F589" s="9"/>
      <c r="G589" s="9"/>
      <c r="H589" s="9"/>
      <c r="I589" s="9"/>
      <c r="J589" s="9"/>
      <c r="K589" s="9"/>
      <c r="L589" s="9"/>
      <c r="M589" s="10"/>
      <c r="N589" s="10"/>
      <c r="O589" s="11">
        <v>0</v>
      </c>
      <c r="P589" s="7">
        <f t="shared" si="11"/>
        <v>0</v>
      </c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</row>
    <row r="590" spans="1:38" ht="15.75" customHeight="1" x14ac:dyDescent="0.25">
      <c r="A590" s="1"/>
      <c r="B590" s="1" t="s">
        <v>473</v>
      </c>
      <c r="C590" s="8" t="s">
        <v>32</v>
      </c>
      <c r="D590" s="9">
        <v>111</v>
      </c>
      <c r="E590" s="9"/>
      <c r="F590" s="9"/>
      <c r="G590" s="9"/>
      <c r="H590" s="9"/>
      <c r="I590" s="9"/>
      <c r="J590" s="9"/>
      <c r="K590" s="9"/>
      <c r="L590" s="9"/>
      <c r="M590" s="10"/>
      <c r="N590" s="10"/>
      <c r="O590" s="11">
        <v>0</v>
      </c>
      <c r="P590" s="7">
        <f t="shared" si="11"/>
        <v>0</v>
      </c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</row>
    <row r="591" spans="1:38" ht="15.75" customHeight="1" x14ac:dyDescent="0.25">
      <c r="A591" s="1"/>
      <c r="B591" s="1" t="s">
        <v>473</v>
      </c>
      <c r="C591" s="8" t="s">
        <v>32</v>
      </c>
      <c r="D591" s="9">
        <v>111</v>
      </c>
      <c r="E591" s="9"/>
      <c r="F591" s="9"/>
      <c r="G591" s="9"/>
      <c r="H591" s="9"/>
      <c r="I591" s="9"/>
      <c r="J591" s="9"/>
      <c r="K591" s="9"/>
      <c r="L591" s="9"/>
      <c r="M591" s="10"/>
      <c r="N591" s="10"/>
      <c r="O591" s="11">
        <v>0</v>
      </c>
      <c r="P591" s="7">
        <f t="shared" si="11"/>
        <v>0</v>
      </c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</row>
    <row r="592" spans="1:38" ht="15.75" customHeight="1" x14ac:dyDescent="0.25">
      <c r="A592" s="1"/>
      <c r="B592" s="1" t="s">
        <v>474</v>
      </c>
      <c r="C592" s="8" t="s">
        <v>32</v>
      </c>
      <c r="D592" s="9">
        <v>104</v>
      </c>
      <c r="E592" s="9"/>
      <c r="F592" s="9"/>
      <c r="G592" s="9"/>
      <c r="H592" s="9"/>
      <c r="I592" s="9"/>
      <c r="J592" s="9"/>
      <c r="K592" s="9"/>
      <c r="L592" s="9"/>
      <c r="M592" s="10"/>
      <c r="N592" s="10"/>
      <c r="O592" s="11">
        <v>0</v>
      </c>
      <c r="P592" s="7">
        <f t="shared" si="11"/>
        <v>0</v>
      </c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</row>
    <row r="593" spans="1:38" ht="15.75" customHeight="1" x14ac:dyDescent="0.25">
      <c r="A593" s="1"/>
      <c r="B593" s="1" t="s">
        <v>474</v>
      </c>
      <c r="C593" s="8" t="s">
        <v>32</v>
      </c>
      <c r="D593" s="9">
        <v>104</v>
      </c>
      <c r="E593" s="9"/>
      <c r="F593" s="9"/>
      <c r="G593" s="9"/>
      <c r="H593" s="9"/>
      <c r="I593" s="9"/>
      <c r="J593" s="9"/>
      <c r="K593" s="9"/>
      <c r="L593" s="9"/>
      <c r="M593" s="10"/>
      <c r="N593" s="10"/>
      <c r="O593" s="11">
        <v>0</v>
      </c>
      <c r="P593" s="7">
        <f t="shared" si="11"/>
        <v>0</v>
      </c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</row>
    <row r="594" spans="1:38" ht="15.75" customHeight="1" x14ac:dyDescent="0.25">
      <c r="A594" s="1"/>
      <c r="B594" s="1" t="s">
        <v>475</v>
      </c>
      <c r="C594" s="8" t="s">
        <v>32</v>
      </c>
      <c r="D594" s="9">
        <v>93</v>
      </c>
      <c r="E594" s="9"/>
      <c r="F594" s="9"/>
      <c r="G594" s="9"/>
      <c r="H594" s="9"/>
      <c r="I594" s="9"/>
      <c r="J594" s="9"/>
      <c r="K594" s="9"/>
      <c r="L594" s="9"/>
      <c r="M594" s="10"/>
      <c r="N594" s="10"/>
      <c r="O594" s="11">
        <v>0</v>
      </c>
      <c r="P594" s="7">
        <f t="shared" si="11"/>
        <v>0</v>
      </c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</row>
    <row r="595" spans="1:38" ht="15.75" customHeight="1" x14ac:dyDescent="0.25">
      <c r="A595" s="1"/>
      <c r="B595" s="1" t="s">
        <v>475</v>
      </c>
      <c r="C595" s="8" t="s">
        <v>32</v>
      </c>
      <c r="D595" s="9">
        <v>84</v>
      </c>
      <c r="E595" s="9"/>
      <c r="F595" s="9"/>
      <c r="G595" s="9"/>
      <c r="H595" s="9"/>
      <c r="I595" s="9"/>
      <c r="J595" s="9"/>
      <c r="K595" s="9"/>
      <c r="L595" s="9"/>
      <c r="M595" s="10"/>
      <c r="N595" s="10"/>
      <c r="O595" s="11">
        <v>0</v>
      </c>
      <c r="P595" s="7">
        <f t="shared" si="11"/>
        <v>0</v>
      </c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</row>
    <row r="596" spans="1:38" ht="15.75" customHeight="1" x14ac:dyDescent="0.25">
      <c r="A596" s="1"/>
      <c r="B596" s="1" t="s">
        <v>476</v>
      </c>
      <c r="C596" s="8" t="s">
        <v>32</v>
      </c>
      <c r="D596" s="9">
        <v>76</v>
      </c>
      <c r="E596" s="9"/>
      <c r="F596" s="9"/>
      <c r="G596" s="9"/>
      <c r="H596" s="9"/>
      <c r="I596" s="9"/>
      <c r="J596" s="9"/>
      <c r="K596" s="9"/>
      <c r="L596" s="9"/>
      <c r="M596" s="10"/>
      <c r="N596" s="10"/>
      <c r="O596" s="11">
        <v>0</v>
      </c>
      <c r="P596" s="7">
        <f t="shared" si="11"/>
        <v>0</v>
      </c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</row>
    <row r="597" spans="1:38" ht="15.75" customHeight="1" x14ac:dyDescent="0.25">
      <c r="A597" s="1"/>
      <c r="B597" s="1" t="s">
        <v>477</v>
      </c>
      <c r="C597" s="8" t="s">
        <v>32</v>
      </c>
      <c r="D597" s="9">
        <v>96</v>
      </c>
      <c r="E597" s="9"/>
      <c r="F597" s="9"/>
      <c r="G597" s="9"/>
      <c r="H597" s="9"/>
      <c r="I597" s="9"/>
      <c r="J597" s="9"/>
      <c r="K597" s="9"/>
      <c r="L597" s="9"/>
      <c r="M597" s="10"/>
      <c r="N597" s="10"/>
      <c r="O597" s="11">
        <v>0</v>
      </c>
      <c r="P597" s="7">
        <f t="shared" si="11"/>
        <v>0</v>
      </c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</row>
    <row r="598" spans="1:38" ht="15.75" customHeight="1" x14ac:dyDescent="0.25">
      <c r="A598" s="1"/>
      <c r="B598" s="1" t="s">
        <v>158</v>
      </c>
      <c r="C598" s="8" t="s">
        <v>32</v>
      </c>
      <c r="D598" s="9">
        <v>150</v>
      </c>
      <c r="E598" s="9"/>
      <c r="F598" s="9"/>
      <c r="G598" s="9"/>
      <c r="H598" s="9"/>
      <c r="I598" s="9"/>
      <c r="J598" s="9"/>
      <c r="K598" s="9"/>
      <c r="L598" s="9"/>
      <c r="M598" s="10"/>
      <c r="N598" s="10"/>
      <c r="O598" s="11">
        <v>0</v>
      </c>
      <c r="P598" s="7">
        <f t="shared" si="11"/>
        <v>0</v>
      </c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</row>
    <row r="599" spans="1:38" ht="15.75" customHeight="1" x14ac:dyDescent="0.25">
      <c r="A599" s="1"/>
      <c r="B599" s="1" t="s">
        <v>158</v>
      </c>
      <c r="C599" s="8" t="s">
        <v>32</v>
      </c>
      <c r="D599" s="9">
        <v>150</v>
      </c>
      <c r="E599" s="9"/>
      <c r="F599" s="9"/>
      <c r="G599" s="9"/>
      <c r="H599" s="9"/>
      <c r="I599" s="9"/>
      <c r="J599" s="9"/>
      <c r="K599" s="9"/>
      <c r="L599" s="9"/>
      <c r="M599" s="10"/>
      <c r="N599" s="10"/>
      <c r="O599" s="11">
        <v>0</v>
      </c>
      <c r="P599" s="7">
        <f t="shared" si="11"/>
        <v>0</v>
      </c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</row>
    <row r="600" spans="1:38" ht="15.75" customHeight="1" x14ac:dyDescent="0.25">
      <c r="A600" s="1"/>
      <c r="B600" s="1" t="s">
        <v>283</v>
      </c>
      <c r="C600" s="8" t="s">
        <v>32</v>
      </c>
      <c r="D600" s="9">
        <v>156</v>
      </c>
      <c r="E600" s="9"/>
      <c r="F600" s="9"/>
      <c r="G600" s="9"/>
      <c r="H600" s="9"/>
      <c r="I600" s="9"/>
      <c r="J600" s="9"/>
      <c r="K600" s="9"/>
      <c r="L600" s="9"/>
      <c r="M600" s="10"/>
      <c r="N600" s="10"/>
      <c r="O600" s="11">
        <v>0</v>
      </c>
      <c r="P600" s="7">
        <f t="shared" si="11"/>
        <v>0</v>
      </c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</row>
    <row r="601" spans="1:38" ht="15.75" customHeight="1" x14ac:dyDescent="0.25">
      <c r="A601" s="1"/>
      <c r="B601" s="1" t="s">
        <v>158</v>
      </c>
      <c r="C601" s="8" t="s">
        <v>32</v>
      </c>
      <c r="D601" s="9">
        <v>150</v>
      </c>
      <c r="E601" s="9"/>
      <c r="F601" s="9"/>
      <c r="G601" s="9"/>
      <c r="H601" s="9"/>
      <c r="I601" s="9"/>
      <c r="J601" s="9"/>
      <c r="K601" s="9"/>
      <c r="L601" s="9"/>
      <c r="M601" s="10"/>
      <c r="N601" s="10"/>
      <c r="O601" s="11">
        <v>0</v>
      </c>
      <c r="P601" s="7">
        <f t="shared" si="11"/>
        <v>0</v>
      </c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</row>
    <row r="602" spans="1:38" ht="15.75" customHeight="1" x14ac:dyDescent="0.25">
      <c r="A602" s="1"/>
      <c r="B602" s="1" t="s">
        <v>158</v>
      </c>
      <c r="C602" s="8" t="s">
        <v>32</v>
      </c>
      <c r="D602" s="9">
        <v>150</v>
      </c>
      <c r="E602" s="9"/>
      <c r="F602" s="9"/>
      <c r="G602" s="9"/>
      <c r="H602" s="9"/>
      <c r="I602" s="9"/>
      <c r="J602" s="9"/>
      <c r="K602" s="9"/>
      <c r="L602" s="9"/>
      <c r="M602" s="10"/>
      <c r="N602" s="10"/>
      <c r="O602" s="11">
        <v>0</v>
      </c>
      <c r="P602" s="7">
        <f t="shared" si="11"/>
        <v>0</v>
      </c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</row>
    <row r="603" spans="1:38" ht="15.75" customHeight="1" x14ac:dyDescent="0.25">
      <c r="A603" s="1"/>
      <c r="B603" s="1" t="s">
        <v>283</v>
      </c>
      <c r="C603" s="8" t="s">
        <v>32</v>
      </c>
      <c r="D603" s="9">
        <v>156</v>
      </c>
      <c r="E603" s="9"/>
      <c r="F603" s="9"/>
      <c r="G603" s="9"/>
      <c r="H603" s="9"/>
      <c r="I603" s="9"/>
      <c r="J603" s="9"/>
      <c r="K603" s="9"/>
      <c r="L603" s="9"/>
      <c r="M603" s="10"/>
      <c r="N603" s="10"/>
      <c r="O603" s="11">
        <v>0</v>
      </c>
      <c r="P603" s="7">
        <f t="shared" si="11"/>
        <v>0</v>
      </c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</row>
    <row r="604" spans="1:38" ht="15.75" customHeight="1" x14ac:dyDescent="0.25">
      <c r="A604" s="1" t="s">
        <v>478</v>
      </c>
      <c r="B604" s="1" t="s">
        <v>479</v>
      </c>
      <c r="C604" s="8" t="s">
        <v>32</v>
      </c>
      <c r="D604" s="9">
        <v>78</v>
      </c>
      <c r="E604" s="9"/>
      <c r="F604" s="9"/>
      <c r="G604" s="9"/>
      <c r="H604" s="9">
        <v>72</v>
      </c>
      <c r="I604" s="9"/>
      <c r="J604" s="9"/>
      <c r="K604" s="9"/>
      <c r="L604" s="9">
        <v>30</v>
      </c>
      <c r="M604" s="10">
        <v>137</v>
      </c>
      <c r="N604" s="10"/>
      <c r="O604" s="11">
        <v>0</v>
      </c>
      <c r="P604" s="7">
        <f t="shared" si="11"/>
        <v>137</v>
      </c>
      <c r="Q604" s="7">
        <v>2016</v>
      </c>
      <c r="R604" s="7">
        <v>3</v>
      </c>
      <c r="S604" s="7">
        <v>2018</v>
      </c>
      <c r="T604" s="7">
        <v>0</v>
      </c>
      <c r="U604" s="7">
        <v>39</v>
      </c>
      <c r="V604" s="7">
        <v>4</v>
      </c>
      <c r="W604" s="7">
        <v>200</v>
      </c>
      <c r="X604" s="7"/>
      <c r="Y604" s="7"/>
      <c r="Z604" s="7"/>
      <c r="AA604" s="7">
        <v>30</v>
      </c>
      <c r="AB604" s="7">
        <v>240</v>
      </c>
      <c r="AC604" s="7"/>
      <c r="AD604" s="7"/>
      <c r="AE604" s="7"/>
      <c r="AF604" s="7"/>
      <c r="AG604" s="7"/>
      <c r="AH604" s="7"/>
      <c r="AI604" s="7"/>
      <c r="AJ604" s="7"/>
      <c r="AK604" s="7"/>
      <c r="AL604" s="7"/>
    </row>
    <row r="605" spans="1:38" ht="15.75" customHeight="1" x14ac:dyDescent="0.25">
      <c r="A605" s="1" t="s">
        <v>480</v>
      </c>
      <c r="B605" s="1" t="s">
        <v>479</v>
      </c>
      <c r="C605" s="8" t="s">
        <v>32</v>
      </c>
      <c r="D605" s="9">
        <v>78</v>
      </c>
      <c r="E605" s="9"/>
      <c r="F605" s="9"/>
      <c r="G605" s="9"/>
      <c r="H605" s="9">
        <v>72</v>
      </c>
      <c r="I605" s="9"/>
      <c r="J605" s="9"/>
      <c r="K605" s="9"/>
      <c r="L605" s="9">
        <v>30</v>
      </c>
      <c r="M605" s="10">
        <v>137</v>
      </c>
      <c r="N605" s="10"/>
      <c r="O605" s="11">
        <v>0</v>
      </c>
      <c r="P605" s="7">
        <f t="shared" si="11"/>
        <v>137</v>
      </c>
      <c r="Q605" s="7">
        <v>2017</v>
      </c>
      <c r="R605" s="7">
        <v>3</v>
      </c>
      <c r="S605" s="7">
        <v>2020</v>
      </c>
      <c r="T605" s="7">
        <v>10</v>
      </c>
      <c r="U605" s="7">
        <v>39</v>
      </c>
      <c r="V605" s="7">
        <v>4</v>
      </c>
      <c r="W605" s="7">
        <v>200</v>
      </c>
      <c r="X605" s="7"/>
      <c r="Y605" s="7"/>
      <c r="Z605" s="7"/>
      <c r="AA605" s="7">
        <v>30</v>
      </c>
      <c r="AB605" s="7">
        <v>240</v>
      </c>
      <c r="AC605" s="7"/>
      <c r="AD605" s="7"/>
      <c r="AE605" s="7"/>
      <c r="AF605" s="7"/>
      <c r="AG605" s="7"/>
      <c r="AH605" s="7"/>
      <c r="AI605" s="7"/>
      <c r="AJ605" s="7"/>
      <c r="AK605" s="7"/>
      <c r="AL605" s="7"/>
    </row>
    <row r="606" spans="1:38" ht="15.75" customHeight="1" x14ac:dyDescent="0.25">
      <c r="A606" s="1"/>
      <c r="B606" s="1" t="s">
        <v>283</v>
      </c>
      <c r="C606" s="8" t="s">
        <v>32</v>
      </c>
      <c r="D606" s="9">
        <v>156</v>
      </c>
      <c r="E606" s="9"/>
      <c r="F606" s="9"/>
      <c r="G606" s="9"/>
      <c r="H606" s="9"/>
      <c r="I606" s="9"/>
      <c r="J606" s="9"/>
      <c r="K606" s="9"/>
      <c r="L606" s="9"/>
      <c r="M606" s="10"/>
      <c r="N606" s="10"/>
      <c r="O606" s="11">
        <v>0</v>
      </c>
      <c r="P606" s="7">
        <f t="shared" si="11"/>
        <v>0</v>
      </c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</row>
    <row r="607" spans="1:38" ht="15.75" customHeight="1" x14ac:dyDescent="0.25">
      <c r="A607" s="1"/>
      <c r="B607" s="1" t="s">
        <v>481</v>
      </c>
      <c r="C607" s="8" t="s">
        <v>32</v>
      </c>
      <c r="D607" s="9">
        <v>100</v>
      </c>
      <c r="E607" s="9"/>
      <c r="F607" s="9"/>
      <c r="G607" s="9"/>
      <c r="H607" s="9"/>
      <c r="I607" s="9"/>
      <c r="J607" s="9"/>
      <c r="K607" s="9"/>
      <c r="L607" s="9"/>
      <c r="M607" s="10"/>
      <c r="N607" s="10"/>
      <c r="O607" s="11">
        <v>0</v>
      </c>
      <c r="P607" s="7">
        <f t="shared" si="11"/>
        <v>0</v>
      </c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</row>
    <row r="608" spans="1:38" ht="15.75" customHeight="1" x14ac:dyDescent="0.25">
      <c r="A608" s="1"/>
      <c r="B608" s="1" t="s">
        <v>482</v>
      </c>
      <c r="C608" s="8" t="s">
        <v>32</v>
      </c>
      <c r="D608" s="9">
        <v>100</v>
      </c>
      <c r="E608" s="9"/>
      <c r="F608" s="9"/>
      <c r="G608" s="9"/>
      <c r="H608" s="9"/>
      <c r="I608" s="9"/>
      <c r="J608" s="9"/>
      <c r="K608" s="9"/>
      <c r="L608" s="9"/>
      <c r="M608" s="10"/>
      <c r="N608" s="10"/>
      <c r="O608" s="11">
        <v>0</v>
      </c>
      <c r="P608" s="7">
        <f t="shared" si="11"/>
        <v>0</v>
      </c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</row>
    <row r="609" spans="1:38" ht="15.75" customHeight="1" x14ac:dyDescent="0.25">
      <c r="A609" s="1"/>
      <c r="B609" s="1" t="s">
        <v>483</v>
      </c>
      <c r="C609" s="8" t="s">
        <v>32</v>
      </c>
      <c r="D609" s="9">
        <v>124</v>
      </c>
      <c r="E609" s="9"/>
      <c r="F609" s="9"/>
      <c r="G609" s="9"/>
      <c r="H609" s="9"/>
      <c r="I609" s="9"/>
      <c r="J609" s="9"/>
      <c r="K609" s="9"/>
      <c r="L609" s="9"/>
      <c r="M609" s="10"/>
      <c r="N609" s="10"/>
      <c r="O609" s="11">
        <v>0</v>
      </c>
      <c r="P609" s="7">
        <f t="shared" si="11"/>
        <v>0</v>
      </c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</row>
    <row r="610" spans="1:38" ht="15.75" customHeight="1" x14ac:dyDescent="0.25">
      <c r="A610" s="1"/>
      <c r="B610" s="1" t="s">
        <v>483</v>
      </c>
      <c r="C610" s="8" t="s">
        <v>32</v>
      </c>
      <c r="D610" s="9">
        <v>124</v>
      </c>
      <c r="E610" s="9"/>
      <c r="F610" s="9"/>
      <c r="G610" s="9"/>
      <c r="H610" s="9"/>
      <c r="I610" s="9"/>
      <c r="J610" s="9"/>
      <c r="K610" s="9"/>
      <c r="L610" s="9"/>
      <c r="M610" s="10"/>
      <c r="N610" s="10"/>
      <c r="O610" s="11">
        <v>0</v>
      </c>
      <c r="P610" s="7">
        <f t="shared" si="11"/>
        <v>0</v>
      </c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</row>
    <row r="611" spans="1:38" ht="15.75" customHeight="1" x14ac:dyDescent="0.25">
      <c r="A611" s="1"/>
      <c r="B611" s="1" t="s">
        <v>484</v>
      </c>
      <c r="C611" s="8" t="s">
        <v>32</v>
      </c>
      <c r="D611" s="9">
        <v>150</v>
      </c>
      <c r="E611" s="9"/>
      <c r="F611" s="9"/>
      <c r="G611" s="9"/>
      <c r="H611" s="9"/>
      <c r="I611" s="9"/>
      <c r="J611" s="9"/>
      <c r="K611" s="9"/>
      <c r="L611" s="9"/>
      <c r="M611" s="10"/>
      <c r="N611" s="10"/>
      <c r="O611" s="11">
        <v>0</v>
      </c>
      <c r="P611" s="7">
        <f t="shared" si="11"/>
        <v>0</v>
      </c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</row>
    <row r="612" spans="1:38" ht="15.75" customHeight="1" x14ac:dyDescent="0.25">
      <c r="A612" s="1"/>
      <c r="B612" s="1" t="s">
        <v>485</v>
      </c>
      <c r="C612" s="8" t="s">
        <v>32</v>
      </c>
      <c r="D612" s="9">
        <v>0</v>
      </c>
      <c r="E612" s="9"/>
      <c r="F612" s="9"/>
      <c r="G612" s="9"/>
      <c r="H612" s="9"/>
      <c r="I612" s="9"/>
      <c r="J612" s="9"/>
      <c r="K612" s="9"/>
      <c r="L612" s="9"/>
      <c r="M612" s="10"/>
      <c r="N612" s="10"/>
      <c r="O612" s="11">
        <v>0</v>
      </c>
      <c r="P612" s="7">
        <f t="shared" si="11"/>
        <v>0</v>
      </c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</row>
    <row r="613" spans="1:38" ht="15.75" customHeight="1" x14ac:dyDescent="0.25">
      <c r="A613" s="1"/>
      <c r="B613" s="1" t="s">
        <v>485</v>
      </c>
      <c r="C613" s="8" t="s">
        <v>32</v>
      </c>
      <c r="D613" s="9">
        <v>0</v>
      </c>
      <c r="E613" s="9"/>
      <c r="F613" s="9"/>
      <c r="G613" s="9"/>
      <c r="H613" s="9"/>
      <c r="I613" s="9"/>
      <c r="J613" s="9"/>
      <c r="K613" s="9"/>
      <c r="L613" s="9"/>
      <c r="M613" s="10"/>
      <c r="N613" s="10"/>
      <c r="O613" s="11">
        <v>0</v>
      </c>
      <c r="P613" s="7">
        <f t="shared" si="11"/>
        <v>0</v>
      </c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</row>
    <row r="614" spans="1:38" ht="15.75" customHeight="1" x14ac:dyDescent="0.25">
      <c r="A614" s="1"/>
      <c r="B614" s="1" t="s">
        <v>483</v>
      </c>
      <c r="C614" s="8" t="s">
        <v>32</v>
      </c>
      <c r="D614" s="9">
        <v>124</v>
      </c>
      <c r="E614" s="9"/>
      <c r="F614" s="9"/>
      <c r="G614" s="9"/>
      <c r="H614" s="9"/>
      <c r="I614" s="9"/>
      <c r="J614" s="9"/>
      <c r="K614" s="9"/>
      <c r="L614" s="9"/>
      <c r="M614" s="10"/>
      <c r="N614" s="10"/>
      <c r="O614" s="11">
        <v>0</v>
      </c>
      <c r="P614" s="7">
        <f t="shared" si="11"/>
        <v>0</v>
      </c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</row>
    <row r="615" spans="1:38" ht="15.75" customHeight="1" x14ac:dyDescent="0.25">
      <c r="A615" s="1"/>
      <c r="B615" s="1" t="s">
        <v>483</v>
      </c>
      <c r="C615" s="8" t="s">
        <v>32</v>
      </c>
      <c r="D615" s="9">
        <v>124</v>
      </c>
      <c r="E615" s="9"/>
      <c r="F615" s="9"/>
      <c r="G615" s="9"/>
      <c r="H615" s="9"/>
      <c r="I615" s="9"/>
      <c r="J615" s="9"/>
      <c r="K615" s="9"/>
      <c r="L615" s="9"/>
      <c r="M615" s="10"/>
      <c r="N615" s="10"/>
      <c r="O615" s="11">
        <v>0</v>
      </c>
      <c r="P615" s="7">
        <f t="shared" si="11"/>
        <v>0</v>
      </c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</row>
    <row r="616" spans="1:38" ht="15.75" customHeight="1" x14ac:dyDescent="0.25">
      <c r="A616" s="1"/>
      <c r="B616" s="1" t="s">
        <v>484</v>
      </c>
      <c r="C616" s="8" t="s">
        <v>32</v>
      </c>
      <c r="D616" s="9">
        <v>150</v>
      </c>
      <c r="E616" s="9"/>
      <c r="F616" s="9"/>
      <c r="G616" s="9"/>
      <c r="H616" s="9"/>
      <c r="I616" s="9"/>
      <c r="J616" s="9"/>
      <c r="K616" s="9"/>
      <c r="L616" s="9"/>
      <c r="M616" s="10"/>
      <c r="N616" s="10"/>
      <c r="O616" s="11">
        <v>0</v>
      </c>
      <c r="P616" s="7">
        <f t="shared" si="11"/>
        <v>0</v>
      </c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</row>
    <row r="617" spans="1:38" ht="15.75" customHeight="1" x14ac:dyDescent="0.25">
      <c r="A617" s="1"/>
      <c r="B617" s="1" t="s">
        <v>485</v>
      </c>
      <c r="C617" s="8" t="s">
        <v>32</v>
      </c>
      <c r="D617" s="9">
        <v>0</v>
      </c>
      <c r="E617" s="9"/>
      <c r="F617" s="9"/>
      <c r="G617" s="9"/>
      <c r="H617" s="9"/>
      <c r="I617" s="9"/>
      <c r="J617" s="9"/>
      <c r="K617" s="9"/>
      <c r="L617" s="9"/>
      <c r="M617" s="10"/>
      <c r="N617" s="10"/>
      <c r="O617" s="11">
        <v>0</v>
      </c>
      <c r="P617" s="7">
        <f t="shared" si="11"/>
        <v>0</v>
      </c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</row>
    <row r="618" spans="1:38" ht="15.75" customHeight="1" x14ac:dyDescent="0.25">
      <c r="A618" s="1"/>
      <c r="B618" s="1" t="s">
        <v>485</v>
      </c>
      <c r="C618" s="8" t="s">
        <v>32</v>
      </c>
      <c r="D618" s="9">
        <v>0</v>
      </c>
      <c r="E618" s="9"/>
      <c r="F618" s="9"/>
      <c r="G618" s="9"/>
      <c r="H618" s="9"/>
      <c r="I618" s="9"/>
      <c r="J618" s="9"/>
      <c r="K618" s="9"/>
      <c r="L618" s="9"/>
      <c r="M618" s="10"/>
      <c r="N618" s="10"/>
      <c r="O618" s="11">
        <v>0</v>
      </c>
      <c r="P618" s="7">
        <f t="shared" si="11"/>
        <v>0</v>
      </c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</row>
    <row r="619" spans="1:38" ht="15.75" customHeight="1" x14ac:dyDescent="0.25">
      <c r="A619" s="1"/>
      <c r="B619" s="1" t="s">
        <v>483</v>
      </c>
      <c r="C619" s="8" t="s">
        <v>32</v>
      </c>
      <c r="D619" s="9">
        <v>124</v>
      </c>
      <c r="E619" s="9"/>
      <c r="F619" s="9"/>
      <c r="G619" s="9"/>
      <c r="H619" s="9"/>
      <c r="I619" s="9"/>
      <c r="J619" s="9"/>
      <c r="K619" s="9"/>
      <c r="L619" s="9"/>
      <c r="M619" s="10"/>
      <c r="N619" s="10"/>
      <c r="O619" s="11">
        <v>0</v>
      </c>
      <c r="P619" s="7">
        <f t="shared" si="11"/>
        <v>0</v>
      </c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</row>
    <row r="620" spans="1:38" ht="15.75" customHeight="1" x14ac:dyDescent="0.25">
      <c r="A620" s="1"/>
      <c r="B620" s="1" t="s">
        <v>483</v>
      </c>
      <c r="C620" s="8" t="s">
        <v>32</v>
      </c>
      <c r="D620" s="9">
        <v>124</v>
      </c>
      <c r="E620" s="9"/>
      <c r="F620" s="9"/>
      <c r="G620" s="9"/>
      <c r="H620" s="9"/>
      <c r="I620" s="9"/>
      <c r="J620" s="9"/>
      <c r="K620" s="9"/>
      <c r="L620" s="9"/>
      <c r="M620" s="10"/>
      <c r="N620" s="10"/>
      <c r="O620" s="11">
        <v>0</v>
      </c>
      <c r="P620" s="7">
        <f t="shared" si="11"/>
        <v>0</v>
      </c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</row>
    <row r="621" spans="1:38" ht="15.75" customHeight="1" x14ac:dyDescent="0.25">
      <c r="A621" s="1"/>
      <c r="B621" s="1" t="s">
        <v>484</v>
      </c>
      <c r="C621" s="8" t="s">
        <v>32</v>
      </c>
      <c r="D621" s="9">
        <v>150</v>
      </c>
      <c r="E621" s="9"/>
      <c r="F621" s="9"/>
      <c r="G621" s="9"/>
      <c r="H621" s="9"/>
      <c r="I621" s="9"/>
      <c r="J621" s="9"/>
      <c r="K621" s="9"/>
      <c r="L621" s="9"/>
      <c r="M621" s="10"/>
      <c r="N621" s="10"/>
      <c r="O621" s="11">
        <v>0</v>
      </c>
      <c r="P621" s="7">
        <f t="shared" si="11"/>
        <v>0</v>
      </c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</row>
    <row r="622" spans="1:38" ht="15.75" customHeight="1" x14ac:dyDescent="0.25">
      <c r="A622" s="1"/>
      <c r="B622" s="1" t="s">
        <v>485</v>
      </c>
      <c r="C622" s="8" t="s">
        <v>32</v>
      </c>
      <c r="D622" s="9">
        <v>0</v>
      </c>
      <c r="E622" s="9"/>
      <c r="F622" s="9"/>
      <c r="G622" s="9"/>
      <c r="H622" s="9"/>
      <c r="I622" s="9"/>
      <c r="J622" s="9"/>
      <c r="K622" s="9"/>
      <c r="L622" s="9"/>
      <c r="M622" s="10"/>
      <c r="N622" s="10"/>
      <c r="O622" s="11">
        <v>0</v>
      </c>
      <c r="P622" s="7">
        <f t="shared" si="11"/>
        <v>0</v>
      </c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</row>
    <row r="623" spans="1:38" ht="15.75" customHeight="1" x14ac:dyDescent="0.25">
      <c r="A623" s="1"/>
      <c r="B623" s="1" t="s">
        <v>485</v>
      </c>
      <c r="C623" s="8" t="s">
        <v>32</v>
      </c>
      <c r="D623" s="9">
        <v>0</v>
      </c>
      <c r="E623" s="9"/>
      <c r="F623" s="9"/>
      <c r="G623" s="9"/>
      <c r="H623" s="9"/>
      <c r="I623" s="9"/>
      <c r="J623" s="9"/>
      <c r="K623" s="9"/>
      <c r="L623" s="9"/>
      <c r="M623" s="10"/>
      <c r="N623" s="10"/>
      <c r="O623" s="11">
        <v>0</v>
      </c>
      <c r="P623" s="7">
        <f t="shared" si="11"/>
        <v>0</v>
      </c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</row>
    <row r="624" spans="1:38" ht="15.75" customHeight="1" x14ac:dyDescent="0.25">
      <c r="A624" s="1"/>
      <c r="B624" s="1" t="s">
        <v>283</v>
      </c>
      <c r="C624" s="8" t="s">
        <v>32</v>
      </c>
      <c r="D624" s="9">
        <v>156</v>
      </c>
      <c r="E624" s="9"/>
      <c r="F624" s="9"/>
      <c r="G624" s="9"/>
      <c r="H624" s="9"/>
      <c r="I624" s="9"/>
      <c r="J624" s="9"/>
      <c r="K624" s="9"/>
      <c r="L624" s="9"/>
      <c r="M624" s="10"/>
      <c r="N624" s="10"/>
      <c r="O624" s="11">
        <v>0</v>
      </c>
      <c r="P624" s="7">
        <f t="shared" si="11"/>
        <v>0</v>
      </c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</row>
    <row r="625" spans="1:38" ht="15.75" customHeight="1" x14ac:dyDescent="0.25">
      <c r="A625" s="1"/>
      <c r="B625" s="1" t="s">
        <v>486</v>
      </c>
      <c r="C625" s="8" t="s">
        <v>32</v>
      </c>
      <c r="D625" s="9">
        <v>60</v>
      </c>
      <c r="E625" s="9"/>
      <c r="F625" s="9"/>
      <c r="G625" s="9"/>
      <c r="H625" s="9"/>
      <c r="I625" s="9"/>
      <c r="J625" s="9"/>
      <c r="K625" s="9"/>
      <c r="L625" s="9"/>
      <c r="M625" s="10"/>
      <c r="N625" s="10"/>
      <c r="O625" s="11">
        <v>0</v>
      </c>
      <c r="P625" s="7">
        <f t="shared" si="11"/>
        <v>0</v>
      </c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</row>
    <row r="626" spans="1:38" ht="15.75" customHeight="1" x14ac:dyDescent="0.25">
      <c r="A626" s="1"/>
      <c r="B626" s="1" t="s">
        <v>487</v>
      </c>
      <c r="C626" s="8" t="s">
        <v>32</v>
      </c>
      <c r="D626" s="9">
        <v>66</v>
      </c>
      <c r="E626" s="9"/>
      <c r="F626" s="9"/>
      <c r="G626" s="9"/>
      <c r="H626" s="9"/>
      <c r="I626" s="9"/>
      <c r="J626" s="9"/>
      <c r="K626" s="9"/>
      <c r="L626" s="9"/>
      <c r="M626" s="10"/>
      <c r="N626" s="10"/>
      <c r="O626" s="11">
        <v>0</v>
      </c>
      <c r="P626" s="7">
        <f t="shared" si="11"/>
        <v>0</v>
      </c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</row>
    <row r="627" spans="1:38" ht="15.75" customHeight="1" x14ac:dyDescent="0.25">
      <c r="A627" s="1"/>
      <c r="B627" s="1" t="s">
        <v>488</v>
      </c>
      <c r="C627" s="8" t="s">
        <v>32</v>
      </c>
      <c r="D627" s="9">
        <v>36</v>
      </c>
      <c r="E627" s="9"/>
      <c r="F627" s="9"/>
      <c r="G627" s="9"/>
      <c r="H627" s="9"/>
      <c r="I627" s="9"/>
      <c r="J627" s="9"/>
      <c r="K627" s="9"/>
      <c r="L627" s="9"/>
      <c r="M627" s="10"/>
      <c r="N627" s="10"/>
      <c r="O627" s="11">
        <v>0</v>
      </c>
      <c r="P627" s="7">
        <f t="shared" si="11"/>
        <v>0</v>
      </c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</row>
    <row r="628" spans="1:38" ht="15.75" customHeight="1" x14ac:dyDescent="0.25">
      <c r="A628" s="1"/>
      <c r="B628" s="1" t="s">
        <v>489</v>
      </c>
      <c r="C628" s="8" t="s">
        <v>32</v>
      </c>
      <c r="D628" s="9">
        <v>42</v>
      </c>
      <c r="E628" s="9"/>
      <c r="F628" s="9"/>
      <c r="G628" s="9"/>
      <c r="H628" s="9"/>
      <c r="I628" s="9"/>
      <c r="J628" s="9"/>
      <c r="K628" s="9"/>
      <c r="L628" s="9"/>
      <c r="M628" s="10"/>
      <c r="N628" s="10"/>
      <c r="O628" s="11">
        <v>0</v>
      </c>
      <c r="P628" s="7">
        <f t="shared" si="11"/>
        <v>0</v>
      </c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</row>
    <row r="629" spans="1:38" ht="15.75" customHeight="1" x14ac:dyDescent="0.25">
      <c r="A629" s="1"/>
      <c r="B629" s="1" t="s">
        <v>410</v>
      </c>
      <c r="C629" s="8" t="s">
        <v>32</v>
      </c>
      <c r="D629" s="9">
        <v>140</v>
      </c>
      <c r="E629" s="9"/>
      <c r="F629" s="9"/>
      <c r="G629" s="9"/>
      <c r="H629" s="9"/>
      <c r="I629" s="9"/>
      <c r="J629" s="9"/>
      <c r="K629" s="9"/>
      <c r="L629" s="9"/>
      <c r="M629" s="10"/>
      <c r="N629" s="10"/>
      <c r="O629" s="11">
        <v>0</v>
      </c>
      <c r="P629" s="7">
        <f t="shared" si="11"/>
        <v>0</v>
      </c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</row>
    <row r="630" spans="1:38" ht="15.75" customHeight="1" x14ac:dyDescent="0.25">
      <c r="A630" s="1"/>
      <c r="B630" s="1" t="s">
        <v>490</v>
      </c>
      <c r="C630" s="8" t="s">
        <v>32</v>
      </c>
      <c r="D630" s="9">
        <v>155</v>
      </c>
      <c r="E630" s="9"/>
      <c r="F630" s="9"/>
      <c r="G630" s="9"/>
      <c r="H630" s="9"/>
      <c r="I630" s="9"/>
      <c r="J630" s="9"/>
      <c r="K630" s="9"/>
      <c r="L630" s="9"/>
      <c r="M630" s="10"/>
      <c r="N630" s="10"/>
      <c r="O630" s="11">
        <v>0</v>
      </c>
      <c r="P630" s="7">
        <f t="shared" si="11"/>
        <v>0</v>
      </c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</row>
    <row r="631" spans="1:38" ht="15.75" customHeight="1" x14ac:dyDescent="0.25">
      <c r="A631" s="1"/>
      <c r="B631" s="1" t="s">
        <v>491</v>
      </c>
      <c r="C631" s="8" t="s">
        <v>32</v>
      </c>
      <c r="D631" s="9">
        <v>164</v>
      </c>
      <c r="E631" s="9"/>
      <c r="F631" s="9"/>
      <c r="G631" s="9"/>
      <c r="H631" s="9"/>
      <c r="I631" s="9"/>
      <c r="J631" s="9"/>
      <c r="K631" s="9"/>
      <c r="L631" s="9"/>
      <c r="M631" s="10"/>
      <c r="N631" s="10"/>
      <c r="O631" s="11">
        <v>0</v>
      </c>
      <c r="P631" s="7">
        <f t="shared" si="11"/>
        <v>0</v>
      </c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</row>
    <row r="632" spans="1:38" ht="15.75" customHeight="1" x14ac:dyDescent="0.25">
      <c r="A632" s="1"/>
      <c r="B632" s="1" t="s">
        <v>492</v>
      </c>
      <c r="C632" s="8" t="s">
        <v>32</v>
      </c>
      <c r="D632" s="9">
        <v>102</v>
      </c>
      <c r="E632" s="9"/>
      <c r="F632" s="9"/>
      <c r="G632" s="9"/>
      <c r="H632" s="9"/>
      <c r="I632" s="9"/>
      <c r="J632" s="9"/>
      <c r="K632" s="9"/>
      <c r="L632" s="9"/>
      <c r="M632" s="10"/>
      <c r="N632" s="10"/>
      <c r="O632" s="11">
        <v>0</v>
      </c>
      <c r="P632" s="7">
        <f t="shared" si="11"/>
        <v>0</v>
      </c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</row>
    <row r="633" spans="1:38" ht="15.75" customHeight="1" x14ac:dyDescent="0.25">
      <c r="A633" s="1"/>
      <c r="B633" s="1" t="s">
        <v>492</v>
      </c>
      <c r="C633" s="8" t="s">
        <v>32</v>
      </c>
      <c r="D633" s="9">
        <v>102</v>
      </c>
      <c r="E633" s="9"/>
      <c r="F633" s="9"/>
      <c r="G633" s="9"/>
      <c r="H633" s="9"/>
      <c r="I633" s="9"/>
      <c r="J633" s="9"/>
      <c r="K633" s="9"/>
      <c r="L633" s="9"/>
      <c r="M633" s="10"/>
      <c r="N633" s="10"/>
      <c r="O633" s="11">
        <v>0</v>
      </c>
      <c r="P633" s="7">
        <f t="shared" si="11"/>
        <v>0</v>
      </c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</row>
    <row r="634" spans="1:38" ht="15.75" customHeight="1" x14ac:dyDescent="0.25">
      <c r="A634" s="1"/>
      <c r="B634" s="1" t="s">
        <v>493</v>
      </c>
      <c r="C634" s="8" t="s">
        <v>32</v>
      </c>
      <c r="D634" s="9">
        <v>137</v>
      </c>
      <c r="E634" s="9"/>
      <c r="F634" s="9"/>
      <c r="G634" s="9"/>
      <c r="H634" s="9"/>
      <c r="I634" s="9"/>
      <c r="J634" s="9"/>
      <c r="K634" s="9"/>
      <c r="L634" s="9"/>
      <c r="M634" s="10"/>
      <c r="N634" s="10"/>
      <c r="O634" s="11">
        <v>0</v>
      </c>
      <c r="P634" s="7">
        <f t="shared" si="11"/>
        <v>0</v>
      </c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</row>
    <row r="635" spans="1:38" ht="15.75" customHeight="1" x14ac:dyDescent="0.25">
      <c r="A635" s="1"/>
      <c r="B635" s="1" t="s">
        <v>490</v>
      </c>
      <c r="C635" s="8" t="s">
        <v>32</v>
      </c>
      <c r="D635" s="9">
        <v>155</v>
      </c>
      <c r="E635" s="9"/>
      <c r="F635" s="9"/>
      <c r="G635" s="9"/>
      <c r="H635" s="9"/>
      <c r="I635" s="9"/>
      <c r="J635" s="9"/>
      <c r="K635" s="9"/>
      <c r="L635" s="9"/>
      <c r="M635" s="10"/>
      <c r="N635" s="10"/>
      <c r="O635" s="11">
        <v>0</v>
      </c>
      <c r="P635" s="7">
        <f t="shared" si="11"/>
        <v>0</v>
      </c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</row>
    <row r="636" spans="1:38" ht="15.75" customHeight="1" x14ac:dyDescent="0.25">
      <c r="A636" s="1"/>
      <c r="B636" s="1" t="s">
        <v>491</v>
      </c>
      <c r="C636" s="8" t="s">
        <v>32</v>
      </c>
      <c r="D636" s="9">
        <v>164</v>
      </c>
      <c r="E636" s="9"/>
      <c r="F636" s="9"/>
      <c r="G636" s="9"/>
      <c r="H636" s="9"/>
      <c r="I636" s="9"/>
      <c r="J636" s="9"/>
      <c r="K636" s="9"/>
      <c r="L636" s="9"/>
      <c r="M636" s="10"/>
      <c r="N636" s="10"/>
      <c r="O636" s="11">
        <v>0</v>
      </c>
      <c r="P636" s="7">
        <f t="shared" si="11"/>
        <v>0</v>
      </c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</row>
    <row r="637" spans="1:38" ht="15.75" customHeight="1" x14ac:dyDescent="0.25">
      <c r="A637" s="1"/>
      <c r="B637" s="1" t="s">
        <v>492</v>
      </c>
      <c r="C637" s="8" t="s">
        <v>32</v>
      </c>
      <c r="D637" s="9">
        <v>102</v>
      </c>
      <c r="E637" s="9"/>
      <c r="F637" s="9"/>
      <c r="G637" s="9"/>
      <c r="H637" s="9"/>
      <c r="I637" s="9"/>
      <c r="J637" s="9"/>
      <c r="K637" s="9"/>
      <c r="L637" s="9"/>
      <c r="M637" s="10"/>
      <c r="N637" s="10"/>
      <c r="O637" s="11">
        <v>0</v>
      </c>
      <c r="P637" s="7">
        <f t="shared" si="11"/>
        <v>0</v>
      </c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</row>
    <row r="638" spans="1:38" ht="15.75" customHeight="1" x14ac:dyDescent="0.25">
      <c r="A638" s="1"/>
      <c r="B638" s="1" t="s">
        <v>492</v>
      </c>
      <c r="C638" s="8" t="s">
        <v>32</v>
      </c>
      <c r="D638" s="9">
        <v>102</v>
      </c>
      <c r="E638" s="9"/>
      <c r="F638" s="9"/>
      <c r="G638" s="9"/>
      <c r="H638" s="9"/>
      <c r="I638" s="9"/>
      <c r="J638" s="9"/>
      <c r="K638" s="9"/>
      <c r="L638" s="9"/>
      <c r="M638" s="10"/>
      <c r="N638" s="10"/>
      <c r="O638" s="11">
        <v>0</v>
      </c>
      <c r="P638" s="7">
        <f t="shared" si="11"/>
        <v>0</v>
      </c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</row>
    <row r="639" spans="1:38" ht="15.75" customHeight="1" x14ac:dyDescent="0.25">
      <c r="A639" s="1"/>
      <c r="B639" s="1" t="s">
        <v>494</v>
      </c>
      <c r="C639" s="8" t="s">
        <v>32</v>
      </c>
      <c r="D639" s="9">
        <v>140</v>
      </c>
      <c r="E639" s="9"/>
      <c r="F639" s="9"/>
      <c r="G639" s="9"/>
      <c r="H639" s="9"/>
      <c r="I639" s="9"/>
      <c r="J639" s="9"/>
      <c r="K639" s="9"/>
      <c r="L639" s="9"/>
      <c r="M639" s="10"/>
      <c r="N639" s="10"/>
      <c r="O639" s="11">
        <v>0</v>
      </c>
      <c r="P639" s="7">
        <f t="shared" si="11"/>
        <v>0</v>
      </c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</row>
    <row r="640" spans="1:38" ht="15.75" customHeight="1" x14ac:dyDescent="0.25">
      <c r="A640" s="1"/>
      <c r="B640" s="1" t="s">
        <v>495</v>
      </c>
      <c r="C640" s="8" t="s">
        <v>32</v>
      </c>
      <c r="D640" s="9">
        <v>155</v>
      </c>
      <c r="E640" s="9"/>
      <c r="F640" s="9"/>
      <c r="G640" s="9"/>
      <c r="H640" s="9"/>
      <c r="I640" s="9"/>
      <c r="J640" s="9"/>
      <c r="K640" s="9"/>
      <c r="L640" s="9"/>
      <c r="M640" s="10"/>
      <c r="N640" s="10"/>
      <c r="O640" s="11">
        <v>0</v>
      </c>
      <c r="P640" s="7">
        <f t="shared" si="11"/>
        <v>0</v>
      </c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</row>
    <row r="641" spans="1:38" ht="15.75" customHeight="1" x14ac:dyDescent="0.25">
      <c r="A641" s="1"/>
      <c r="B641" s="1" t="s">
        <v>496</v>
      </c>
      <c r="C641" s="8" t="s">
        <v>32</v>
      </c>
      <c r="D641" s="9">
        <v>129</v>
      </c>
      <c r="E641" s="9"/>
      <c r="F641" s="9"/>
      <c r="G641" s="9"/>
      <c r="H641" s="9"/>
      <c r="I641" s="9"/>
      <c r="J641" s="9"/>
      <c r="K641" s="9"/>
      <c r="L641" s="9"/>
      <c r="M641" s="10"/>
      <c r="N641" s="10"/>
      <c r="O641" s="11">
        <v>0</v>
      </c>
      <c r="P641" s="7">
        <f t="shared" si="11"/>
        <v>0</v>
      </c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</row>
    <row r="642" spans="1:38" ht="15.75" customHeight="1" x14ac:dyDescent="0.25">
      <c r="A642" s="1"/>
      <c r="B642" s="1" t="s">
        <v>496</v>
      </c>
      <c r="C642" s="8" t="s">
        <v>32</v>
      </c>
      <c r="D642" s="9">
        <v>129</v>
      </c>
      <c r="E642" s="9"/>
      <c r="F642" s="9"/>
      <c r="G642" s="9"/>
      <c r="H642" s="9"/>
      <c r="I642" s="9"/>
      <c r="J642" s="9"/>
      <c r="K642" s="9"/>
      <c r="L642" s="9"/>
      <c r="M642" s="10"/>
      <c r="N642" s="10"/>
      <c r="O642" s="11">
        <v>0</v>
      </c>
      <c r="P642" s="7">
        <f t="shared" si="11"/>
        <v>0</v>
      </c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</row>
    <row r="643" spans="1:38" ht="15.75" customHeight="1" x14ac:dyDescent="0.25">
      <c r="A643" s="1"/>
      <c r="B643" s="1" t="s">
        <v>497</v>
      </c>
      <c r="C643" s="8" t="s">
        <v>32</v>
      </c>
      <c r="D643" s="9">
        <v>155</v>
      </c>
      <c r="E643" s="9"/>
      <c r="F643" s="9"/>
      <c r="G643" s="9"/>
      <c r="H643" s="9"/>
      <c r="I643" s="9"/>
      <c r="J643" s="9"/>
      <c r="K643" s="9"/>
      <c r="L643" s="9"/>
      <c r="M643" s="10"/>
      <c r="N643" s="10"/>
      <c r="O643" s="11">
        <v>0</v>
      </c>
      <c r="P643" s="7">
        <f t="shared" si="11"/>
        <v>0</v>
      </c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</row>
    <row r="644" spans="1:38" ht="15.75" customHeight="1" x14ac:dyDescent="0.25">
      <c r="A644" s="1"/>
      <c r="B644" s="1" t="s">
        <v>498</v>
      </c>
      <c r="C644" s="8" t="s">
        <v>32</v>
      </c>
      <c r="D644" s="9">
        <v>129</v>
      </c>
      <c r="E644" s="9"/>
      <c r="F644" s="9"/>
      <c r="G644" s="9"/>
      <c r="H644" s="9"/>
      <c r="I644" s="9"/>
      <c r="J644" s="9"/>
      <c r="K644" s="9"/>
      <c r="L644" s="9"/>
      <c r="M644" s="10"/>
      <c r="N644" s="10"/>
      <c r="O644" s="11">
        <v>0</v>
      </c>
      <c r="P644" s="7">
        <f t="shared" si="11"/>
        <v>0</v>
      </c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</row>
    <row r="645" spans="1:38" ht="15.75" customHeight="1" x14ac:dyDescent="0.25">
      <c r="A645" s="1"/>
      <c r="B645" s="1" t="s">
        <v>498</v>
      </c>
      <c r="C645" s="8" t="s">
        <v>32</v>
      </c>
      <c r="D645" s="9">
        <v>129</v>
      </c>
      <c r="E645" s="9"/>
      <c r="F645" s="9"/>
      <c r="G645" s="9"/>
      <c r="H645" s="9"/>
      <c r="I645" s="9"/>
      <c r="J645" s="9"/>
      <c r="K645" s="9"/>
      <c r="L645" s="9"/>
      <c r="M645" s="10"/>
      <c r="N645" s="10"/>
      <c r="O645" s="11">
        <v>0</v>
      </c>
      <c r="P645" s="7">
        <f t="shared" si="11"/>
        <v>0</v>
      </c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</row>
    <row r="646" spans="1:38" ht="15.75" customHeight="1" x14ac:dyDescent="0.25">
      <c r="A646" s="1"/>
      <c r="B646" s="1" t="s">
        <v>479</v>
      </c>
      <c r="C646" s="8" t="s">
        <v>32</v>
      </c>
      <c r="D646" s="9">
        <v>78</v>
      </c>
      <c r="E646" s="9"/>
      <c r="F646" s="9"/>
      <c r="G646" s="9"/>
      <c r="H646" s="9"/>
      <c r="I646" s="9"/>
      <c r="J646" s="9"/>
      <c r="K646" s="9"/>
      <c r="L646" s="9"/>
      <c r="M646" s="10"/>
      <c r="N646" s="10"/>
      <c r="O646" s="11">
        <v>0</v>
      </c>
      <c r="P646" s="7">
        <f t="shared" si="11"/>
        <v>0</v>
      </c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</row>
    <row r="647" spans="1:38" ht="15.75" customHeight="1" x14ac:dyDescent="0.25">
      <c r="A647" s="1"/>
      <c r="B647" s="1" t="s">
        <v>479</v>
      </c>
      <c r="C647" s="8" t="s">
        <v>32</v>
      </c>
      <c r="D647" s="9">
        <v>78</v>
      </c>
      <c r="E647" s="9"/>
      <c r="F647" s="9"/>
      <c r="G647" s="9"/>
      <c r="H647" s="9"/>
      <c r="I647" s="9"/>
      <c r="J647" s="9"/>
      <c r="K647" s="9"/>
      <c r="L647" s="9"/>
      <c r="M647" s="10"/>
      <c r="N647" s="10"/>
      <c r="O647" s="11">
        <v>0</v>
      </c>
      <c r="P647" s="7">
        <f t="shared" si="11"/>
        <v>0</v>
      </c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</row>
    <row r="648" spans="1:38" ht="15.75" customHeight="1" x14ac:dyDescent="0.25">
      <c r="A648" s="1"/>
      <c r="B648" s="1" t="s">
        <v>499</v>
      </c>
      <c r="C648" s="8" t="s">
        <v>32</v>
      </c>
      <c r="D648" s="9">
        <v>140</v>
      </c>
      <c r="E648" s="9"/>
      <c r="F648" s="9"/>
      <c r="G648" s="9"/>
      <c r="H648" s="9"/>
      <c r="I648" s="9"/>
      <c r="J648" s="9"/>
      <c r="K648" s="9"/>
      <c r="L648" s="9"/>
      <c r="M648" s="10"/>
      <c r="N648" s="10"/>
      <c r="O648" s="11">
        <v>0</v>
      </c>
      <c r="P648" s="7">
        <f t="shared" si="11"/>
        <v>0</v>
      </c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</row>
    <row r="649" spans="1:38" ht="15.75" customHeight="1" x14ac:dyDescent="0.25">
      <c r="A649" s="1"/>
      <c r="B649" s="1" t="s">
        <v>499</v>
      </c>
      <c r="C649" s="8" t="s">
        <v>32</v>
      </c>
      <c r="D649" s="9">
        <v>140</v>
      </c>
      <c r="E649" s="9"/>
      <c r="F649" s="9"/>
      <c r="G649" s="9"/>
      <c r="H649" s="9"/>
      <c r="I649" s="9"/>
      <c r="J649" s="9"/>
      <c r="K649" s="9"/>
      <c r="L649" s="9"/>
      <c r="M649" s="10"/>
      <c r="N649" s="10"/>
      <c r="O649" s="11">
        <v>0</v>
      </c>
      <c r="P649" s="7">
        <f t="shared" si="11"/>
        <v>0</v>
      </c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</row>
    <row r="650" spans="1:38" ht="15.75" customHeight="1" x14ac:dyDescent="0.25">
      <c r="A650" s="1"/>
      <c r="B650" s="1" t="s">
        <v>500</v>
      </c>
      <c r="C650" s="8" t="s">
        <v>32</v>
      </c>
      <c r="D650" s="9">
        <v>202</v>
      </c>
      <c r="E650" s="9"/>
      <c r="F650" s="9"/>
      <c r="G650" s="9"/>
      <c r="H650" s="9"/>
      <c r="I650" s="9"/>
      <c r="J650" s="9"/>
      <c r="K650" s="9"/>
      <c r="L650" s="9"/>
      <c r="M650" s="10"/>
      <c r="N650" s="10"/>
      <c r="O650" s="11">
        <v>0</v>
      </c>
      <c r="P650" s="7">
        <f t="shared" si="11"/>
        <v>0</v>
      </c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</row>
    <row r="651" spans="1:38" ht="15.75" customHeight="1" x14ac:dyDescent="0.25">
      <c r="A651" s="1"/>
      <c r="B651" s="1" t="s">
        <v>501</v>
      </c>
      <c r="C651" s="8" t="s">
        <v>32</v>
      </c>
      <c r="D651" s="9">
        <v>192</v>
      </c>
      <c r="E651" s="9"/>
      <c r="F651" s="9"/>
      <c r="G651" s="9"/>
      <c r="H651" s="9"/>
      <c r="I651" s="9"/>
      <c r="J651" s="9"/>
      <c r="K651" s="9"/>
      <c r="L651" s="9"/>
      <c r="M651" s="10"/>
      <c r="N651" s="10"/>
      <c r="O651" s="11">
        <v>0</v>
      </c>
      <c r="P651" s="7">
        <f t="shared" si="11"/>
        <v>0</v>
      </c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</row>
    <row r="652" spans="1:38" ht="15.75" customHeight="1" x14ac:dyDescent="0.25">
      <c r="A652" s="1"/>
      <c r="B652" s="1" t="s">
        <v>499</v>
      </c>
      <c r="C652" s="8" t="s">
        <v>32</v>
      </c>
      <c r="D652" s="9">
        <v>100</v>
      </c>
      <c r="E652" s="9"/>
      <c r="F652" s="9"/>
      <c r="G652" s="9"/>
      <c r="H652" s="9"/>
      <c r="I652" s="9"/>
      <c r="J652" s="9"/>
      <c r="K652" s="9"/>
      <c r="L652" s="9"/>
      <c r="M652" s="10"/>
      <c r="N652" s="10"/>
      <c r="O652" s="11">
        <v>0</v>
      </c>
      <c r="P652" s="7">
        <f t="shared" si="11"/>
        <v>0</v>
      </c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</row>
    <row r="653" spans="1:38" ht="15.75" customHeight="1" x14ac:dyDescent="0.25">
      <c r="A653" s="1"/>
      <c r="B653" s="1" t="s">
        <v>499</v>
      </c>
      <c r="C653" s="8" t="s">
        <v>32</v>
      </c>
      <c r="D653" s="9">
        <v>100</v>
      </c>
      <c r="E653" s="9"/>
      <c r="F653" s="9"/>
      <c r="G653" s="9"/>
      <c r="H653" s="9"/>
      <c r="I653" s="9"/>
      <c r="J653" s="9"/>
      <c r="K653" s="9"/>
      <c r="L653" s="9"/>
      <c r="M653" s="10"/>
      <c r="N653" s="10"/>
      <c r="O653" s="11">
        <v>0</v>
      </c>
      <c r="P653" s="7">
        <f t="shared" si="11"/>
        <v>0</v>
      </c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</row>
    <row r="654" spans="1:38" ht="15.75" customHeight="1" x14ac:dyDescent="0.25">
      <c r="A654" s="1"/>
      <c r="B654" s="1" t="s">
        <v>500</v>
      </c>
      <c r="C654" s="8" t="s">
        <v>32</v>
      </c>
      <c r="D654" s="9">
        <v>160</v>
      </c>
      <c r="E654" s="9"/>
      <c r="F654" s="9"/>
      <c r="G654" s="9"/>
      <c r="H654" s="9"/>
      <c r="I654" s="9"/>
      <c r="J654" s="9"/>
      <c r="K654" s="9"/>
      <c r="L654" s="9"/>
      <c r="M654" s="10"/>
      <c r="N654" s="10"/>
      <c r="O654" s="11">
        <v>0</v>
      </c>
      <c r="P654" s="7">
        <f t="shared" si="11"/>
        <v>0</v>
      </c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</row>
    <row r="655" spans="1:38" ht="15.75" customHeight="1" x14ac:dyDescent="0.25">
      <c r="A655" s="1"/>
      <c r="B655" s="1" t="s">
        <v>501</v>
      </c>
      <c r="C655" s="8" t="s">
        <v>32</v>
      </c>
      <c r="D655" s="9">
        <v>200</v>
      </c>
      <c r="E655" s="9"/>
      <c r="F655" s="9"/>
      <c r="G655" s="9"/>
      <c r="H655" s="9"/>
      <c r="I655" s="9"/>
      <c r="J655" s="9"/>
      <c r="K655" s="9"/>
      <c r="L655" s="9"/>
      <c r="M655" s="10"/>
      <c r="N655" s="10"/>
      <c r="O655" s="11">
        <v>0</v>
      </c>
      <c r="P655" s="7">
        <f t="shared" si="11"/>
        <v>0</v>
      </c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</row>
    <row r="656" spans="1:38" ht="15.75" customHeight="1" x14ac:dyDescent="0.25">
      <c r="A656" s="1"/>
      <c r="B656" s="1" t="s">
        <v>502</v>
      </c>
      <c r="C656" s="8" t="s">
        <v>32</v>
      </c>
      <c r="D656" s="9">
        <v>85</v>
      </c>
      <c r="E656" s="9"/>
      <c r="F656" s="9"/>
      <c r="G656" s="9"/>
      <c r="H656" s="9"/>
      <c r="I656" s="9"/>
      <c r="J656" s="9"/>
      <c r="K656" s="9"/>
      <c r="L656" s="9"/>
      <c r="M656" s="10"/>
      <c r="N656" s="10"/>
      <c r="O656" s="11">
        <v>0</v>
      </c>
      <c r="P656" s="7">
        <f t="shared" si="11"/>
        <v>0</v>
      </c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</row>
    <row r="657" spans="1:38" ht="15.75" customHeight="1" x14ac:dyDescent="0.25">
      <c r="A657" s="1"/>
      <c r="B657" s="1" t="s">
        <v>502</v>
      </c>
      <c r="C657" s="8" t="s">
        <v>32</v>
      </c>
      <c r="D657" s="9">
        <v>85</v>
      </c>
      <c r="E657" s="9"/>
      <c r="F657" s="9"/>
      <c r="G657" s="9"/>
      <c r="H657" s="9"/>
      <c r="I657" s="9"/>
      <c r="J657" s="9"/>
      <c r="K657" s="9"/>
      <c r="L657" s="9"/>
      <c r="M657" s="10"/>
      <c r="N657" s="10"/>
      <c r="O657" s="11">
        <v>0</v>
      </c>
      <c r="P657" s="7">
        <f t="shared" si="11"/>
        <v>0</v>
      </c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</row>
    <row r="658" spans="1:38" ht="15.75" customHeight="1" x14ac:dyDescent="0.25">
      <c r="A658" s="1"/>
      <c r="B658" s="1" t="s">
        <v>502</v>
      </c>
      <c r="C658" s="8" t="s">
        <v>32</v>
      </c>
      <c r="D658" s="9">
        <v>85</v>
      </c>
      <c r="E658" s="9"/>
      <c r="F658" s="9"/>
      <c r="G658" s="9"/>
      <c r="H658" s="9"/>
      <c r="I658" s="9"/>
      <c r="J658" s="9"/>
      <c r="K658" s="9"/>
      <c r="L658" s="9"/>
      <c r="M658" s="10"/>
      <c r="N658" s="10"/>
      <c r="O658" s="11">
        <v>0</v>
      </c>
      <c r="P658" s="7">
        <f t="shared" si="11"/>
        <v>0</v>
      </c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</row>
    <row r="659" spans="1:38" ht="15.75" customHeight="1" x14ac:dyDescent="0.25">
      <c r="A659" s="1"/>
      <c r="B659" s="1" t="s">
        <v>260</v>
      </c>
      <c r="C659" s="8" t="s">
        <v>32</v>
      </c>
      <c r="D659" s="9">
        <v>85</v>
      </c>
      <c r="E659" s="9"/>
      <c r="F659" s="9"/>
      <c r="G659" s="9"/>
      <c r="H659" s="9"/>
      <c r="I659" s="9"/>
      <c r="J659" s="9"/>
      <c r="K659" s="9"/>
      <c r="L659" s="9"/>
      <c r="M659" s="10"/>
      <c r="N659" s="10"/>
      <c r="O659" s="11">
        <v>0</v>
      </c>
      <c r="P659" s="7">
        <f t="shared" si="11"/>
        <v>0</v>
      </c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</row>
    <row r="660" spans="1:38" ht="15.75" customHeight="1" x14ac:dyDescent="0.25">
      <c r="A660" s="1"/>
      <c r="B660" s="1" t="s">
        <v>260</v>
      </c>
      <c r="C660" s="8" t="s">
        <v>32</v>
      </c>
      <c r="D660" s="9">
        <v>85</v>
      </c>
      <c r="E660" s="9"/>
      <c r="F660" s="9"/>
      <c r="G660" s="9"/>
      <c r="H660" s="9"/>
      <c r="I660" s="9"/>
      <c r="J660" s="9"/>
      <c r="K660" s="9"/>
      <c r="L660" s="9"/>
      <c r="M660" s="10"/>
      <c r="N660" s="10"/>
      <c r="O660" s="11">
        <v>0</v>
      </c>
      <c r="P660" s="7">
        <f t="shared" si="11"/>
        <v>0</v>
      </c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</row>
    <row r="661" spans="1:38" ht="15.75" customHeight="1" x14ac:dyDescent="0.25">
      <c r="A661" s="1"/>
      <c r="B661" s="1" t="s">
        <v>260</v>
      </c>
      <c r="C661" s="8" t="s">
        <v>32</v>
      </c>
      <c r="D661" s="9">
        <v>85</v>
      </c>
      <c r="E661" s="9"/>
      <c r="F661" s="9"/>
      <c r="G661" s="9"/>
      <c r="H661" s="9"/>
      <c r="I661" s="9"/>
      <c r="J661" s="9"/>
      <c r="K661" s="9"/>
      <c r="L661" s="9"/>
      <c r="M661" s="10"/>
      <c r="N661" s="10"/>
      <c r="O661" s="11">
        <v>0</v>
      </c>
      <c r="P661" s="7">
        <f t="shared" si="11"/>
        <v>0</v>
      </c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</row>
    <row r="662" spans="1:38" ht="15.75" customHeight="1" x14ac:dyDescent="0.25">
      <c r="A662" s="1"/>
      <c r="B662" s="1" t="s">
        <v>503</v>
      </c>
      <c r="C662" s="8" t="s">
        <v>32</v>
      </c>
      <c r="D662" s="9">
        <v>85</v>
      </c>
      <c r="E662" s="9"/>
      <c r="F662" s="9"/>
      <c r="G662" s="9"/>
      <c r="H662" s="9"/>
      <c r="I662" s="9"/>
      <c r="J662" s="9"/>
      <c r="K662" s="9"/>
      <c r="L662" s="9"/>
      <c r="M662" s="10"/>
      <c r="N662" s="10"/>
      <c r="O662" s="11">
        <v>0</v>
      </c>
      <c r="P662" s="7">
        <f t="shared" si="11"/>
        <v>0</v>
      </c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</row>
    <row r="663" spans="1:38" ht="15.75" customHeight="1" x14ac:dyDescent="0.25">
      <c r="A663" s="1"/>
      <c r="B663" s="1" t="s">
        <v>503</v>
      </c>
      <c r="C663" s="8" t="s">
        <v>32</v>
      </c>
      <c r="D663" s="9">
        <v>85</v>
      </c>
      <c r="E663" s="9"/>
      <c r="F663" s="9"/>
      <c r="G663" s="9"/>
      <c r="H663" s="9"/>
      <c r="I663" s="9"/>
      <c r="J663" s="9"/>
      <c r="K663" s="9"/>
      <c r="L663" s="9"/>
      <c r="M663" s="10"/>
      <c r="N663" s="10"/>
      <c r="O663" s="11">
        <v>0</v>
      </c>
      <c r="P663" s="7">
        <f t="shared" si="11"/>
        <v>0</v>
      </c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</row>
    <row r="664" spans="1:38" ht="15.75" customHeight="1" x14ac:dyDescent="0.25">
      <c r="A664" s="1"/>
      <c r="B664" s="1" t="s">
        <v>503</v>
      </c>
      <c r="C664" s="8" t="s">
        <v>32</v>
      </c>
      <c r="D664" s="9">
        <v>85</v>
      </c>
      <c r="E664" s="9"/>
      <c r="F664" s="9"/>
      <c r="G664" s="9"/>
      <c r="H664" s="9"/>
      <c r="I664" s="9"/>
      <c r="J664" s="9"/>
      <c r="K664" s="9"/>
      <c r="L664" s="9"/>
      <c r="M664" s="10"/>
      <c r="N664" s="10"/>
      <c r="O664" s="11">
        <v>0</v>
      </c>
      <c r="P664" s="7">
        <f t="shared" si="11"/>
        <v>0</v>
      </c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</row>
    <row r="665" spans="1:38" ht="15.75" customHeight="1" x14ac:dyDescent="0.25">
      <c r="A665" s="1"/>
      <c r="B665" s="1" t="s">
        <v>504</v>
      </c>
      <c r="C665" s="8" t="s">
        <v>32</v>
      </c>
      <c r="D665" s="9">
        <v>85</v>
      </c>
      <c r="E665" s="9"/>
      <c r="F665" s="9"/>
      <c r="G665" s="9"/>
      <c r="H665" s="9"/>
      <c r="I665" s="9"/>
      <c r="J665" s="9"/>
      <c r="K665" s="9"/>
      <c r="L665" s="9"/>
      <c r="M665" s="10"/>
      <c r="N665" s="10"/>
      <c r="O665" s="11">
        <v>0</v>
      </c>
      <c r="P665" s="7">
        <f t="shared" si="11"/>
        <v>0</v>
      </c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</row>
    <row r="666" spans="1:38" ht="15.75" customHeight="1" x14ac:dyDescent="0.25">
      <c r="A666" s="1"/>
      <c r="B666" s="1" t="s">
        <v>504</v>
      </c>
      <c r="C666" s="8" t="s">
        <v>32</v>
      </c>
      <c r="D666" s="9">
        <v>85</v>
      </c>
      <c r="E666" s="9"/>
      <c r="F666" s="9"/>
      <c r="G666" s="9"/>
      <c r="H666" s="9"/>
      <c r="I666" s="9"/>
      <c r="J666" s="9"/>
      <c r="K666" s="9"/>
      <c r="L666" s="9"/>
      <c r="M666" s="10"/>
      <c r="N666" s="10"/>
      <c r="O666" s="11">
        <v>0</v>
      </c>
      <c r="P666" s="7">
        <f t="shared" si="11"/>
        <v>0</v>
      </c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</row>
    <row r="667" spans="1:38" ht="15.75" customHeight="1" x14ac:dyDescent="0.25">
      <c r="A667" s="1"/>
      <c r="B667" s="1" t="s">
        <v>504</v>
      </c>
      <c r="C667" s="8" t="s">
        <v>32</v>
      </c>
      <c r="D667" s="9">
        <v>85</v>
      </c>
      <c r="E667" s="9"/>
      <c r="F667" s="9"/>
      <c r="G667" s="9"/>
      <c r="H667" s="9"/>
      <c r="I667" s="9"/>
      <c r="J667" s="9"/>
      <c r="K667" s="9"/>
      <c r="L667" s="9"/>
      <c r="M667" s="10"/>
      <c r="N667" s="10"/>
      <c r="O667" s="11">
        <v>0</v>
      </c>
      <c r="P667" s="7">
        <f t="shared" si="11"/>
        <v>0</v>
      </c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</row>
    <row r="668" spans="1:38" ht="15.75" customHeight="1" x14ac:dyDescent="0.25">
      <c r="A668" s="1"/>
      <c r="B668" s="1" t="s">
        <v>106</v>
      </c>
      <c r="C668" s="8" t="s">
        <v>32</v>
      </c>
      <c r="D668" s="9">
        <v>60</v>
      </c>
      <c r="E668" s="9"/>
      <c r="F668" s="9"/>
      <c r="G668" s="9"/>
      <c r="H668" s="9"/>
      <c r="I668" s="9"/>
      <c r="J668" s="9"/>
      <c r="K668" s="9"/>
      <c r="L668" s="9"/>
      <c r="M668" s="10"/>
      <c r="N668" s="10"/>
      <c r="O668" s="11">
        <v>0</v>
      </c>
      <c r="P668" s="7">
        <f t="shared" si="11"/>
        <v>0</v>
      </c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</row>
    <row r="669" spans="1:38" ht="15.75" customHeight="1" x14ac:dyDescent="0.25">
      <c r="A669" s="1"/>
      <c r="B669" s="1" t="s">
        <v>106</v>
      </c>
      <c r="C669" s="8" t="s">
        <v>32</v>
      </c>
      <c r="D669" s="9">
        <v>70</v>
      </c>
      <c r="E669" s="9"/>
      <c r="F669" s="9"/>
      <c r="G669" s="9"/>
      <c r="H669" s="9"/>
      <c r="I669" s="9"/>
      <c r="J669" s="9"/>
      <c r="K669" s="9"/>
      <c r="L669" s="9"/>
      <c r="M669" s="10"/>
      <c r="N669" s="10"/>
      <c r="O669" s="11">
        <v>0</v>
      </c>
      <c r="P669" s="7">
        <f t="shared" si="11"/>
        <v>0</v>
      </c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</row>
    <row r="670" spans="1:38" ht="15.75" customHeight="1" x14ac:dyDescent="0.25">
      <c r="A670" s="1"/>
      <c r="B670" s="1" t="s">
        <v>106</v>
      </c>
      <c r="C670" s="8" t="s">
        <v>32</v>
      </c>
      <c r="D670" s="9">
        <v>70</v>
      </c>
      <c r="E670" s="9"/>
      <c r="F670" s="9"/>
      <c r="G670" s="9"/>
      <c r="H670" s="9"/>
      <c r="I670" s="9"/>
      <c r="J670" s="9"/>
      <c r="K670" s="9"/>
      <c r="L670" s="9"/>
      <c r="M670" s="10"/>
      <c r="N670" s="10"/>
      <c r="O670" s="11">
        <v>0</v>
      </c>
      <c r="P670" s="7">
        <f t="shared" si="11"/>
        <v>0</v>
      </c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</row>
    <row r="671" spans="1:38" ht="15.75" customHeight="1" x14ac:dyDescent="0.25">
      <c r="A671" s="1"/>
      <c r="B671" s="1" t="s">
        <v>106</v>
      </c>
      <c r="C671" s="8" t="s">
        <v>32</v>
      </c>
      <c r="D671" s="9">
        <v>60</v>
      </c>
      <c r="E671" s="9"/>
      <c r="F671" s="9"/>
      <c r="G671" s="9"/>
      <c r="H671" s="9"/>
      <c r="I671" s="9"/>
      <c r="J671" s="9"/>
      <c r="K671" s="9"/>
      <c r="L671" s="9"/>
      <c r="M671" s="10"/>
      <c r="N671" s="10"/>
      <c r="O671" s="11">
        <v>0</v>
      </c>
      <c r="P671" s="7">
        <f t="shared" si="11"/>
        <v>0</v>
      </c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</row>
    <row r="672" spans="1:38" ht="15.75" customHeight="1" x14ac:dyDescent="0.25">
      <c r="A672" s="1"/>
      <c r="B672" s="1" t="s">
        <v>106</v>
      </c>
      <c r="C672" s="8" t="s">
        <v>32</v>
      </c>
      <c r="D672" s="9">
        <v>60</v>
      </c>
      <c r="E672" s="9"/>
      <c r="F672" s="9"/>
      <c r="G672" s="9"/>
      <c r="H672" s="9"/>
      <c r="I672" s="9"/>
      <c r="J672" s="9"/>
      <c r="K672" s="9"/>
      <c r="L672" s="9"/>
      <c r="M672" s="10"/>
      <c r="N672" s="10"/>
      <c r="O672" s="11">
        <v>0</v>
      </c>
      <c r="P672" s="7">
        <f t="shared" si="11"/>
        <v>0</v>
      </c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</row>
    <row r="673" spans="1:38" ht="15.75" customHeight="1" x14ac:dyDescent="0.25">
      <c r="A673" s="1"/>
      <c r="B673" s="1" t="s">
        <v>106</v>
      </c>
      <c r="C673" s="8" t="s">
        <v>32</v>
      </c>
      <c r="D673" s="9">
        <v>70</v>
      </c>
      <c r="E673" s="9"/>
      <c r="F673" s="9"/>
      <c r="G673" s="9"/>
      <c r="H673" s="9"/>
      <c r="I673" s="9"/>
      <c r="J673" s="9"/>
      <c r="K673" s="9"/>
      <c r="L673" s="9"/>
      <c r="M673" s="10"/>
      <c r="N673" s="10"/>
      <c r="O673" s="11">
        <v>0</v>
      </c>
      <c r="P673" s="7">
        <f t="shared" si="11"/>
        <v>0</v>
      </c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</row>
    <row r="674" spans="1:38" ht="15.75" customHeight="1" x14ac:dyDescent="0.25">
      <c r="A674" s="1"/>
      <c r="B674" s="1" t="s">
        <v>106</v>
      </c>
      <c r="C674" s="8" t="s">
        <v>32</v>
      </c>
      <c r="D674" s="9">
        <v>70</v>
      </c>
      <c r="E674" s="9"/>
      <c r="F674" s="9"/>
      <c r="G674" s="9"/>
      <c r="H674" s="9"/>
      <c r="I674" s="9"/>
      <c r="J674" s="9"/>
      <c r="K674" s="9"/>
      <c r="L674" s="9"/>
      <c r="M674" s="10"/>
      <c r="N674" s="10"/>
      <c r="O674" s="11">
        <v>0</v>
      </c>
      <c r="P674" s="7">
        <f t="shared" si="11"/>
        <v>0</v>
      </c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</row>
    <row r="675" spans="1:38" ht="15.75" customHeight="1" x14ac:dyDescent="0.25">
      <c r="A675" s="1"/>
      <c r="B675" s="1" t="s">
        <v>106</v>
      </c>
      <c r="C675" s="8" t="s">
        <v>32</v>
      </c>
      <c r="D675" s="9">
        <v>60</v>
      </c>
      <c r="E675" s="9"/>
      <c r="F675" s="9"/>
      <c r="G675" s="9"/>
      <c r="H675" s="9"/>
      <c r="I675" s="9"/>
      <c r="J675" s="9"/>
      <c r="K675" s="9"/>
      <c r="L675" s="9"/>
      <c r="M675" s="10"/>
      <c r="N675" s="10"/>
      <c r="O675" s="11">
        <v>0</v>
      </c>
      <c r="P675" s="7">
        <f t="shared" si="11"/>
        <v>0</v>
      </c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</row>
    <row r="676" spans="1:38" ht="15.75" customHeight="1" x14ac:dyDescent="0.25">
      <c r="A676" s="1"/>
      <c r="B676" s="1" t="s">
        <v>505</v>
      </c>
      <c r="C676" s="8" t="s">
        <v>32</v>
      </c>
      <c r="D676" s="9">
        <v>60</v>
      </c>
      <c r="E676" s="9"/>
      <c r="F676" s="9"/>
      <c r="G676" s="9"/>
      <c r="H676" s="9"/>
      <c r="I676" s="9"/>
      <c r="J676" s="9"/>
      <c r="K676" s="9"/>
      <c r="L676" s="9"/>
      <c r="M676" s="10"/>
      <c r="N676" s="10"/>
      <c r="O676" s="11">
        <v>0</v>
      </c>
      <c r="P676" s="7">
        <f t="shared" si="11"/>
        <v>0</v>
      </c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</row>
    <row r="677" spans="1:38" ht="15.75" customHeight="1" x14ac:dyDescent="0.25">
      <c r="A677" s="1"/>
      <c r="B677" s="1" t="s">
        <v>505</v>
      </c>
      <c r="C677" s="8" t="s">
        <v>32</v>
      </c>
      <c r="D677" s="9">
        <v>70</v>
      </c>
      <c r="E677" s="9"/>
      <c r="F677" s="9"/>
      <c r="G677" s="9"/>
      <c r="H677" s="9"/>
      <c r="I677" s="9"/>
      <c r="J677" s="9"/>
      <c r="K677" s="9"/>
      <c r="L677" s="9"/>
      <c r="M677" s="10"/>
      <c r="N677" s="10"/>
      <c r="O677" s="11">
        <v>0</v>
      </c>
      <c r="P677" s="7">
        <f t="shared" si="11"/>
        <v>0</v>
      </c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</row>
    <row r="678" spans="1:38" ht="15.75" customHeight="1" x14ac:dyDescent="0.25">
      <c r="A678" s="1"/>
      <c r="B678" s="1" t="s">
        <v>505</v>
      </c>
      <c r="C678" s="8" t="s">
        <v>32</v>
      </c>
      <c r="D678" s="9">
        <v>70</v>
      </c>
      <c r="E678" s="9"/>
      <c r="F678" s="9"/>
      <c r="G678" s="9"/>
      <c r="H678" s="9"/>
      <c r="I678" s="9"/>
      <c r="J678" s="9"/>
      <c r="K678" s="9"/>
      <c r="L678" s="9"/>
      <c r="M678" s="10"/>
      <c r="N678" s="10"/>
      <c r="O678" s="11">
        <v>0</v>
      </c>
      <c r="P678" s="7">
        <f t="shared" si="11"/>
        <v>0</v>
      </c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</row>
    <row r="679" spans="1:38" ht="15.75" customHeight="1" x14ac:dyDescent="0.25">
      <c r="A679" s="1"/>
      <c r="B679" s="1" t="s">
        <v>505</v>
      </c>
      <c r="C679" s="8" t="s">
        <v>32</v>
      </c>
      <c r="D679" s="9">
        <v>60</v>
      </c>
      <c r="E679" s="9"/>
      <c r="F679" s="9"/>
      <c r="G679" s="9"/>
      <c r="H679" s="9"/>
      <c r="I679" s="9"/>
      <c r="J679" s="9"/>
      <c r="K679" s="9"/>
      <c r="L679" s="9"/>
      <c r="M679" s="10"/>
      <c r="N679" s="10"/>
      <c r="O679" s="11">
        <v>0</v>
      </c>
      <c r="P679" s="7">
        <f t="shared" si="11"/>
        <v>0</v>
      </c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</row>
    <row r="680" spans="1:38" ht="15.75" customHeight="1" x14ac:dyDescent="0.25">
      <c r="A680" s="1"/>
      <c r="B680" s="1" t="s">
        <v>506</v>
      </c>
      <c r="C680" s="8" t="s">
        <v>32</v>
      </c>
      <c r="D680" s="9">
        <v>85</v>
      </c>
      <c r="E680" s="9"/>
      <c r="F680" s="9"/>
      <c r="G680" s="9"/>
      <c r="H680" s="9"/>
      <c r="I680" s="9"/>
      <c r="J680" s="9"/>
      <c r="K680" s="9"/>
      <c r="L680" s="9"/>
      <c r="M680" s="10"/>
      <c r="N680" s="10"/>
      <c r="O680" s="11">
        <v>0</v>
      </c>
      <c r="P680" s="7">
        <f t="shared" si="11"/>
        <v>0</v>
      </c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</row>
    <row r="681" spans="1:38" ht="15.75" customHeight="1" x14ac:dyDescent="0.25">
      <c r="A681" s="1"/>
      <c r="B681" s="1" t="s">
        <v>506</v>
      </c>
      <c r="C681" s="8" t="s">
        <v>32</v>
      </c>
      <c r="D681" s="9">
        <v>85</v>
      </c>
      <c r="E681" s="9"/>
      <c r="F681" s="9"/>
      <c r="G681" s="9"/>
      <c r="H681" s="9"/>
      <c r="I681" s="9"/>
      <c r="J681" s="9"/>
      <c r="K681" s="9"/>
      <c r="L681" s="9"/>
      <c r="M681" s="10"/>
      <c r="N681" s="10"/>
      <c r="O681" s="11">
        <v>0</v>
      </c>
      <c r="P681" s="7">
        <f t="shared" si="11"/>
        <v>0</v>
      </c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</row>
    <row r="682" spans="1:38" ht="15.75" customHeight="1" x14ac:dyDescent="0.25">
      <c r="A682" s="1"/>
      <c r="B682" s="1" t="s">
        <v>506</v>
      </c>
      <c r="C682" s="8" t="s">
        <v>32</v>
      </c>
      <c r="D682" s="9">
        <v>85</v>
      </c>
      <c r="E682" s="9"/>
      <c r="F682" s="9"/>
      <c r="G682" s="9"/>
      <c r="H682" s="9"/>
      <c r="I682" s="9"/>
      <c r="J682" s="9"/>
      <c r="K682" s="9"/>
      <c r="L682" s="9"/>
      <c r="M682" s="10"/>
      <c r="N682" s="10"/>
      <c r="O682" s="11">
        <v>0</v>
      </c>
      <c r="P682" s="7">
        <f t="shared" si="11"/>
        <v>0</v>
      </c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</row>
    <row r="683" spans="1:38" ht="15.75" customHeight="1" x14ac:dyDescent="0.25">
      <c r="A683" s="1"/>
      <c r="B683" s="1" t="s">
        <v>506</v>
      </c>
      <c r="C683" s="8" t="s">
        <v>32</v>
      </c>
      <c r="D683" s="9">
        <v>85</v>
      </c>
      <c r="E683" s="9"/>
      <c r="F683" s="9"/>
      <c r="G683" s="9"/>
      <c r="H683" s="9"/>
      <c r="I683" s="9"/>
      <c r="J683" s="9"/>
      <c r="K683" s="9"/>
      <c r="L683" s="9"/>
      <c r="M683" s="10"/>
      <c r="N683" s="10"/>
      <c r="O683" s="11">
        <v>0</v>
      </c>
      <c r="P683" s="7">
        <f t="shared" si="11"/>
        <v>0</v>
      </c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</row>
    <row r="684" spans="1:38" ht="15.75" customHeight="1" x14ac:dyDescent="0.25">
      <c r="A684" s="1" t="s">
        <v>507</v>
      </c>
      <c r="B684" s="1" t="s">
        <v>507</v>
      </c>
      <c r="C684" s="8" t="s">
        <v>32</v>
      </c>
      <c r="D684" s="9">
        <v>76</v>
      </c>
      <c r="E684" s="9"/>
      <c r="F684" s="9"/>
      <c r="G684" s="9"/>
      <c r="H684" s="9"/>
      <c r="I684" s="9"/>
      <c r="J684" s="9"/>
      <c r="K684" s="9"/>
      <c r="L684" s="9"/>
      <c r="M684" s="10"/>
      <c r="N684" s="10"/>
      <c r="O684" s="11">
        <v>0</v>
      </c>
      <c r="P684" s="7">
        <f t="shared" si="11"/>
        <v>0</v>
      </c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</row>
    <row r="685" spans="1:38" ht="15.75" customHeight="1" x14ac:dyDescent="0.25">
      <c r="A685" s="1" t="s">
        <v>508</v>
      </c>
      <c r="B685" s="1" t="s">
        <v>509</v>
      </c>
      <c r="C685" s="8" t="s">
        <v>32</v>
      </c>
      <c r="D685" s="9">
        <v>36</v>
      </c>
      <c r="E685" s="9"/>
      <c r="F685" s="9"/>
      <c r="G685" s="9"/>
      <c r="H685" s="9">
        <v>36</v>
      </c>
      <c r="I685" s="9"/>
      <c r="J685" s="9"/>
      <c r="K685" s="9"/>
      <c r="L685" s="9"/>
      <c r="M685" s="10">
        <v>185</v>
      </c>
      <c r="N685" s="10"/>
      <c r="O685" s="11">
        <v>3</v>
      </c>
      <c r="P685" s="7">
        <f t="shared" si="11"/>
        <v>200</v>
      </c>
      <c r="Q685" s="7">
        <v>2007</v>
      </c>
      <c r="R685" s="7">
        <v>12</v>
      </c>
      <c r="S685" s="7">
        <v>2016</v>
      </c>
      <c r="T685" s="7">
        <v>12</v>
      </c>
      <c r="U685" s="7">
        <v>42</v>
      </c>
      <c r="V685" s="7">
        <v>4</v>
      </c>
      <c r="W685" s="7">
        <v>200</v>
      </c>
      <c r="X685" s="7"/>
      <c r="Y685" s="7"/>
      <c r="Z685" s="7"/>
      <c r="AA685" s="7">
        <v>30</v>
      </c>
      <c r="AB685" s="7">
        <v>240</v>
      </c>
      <c r="AC685" s="7"/>
      <c r="AD685" s="27" t="s">
        <v>510</v>
      </c>
      <c r="AE685" s="7"/>
      <c r="AF685" s="7"/>
      <c r="AG685" s="7"/>
      <c r="AH685" s="7"/>
      <c r="AI685" s="7"/>
      <c r="AJ685" s="7"/>
      <c r="AK685" s="7"/>
      <c r="AL685" s="7"/>
    </row>
    <row r="686" spans="1:38" ht="15.75" customHeight="1" x14ac:dyDescent="0.25">
      <c r="A686" s="1" t="s">
        <v>511</v>
      </c>
      <c r="B686" s="1" t="s">
        <v>511</v>
      </c>
      <c r="C686" s="8" t="s">
        <v>32</v>
      </c>
      <c r="D686" s="9">
        <v>42</v>
      </c>
      <c r="E686" s="9"/>
      <c r="F686" s="9"/>
      <c r="G686" s="9"/>
      <c r="H686" s="9"/>
      <c r="I686" s="9">
        <v>4</v>
      </c>
      <c r="J686" s="9">
        <v>18</v>
      </c>
      <c r="K686" s="9">
        <v>8</v>
      </c>
      <c r="L686" s="9"/>
      <c r="M686" s="10">
        <v>210</v>
      </c>
      <c r="N686" s="10"/>
      <c r="O686" s="11">
        <v>3</v>
      </c>
      <c r="P686" s="7">
        <f t="shared" si="11"/>
        <v>225</v>
      </c>
      <c r="Q686" s="7">
        <v>2007</v>
      </c>
      <c r="R686" s="7">
        <v>12</v>
      </c>
      <c r="S686" s="7">
        <v>2016</v>
      </c>
      <c r="T686" s="7">
        <v>12</v>
      </c>
      <c r="U686" s="7">
        <v>64</v>
      </c>
      <c r="V686" s="7">
        <v>4</v>
      </c>
      <c r="W686" s="7">
        <v>200</v>
      </c>
      <c r="X686" s="7"/>
      <c r="Y686" s="7"/>
      <c r="Z686" s="7"/>
      <c r="AA686" s="7">
        <v>30</v>
      </c>
      <c r="AB686" s="7">
        <v>240</v>
      </c>
      <c r="AC686" s="7" t="s">
        <v>512</v>
      </c>
      <c r="AD686" s="27" t="s">
        <v>162</v>
      </c>
      <c r="AE686" s="7"/>
      <c r="AF686" s="7"/>
      <c r="AG686" s="7"/>
      <c r="AH686" s="7"/>
      <c r="AI686" s="7"/>
      <c r="AJ686" s="7"/>
      <c r="AK686" s="7"/>
      <c r="AL686" s="7"/>
    </row>
    <row r="687" spans="1:38" ht="15.75" customHeight="1" x14ac:dyDescent="0.25">
      <c r="A687" s="1" t="s">
        <v>513</v>
      </c>
      <c r="B687" s="1" t="s">
        <v>513</v>
      </c>
      <c r="C687" s="8" t="s">
        <v>32</v>
      </c>
      <c r="D687" s="9">
        <v>48</v>
      </c>
      <c r="E687" s="9"/>
      <c r="F687" s="9"/>
      <c r="G687" s="9"/>
      <c r="H687" s="9"/>
      <c r="I687" s="9"/>
      <c r="J687" s="9"/>
      <c r="K687" s="9"/>
      <c r="L687" s="9"/>
      <c r="M687" s="10"/>
      <c r="N687" s="10"/>
      <c r="O687" s="11">
        <v>0</v>
      </c>
      <c r="P687" s="7">
        <f t="shared" si="11"/>
        <v>0</v>
      </c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</row>
    <row r="688" spans="1:38" ht="15.75" customHeight="1" x14ac:dyDescent="0.25">
      <c r="A688" s="1"/>
      <c r="B688" s="1" t="s">
        <v>514</v>
      </c>
      <c r="C688" s="8" t="s">
        <v>32</v>
      </c>
      <c r="D688" s="9">
        <v>63</v>
      </c>
      <c r="E688" s="9"/>
      <c r="F688" s="9"/>
      <c r="G688" s="9"/>
      <c r="H688" s="9"/>
      <c r="I688" s="9"/>
      <c r="J688" s="9"/>
      <c r="K688" s="9"/>
      <c r="L688" s="9"/>
      <c r="M688" s="10"/>
      <c r="N688" s="10"/>
      <c r="O688" s="11">
        <v>0</v>
      </c>
      <c r="P688" s="7">
        <f t="shared" si="11"/>
        <v>0</v>
      </c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</row>
    <row r="689" spans="1:38" ht="15.75" customHeight="1" x14ac:dyDescent="0.25">
      <c r="A689" s="1"/>
      <c r="B689" s="1" t="s">
        <v>514</v>
      </c>
      <c r="C689" s="8" t="s">
        <v>32</v>
      </c>
      <c r="D689" s="9">
        <v>73</v>
      </c>
      <c r="E689" s="9"/>
      <c r="F689" s="9"/>
      <c r="G689" s="9"/>
      <c r="H689" s="9"/>
      <c r="I689" s="9"/>
      <c r="J689" s="9"/>
      <c r="K689" s="9"/>
      <c r="L689" s="9"/>
      <c r="M689" s="10"/>
      <c r="N689" s="10"/>
      <c r="O689" s="11">
        <v>0</v>
      </c>
      <c r="P689" s="7">
        <f t="shared" si="11"/>
        <v>0</v>
      </c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</row>
    <row r="690" spans="1:38" ht="15.75" customHeight="1" x14ac:dyDescent="0.25">
      <c r="A690" s="1"/>
      <c r="B690" s="1" t="s">
        <v>514</v>
      </c>
      <c r="C690" s="8" t="s">
        <v>32</v>
      </c>
      <c r="D690" s="9">
        <v>75</v>
      </c>
      <c r="E690" s="9"/>
      <c r="F690" s="9"/>
      <c r="G690" s="9"/>
      <c r="H690" s="9"/>
      <c r="I690" s="9"/>
      <c r="J690" s="9"/>
      <c r="K690" s="9"/>
      <c r="L690" s="9"/>
      <c r="M690" s="10"/>
      <c r="N690" s="10"/>
      <c r="O690" s="11">
        <v>0</v>
      </c>
      <c r="P690" s="7">
        <f t="shared" si="11"/>
        <v>0</v>
      </c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</row>
    <row r="691" spans="1:38" ht="15.75" customHeight="1" x14ac:dyDescent="0.25">
      <c r="A691" s="1"/>
      <c r="B691" s="1" t="s">
        <v>514</v>
      </c>
      <c r="C691" s="8" t="s">
        <v>32</v>
      </c>
      <c r="D691" s="9">
        <v>99</v>
      </c>
      <c r="E691" s="9"/>
      <c r="F691" s="9"/>
      <c r="G691" s="9"/>
      <c r="H691" s="9"/>
      <c r="I691" s="9"/>
      <c r="J691" s="9"/>
      <c r="K691" s="9"/>
      <c r="L691" s="9"/>
      <c r="M691" s="10"/>
      <c r="N691" s="10"/>
      <c r="O691" s="11">
        <v>0</v>
      </c>
      <c r="P691" s="7">
        <f t="shared" si="11"/>
        <v>0</v>
      </c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</row>
    <row r="692" spans="1:38" ht="15.75" customHeight="1" x14ac:dyDescent="0.25">
      <c r="A692" s="1"/>
      <c r="B692" s="1" t="s">
        <v>514</v>
      </c>
      <c r="C692" s="8" t="s">
        <v>32</v>
      </c>
      <c r="D692" s="9">
        <v>63</v>
      </c>
      <c r="E692" s="9"/>
      <c r="F692" s="9"/>
      <c r="G692" s="9"/>
      <c r="H692" s="9"/>
      <c r="I692" s="9"/>
      <c r="J692" s="9"/>
      <c r="K692" s="9"/>
      <c r="L692" s="9"/>
      <c r="M692" s="10"/>
      <c r="N692" s="10"/>
      <c r="O692" s="11">
        <v>0</v>
      </c>
      <c r="P692" s="7">
        <f t="shared" si="11"/>
        <v>0</v>
      </c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</row>
    <row r="693" spans="1:38" ht="15.75" customHeight="1" x14ac:dyDescent="0.25">
      <c r="A693" s="1"/>
      <c r="B693" s="1" t="s">
        <v>515</v>
      </c>
      <c r="C693" s="8" t="s">
        <v>32</v>
      </c>
      <c r="D693" s="9">
        <v>150</v>
      </c>
      <c r="E693" s="9"/>
      <c r="F693" s="9"/>
      <c r="G693" s="9"/>
      <c r="H693" s="9"/>
      <c r="I693" s="9"/>
      <c r="J693" s="9"/>
      <c r="K693" s="9"/>
      <c r="L693" s="9"/>
      <c r="M693" s="10"/>
      <c r="N693" s="10"/>
      <c r="O693" s="11">
        <v>0</v>
      </c>
      <c r="P693" s="7">
        <f t="shared" si="11"/>
        <v>0</v>
      </c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</row>
    <row r="694" spans="1:38" ht="15.75" customHeight="1" x14ac:dyDescent="0.25">
      <c r="A694" s="1"/>
      <c r="B694" s="1" t="s">
        <v>269</v>
      </c>
      <c r="C694" s="8" t="s">
        <v>32</v>
      </c>
      <c r="D694" s="9">
        <v>80</v>
      </c>
      <c r="E694" s="9"/>
      <c r="F694" s="9"/>
      <c r="G694" s="9"/>
      <c r="H694" s="9"/>
      <c r="I694" s="9"/>
      <c r="J694" s="9"/>
      <c r="K694" s="9"/>
      <c r="L694" s="9"/>
      <c r="M694" s="10"/>
      <c r="N694" s="10"/>
      <c r="O694" s="11">
        <v>0</v>
      </c>
      <c r="P694" s="7">
        <f t="shared" si="11"/>
        <v>0</v>
      </c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</row>
    <row r="695" spans="1:38" ht="15.75" customHeight="1" x14ac:dyDescent="0.25">
      <c r="A695" s="1"/>
      <c r="B695" s="1" t="s">
        <v>269</v>
      </c>
      <c r="C695" s="8" t="s">
        <v>32</v>
      </c>
      <c r="D695" s="9">
        <v>80</v>
      </c>
      <c r="E695" s="9"/>
      <c r="F695" s="9"/>
      <c r="G695" s="9"/>
      <c r="H695" s="9"/>
      <c r="I695" s="9"/>
      <c r="J695" s="9"/>
      <c r="K695" s="9"/>
      <c r="L695" s="9"/>
      <c r="M695" s="10"/>
      <c r="N695" s="10"/>
      <c r="O695" s="11">
        <v>0</v>
      </c>
      <c r="P695" s="7">
        <f t="shared" si="11"/>
        <v>0</v>
      </c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</row>
    <row r="696" spans="1:38" ht="15.75" customHeight="1" x14ac:dyDescent="0.25">
      <c r="A696" s="1" t="s">
        <v>516</v>
      </c>
      <c r="B696" s="1" t="s">
        <v>517</v>
      </c>
      <c r="C696" s="8" t="s">
        <v>32</v>
      </c>
      <c r="D696" s="9">
        <v>40</v>
      </c>
      <c r="E696" s="9">
        <v>4</v>
      </c>
      <c r="F696" s="9"/>
      <c r="G696" s="9"/>
      <c r="H696" s="9"/>
      <c r="I696" s="9"/>
      <c r="J696" s="9"/>
      <c r="K696" s="9"/>
      <c r="L696" s="9">
        <v>40</v>
      </c>
      <c r="M696" s="10">
        <v>90</v>
      </c>
      <c r="N696" s="10"/>
      <c r="O696" s="11">
        <v>4</v>
      </c>
      <c r="P696" s="7">
        <f t="shared" si="11"/>
        <v>110</v>
      </c>
      <c r="Q696" s="7">
        <v>1999</v>
      </c>
      <c r="R696" s="7">
        <v>12</v>
      </c>
      <c r="S696" s="7">
        <v>2007</v>
      </c>
      <c r="T696" s="7">
        <v>12</v>
      </c>
      <c r="U696" s="7">
        <v>54</v>
      </c>
      <c r="V696" s="7">
        <v>4</v>
      </c>
      <c r="W696" s="7">
        <v>200</v>
      </c>
      <c r="X696" s="7"/>
      <c r="Y696" s="7"/>
      <c r="Z696" s="7"/>
      <c r="AA696" s="7">
        <v>30</v>
      </c>
      <c r="AB696" s="7">
        <v>120</v>
      </c>
      <c r="AC696" s="7"/>
      <c r="AD696" s="27" t="s">
        <v>518</v>
      </c>
      <c r="AE696" s="7"/>
      <c r="AF696" s="7"/>
      <c r="AG696" s="7"/>
      <c r="AH696" s="7"/>
      <c r="AI696" s="7"/>
      <c r="AJ696" s="7"/>
      <c r="AK696" s="7"/>
      <c r="AL696" s="7"/>
    </row>
    <row r="697" spans="1:38" ht="15.75" customHeight="1" x14ac:dyDescent="0.25">
      <c r="A697" s="1" t="s">
        <v>519</v>
      </c>
      <c r="B697" s="1" t="s">
        <v>520</v>
      </c>
      <c r="C697" s="8" t="s">
        <v>32</v>
      </c>
      <c r="D697" s="9">
        <v>40</v>
      </c>
      <c r="E697" s="9">
        <v>4</v>
      </c>
      <c r="F697" s="9"/>
      <c r="G697" s="9"/>
      <c r="H697" s="9"/>
      <c r="I697" s="9"/>
      <c r="J697" s="9"/>
      <c r="K697" s="9"/>
      <c r="L697" s="9">
        <v>40</v>
      </c>
      <c r="M697" s="10">
        <v>90</v>
      </c>
      <c r="N697" s="10"/>
      <c r="O697" s="11">
        <v>4</v>
      </c>
      <c r="P697" s="7">
        <f t="shared" si="11"/>
        <v>110</v>
      </c>
      <c r="Q697" s="7">
        <v>2007</v>
      </c>
      <c r="R697" s="7">
        <v>12</v>
      </c>
      <c r="S697" s="7">
        <v>2016</v>
      </c>
      <c r="T697" s="7">
        <v>12</v>
      </c>
      <c r="U697" s="7">
        <v>54</v>
      </c>
      <c r="V697" s="7">
        <v>4</v>
      </c>
      <c r="W697" s="7">
        <v>200</v>
      </c>
      <c r="X697" s="7"/>
      <c r="Y697" s="7"/>
      <c r="Z697" s="7"/>
      <c r="AA697" s="7">
        <v>30</v>
      </c>
      <c r="AB697" s="7">
        <v>120</v>
      </c>
      <c r="AC697" s="7"/>
      <c r="AD697" s="27" t="s">
        <v>518</v>
      </c>
      <c r="AE697" s="7"/>
      <c r="AF697" s="7"/>
      <c r="AG697" s="7"/>
      <c r="AH697" s="7"/>
      <c r="AI697" s="7"/>
      <c r="AJ697" s="7"/>
      <c r="AK697" s="7"/>
      <c r="AL697" s="7"/>
    </row>
    <row r="698" spans="1:38" ht="15.75" customHeight="1" x14ac:dyDescent="0.25">
      <c r="A698" s="1" t="s">
        <v>521</v>
      </c>
      <c r="B698" s="1" t="s">
        <v>521</v>
      </c>
      <c r="C698" s="8" t="s">
        <v>32</v>
      </c>
      <c r="D698" s="9">
        <v>62</v>
      </c>
      <c r="E698" s="9"/>
      <c r="F698" s="9"/>
      <c r="G698" s="9"/>
      <c r="H698" s="9"/>
      <c r="I698" s="9"/>
      <c r="J698" s="9"/>
      <c r="K698" s="9"/>
      <c r="L698" s="9"/>
      <c r="M698" s="10"/>
      <c r="N698" s="10"/>
      <c r="O698" s="11">
        <v>0</v>
      </c>
      <c r="P698" s="7">
        <f t="shared" si="11"/>
        <v>0</v>
      </c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E698" s="7"/>
      <c r="AF698" s="7"/>
      <c r="AG698" s="7"/>
      <c r="AH698" s="7"/>
      <c r="AI698" s="7"/>
      <c r="AJ698" s="7"/>
      <c r="AK698" s="7"/>
      <c r="AL698" s="7"/>
    </row>
    <row r="699" spans="1:38" ht="15.75" customHeight="1" x14ac:dyDescent="0.25">
      <c r="A699" s="1" t="s">
        <v>522</v>
      </c>
      <c r="B699" s="1" t="s">
        <v>522</v>
      </c>
      <c r="C699" s="8" t="s">
        <v>32</v>
      </c>
      <c r="D699" s="9">
        <v>66</v>
      </c>
      <c r="E699" s="9"/>
      <c r="F699" s="9"/>
      <c r="G699" s="9"/>
      <c r="H699" s="9"/>
      <c r="I699" s="9"/>
      <c r="J699" s="9"/>
      <c r="K699" s="9"/>
      <c r="L699" s="9"/>
      <c r="M699" s="10"/>
      <c r="N699" s="10"/>
      <c r="O699" s="11">
        <v>0</v>
      </c>
      <c r="P699" s="7">
        <f t="shared" si="11"/>
        <v>0</v>
      </c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</row>
    <row r="700" spans="1:38" ht="15.75" customHeight="1" x14ac:dyDescent="0.25">
      <c r="A700" s="1" t="s">
        <v>523</v>
      </c>
      <c r="B700" s="1" t="s">
        <v>523</v>
      </c>
      <c r="C700" s="8" t="s">
        <v>32</v>
      </c>
      <c r="D700" s="9">
        <v>78</v>
      </c>
      <c r="E700" s="9"/>
      <c r="F700" s="9"/>
      <c r="G700" s="9"/>
      <c r="H700" s="9">
        <v>78</v>
      </c>
      <c r="I700" s="9"/>
      <c r="J700" s="9"/>
      <c r="K700" s="9"/>
      <c r="L700" s="9">
        <v>15</v>
      </c>
      <c r="M700" s="10">
        <v>130</v>
      </c>
      <c r="N700" s="10"/>
      <c r="O700" s="11">
        <v>0</v>
      </c>
      <c r="P700" s="7">
        <f t="shared" si="11"/>
        <v>130</v>
      </c>
      <c r="Q700" s="7">
        <v>2002</v>
      </c>
      <c r="R700" s="7">
        <v>0</v>
      </c>
      <c r="S700" s="7"/>
      <c r="T700" s="7"/>
      <c r="U700" s="7">
        <v>46</v>
      </c>
      <c r="V700" s="7">
        <v>4</v>
      </c>
      <c r="W700" s="7">
        <v>200</v>
      </c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</row>
    <row r="701" spans="1:38" ht="15.75" customHeight="1" x14ac:dyDescent="0.25">
      <c r="A701" s="1" t="s">
        <v>524</v>
      </c>
      <c r="B701" s="1" t="s">
        <v>524</v>
      </c>
      <c r="C701" s="8" t="s">
        <v>32</v>
      </c>
      <c r="D701" s="9">
        <v>78</v>
      </c>
      <c r="E701" s="9"/>
      <c r="F701" s="9"/>
      <c r="G701" s="9"/>
      <c r="H701" s="9">
        <v>78</v>
      </c>
      <c r="I701" s="9"/>
      <c r="J701" s="9"/>
      <c r="K701" s="9"/>
      <c r="L701" s="9">
        <v>15</v>
      </c>
      <c r="M701" s="10">
        <v>130</v>
      </c>
      <c r="N701" s="10"/>
      <c r="O701" s="11">
        <v>0</v>
      </c>
      <c r="P701" s="7">
        <f t="shared" si="11"/>
        <v>130</v>
      </c>
      <c r="Q701" s="7">
        <v>1994</v>
      </c>
      <c r="R701" s="7">
        <v>0</v>
      </c>
      <c r="S701" s="7">
        <v>2002</v>
      </c>
      <c r="T701" s="7">
        <v>6</v>
      </c>
      <c r="U701" s="7">
        <v>46</v>
      </c>
      <c r="V701" s="7">
        <v>4</v>
      </c>
      <c r="W701" s="7">
        <v>200</v>
      </c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</row>
    <row r="702" spans="1:38" ht="15.75" customHeight="1" x14ac:dyDescent="0.25">
      <c r="A702" s="1" t="s">
        <v>525</v>
      </c>
      <c r="B702" s="1" t="s">
        <v>525</v>
      </c>
      <c r="C702" s="8" t="s">
        <v>32</v>
      </c>
      <c r="D702" s="9">
        <v>70</v>
      </c>
      <c r="E702" s="9"/>
      <c r="F702" s="9"/>
      <c r="G702" s="9"/>
      <c r="H702" s="9"/>
      <c r="I702" s="9"/>
      <c r="J702" s="9"/>
      <c r="K702" s="9"/>
      <c r="L702" s="9"/>
      <c r="M702" s="10"/>
      <c r="N702" s="10"/>
      <c r="O702" s="11">
        <v>0</v>
      </c>
      <c r="P702" s="7">
        <f t="shared" si="11"/>
        <v>0</v>
      </c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</row>
    <row r="703" spans="1:38" ht="15.75" customHeight="1" x14ac:dyDescent="0.25">
      <c r="A703" s="1" t="s">
        <v>526</v>
      </c>
      <c r="B703" s="1" t="s">
        <v>527</v>
      </c>
      <c r="C703" s="8" t="s">
        <v>32</v>
      </c>
      <c r="D703" s="9">
        <v>36</v>
      </c>
      <c r="E703" s="9"/>
      <c r="F703" s="9"/>
      <c r="G703" s="9"/>
      <c r="H703" s="9"/>
      <c r="I703" s="9"/>
      <c r="J703" s="9">
        <v>36</v>
      </c>
      <c r="K703" s="9"/>
      <c r="L703" s="9"/>
      <c r="M703" s="10">
        <v>195</v>
      </c>
      <c r="N703" s="10"/>
      <c r="O703" s="11">
        <v>3</v>
      </c>
      <c r="P703" s="7">
        <f t="shared" si="11"/>
        <v>210</v>
      </c>
      <c r="Q703" s="7">
        <v>2003</v>
      </c>
      <c r="R703" s="7">
        <v>1</v>
      </c>
      <c r="S703" s="7">
        <v>2016</v>
      </c>
      <c r="T703" s="7">
        <v>12</v>
      </c>
      <c r="U703" s="7">
        <v>58</v>
      </c>
      <c r="V703" s="7">
        <v>4</v>
      </c>
      <c r="W703" s="7">
        <v>200</v>
      </c>
      <c r="X703" s="7"/>
      <c r="Y703" s="7"/>
      <c r="Z703" s="7"/>
      <c r="AA703" s="7">
        <v>30</v>
      </c>
      <c r="AB703" s="7">
        <v>180</v>
      </c>
      <c r="AC703" s="7"/>
      <c r="AD703" s="7"/>
      <c r="AE703" s="7"/>
      <c r="AF703" s="7"/>
      <c r="AG703" s="7"/>
      <c r="AH703" s="7"/>
      <c r="AI703" s="7"/>
      <c r="AJ703" s="7"/>
      <c r="AK703" s="7"/>
      <c r="AL703" s="7"/>
    </row>
    <row r="704" spans="1:38" ht="15.75" customHeight="1" x14ac:dyDescent="0.25">
      <c r="A704" s="1" t="s">
        <v>528</v>
      </c>
      <c r="B704" s="1" t="s">
        <v>528</v>
      </c>
      <c r="C704" s="8" t="s">
        <v>32</v>
      </c>
      <c r="D704" s="9">
        <v>32</v>
      </c>
      <c r="E704" s="9"/>
      <c r="F704" s="9"/>
      <c r="G704" s="9"/>
      <c r="H704" s="9"/>
      <c r="I704" s="9"/>
      <c r="J704" s="9"/>
      <c r="K704" s="9"/>
      <c r="L704" s="9"/>
      <c r="M704" s="10"/>
      <c r="N704" s="10"/>
      <c r="O704" s="11">
        <v>0</v>
      </c>
      <c r="P704" s="7">
        <f t="shared" si="11"/>
        <v>0</v>
      </c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</row>
    <row r="705" spans="1:38" ht="15.75" customHeight="1" x14ac:dyDescent="0.25">
      <c r="A705" s="1"/>
      <c r="B705" s="1" t="s">
        <v>529</v>
      </c>
      <c r="C705" s="8" t="s">
        <v>32</v>
      </c>
      <c r="D705" s="9">
        <v>80</v>
      </c>
      <c r="E705" s="9"/>
      <c r="F705" s="9"/>
      <c r="G705" s="9"/>
      <c r="H705" s="9"/>
      <c r="I705" s="9"/>
      <c r="J705" s="9"/>
      <c r="K705" s="9"/>
      <c r="L705" s="9"/>
      <c r="M705" s="10"/>
      <c r="N705" s="10"/>
      <c r="O705" s="11">
        <v>0</v>
      </c>
      <c r="P705" s="7">
        <f t="shared" si="11"/>
        <v>0</v>
      </c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</row>
    <row r="706" spans="1:38" ht="15.75" customHeight="1" x14ac:dyDescent="0.25">
      <c r="A706" s="1"/>
      <c r="B706" s="1" t="s">
        <v>530</v>
      </c>
      <c r="C706" s="8" t="s">
        <v>32</v>
      </c>
      <c r="D706" s="9">
        <v>80</v>
      </c>
      <c r="E706" s="9"/>
      <c r="F706" s="9"/>
      <c r="G706" s="9"/>
      <c r="H706" s="9"/>
      <c r="I706" s="9"/>
      <c r="J706" s="9"/>
      <c r="K706" s="9"/>
      <c r="L706" s="9"/>
      <c r="M706" s="10"/>
      <c r="N706" s="10"/>
      <c r="O706" s="11">
        <v>0</v>
      </c>
      <c r="P706" s="7">
        <f t="shared" si="11"/>
        <v>0</v>
      </c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</row>
    <row r="707" spans="1:38" ht="15.75" customHeight="1" x14ac:dyDescent="0.25">
      <c r="A707" s="1"/>
      <c r="B707" s="1" t="s">
        <v>531</v>
      </c>
      <c r="C707" s="8" t="s">
        <v>32</v>
      </c>
      <c r="D707" s="9">
        <v>84</v>
      </c>
      <c r="E707" s="9"/>
      <c r="F707" s="9"/>
      <c r="G707" s="9"/>
      <c r="H707" s="9"/>
      <c r="I707" s="9"/>
      <c r="J707" s="9"/>
      <c r="K707" s="9"/>
      <c r="L707" s="9"/>
      <c r="M707" s="10"/>
      <c r="N707" s="10"/>
      <c r="O707" s="11">
        <v>0</v>
      </c>
      <c r="P707" s="7">
        <f t="shared" si="11"/>
        <v>0</v>
      </c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</row>
    <row r="708" spans="1:38" ht="15.75" customHeight="1" x14ac:dyDescent="0.25">
      <c r="A708" s="1" t="s">
        <v>532</v>
      </c>
      <c r="B708" s="1" t="s">
        <v>532</v>
      </c>
      <c r="C708" s="8" t="s">
        <v>32</v>
      </c>
      <c r="D708" s="9">
        <v>45</v>
      </c>
      <c r="E708" s="9"/>
      <c r="F708" s="9"/>
      <c r="G708" s="9"/>
      <c r="H708" s="9"/>
      <c r="I708" s="9"/>
      <c r="J708" s="9"/>
      <c r="K708" s="9"/>
      <c r="L708" s="9"/>
      <c r="M708" s="10"/>
      <c r="N708" s="10"/>
      <c r="O708" s="11">
        <v>0</v>
      </c>
      <c r="P708" s="7">
        <f t="shared" si="11"/>
        <v>0</v>
      </c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</row>
    <row r="709" spans="1:38" ht="15.75" customHeight="1" x14ac:dyDescent="0.25">
      <c r="A709" s="1" t="s">
        <v>533</v>
      </c>
      <c r="B709" s="1" t="s">
        <v>533</v>
      </c>
      <c r="C709" s="8" t="s">
        <v>32</v>
      </c>
      <c r="D709" s="9">
        <v>46</v>
      </c>
      <c r="E709" s="9"/>
      <c r="F709" s="9"/>
      <c r="G709" s="9"/>
      <c r="H709" s="9"/>
      <c r="I709" s="9"/>
      <c r="J709" s="9">
        <v>54</v>
      </c>
      <c r="K709" s="9"/>
      <c r="L709" s="9">
        <v>5</v>
      </c>
      <c r="M709" s="10">
        <v>130</v>
      </c>
      <c r="N709" s="10"/>
      <c r="O709" s="11">
        <v>0</v>
      </c>
      <c r="P709" s="7">
        <f t="shared" si="11"/>
        <v>130</v>
      </c>
      <c r="Q709" s="7">
        <v>2002</v>
      </c>
      <c r="R709" s="7">
        <v>0</v>
      </c>
      <c r="S709" s="7"/>
      <c r="T709" s="7"/>
      <c r="U709" s="7">
        <v>44</v>
      </c>
      <c r="V709" s="7">
        <v>4</v>
      </c>
      <c r="W709" s="7">
        <v>200</v>
      </c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</row>
    <row r="710" spans="1:38" ht="15.75" customHeight="1" x14ac:dyDescent="0.25">
      <c r="A710" s="1" t="s">
        <v>534</v>
      </c>
      <c r="B710" s="1" t="s">
        <v>534</v>
      </c>
      <c r="C710" s="8" t="s">
        <v>32</v>
      </c>
      <c r="D710" s="9">
        <v>74</v>
      </c>
      <c r="E710" s="9"/>
      <c r="F710" s="9"/>
      <c r="G710" s="9"/>
      <c r="H710" s="9">
        <v>74</v>
      </c>
      <c r="I710" s="9"/>
      <c r="J710" s="9"/>
      <c r="K710" s="9"/>
      <c r="L710" s="9">
        <v>15</v>
      </c>
      <c r="M710" s="10">
        <v>130</v>
      </c>
      <c r="N710" s="10"/>
      <c r="O710" s="11">
        <v>0</v>
      </c>
      <c r="P710" s="7">
        <f t="shared" si="11"/>
        <v>130</v>
      </c>
      <c r="Q710" s="7">
        <v>2002</v>
      </c>
      <c r="R710" s="7">
        <v>0</v>
      </c>
      <c r="S710" s="7"/>
      <c r="T710" s="7"/>
      <c r="U710" s="7">
        <v>44</v>
      </c>
      <c r="V710" s="7">
        <v>4</v>
      </c>
      <c r="W710" s="7">
        <v>200</v>
      </c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</row>
    <row r="711" spans="1:38" ht="15.75" customHeight="1" x14ac:dyDescent="0.25">
      <c r="A711" s="1" t="s">
        <v>535</v>
      </c>
      <c r="B711" s="1" t="s">
        <v>535</v>
      </c>
      <c r="C711" s="8" t="s">
        <v>32</v>
      </c>
      <c r="D711" s="9">
        <v>40</v>
      </c>
      <c r="E711" s="9"/>
      <c r="F711" s="9"/>
      <c r="G711" s="9"/>
      <c r="H711" s="9"/>
      <c r="I711" s="9"/>
      <c r="J711" s="9"/>
      <c r="K711" s="9"/>
      <c r="L711" s="9"/>
      <c r="M711" s="10">
        <v>130</v>
      </c>
      <c r="N711" s="10"/>
      <c r="O711" s="11">
        <v>4</v>
      </c>
      <c r="P711" s="7">
        <f t="shared" si="11"/>
        <v>150</v>
      </c>
      <c r="Q711" s="7">
        <v>2002</v>
      </c>
      <c r="R711" s="7">
        <v>0</v>
      </c>
      <c r="S711" s="7"/>
      <c r="T711" s="7"/>
      <c r="U711" s="7">
        <v>54</v>
      </c>
      <c r="V711" s="7">
        <v>4</v>
      </c>
      <c r="W711" s="7">
        <v>200</v>
      </c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</row>
    <row r="712" spans="1:38" ht="15.75" customHeight="1" x14ac:dyDescent="0.25">
      <c r="A712" s="1" t="s">
        <v>536</v>
      </c>
      <c r="B712" s="1" t="s">
        <v>536</v>
      </c>
      <c r="C712" s="8" t="s">
        <v>32</v>
      </c>
      <c r="D712" s="9">
        <v>66</v>
      </c>
      <c r="E712" s="9"/>
      <c r="F712" s="9"/>
      <c r="G712" s="9"/>
      <c r="H712" s="9">
        <v>66</v>
      </c>
      <c r="I712" s="9"/>
      <c r="J712" s="9"/>
      <c r="K712" s="9"/>
      <c r="L712" s="9">
        <v>10</v>
      </c>
      <c r="M712" s="10">
        <v>130</v>
      </c>
      <c r="N712" s="10"/>
      <c r="O712" s="11">
        <v>0</v>
      </c>
      <c r="P712" s="7">
        <f t="shared" si="11"/>
        <v>130</v>
      </c>
      <c r="Q712" s="7">
        <v>2002</v>
      </c>
      <c r="R712" s="7">
        <v>0</v>
      </c>
      <c r="S712" s="7"/>
      <c r="T712" s="7"/>
      <c r="U712" s="7">
        <v>44</v>
      </c>
      <c r="V712" s="7">
        <v>4</v>
      </c>
      <c r="W712" s="7">
        <v>200</v>
      </c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</row>
    <row r="713" spans="1:38" ht="15.75" customHeight="1" x14ac:dyDescent="0.25">
      <c r="A713" s="1" t="s">
        <v>537</v>
      </c>
      <c r="B713" s="1" t="s">
        <v>537</v>
      </c>
      <c r="C713" s="8" t="s">
        <v>32</v>
      </c>
      <c r="D713" s="9">
        <v>86</v>
      </c>
      <c r="E713" s="9"/>
      <c r="F713" s="9"/>
      <c r="G713" s="9"/>
      <c r="H713" s="9"/>
      <c r="I713" s="9"/>
      <c r="J713" s="9"/>
      <c r="K713" s="9"/>
      <c r="L713" s="9"/>
      <c r="M713" s="10"/>
      <c r="N713" s="10"/>
      <c r="O713" s="11">
        <v>0</v>
      </c>
      <c r="P713" s="7">
        <f t="shared" si="11"/>
        <v>0</v>
      </c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</row>
    <row r="714" spans="1:38" ht="15.75" customHeight="1" x14ac:dyDescent="0.25">
      <c r="A714" s="1" t="s">
        <v>538</v>
      </c>
      <c r="B714" s="1" t="s">
        <v>538</v>
      </c>
      <c r="C714" s="8" t="s">
        <v>32</v>
      </c>
      <c r="D714" s="9">
        <v>86</v>
      </c>
      <c r="E714" s="9"/>
      <c r="F714" s="9"/>
      <c r="G714" s="9"/>
      <c r="H714" s="9"/>
      <c r="I714" s="9"/>
      <c r="J714" s="9"/>
      <c r="K714" s="9"/>
      <c r="L714" s="9"/>
      <c r="M714" s="10"/>
      <c r="N714" s="10"/>
      <c r="O714" s="11">
        <v>0</v>
      </c>
      <c r="P714" s="7">
        <f t="shared" si="11"/>
        <v>0</v>
      </c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</row>
    <row r="715" spans="1:38" ht="15.75" customHeight="1" x14ac:dyDescent="0.25">
      <c r="A715" s="1" t="s">
        <v>539</v>
      </c>
      <c r="B715" s="1" t="s">
        <v>539</v>
      </c>
      <c r="C715" s="8" t="s">
        <v>32</v>
      </c>
      <c r="D715" s="9">
        <v>75</v>
      </c>
      <c r="E715" s="9"/>
      <c r="F715" s="9"/>
      <c r="G715" s="9"/>
      <c r="H715" s="9"/>
      <c r="I715" s="9"/>
      <c r="J715" s="9"/>
      <c r="K715" s="9"/>
      <c r="L715" s="9"/>
      <c r="M715" s="10"/>
      <c r="N715" s="10"/>
      <c r="O715" s="11">
        <v>0</v>
      </c>
      <c r="P715" s="7">
        <f t="shared" si="11"/>
        <v>0</v>
      </c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</row>
    <row r="716" spans="1:38" ht="15.75" customHeight="1" x14ac:dyDescent="0.25">
      <c r="A716" s="1" t="s">
        <v>540</v>
      </c>
      <c r="B716" s="1" t="s">
        <v>540</v>
      </c>
      <c r="C716" s="8" t="s">
        <v>32</v>
      </c>
      <c r="D716" s="9">
        <v>75</v>
      </c>
      <c r="E716" s="9"/>
      <c r="F716" s="9"/>
      <c r="G716" s="9"/>
      <c r="H716" s="9"/>
      <c r="I716" s="9"/>
      <c r="J716" s="9"/>
      <c r="K716" s="9"/>
      <c r="L716" s="9"/>
      <c r="M716" s="10"/>
      <c r="N716" s="10"/>
      <c r="O716" s="11">
        <v>0</v>
      </c>
      <c r="P716" s="7">
        <f t="shared" si="11"/>
        <v>0</v>
      </c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</row>
    <row r="717" spans="1:38" ht="15.75" customHeight="1" x14ac:dyDescent="0.25">
      <c r="A717" s="1" t="s">
        <v>541</v>
      </c>
      <c r="B717" s="1" t="s">
        <v>541</v>
      </c>
      <c r="C717" s="8" t="s">
        <v>32</v>
      </c>
      <c r="D717" s="9">
        <v>75</v>
      </c>
      <c r="E717" s="9"/>
      <c r="F717" s="9"/>
      <c r="G717" s="9"/>
      <c r="H717" s="9"/>
      <c r="I717" s="9"/>
      <c r="J717" s="9"/>
      <c r="K717" s="9"/>
      <c r="L717" s="9"/>
      <c r="M717" s="10"/>
      <c r="N717" s="10"/>
      <c r="O717" s="11">
        <v>0</v>
      </c>
      <c r="P717" s="7">
        <f t="shared" si="11"/>
        <v>0</v>
      </c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</row>
    <row r="718" spans="1:38" ht="15.75" customHeight="1" x14ac:dyDescent="0.25">
      <c r="A718" s="1" t="s">
        <v>542</v>
      </c>
      <c r="B718" s="1" t="s">
        <v>542</v>
      </c>
      <c r="C718" s="8" t="s">
        <v>32</v>
      </c>
      <c r="D718" s="9">
        <v>75</v>
      </c>
      <c r="E718" s="9"/>
      <c r="F718" s="9"/>
      <c r="G718" s="9"/>
      <c r="H718" s="9"/>
      <c r="I718" s="9"/>
      <c r="J718" s="9"/>
      <c r="K718" s="9"/>
      <c r="L718" s="9"/>
      <c r="M718" s="10"/>
      <c r="N718" s="10"/>
      <c r="O718" s="11">
        <v>0</v>
      </c>
      <c r="P718" s="7">
        <f t="shared" si="11"/>
        <v>0</v>
      </c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</row>
    <row r="719" spans="1:38" ht="15.75" customHeight="1" x14ac:dyDescent="0.25">
      <c r="A719" s="1" t="s">
        <v>543</v>
      </c>
      <c r="B719" s="1" t="s">
        <v>543</v>
      </c>
      <c r="C719" s="8" t="s">
        <v>32</v>
      </c>
      <c r="D719" s="9">
        <v>75</v>
      </c>
      <c r="E719" s="9"/>
      <c r="F719" s="9"/>
      <c r="G719" s="9"/>
      <c r="H719" s="9"/>
      <c r="I719" s="9"/>
      <c r="J719" s="9"/>
      <c r="K719" s="9"/>
      <c r="L719" s="9"/>
      <c r="M719" s="10"/>
      <c r="N719" s="10"/>
      <c r="O719" s="11">
        <v>0</v>
      </c>
      <c r="P719" s="7">
        <f t="shared" si="11"/>
        <v>0</v>
      </c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</row>
    <row r="720" spans="1:38" ht="15.75" customHeight="1" x14ac:dyDescent="0.25">
      <c r="A720" s="1" t="s">
        <v>544</v>
      </c>
      <c r="B720" s="1" t="s">
        <v>544</v>
      </c>
      <c r="C720" s="8" t="s">
        <v>32</v>
      </c>
      <c r="D720" s="9">
        <v>75</v>
      </c>
      <c r="E720" s="9"/>
      <c r="F720" s="9"/>
      <c r="G720" s="9"/>
      <c r="H720" s="9"/>
      <c r="I720" s="9"/>
      <c r="J720" s="9"/>
      <c r="K720" s="9"/>
      <c r="L720" s="9"/>
      <c r="M720" s="10"/>
      <c r="N720" s="10"/>
      <c r="O720" s="11">
        <v>0</v>
      </c>
      <c r="P720" s="7">
        <f t="shared" si="11"/>
        <v>0</v>
      </c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</row>
    <row r="721" spans="1:38" ht="15.75" customHeight="1" x14ac:dyDescent="0.25">
      <c r="A721" s="1" t="s">
        <v>545</v>
      </c>
      <c r="B721" s="1" t="s">
        <v>545</v>
      </c>
      <c r="C721" s="8" t="s">
        <v>32</v>
      </c>
      <c r="D721" s="9">
        <v>75</v>
      </c>
      <c r="E721" s="9"/>
      <c r="F721" s="9"/>
      <c r="G721" s="9"/>
      <c r="H721" s="9"/>
      <c r="I721" s="9"/>
      <c r="J721" s="9"/>
      <c r="K721" s="9"/>
      <c r="L721" s="9"/>
      <c r="M721" s="10"/>
      <c r="N721" s="10"/>
      <c r="O721" s="11">
        <v>0</v>
      </c>
      <c r="P721" s="7">
        <f t="shared" si="11"/>
        <v>0</v>
      </c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</row>
    <row r="722" spans="1:38" ht="15.75" customHeight="1" x14ac:dyDescent="0.25">
      <c r="A722" s="1" t="s">
        <v>546</v>
      </c>
      <c r="B722" s="1" t="s">
        <v>546</v>
      </c>
      <c r="C722" s="8" t="s">
        <v>32</v>
      </c>
      <c r="D722" s="9">
        <v>75</v>
      </c>
      <c r="E722" s="9"/>
      <c r="F722" s="9"/>
      <c r="G722" s="9"/>
      <c r="H722" s="9"/>
      <c r="I722" s="9"/>
      <c r="J722" s="9"/>
      <c r="K722" s="9"/>
      <c r="L722" s="9"/>
      <c r="M722" s="10"/>
      <c r="N722" s="10"/>
      <c r="O722" s="11">
        <v>0</v>
      </c>
      <c r="P722" s="7">
        <f t="shared" si="11"/>
        <v>0</v>
      </c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</row>
    <row r="723" spans="1:38" ht="15.75" customHeight="1" x14ac:dyDescent="0.25">
      <c r="A723" s="1" t="s">
        <v>547</v>
      </c>
      <c r="B723" s="1" t="s">
        <v>547</v>
      </c>
      <c r="C723" s="8" t="s">
        <v>32</v>
      </c>
      <c r="D723" s="9">
        <v>44</v>
      </c>
      <c r="E723" s="9"/>
      <c r="F723" s="9"/>
      <c r="G723" s="9"/>
      <c r="H723" s="9"/>
      <c r="I723" s="9"/>
      <c r="J723" s="9"/>
      <c r="K723" s="9"/>
      <c r="L723" s="9"/>
      <c r="M723" s="10"/>
      <c r="N723" s="10"/>
      <c r="O723" s="11">
        <v>0</v>
      </c>
      <c r="P723" s="7">
        <f t="shared" si="11"/>
        <v>0</v>
      </c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</row>
    <row r="724" spans="1:38" ht="15.75" customHeight="1" x14ac:dyDescent="0.25">
      <c r="A724" s="1" t="s">
        <v>548</v>
      </c>
      <c r="B724" s="1" t="s">
        <v>548</v>
      </c>
      <c r="C724" s="8" t="s">
        <v>32</v>
      </c>
      <c r="D724" s="9">
        <v>54</v>
      </c>
      <c r="E724" s="9"/>
      <c r="F724" s="9"/>
      <c r="G724" s="9"/>
      <c r="H724" s="9"/>
      <c r="I724" s="9"/>
      <c r="J724" s="9"/>
      <c r="K724" s="9"/>
      <c r="L724" s="9"/>
      <c r="M724" s="10"/>
      <c r="N724" s="10"/>
      <c r="O724" s="11">
        <v>0</v>
      </c>
      <c r="P724" s="7">
        <f t="shared" si="11"/>
        <v>0</v>
      </c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</row>
    <row r="725" spans="1:38" ht="15.75" customHeight="1" x14ac:dyDescent="0.25">
      <c r="A725" s="1" t="s">
        <v>549</v>
      </c>
      <c r="B725" s="1" t="s">
        <v>549</v>
      </c>
      <c r="C725" s="8" t="s">
        <v>32</v>
      </c>
      <c r="D725" s="9">
        <v>28</v>
      </c>
      <c r="E725" s="9"/>
      <c r="F725" s="9"/>
      <c r="G725" s="9"/>
      <c r="H725" s="9"/>
      <c r="I725" s="9"/>
      <c r="J725" s="9"/>
      <c r="K725" s="9"/>
      <c r="L725" s="9"/>
      <c r="M725" s="10"/>
      <c r="N725" s="10"/>
      <c r="O725" s="11">
        <v>0</v>
      </c>
      <c r="P725" s="7">
        <f t="shared" si="11"/>
        <v>0</v>
      </c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</row>
    <row r="726" spans="1:38" ht="15.75" customHeight="1" x14ac:dyDescent="0.25">
      <c r="A726" s="1" t="s">
        <v>550</v>
      </c>
      <c r="B726" s="1" t="s">
        <v>550</v>
      </c>
      <c r="C726" s="8" t="s">
        <v>32</v>
      </c>
      <c r="D726" s="9">
        <v>80</v>
      </c>
      <c r="E726" s="9"/>
      <c r="F726" s="9"/>
      <c r="G726" s="9"/>
      <c r="H726" s="9"/>
      <c r="I726" s="9"/>
      <c r="J726" s="9"/>
      <c r="K726" s="9"/>
      <c r="L726" s="9"/>
      <c r="M726" s="10"/>
      <c r="N726" s="10"/>
      <c r="O726" s="11">
        <v>0</v>
      </c>
      <c r="P726" s="7">
        <f t="shared" si="11"/>
        <v>0</v>
      </c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</row>
    <row r="727" spans="1:38" ht="15.75" customHeight="1" x14ac:dyDescent="0.25">
      <c r="A727" s="1" t="s">
        <v>551</v>
      </c>
      <c r="B727" s="1" t="s">
        <v>551</v>
      </c>
      <c r="C727" s="8" t="s">
        <v>32</v>
      </c>
      <c r="D727" s="9">
        <v>80</v>
      </c>
      <c r="E727" s="9"/>
      <c r="F727" s="9"/>
      <c r="G727" s="9"/>
      <c r="H727" s="9"/>
      <c r="I727" s="9"/>
      <c r="J727" s="9"/>
      <c r="K727" s="9"/>
      <c r="L727" s="9"/>
      <c r="M727" s="10"/>
      <c r="N727" s="10"/>
      <c r="O727" s="11">
        <v>0</v>
      </c>
      <c r="P727" s="7">
        <f t="shared" si="11"/>
        <v>0</v>
      </c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</row>
    <row r="728" spans="1:38" ht="15.75" customHeight="1" x14ac:dyDescent="0.25">
      <c r="A728" s="1" t="s">
        <v>552</v>
      </c>
      <c r="B728" s="1" t="s">
        <v>552</v>
      </c>
      <c r="C728" s="8" t="s">
        <v>32</v>
      </c>
      <c r="D728" s="9">
        <v>80</v>
      </c>
      <c r="E728" s="9"/>
      <c r="F728" s="9"/>
      <c r="G728" s="9"/>
      <c r="H728" s="9"/>
      <c r="I728" s="9"/>
      <c r="J728" s="9"/>
      <c r="K728" s="9"/>
      <c r="L728" s="9"/>
      <c r="M728" s="10"/>
      <c r="N728" s="10"/>
      <c r="O728" s="11">
        <v>0</v>
      </c>
      <c r="P728" s="7">
        <f t="shared" si="11"/>
        <v>0</v>
      </c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</row>
    <row r="729" spans="1:38" ht="15.75" customHeight="1" x14ac:dyDescent="0.25">
      <c r="A729" s="1" t="s">
        <v>553</v>
      </c>
      <c r="B729" s="1" t="s">
        <v>553</v>
      </c>
      <c r="C729" s="8" t="s">
        <v>32</v>
      </c>
      <c r="D729" s="9">
        <v>64</v>
      </c>
      <c r="E729" s="9"/>
      <c r="F729" s="9"/>
      <c r="G729" s="9"/>
      <c r="H729" s="9"/>
      <c r="I729" s="9"/>
      <c r="J729" s="9"/>
      <c r="K729" s="9"/>
      <c r="L729" s="9"/>
      <c r="M729" s="10"/>
      <c r="N729" s="10"/>
      <c r="O729" s="11">
        <v>0</v>
      </c>
      <c r="P729" s="7">
        <f t="shared" si="11"/>
        <v>0</v>
      </c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</row>
    <row r="730" spans="1:38" ht="15.75" customHeight="1" x14ac:dyDescent="0.25">
      <c r="A730" s="1" t="s">
        <v>554</v>
      </c>
      <c r="B730" s="1" t="s">
        <v>554</v>
      </c>
      <c r="C730" s="8" t="s">
        <v>32</v>
      </c>
      <c r="D730" s="9">
        <v>142</v>
      </c>
      <c r="E730" s="9"/>
      <c r="F730" s="9"/>
      <c r="G730" s="9"/>
      <c r="H730" s="9"/>
      <c r="I730" s="9"/>
      <c r="J730" s="9"/>
      <c r="K730" s="9"/>
      <c r="L730" s="9"/>
      <c r="M730" s="10"/>
      <c r="N730" s="10"/>
      <c r="O730" s="11">
        <v>0</v>
      </c>
      <c r="P730" s="7">
        <f t="shared" si="11"/>
        <v>0</v>
      </c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</row>
    <row r="731" spans="1:38" ht="15.75" customHeight="1" x14ac:dyDescent="0.25">
      <c r="A731" s="1" t="s">
        <v>555</v>
      </c>
      <c r="B731" s="1" t="s">
        <v>555</v>
      </c>
      <c r="C731" s="8" t="s">
        <v>32</v>
      </c>
      <c r="D731" s="9">
        <v>80</v>
      </c>
      <c r="E731" s="9"/>
      <c r="F731" s="9"/>
      <c r="G731" s="9"/>
      <c r="H731" s="9"/>
      <c r="I731" s="9"/>
      <c r="J731" s="9"/>
      <c r="K731" s="9"/>
      <c r="L731" s="9"/>
      <c r="M731" s="10"/>
      <c r="N731" s="10"/>
      <c r="O731" s="11">
        <v>0</v>
      </c>
      <c r="P731" s="7">
        <f t="shared" si="11"/>
        <v>0</v>
      </c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</row>
    <row r="732" spans="1:38" ht="15.75" customHeight="1" x14ac:dyDescent="0.25">
      <c r="A732" s="1" t="s">
        <v>556</v>
      </c>
      <c r="B732" s="1" t="s">
        <v>556</v>
      </c>
      <c r="C732" s="8" t="s">
        <v>32</v>
      </c>
      <c r="D732" s="9">
        <v>140</v>
      </c>
      <c r="E732" s="9"/>
      <c r="F732" s="9"/>
      <c r="G732" s="9"/>
      <c r="H732" s="9"/>
      <c r="I732" s="9"/>
      <c r="J732" s="9"/>
      <c r="K732" s="9"/>
      <c r="L732" s="9"/>
      <c r="M732" s="10"/>
      <c r="N732" s="10"/>
      <c r="O732" s="11">
        <v>0</v>
      </c>
      <c r="P732" s="7">
        <f t="shared" si="11"/>
        <v>0</v>
      </c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</row>
    <row r="733" spans="1:38" ht="15.75" customHeight="1" x14ac:dyDescent="0.25">
      <c r="A733" s="1" t="s">
        <v>557</v>
      </c>
      <c r="B733" s="1" t="s">
        <v>557</v>
      </c>
      <c r="C733" s="8" t="s">
        <v>32</v>
      </c>
      <c r="D733" s="9">
        <v>202</v>
      </c>
      <c r="E733" s="9"/>
      <c r="F733" s="9"/>
      <c r="G733" s="9"/>
      <c r="H733" s="9"/>
      <c r="I733" s="9"/>
      <c r="J733" s="9"/>
      <c r="K733" s="9"/>
      <c r="L733" s="9"/>
      <c r="M733" s="10"/>
      <c r="N733" s="10"/>
      <c r="O733" s="11">
        <v>0</v>
      </c>
      <c r="P733" s="7">
        <f t="shared" si="11"/>
        <v>0</v>
      </c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</row>
    <row r="734" spans="1:38" ht="15.75" customHeight="1" x14ac:dyDescent="0.25">
      <c r="A734" s="1" t="s">
        <v>558</v>
      </c>
      <c r="B734" s="1" t="s">
        <v>558</v>
      </c>
      <c r="C734" s="8" t="s">
        <v>32</v>
      </c>
      <c r="D734" s="9">
        <v>192</v>
      </c>
      <c r="E734" s="9"/>
      <c r="F734" s="9"/>
      <c r="G734" s="9"/>
      <c r="H734" s="9"/>
      <c r="I734" s="9"/>
      <c r="J734" s="9"/>
      <c r="K734" s="9"/>
      <c r="L734" s="9"/>
      <c r="M734" s="10"/>
      <c r="N734" s="10"/>
      <c r="O734" s="11">
        <v>0</v>
      </c>
      <c r="P734" s="7">
        <f t="shared" si="11"/>
        <v>0</v>
      </c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</row>
    <row r="735" spans="1:38" ht="15.75" customHeight="1" x14ac:dyDescent="0.25">
      <c r="A735" s="1" t="s">
        <v>559</v>
      </c>
      <c r="B735" s="1" t="s">
        <v>559</v>
      </c>
      <c r="C735" s="8" t="s">
        <v>32</v>
      </c>
      <c r="D735" s="9">
        <v>140</v>
      </c>
      <c r="E735" s="9"/>
      <c r="F735" s="9"/>
      <c r="G735" s="9"/>
      <c r="H735" s="9"/>
      <c r="I735" s="9"/>
      <c r="J735" s="9"/>
      <c r="K735" s="9"/>
      <c r="L735" s="9"/>
      <c r="M735" s="10"/>
      <c r="N735" s="10"/>
      <c r="O735" s="11">
        <v>0</v>
      </c>
      <c r="P735" s="7">
        <f t="shared" si="11"/>
        <v>0</v>
      </c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</row>
    <row r="736" spans="1:38" ht="15.75" customHeight="1" x14ac:dyDescent="0.25">
      <c r="A736" s="1" t="s">
        <v>560</v>
      </c>
      <c r="B736" s="1" t="s">
        <v>560</v>
      </c>
      <c r="C736" s="8" t="s">
        <v>32</v>
      </c>
      <c r="D736" s="9">
        <v>140</v>
      </c>
      <c r="E736" s="9"/>
      <c r="F736" s="9"/>
      <c r="G736" s="9"/>
      <c r="H736" s="9"/>
      <c r="I736" s="9"/>
      <c r="J736" s="9"/>
      <c r="K736" s="9"/>
      <c r="L736" s="9"/>
      <c r="M736" s="10"/>
      <c r="N736" s="10"/>
      <c r="O736" s="11">
        <v>0</v>
      </c>
      <c r="P736" s="7">
        <f t="shared" si="11"/>
        <v>0</v>
      </c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</row>
    <row r="737" spans="1:38" ht="15.75" customHeight="1" x14ac:dyDescent="0.25">
      <c r="A737" s="1" t="s">
        <v>561</v>
      </c>
      <c r="B737" s="1" t="s">
        <v>561</v>
      </c>
      <c r="C737" s="8" t="s">
        <v>32</v>
      </c>
      <c r="D737" s="9">
        <v>202</v>
      </c>
      <c r="E737" s="9"/>
      <c r="F737" s="9"/>
      <c r="G737" s="9"/>
      <c r="H737" s="9"/>
      <c r="I737" s="9"/>
      <c r="J737" s="9"/>
      <c r="K737" s="9"/>
      <c r="L737" s="9"/>
      <c r="M737" s="10"/>
      <c r="N737" s="10"/>
      <c r="O737" s="11">
        <v>0</v>
      </c>
      <c r="P737" s="7">
        <f t="shared" si="11"/>
        <v>0</v>
      </c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</row>
    <row r="738" spans="1:38" ht="15.75" customHeight="1" x14ac:dyDescent="0.25">
      <c r="A738" s="1" t="s">
        <v>562</v>
      </c>
      <c r="B738" s="1" t="s">
        <v>562</v>
      </c>
      <c r="C738" s="8" t="s">
        <v>32</v>
      </c>
      <c r="D738" s="9">
        <v>192</v>
      </c>
      <c r="E738" s="9"/>
      <c r="F738" s="9"/>
      <c r="G738" s="9"/>
      <c r="H738" s="9"/>
      <c r="I738" s="9"/>
      <c r="J738" s="9"/>
      <c r="K738" s="9"/>
      <c r="L738" s="9"/>
      <c r="M738" s="10"/>
      <c r="N738" s="10"/>
      <c r="O738" s="11">
        <v>0</v>
      </c>
      <c r="P738" s="7">
        <f t="shared" si="11"/>
        <v>0</v>
      </c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</row>
    <row r="739" spans="1:38" ht="15.75" customHeight="1" x14ac:dyDescent="0.25">
      <c r="A739" s="1" t="s">
        <v>563</v>
      </c>
      <c r="B739" s="1" t="s">
        <v>563</v>
      </c>
      <c r="C739" s="8" t="s">
        <v>32</v>
      </c>
      <c r="D739" s="9">
        <v>140</v>
      </c>
      <c r="E739" s="9"/>
      <c r="F739" s="9"/>
      <c r="G739" s="9"/>
      <c r="H739" s="9"/>
      <c r="I739" s="9"/>
      <c r="J739" s="9"/>
      <c r="K739" s="9"/>
      <c r="L739" s="9"/>
      <c r="M739" s="10"/>
      <c r="N739" s="10"/>
      <c r="O739" s="11">
        <v>0</v>
      </c>
      <c r="P739" s="7">
        <f t="shared" si="11"/>
        <v>0</v>
      </c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</row>
    <row r="740" spans="1:38" ht="15.75" customHeight="1" x14ac:dyDescent="0.25">
      <c r="A740" s="1" t="s">
        <v>564</v>
      </c>
      <c r="B740" s="1" t="s">
        <v>564</v>
      </c>
      <c r="C740" s="8" t="s">
        <v>32</v>
      </c>
      <c r="D740" s="9">
        <v>50</v>
      </c>
      <c r="E740" s="9"/>
      <c r="F740" s="9"/>
      <c r="G740" s="9"/>
      <c r="H740" s="9"/>
      <c r="I740" s="9"/>
      <c r="J740" s="9"/>
      <c r="K740" s="9"/>
      <c r="L740" s="9"/>
      <c r="M740" s="10"/>
      <c r="N740" s="10"/>
      <c r="O740" s="11">
        <v>0</v>
      </c>
      <c r="P740" s="7">
        <f t="shared" si="11"/>
        <v>0</v>
      </c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</row>
    <row r="741" spans="1:38" ht="15.75" customHeight="1" x14ac:dyDescent="0.25">
      <c r="A741" s="1" t="s">
        <v>565</v>
      </c>
      <c r="B741" s="1" t="s">
        <v>565</v>
      </c>
      <c r="C741" s="8" t="s">
        <v>32</v>
      </c>
      <c r="D741" s="9">
        <v>56</v>
      </c>
      <c r="E741" s="9"/>
      <c r="F741" s="9"/>
      <c r="G741" s="9"/>
      <c r="H741" s="9"/>
      <c r="I741" s="9"/>
      <c r="J741" s="9"/>
      <c r="K741" s="9"/>
      <c r="L741" s="9"/>
      <c r="M741" s="10"/>
      <c r="N741" s="10"/>
      <c r="O741" s="11">
        <v>0</v>
      </c>
      <c r="P741" s="7">
        <f t="shared" si="11"/>
        <v>0</v>
      </c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</row>
    <row r="742" spans="1:38" ht="15.75" customHeight="1" x14ac:dyDescent="0.25">
      <c r="A742" s="1" t="s">
        <v>566</v>
      </c>
      <c r="B742" s="1" t="s">
        <v>566</v>
      </c>
      <c r="C742" s="8" t="s">
        <v>32</v>
      </c>
      <c r="D742" s="9">
        <v>56</v>
      </c>
      <c r="E742" s="9"/>
      <c r="F742" s="9"/>
      <c r="G742" s="9"/>
      <c r="H742" s="9"/>
      <c r="I742" s="9"/>
      <c r="J742" s="9"/>
      <c r="K742" s="9"/>
      <c r="L742" s="9"/>
      <c r="M742" s="10"/>
      <c r="N742" s="10"/>
      <c r="O742" s="11">
        <v>0</v>
      </c>
      <c r="P742" s="7">
        <f t="shared" si="11"/>
        <v>0</v>
      </c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</row>
    <row r="743" spans="1:38" ht="15.75" customHeight="1" x14ac:dyDescent="0.25">
      <c r="A743" s="1" t="s">
        <v>567</v>
      </c>
      <c r="B743" s="1" t="s">
        <v>567</v>
      </c>
      <c r="C743" s="8" t="s">
        <v>32</v>
      </c>
      <c r="D743" s="9">
        <v>44</v>
      </c>
      <c r="E743" s="9"/>
      <c r="F743" s="9"/>
      <c r="G743" s="9"/>
      <c r="H743" s="9"/>
      <c r="I743" s="9"/>
      <c r="J743" s="9"/>
      <c r="K743" s="9"/>
      <c r="L743" s="9"/>
      <c r="M743" s="10"/>
      <c r="N743" s="10"/>
      <c r="O743" s="11">
        <v>0</v>
      </c>
      <c r="P743" s="7">
        <f t="shared" si="11"/>
        <v>0</v>
      </c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</row>
    <row r="744" spans="1:38" ht="15.75" customHeight="1" x14ac:dyDescent="0.25">
      <c r="A744" s="1" t="s">
        <v>568</v>
      </c>
      <c r="B744" s="1" t="s">
        <v>568</v>
      </c>
      <c r="C744" s="8" t="s">
        <v>32</v>
      </c>
      <c r="D744" s="9">
        <v>56</v>
      </c>
      <c r="E744" s="9"/>
      <c r="F744" s="9"/>
      <c r="G744" s="9"/>
      <c r="H744" s="9"/>
      <c r="I744" s="9"/>
      <c r="J744" s="9"/>
      <c r="K744" s="9"/>
      <c r="L744" s="9"/>
      <c r="M744" s="10"/>
      <c r="N744" s="10"/>
      <c r="O744" s="11">
        <v>0</v>
      </c>
      <c r="P744" s="7">
        <f t="shared" si="11"/>
        <v>0</v>
      </c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</row>
    <row r="745" spans="1:38" ht="15.75" customHeight="1" x14ac:dyDescent="0.25">
      <c r="A745" s="1" t="s">
        <v>569</v>
      </c>
      <c r="B745" s="1" t="s">
        <v>569</v>
      </c>
      <c r="C745" s="8" t="s">
        <v>32</v>
      </c>
      <c r="D745" s="9">
        <v>88</v>
      </c>
      <c r="E745" s="9"/>
      <c r="F745" s="9"/>
      <c r="G745" s="9"/>
      <c r="H745" s="9"/>
      <c r="I745" s="9"/>
      <c r="J745" s="9"/>
      <c r="K745" s="9"/>
      <c r="L745" s="9"/>
      <c r="M745" s="10"/>
      <c r="N745" s="10"/>
      <c r="O745" s="11">
        <v>0</v>
      </c>
      <c r="P745" s="7">
        <f t="shared" si="11"/>
        <v>0</v>
      </c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</row>
    <row r="746" spans="1:38" ht="15.75" customHeight="1" x14ac:dyDescent="0.25">
      <c r="A746" s="1" t="s">
        <v>570</v>
      </c>
      <c r="B746" s="1" t="s">
        <v>570</v>
      </c>
      <c r="C746" s="8" t="s">
        <v>32</v>
      </c>
      <c r="D746" s="9">
        <v>96</v>
      </c>
      <c r="E746" s="9"/>
      <c r="F746" s="9"/>
      <c r="G746" s="9"/>
      <c r="H746" s="9"/>
      <c r="I746" s="9"/>
      <c r="J746" s="9"/>
      <c r="K746" s="9"/>
      <c r="L746" s="9"/>
      <c r="M746" s="10"/>
      <c r="N746" s="10"/>
      <c r="O746" s="11">
        <v>0</v>
      </c>
      <c r="P746" s="7">
        <f t="shared" si="11"/>
        <v>0</v>
      </c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</row>
    <row r="747" spans="1:38" ht="15.75" customHeight="1" x14ac:dyDescent="0.25">
      <c r="A747" s="1" t="s">
        <v>571</v>
      </c>
      <c r="B747" s="1" t="s">
        <v>571</v>
      </c>
      <c r="C747" s="8" t="s">
        <v>32</v>
      </c>
      <c r="D747" s="9">
        <v>96</v>
      </c>
      <c r="E747" s="9"/>
      <c r="F747" s="9"/>
      <c r="G747" s="9"/>
      <c r="H747" s="9"/>
      <c r="I747" s="9"/>
      <c r="J747" s="9"/>
      <c r="K747" s="9"/>
      <c r="L747" s="9"/>
      <c r="M747" s="10"/>
      <c r="N747" s="10"/>
      <c r="O747" s="11">
        <v>0</v>
      </c>
      <c r="P747" s="7">
        <f t="shared" si="11"/>
        <v>0</v>
      </c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</row>
    <row r="748" spans="1:38" ht="15.75" customHeight="1" x14ac:dyDescent="0.25">
      <c r="A748" s="1" t="s">
        <v>572</v>
      </c>
      <c r="B748" s="1" t="s">
        <v>572</v>
      </c>
      <c r="C748" s="8" t="s">
        <v>32</v>
      </c>
      <c r="D748" s="9">
        <v>88</v>
      </c>
      <c r="E748" s="9"/>
      <c r="F748" s="9"/>
      <c r="G748" s="9"/>
      <c r="H748" s="9"/>
      <c r="I748" s="9"/>
      <c r="J748" s="9"/>
      <c r="K748" s="9"/>
      <c r="L748" s="9"/>
      <c r="M748" s="10"/>
      <c r="N748" s="10"/>
      <c r="O748" s="11">
        <v>0</v>
      </c>
      <c r="P748" s="7">
        <f t="shared" si="11"/>
        <v>0</v>
      </c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</row>
    <row r="749" spans="1:38" ht="15.75" customHeight="1" x14ac:dyDescent="0.25">
      <c r="A749" s="1" t="s">
        <v>573</v>
      </c>
      <c r="B749" s="1" t="s">
        <v>573</v>
      </c>
      <c r="C749" s="8" t="s">
        <v>32</v>
      </c>
      <c r="D749" s="9">
        <v>78</v>
      </c>
      <c r="E749" s="9"/>
      <c r="F749" s="9"/>
      <c r="G749" s="9"/>
      <c r="H749" s="9"/>
      <c r="I749" s="9"/>
      <c r="J749" s="9"/>
      <c r="K749" s="9"/>
      <c r="L749" s="9"/>
      <c r="M749" s="10"/>
      <c r="N749" s="10"/>
      <c r="O749" s="11">
        <v>0</v>
      </c>
      <c r="P749" s="7">
        <f t="shared" si="11"/>
        <v>0</v>
      </c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</row>
    <row r="750" spans="1:38" ht="15.75" customHeight="1" x14ac:dyDescent="0.25">
      <c r="A750" s="1" t="s">
        <v>574</v>
      </c>
      <c r="B750" s="1" t="s">
        <v>574</v>
      </c>
      <c r="C750" s="8" t="s">
        <v>32</v>
      </c>
      <c r="D750" s="9">
        <v>100</v>
      </c>
      <c r="E750" s="9"/>
      <c r="F750" s="9"/>
      <c r="G750" s="9"/>
      <c r="H750" s="9"/>
      <c r="I750" s="9"/>
      <c r="J750" s="9"/>
      <c r="K750" s="9"/>
      <c r="L750" s="9"/>
      <c r="M750" s="10"/>
      <c r="N750" s="10"/>
      <c r="O750" s="11">
        <v>0</v>
      </c>
      <c r="P750" s="7">
        <f t="shared" si="11"/>
        <v>0</v>
      </c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</row>
    <row r="751" spans="1:38" ht="15.75" customHeight="1" x14ac:dyDescent="0.25">
      <c r="A751" s="1" t="s">
        <v>575</v>
      </c>
      <c r="B751" s="1" t="s">
        <v>575</v>
      </c>
      <c r="C751" s="8" t="s">
        <v>32</v>
      </c>
      <c r="D751" s="9">
        <v>60</v>
      </c>
      <c r="E751" s="9"/>
      <c r="F751" s="9"/>
      <c r="G751" s="9"/>
      <c r="H751" s="9"/>
      <c r="I751" s="9"/>
      <c r="J751" s="9"/>
      <c r="K751" s="9"/>
      <c r="L751" s="9"/>
      <c r="M751" s="10"/>
      <c r="N751" s="10"/>
      <c r="O751" s="11">
        <v>0</v>
      </c>
      <c r="P751" s="7">
        <f t="shared" si="11"/>
        <v>0</v>
      </c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</row>
    <row r="752" spans="1:38" ht="15.75" customHeight="1" x14ac:dyDescent="0.25">
      <c r="A752" s="1" t="s">
        <v>576</v>
      </c>
      <c r="B752" s="1" t="s">
        <v>576</v>
      </c>
      <c r="C752" s="8" t="s">
        <v>32</v>
      </c>
      <c r="D752" s="9">
        <v>100</v>
      </c>
      <c r="E752" s="9"/>
      <c r="F752" s="9"/>
      <c r="G752" s="9"/>
      <c r="H752" s="9"/>
      <c r="I752" s="9"/>
      <c r="J752" s="9"/>
      <c r="K752" s="9"/>
      <c r="L752" s="9"/>
      <c r="M752" s="10"/>
      <c r="N752" s="10"/>
      <c r="O752" s="11">
        <v>0</v>
      </c>
      <c r="P752" s="7">
        <f t="shared" si="11"/>
        <v>0</v>
      </c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</row>
    <row r="753" spans="1:38" ht="15.75" customHeight="1" x14ac:dyDescent="0.25">
      <c r="A753" s="1" t="s">
        <v>577</v>
      </c>
      <c r="B753" s="1" t="s">
        <v>577</v>
      </c>
      <c r="C753" s="8" t="s">
        <v>32</v>
      </c>
      <c r="D753" s="9">
        <v>78</v>
      </c>
      <c r="E753" s="9"/>
      <c r="F753" s="9"/>
      <c r="G753" s="9"/>
      <c r="H753" s="9"/>
      <c r="I753" s="9"/>
      <c r="J753" s="9"/>
      <c r="K753" s="9"/>
      <c r="L753" s="9"/>
      <c r="M753" s="10"/>
      <c r="N753" s="10"/>
      <c r="O753" s="11">
        <v>0</v>
      </c>
      <c r="P753" s="7">
        <f t="shared" si="11"/>
        <v>0</v>
      </c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</row>
    <row r="754" spans="1:38" ht="15.75" customHeight="1" x14ac:dyDescent="0.25">
      <c r="A754" s="1" t="s">
        <v>578</v>
      </c>
      <c r="B754" s="1" t="s">
        <v>579</v>
      </c>
      <c r="C754" s="8" t="s">
        <v>32</v>
      </c>
      <c r="D754" s="9">
        <v>80</v>
      </c>
      <c r="E754" s="9"/>
      <c r="F754" s="9"/>
      <c r="G754" s="9"/>
      <c r="H754" s="9">
        <v>80</v>
      </c>
      <c r="I754" s="9"/>
      <c r="J754" s="9"/>
      <c r="K754" s="9"/>
      <c r="L754" s="9">
        <v>45</v>
      </c>
      <c r="M754" s="10">
        <v>110</v>
      </c>
      <c r="N754" s="10"/>
      <c r="O754" s="11">
        <v>0</v>
      </c>
      <c r="P754" s="7">
        <f t="shared" ref="P754:P787" si="12">O754*5+M754</f>
        <v>110</v>
      </c>
      <c r="Q754" s="7">
        <v>1971</v>
      </c>
      <c r="R754" s="7">
        <v>5</v>
      </c>
      <c r="S754" s="7">
        <v>1982</v>
      </c>
      <c r="T754" s="7">
        <v>12</v>
      </c>
      <c r="U754" s="7">
        <v>33</v>
      </c>
      <c r="V754" s="7">
        <v>4</v>
      </c>
      <c r="W754" s="7">
        <v>140</v>
      </c>
      <c r="X754" s="7"/>
      <c r="Y754" s="7"/>
      <c r="Z754" s="7"/>
      <c r="AA754" s="7">
        <v>20</v>
      </c>
      <c r="AB754" s="7">
        <v>120</v>
      </c>
      <c r="AC754" s="7"/>
      <c r="AD754" s="7"/>
      <c r="AE754" s="7"/>
      <c r="AF754" s="7"/>
      <c r="AG754" s="7"/>
      <c r="AH754" s="7"/>
      <c r="AI754" s="7"/>
      <c r="AJ754" s="7"/>
      <c r="AK754" s="7"/>
      <c r="AL754" s="7"/>
    </row>
    <row r="755" spans="1:38" ht="15.75" customHeight="1" x14ac:dyDescent="0.25">
      <c r="A755" s="1" t="s">
        <v>580</v>
      </c>
      <c r="B755" s="1" t="s">
        <v>581</v>
      </c>
      <c r="C755" s="8" t="s">
        <v>32</v>
      </c>
      <c r="D755" s="9">
        <v>80</v>
      </c>
      <c r="E755" s="9"/>
      <c r="F755" s="9"/>
      <c r="G755" s="9"/>
      <c r="H755" s="9">
        <v>80</v>
      </c>
      <c r="I755" s="9"/>
      <c r="J755" s="9"/>
      <c r="K755" s="9"/>
      <c r="L755" s="9">
        <v>45</v>
      </c>
      <c r="M755" s="10">
        <v>110</v>
      </c>
      <c r="N755" s="10"/>
      <c r="O755" s="11">
        <v>0</v>
      </c>
      <c r="P755" s="7">
        <f t="shared" si="12"/>
        <v>110</v>
      </c>
      <c r="Q755" s="7">
        <v>1971</v>
      </c>
      <c r="R755" s="7">
        <v>5</v>
      </c>
      <c r="S755" s="7">
        <v>1982</v>
      </c>
      <c r="T755" s="7">
        <v>12</v>
      </c>
      <c r="U755" s="7">
        <v>33</v>
      </c>
      <c r="V755" s="7">
        <v>4</v>
      </c>
      <c r="W755" s="7">
        <v>140</v>
      </c>
      <c r="X755" s="7"/>
      <c r="Y755" s="7"/>
      <c r="Z755" s="7"/>
      <c r="AA755" s="7">
        <v>20</v>
      </c>
      <c r="AB755" s="7">
        <v>120</v>
      </c>
      <c r="AC755" s="7"/>
      <c r="AD755" s="7"/>
      <c r="AE755" s="7"/>
      <c r="AF755" s="7"/>
      <c r="AG755" s="7"/>
      <c r="AH755" s="7"/>
      <c r="AI755" s="7"/>
      <c r="AJ755" s="7"/>
      <c r="AK755" s="7"/>
      <c r="AL755" s="7"/>
    </row>
    <row r="756" spans="1:38" ht="15.75" customHeight="1" x14ac:dyDescent="0.25">
      <c r="A756" s="1" t="s">
        <v>582</v>
      </c>
      <c r="B756" s="1" t="s">
        <v>582</v>
      </c>
      <c r="C756" s="8" t="s">
        <v>32</v>
      </c>
      <c r="D756" s="9">
        <v>80</v>
      </c>
      <c r="E756" s="9"/>
      <c r="F756" s="9"/>
      <c r="G756" s="9"/>
      <c r="H756" s="9"/>
      <c r="I756" s="9"/>
      <c r="J756" s="9"/>
      <c r="K756" s="9"/>
      <c r="L756" s="9"/>
      <c r="M756" s="10"/>
      <c r="N756" s="10"/>
      <c r="O756" s="11">
        <v>0</v>
      </c>
      <c r="P756" s="7">
        <f t="shared" si="12"/>
        <v>0</v>
      </c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</row>
    <row r="757" spans="1:38" ht="15.75" customHeight="1" x14ac:dyDescent="0.25">
      <c r="A757" s="1" t="s">
        <v>583</v>
      </c>
      <c r="B757" s="1" t="s">
        <v>583</v>
      </c>
      <c r="C757" s="8" t="s">
        <v>32</v>
      </c>
      <c r="D757" s="9">
        <v>54</v>
      </c>
      <c r="E757" s="9"/>
      <c r="F757" s="9"/>
      <c r="G757" s="9"/>
      <c r="H757" s="9"/>
      <c r="I757" s="9"/>
      <c r="J757" s="9"/>
      <c r="K757" s="9"/>
      <c r="L757" s="9"/>
      <c r="M757" s="10"/>
      <c r="N757" s="10"/>
      <c r="O757" s="11">
        <v>0</v>
      </c>
      <c r="P757" s="7">
        <f t="shared" si="12"/>
        <v>0</v>
      </c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</row>
    <row r="758" spans="1:38" ht="15.75" customHeight="1" x14ac:dyDescent="0.25">
      <c r="A758" s="1" t="s">
        <v>584</v>
      </c>
      <c r="B758" s="1" t="s">
        <v>584</v>
      </c>
      <c r="C758" s="8" t="s">
        <v>32</v>
      </c>
      <c r="D758" s="9">
        <v>54</v>
      </c>
      <c r="E758" s="9"/>
      <c r="F758" s="9"/>
      <c r="G758" s="9"/>
      <c r="H758" s="9"/>
      <c r="I758" s="9"/>
      <c r="J758" s="9"/>
      <c r="K758" s="9"/>
      <c r="L758" s="9"/>
      <c r="M758" s="10"/>
      <c r="N758" s="10"/>
      <c r="O758" s="11">
        <v>0</v>
      </c>
      <c r="P758" s="7">
        <f t="shared" si="12"/>
        <v>0</v>
      </c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</row>
    <row r="759" spans="1:38" ht="15.75" customHeight="1" x14ac:dyDescent="0.25">
      <c r="A759" s="1" t="s">
        <v>585</v>
      </c>
      <c r="B759" s="1" t="s">
        <v>585</v>
      </c>
      <c r="C759" s="8" t="s">
        <v>32</v>
      </c>
      <c r="D759" s="9">
        <v>80</v>
      </c>
      <c r="E759" s="9"/>
      <c r="F759" s="9"/>
      <c r="G759" s="9"/>
      <c r="H759" s="9"/>
      <c r="I759" s="9"/>
      <c r="J759" s="9"/>
      <c r="K759" s="9"/>
      <c r="L759" s="9"/>
      <c r="M759" s="10"/>
      <c r="N759" s="10"/>
      <c r="O759" s="11">
        <v>0</v>
      </c>
      <c r="P759" s="7">
        <f t="shared" si="12"/>
        <v>0</v>
      </c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</row>
    <row r="760" spans="1:38" ht="15.75" customHeight="1" x14ac:dyDescent="0.25">
      <c r="A760" s="1" t="s">
        <v>586</v>
      </c>
      <c r="B760" s="1" t="s">
        <v>586</v>
      </c>
      <c r="C760" s="8" t="s">
        <v>32</v>
      </c>
      <c r="D760" s="9">
        <v>54</v>
      </c>
      <c r="E760" s="9"/>
      <c r="F760" s="9"/>
      <c r="G760" s="9"/>
      <c r="H760" s="9"/>
      <c r="I760" s="9"/>
      <c r="J760" s="9"/>
      <c r="K760" s="9"/>
      <c r="L760" s="9"/>
      <c r="M760" s="10"/>
      <c r="N760" s="10"/>
      <c r="O760" s="11">
        <v>0</v>
      </c>
      <c r="P760" s="7">
        <f t="shared" si="12"/>
        <v>0</v>
      </c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</row>
    <row r="761" spans="1:38" ht="15.75" customHeight="1" x14ac:dyDescent="0.25">
      <c r="A761" s="1" t="s">
        <v>587</v>
      </c>
      <c r="B761" s="1" t="s">
        <v>587</v>
      </c>
      <c r="C761" s="8" t="s">
        <v>32</v>
      </c>
      <c r="D761" s="9">
        <v>54</v>
      </c>
      <c r="E761" s="9"/>
      <c r="F761" s="9"/>
      <c r="G761" s="9"/>
      <c r="H761" s="9"/>
      <c r="I761" s="9"/>
      <c r="J761" s="9"/>
      <c r="K761" s="9"/>
      <c r="L761" s="9"/>
      <c r="M761" s="10"/>
      <c r="N761" s="10"/>
      <c r="O761" s="11">
        <v>0</v>
      </c>
      <c r="P761" s="7">
        <f t="shared" si="12"/>
        <v>0</v>
      </c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</row>
    <row r="762" spans="1:38" ht="15.75" customHeight="1" x14ac:dyDescent="0.25">
      <c r="A762" s="1" t="s">
        <v>588</v>
      </c>
      <c r="B762" s="1" t="s">
        <v>588</v>
      </c>
      <c r="C762" s="8" t="s">
        <v>32</v>
      </c>
      <c r="D762" s="9">
        <v>86</v>
      </c>
      <c r="E762" s="9"/>
      <c r="F762" s="9"/>
      <c r="G762" s="9"/>
      <c r="H762" s="9"/>
      <c r="I762" s="9"/>
      <c r="J762" s="9"/>
      <c r="K762" s="9"/>
      <c r="L762" s="9"/>
      <c r="M762" s="10"/>
      <c r="N762" s="10"/>
      <c r="O762" s="11">
        <v>0</v>
      </c>
      <c r="P762" s="7">
        <f t="shared" si="12"/>
        <v>0</v>
      </c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</row>
    <row r="763" spans="1:38" ht="15.75" customHeight="1" x14ac:dyDescent="0.25">
      <c r="A763" s="1" t="s">
        <v>589</v>
      </c>
      <c r="B763" s="1" t="s">
        <v>589</v>
      </c>
      <c r="C763" s="8" t="s">
        <v>32</v>
      </c>
      <c r="D763" s="9">
        <v>60</v>
      </c>
      <c r="E763" s="9"/>
      <c r="F763" s="9"/>
      <c r="G763" s="9"/>
      <c r="H763" s="9"/>
      <c r="I763" s="9"/>
      <c r="J763" s="9"/>
      <c r="K763" s="9"/>
      <c r="L763" s="9"/>
      <c r="M763" s="10"/>
      <c r="N763" s="10"/>
      <c r="O763" s="11">
        <v>0</v>
      </c>
      <c r="P763" s="7">
        <f t="shared" si="12"/>
        <v>0</v>
      </c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</row>
    <row r="764" spans="1:38" ht="15.75" customHeight="1" x14ac:dyDescent="0.25">
      <c r="A764" s="1" t="s">
        <v>590</v>
      </c>
      <c r="B764" s="1" t="s">
        <v>590</v>
      </c>
      <c r="C764" s="8" t="s">
        <v>32</v>
      </c>
      <c r="D764" s="9">
        <v>80</v>
      </c>
      <c r="E764" s="9"/>
      <c r="F764" s="9"/>
      <c r="G764" s="9"/>
      <c r="H764" s="9"/>
      <c r="I764" s="9"/>
      <c r="J764" s="9"/>
      <c r="K764" s="9"/>
      <c r="L764" s="9"/>
      <c r="M764" s="10"/>
      <c r="N764" s="10"/>
      <c r="O764" s="11">
        <v>0</v>
      </c>
      <c r="P764" s="7">
        <f t="shared" si="12"/>
        <v>0</v>
      </c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</row>
    <row r="765" spans="1:38" ht="15.75" customHeight="1" x14ac:dyDescent="0.25">
      <c r="A765" s="1" t="s">
        <v>591</v>
      </c>
      <c r="B765" s="1" t="s">
        <v>591</v>
      </c>
      <c r="C765" s="8" t="s">
        <v>32</v>
      </c>
      <c r="D765" s="9">
        <v>58</v>
      </c>
      <c r="E765" s="9"/>
      <c r="F765" s="9"/>
      <c r="G765" s="9"/>
      <c r="H765" s="9"/>
      <c r="I765" s="9"/>
      <c r="J765" s="9"/>
      <c r="K765" s="9"/>
      <c r="L765" s="9"/>
      <c r="M765" s="10"/>
      <c r="N765" s="10"/>
      <c r="O765" s="11">
        <v>0</v>
      </c>
      <c r="P765" s="7">
        <f t="shared" si="12"/>
        <v>0</v>
      </c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</row>
    <row r="766" spans="1:38" ht="15.75" customHeight="1" x14ac:dyDescent="0.25">
      <c r="A766" s="1" t="s">
        <v>592</v>
      </c>
      <c r="B766" s="1" t="s">
        <v>592</v>
      </c>
      <c r="C766" s="8" t="s">
        <v>32</v>
      </c>
      <c r="D766" s="9">
        <v>58</v>
      </c>
      <c r="E766" s="9"/>
      <c r="F766" s="9"/>
      <c r="G766" s="9"/>
      <c r="H766" s="9"/>
      <c r="I766" s="9"/>
      <c r="J766" s="9"/>
      <c r="K766" s="9"/>
      <c r="L766" s="9"/>
      <c r="M766" s="10"/>
      <c r="N766" s="10"/>
      <c r="O766" s="11">
        <v>0</v>
      </c>
      <c r="P766" s="7">
        <f t="shared" si="12"/>
        <v>0</v>
      </c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</row>
    <row r="767" spans="1:38" ht="15.75" customHeight="1" x14ac:dyDescent="0.25">
      <c r="A767" s="1" t="s">
        <v>593</v>
      </c>
      <c r="B767" s="1" t="s">
        <v>593</v>
      </c>
      <c r="C767" s="8" t="s">
        <v>32</v>
      </c>
      <c r="D767" s="9">
        <v>86</v>
      </c>
      <c r="E767" s="9"/>
      <c r="F767" s="9"/>
      <c r="G767" s="9"/>
      <c r="H767" s="9"/>
      <c r="I767" s="9"/>
      <c r="J767" s="9"/>
      <c r="K767" s="9"/>
      <c r="L767" s="9"/>
      <c r="M767" s="10"/>
      <c r="N767" s="10"/>
      <c r="O767" s="11">
        <v>0</v>
      </c>
      <c r="P767" s="7">
        <f t="shared" si="12"/>
        <v>0</v>
      </c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</row>
    <row r="768" spans="1:38" ht="15.75" customHeight="1" x14ac:dyDescent="0.25">
      <c r="A768" s="1" t="s">
        <v>594</v>
      </c>
      <c r="B768" s="1" t="s">
        <v>594</v>
      </c>
      <c r="C768" s="8" t="s">
        <v>32</v>
      </c>
      <c r="D768" s="9">
        <v>66</v>
      </c>
      <c r="E768" s="9"/>
      <c r="F768" s="9"/>
      <c r="G768" s="9"/>
      <c r="H768" s="9"/>
      <c r="I768" s="9"/>
      <c r="J768" s="9"/>
      <c r="K768" s="9"/>
      <c r="L768" s="9"/>
      <c r="M768" s="10"/>
      <c r="N768" s="10"/>
      <c r="O768" s="11">
        <v>0</v>
      </c>
      <c r="P768" s="7">
        <f t="shared" si="12"/>
        <v>0</v>
      </c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</row>
    <row r="769" spans="1:38" ht="15.75" customHeight="1" x14ac:dyDescent="0.25">
      <c r="A769" s="1" t="s">
        <v>595</v>
      </c>
      <c r="B769" s="1" t="s">
        <v>595</v>
      </c>
      <c r="C769" s="8" t="s">
        <v>32</v>
      </c>
      <c r="D769" s="9">
        <v>132</v>
      </c>
      <c r="E769" s="9"/>
      <c r="F769" s="9"/>
      <c r="G769" s="9"/>
      <c r="H769" s="9"/>
      <c r="I769" s="9"/>
      <c r="J769" s="9"/>
      <c r="K769" s="9"/>
      <c r="L769" s="9"/>
      <c r="M769" s="10"/>
      <c r="N769" s="10"/>
      <c r="O769" s="11">
        <v>0</v>
      </c>
      <c r="P769" s="7">
        <f t="shared" si="12"/>
        <v>0</v>
      </c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</row>
    <row r="770" spans="1:38" ht="15.75" customHeight="1" x14ac:dyDescent="0.25">
      <c r="A770" s="1" t="s">
        <v>596</v>
      </c>
      <c r="B770" s="1" t="s">
        <v>596</v>
      </c>
      <c r="C770" s="8" t="s">
        <v>32</v>
      </c>
      <c r="D770" s="9">
        <v>132</v>
      </c>
      <c r="E770" s="9"/>
      <c r="F770" s="9"/>
      <c r="G770" s="9"/>
      <c r="H770" s="9"/>
      <c r="I770" s="9"/>
      <c r="J770" s="9"/>
      <c r="K770" s="9"/>
      <c r="L770" s="9"/>
      <c r="M770" s="10"/>
      <c r="N770" s="10"/>
      <c r="O770" s="11">
        <v>0</v>
      </c>
      <c r="P770" s="7">
        <f t="shared" si="12"/>
        <v>0</v>
      </c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</row>
    <row r="771" spans="1:38" ht="15.75" customHeight="1" x14ac:dyDescent="0.25">
      <c r="A771" s="1" t="s">
        <v>597</v>
      </c>
      <c r="B771" s="1" t="s">
        <v>597</v>
      </c>
      <c r="C771" s="8" t="s">
        <v>32</v>
      </c>
      <c r="D771" s="9">
        <v>140</v>
      </c>
      <c r="E771" s="9"/>
      <c r="F771" s="9"/>
      <c r="G771" s="9"/>
      <c r="H771" s="9"/>
      <c r="I771" s="9"/>
      <c r="J771" s="9"/>
      <c r="K771" s="9"/>
      <c r="L771" s="9"/>
      <c r="M771" s="10"/>
      <c r="N771" s="10"/>
      <c r="O771" s="11">
        <v>0</v>
      </c>
      <c r="P771" s="7">
        <f t="shared" si="12"/>
        <v>0</v>
      </c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</row>
    <row r="772" spans="1:38" ht="15.75" customHeight="1" x14ac:dyDescent="0.25">
      <c r="A772" s="1" t="s">
        <v>598</v>
      </c>
      <c r="B772" s="1" t="s">
        <v>598</v>
      </c>
      <c r="C772" s="8" t="s">
        <v>32</v>
      </c>
      <c r="D772" s="9">
        <v>140</v>
      </c>
      <c r="E772" s="9"/>
      <c r="F772" s="9"/>
      <c r="G772" s="9"/>
      <c r="H772" s="9"/>
      <c r="I772" s="9"/>
      <c r="J772" s="9"/>
      <c r="K772" s="9"/>
      <c r="L772" s="9"/>
      <c r="M772" s="10"/>
      <c r="N772" s="10"/>
      <c r="O772" s="11">
        <v>0</v>
      </c>
      <c r="P772" s="7">
        <f t="shared" si="12"/>
        <v>0</v>
      </c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</row>
    <row r="773" spans="1:38" ht="15.75" customHeight="1" x14ac:dyDescent="0.25">
      <c r="A773" s="1" t="s">
        <v>599</v>
      </c>
      <c r="B773" s="1" t="s">
        <v>599</v>
      </c>
      <c r="C773" s="8" t="s">
        <v>32</v>
      </c>
      <c r="D773" s="9">
        <v>140</v>
      </c>
      <c r="E773" s="9"/>
      <c r="F773" s="9"/>
      <c r="G773" s="9"/>
      <c r="H773" s="9"/>
      <c r="I773" s="9"/>
      <c r="J773" s="9"/>
      <c r="K773" s="9"/>
      <c r="L773" s="9"/>
      <c r="M773" s="10"/>
      <c r="N773" s="10"/>
      <c r="O773" s="11">
        <v>0</v>
      </c>
      <c r="P773" s="7">
        <f t="shared" si="12"/>
        <v>0</v>
      </c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</row>
    <row r="774" spans="1:38" ht="15.75" customHeight="1" x14ac:dyDescent="0.25">
      <c r="A774" s="1" t="s">
        <v>600</v>
      </c>
      <c r="B774" s="1" t="s">
        <v>600</v>
      </c>
      <c r="C774" s="8" t="s">
        <v>32</v>
      </c>
      <c r="D774" s="9">
        <v>132</v>
      </c>
      <c r="E774" s="9"/>
      <c r="F774" s="9"/>
      <c r="G774" s="9"/>
      <c r="H774" s="9"/>
      <c r="I774" s="9"/>
      <c r="J774" s="9"/>
      <c r="K774" s="9"/>
      <c r="L774" s="9"/>
      <c r="M774" s="10"/>
      <c r="N774" s="10"/>
      <c r="O774" s="11">
        <v>0</v>
      </c>
      <c r="P774" s="7">
        <f t="shared" si="12"/>
        <v>0</v>
      </c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</row>
    <row r="775" spans="1:38" ht="15.75" customHeight="1" x14ac:dyDescent="0.25">
      <c r="A775" s="1" t="s">
        <v>601</v>
      </c>
      <c r="B775" s="1" t="s">
        <v>601</v>
      </c>
      <c r="C775" s="8" t="s">
        <v>32</v>
      </c>
      <c r="D775" s="9">
        <v>132</v>
      </c>
      <c r="E775" s="9"/>
      <c r="F775" s="9"/>
      <c r="G775" s="9"/>
      <c r="H775" s="9"/>
      <c r="I775" s="9"/>
      <c r="J775" s="9"/>
      <c r="K775" s="9"/>
      <c r="L775" s="9"/>
      <c r="M775" s="10"/>
      <c r="N775" s="10"/>
      <c r="O775" s="11">
        <v>0</v>
      </c>
      <c r="P775" s="7">
        <f t="shared" si="12"/>
        <v>0</v>
      </c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</row>
    <row r="776" spans="1:38" ht="15.75" customHeight="1" x14ac:dyDescent="0.25">
      <c r="A776" s="1" t="s">
        <v>602</v>
      </c>
      <c r="B776" s="1" t="s">
        <v>602</v>
      </c>
      <c r="C776" s="8" t="s">
        <v>32</v>
      </c>
      <c r="D776" s="9">
        <v>82</v>
      </c>
      <c r="E776" s="9"/>
      <c r="F776" s="9"/>
      <c r="G776" s="9"/>
      <c r="H776" s="9">
        <v>66</v>
      </c>
      <c r="I776" s="9"/>
      <c r="J776" s="9"/>
      <c r="K776" s="9"/>
      <c r="L776" s="9">
        <v>15</v>
      </c>
      <c r="M776" s="10">
        <v>130</v>
      </c>
      <c r="N776" s="10"/>
      <c r="O776" s="11">
        <v>0</v>
      </c>
      <c r="P776" s="7">
        <f t="shared" si="12"/>
        <v>130</v>
      </c>
      <c r="Q776" s="7">
        <v>2011</v>
      </c>
      <c r="R776" s="7">
        <v>0</v>
      </c>
      <c r="S776" s="7"/>
      <c r="T776" s="7"/>
      <c r="U776" s="7"/>
      <c r="V776" s="7">
        <v>4</v>
      </c>
      <c r="W776" s="7">
        <v>200</v>
      </c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</row>
    <row r="777" spans="1:38" ht="15.75" customHeight="1" x14ac:dyDescent="0.25">
      <c r="A777" s="1" t="s">
        <v>603</v>
      </c>
      <c r="B777" s="1" t="s">
        <v>603</v>
      </c>
      <c r="C777" s="8" t="s">
        <v>32</v>
      </c>
      <c r="D777" s="9">
        <v>32</v>
      </c>
      <c r="E777" s="9"/>
      <c r="F777" s="9"/>
      <c r="G777" s="9"/>
      <c r="H777" s="9"/>
      <c r="I777" s="9"/>
      <c r="J777" s="9"/>
      <c r="K777" s="9"/>
      <c r="L777" s="9"/>
      <c r="M777" s="10">
        <v>130</v>
      </c>
      <c r="N777" s="10"/>
      <c r="O777" s="11">
        <v>4</v>
      </c>
      <c r="P777" s="7">
        <f t="shared" si="12"/>
        <v>150</v>
      </c>
      <c r="Q777" s="7">
        <v>2011</v>
      </c>
      <c r="R777" s="7">
        <v>0</v>
      </c>
      <c r="S777" s="7"/>
      <c r="T777" s="7"/>
      <c r="U777" s="7"/>
      <c r="V777" s="7">
        <v>4</v>
      </c>
      <c r="W777" s="7">
        <v>200</v>
      </c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</row>
    <row r="778" spans="1:38" ht="15.75" customHeight="1" x14ac:dyDescent="0.25">
      <c r="A778" s="1" t="s">
        <v>604</v>
      </c>
      <c r="B778" s="1" t="s">
        <v>604</v>
      </c>
      <c r="C778" s="8" t="s">
        <v>32</v>
      </c>
      <c r="D778" s="9">
        <v>79</v>
      </c>
      <c r="E778" s="9"/>
      <c r="F778" s="9"/>
      <c r="G778" s="9"/>
      <c r="H778" s="9"/>
      <c r="I778" s="9"/>
      <c r="J778" s="9"/>
      <c r="K778" s="9"/>
      <c r="L778" s="9"/>
      <c r="M778" s="10"/>
      <c r="N778" s="10"/>
      <c r="O778" s="11">
        <v>0</v>
      </c>
      <c r="P778" s="7">
        <f t="shared" si="12"/>
        <v>0</v>
      </c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</row>
    <row r="779" spans="1:38" ht="15.75" customHeight="1" x14ac:dyDescent="0.25">
      <c r="A779" s="1" t="s">
        <v>605</v>
      </c>
      <c r="B779" s="1" t="s">
        <v>605</v>
      </c>
      <c r="C779" s="8" t="s">
        <v>32</v>
      </c>
      <c r="D779" s="9">
        <v>79</v>
      </c>
      <c r="E779" s="9"/>
      <c r="F779" s="9"/>
      <c r="G779" s="9"/>
      <c r="H779" s="9"/>
      <c r="I779" s="9"/>
      <c r="J779" s="9"/>
      <c r="K779" s="9"/>
      <c r="L779" s="9"/>
      <c r="M779" s="10"/>
      <c r="N779" s="10"/>
      <c r="O779" s="11">
        <v>0</v>
      </c>
      <c r="P779" s="7">
        <f t="shared" si="12"/>
        <v>0</v>
      </c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</row>
    <row r="780" spans="1:38" ht="15.75" customHeight="1" x14ac:dyDescent="0.25">
      <c r="A780" s="1" t="s">
        <v>606</v>
      </c>
      <c r="B780" s="1" t="s">
        <v>606</v>
      </c>
      <c r="C780" s="8" t="s">
        <v>32</v>
      </c>
      <c r="D780" s="9">
        <v>86</v>
      </c>
      <c r="E780" s="9"/>
      <c r="F780" s="9"/>
      <c r="G780" s="9"/>
      <c r="H780" s="9"/>
      <c r="I780" s="9"/>
      <c r="J780" s="9"/>
      <c r="K780" s="9"/>
      <c r="L780" s="9"/>
      <c r="M780" s="10"/>
      <c r="N780" s="10"/>
      <c r="O780" s="11">
        <v>0</v>
      </c>
      <c r="P780" s="7">
        <f t="shared" si="12"/>
        <v>0</v>
      </c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</row>
    <row r="781" spans="1:38" ht="15.75" customHeight="1" x14ac:dyDescent="0.25">
      <c r="A781" s="1" t="s">
        <v>607</v>
      </c>
      <c r="B781" s="1" t="s">
        <v>607</v>
      </c>
      <c r="C781" s="8" t="s">
        <v>32</v>
      </c>
      <c r="D781" s="9">
        <v>96</v>
      </c>
      <c r="E781" s="9"/>
      <c r="F781" s="9"/>
      <c r="G781" s="9"/>
      <c r="H781" s="9"/>
      <c r="I781" s="9"/>
      <c r="J781" s="9"/>
      <c r="K781" s="9"/>
      <c r="L781" s="9"/>
      <c r="M781" s="10"/>
      <c r="N781" s="10"/>
      <c r="O781" s="11">
        <v>0</v>
      </c>
      <c r="P781" s="7">
        <f t="shared" si="12"/>
        <v>0</v>
      </c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</row>
    <row r="782" spans="1:38" ht="15.75" customHeight="1" x14ac:dyDescent="0.25">
      <c r="A782" s="1" t="s">
        <v>608</v>
      </c>
      <c r="B782" s="1" t="s">
        <v>608</v>
      </c>
      <c r="C782" s="8" t="s">
        <v>32</v>
      </c>
      <c r="D782" s="9">
        <v>96</v>
      </c>
      <c r="E782" s="9"/>
      <c r="F782" s="9"/>
      <c r="G782" s="9"/>
      <c r="H782" s="9"/>
      <c r="I782" s="9"/>
      <c r="J782" s="9"/>
      <c r="K782" s="9"/>
      <c r="L782" s="9"/>
      <c r="M782" s="10"/>
      <c r="N782" s="10"/>
      <c r="O782" s="11">
        <v>0</v>
      </c>
      <c r="P782" s="7">
        <f t="shared" si="12"/>
        <v>0</v>
      </c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</row>
    <row r="783" spans="1:38" ht="15.75" customHeight="1" x14ac:dyDescent="0.25">
      <c r="A783" s="1" t="s">
        <v>609</v>
      </c>
      <c r="B783" s="1" t="s">
        <v>609</v>
      </c>
      <c r="C783" s="8" t="s">
        <v>32</v>
      </c>
      <c r="D783" s="9">
        <v>86</v>
      </c>
      <c r="E783" s="9"/>
      <c r="F783" s="9"/>
      <c r="G783" s="9"/>
      <c r="H783" s="9"/>
      <c r="I783" s="9"/>
      <c r="J783" s="9"/>
      <c r="K783" s="9"/>
      <c r="L783" s="9"/>
      <c r="M783" s="10"/>
      <c r="N783" s="10"/>
      <c r="O783" s="11">
        <v>0</v>
      </c>
      <c r="P783" s="7">
        <f t="shared" si="12"/>
        <v>0</v>
      </c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</row>
    <row r="784" spans="1:38" ht="15.75" customHeight="1" x14ac:dyDescent="0.25">
      <c r="A784" s="1" t="s">
        <v>610</v>
      </c>
      <c r="B784" s="1" t="s">
        <v>611</v>
      </c>
      <c r="C784" s="8" t="s">
        <v>32</v>
      </c>
      <c r="D784" s="9">
        <v>77</v>
      </c>
      <c r="E784" s="9"/>
      <c r="F784" s="9"/>
      <c r="G784" s="9"/>
      <c r="H784" s="9">
        <v>50</v>
      </c>
      <c r="I784" s="9"/>
      <c r="J784" s="9">
        <v>24</v>
      </c>
      <c r="K784" s="9"/>
      <c r="L784" s="9">
        <v>15</v>
      </c>
      <c r="M784" s="10">
        <v>100</v>
      </c>
      <c r="N784" s="10"/>
      <c r="O784" s="11">
        <v>0</v>
      </c>
      <c r="P784" s="7">
        <f t="shared" si="12"/>
        <v>100</v>
      </c>
      <c r="Q784" s="7">
        <v>1999</v>
      </c>
      <c r="R784" s="7">
        <v>6</v>
      </c>
      <c r="S784" s="7"/>
      <c r="T784" s="7"/>
      <c r="U784" s="7">
        <v>58</v>
      </c>
      <c r="V784" s="7">
        <v>4</v>
      </c>
      <c r="W784" s="7">
        <v>160</v>
      </c>
      <c r="X784" s="7" t="s">
        <v>612</v>
      </c>
      <c r="Y784" s="7">
        <v>560</v>
      </c>
      <c r="Z784" s="7"/>
      <c r="AA784" s="7">
        <v>30</v>
      </c>
      <c r="AB784" s="7">
        <v>180</v>
      </c>
      <c r="AC784" s="7"/>
      <c r="AD784" s="7"/>
      <c r="AE784" s="7"/>
      <c r="AF784" s="7"/>
      <c r="AG784" s="7"/>
      <c r="AH784" s="7"/>
      <c r="AI784" s="7"/>
      <c r="AJ784" s="7"/>
      <c r="AK784" s="7"/>
      <c r="AL784" s="7"/>
    </row>
    <row r="785" spans="1:38" ht="15.75" customHeight="1" x14ac:dyDescent="0.25">
      <c r="A785" s="1" t="s">
        <v>613</v>
      </c>
      <c r="B785" s="1" t="s">
        <v>614</v>
      </c>
      <c r="C785" s="8" t="s">
        <v>32</v>
      </c>
      <c r="D785" s="9">
        <v>77</v>
      </c>
      <c r="E785" s="9"/>
      <c r="F785" s="9"/>
      <c r="G785" s="9"/>
      <c r="H785" s="9">
        <v>72</v>
      </c>
      <c r="I785" s="9"/>
      <c r="J785" s="9"/>
      <c r="K785" s="9"/>
      <c r="L785" s="9">
        <v>18</v>
      </c>
      <c r="M785" s="10">
        <v>100</v>
      </c>
      <c r="N785" s="10"/>
      <c r="O785" s="11">
        <v>0</v>
      </c>
      <c r="P785" s="7">
        <f t="shared" si="12"/>
        <v>100</v>
      </c>
      <c r="Q785" s="7">
        <v>1999</v>
      </c>
      <c r="R785" s="7">
        <v>6</v>
      </c>
      <c r="S785" s="7"/>
      <c r="T785" s="7"/>
      <c r="U785" s="7">
        <v>58</v>
      </c>
      <c r="V785" s="7">
        <v>4</v>
      </c>
      <c r="W785" s="7">
        <v>160</v>
      </c>
      <c r="X785" s="7" t="s">
        <v>612</v>
      </c>
      <c r="Y785" s="7">
        <v>560</v>
      </c>
      <c r="Z785" s="7"/>
      <c r="AA785" s="7">
        <v>30</v>
      </c>
      <c r="AB785" s="7">
        <v>180</v>
      </c>
      <c r="AC785" s="7"/>
      <c r="AD785" s="7"/>
      <c r="AE785" s="7"/>
      <c r="AF785" s="7"/>
      <c r="AG785" s="7"/>
      <c r="AH785" s="7"/>
      <c r="AI785" s="7"/>
      <c r="AJ785" s="7"/>
      <c r="AK785" s="7"/>
      <c r="AL785" s="7"/>
    </row>
    <row r="786" spans="1:38" ht="15.75" customHeight="1" x14ac:dyDescent="0.25">
      <c r="A786" s="1" t="s">
        <v>615</v>
      </c>
      <c r="B786" s="1" t="s">
        <v>616</v>
      </c>
      <c r="C786" s="8" t="s">
        <v>32</v>
      </c>
      <c r="D786" s="9">
        <v>77</v>
      </c>
      <c r="E786" s="9"/>
      <c r="F786" s="9"/>
      <c r="G786" s="9"/>
      <c r="H786" s="9">
        <v>50</v>
      </c>
      <c r="I786" s="9"/>
      <c r="J786" s="9">
        <v>24</v>
      </c>
      <c r="K786" s="9"/>
      <c r="L786" s="9">
        <v>15</v>
      </c>
      <c r="M786" s="10">
        <v>100</v>
      </c>
      <c r="N786" s="10"/>
      <c r="O786" s="11">
        <v>0</v>
      </c>
      <c r="P786" s="7">
        <f t="shared" si="12"/>
        <v>100</v>
      </c>
      <c r="Q786" s="7">
        <v>1999</v>
      </c>
      <c r="R786" s="7">
        <v>6</v>
      </c>
      <c r="S786" s="7"/>
      <c r="T786" s="7"/>
      <c r="U786" s="7">
        <v>58</v>
      </c>
      <c r="V786" s="7">
        <v>4</v>
      </c>
      <c r="W786" s="7">
        <v>160</v>
      </c>
      <c r="X786" s="7" t="s">
        <v>612</v>
      </c>
      <c r="Y786" s="7">
        <v>560</v>
      </c>
      <c r="Z786" s="7"/>
      <c r="AA786" s="7">
        <v>30</v>
      </c>
      <c r="AB786" s="7">
        <v>180</v>
      </c>
      <c r="AC786" s="7"/>
      <c r="AD786" s="7"/>
      <c r="AE786" s="7"/>
      <c r="AF786" s="7"/>
      <c r="AG786" s="7"/>
      <c r="AH786" s="7"/>
      <c r="AI786" s="7"/>
      <c r="AJ786" s="7"/>
      <c r="AK786" s="7"/>
      <c r="AL786" s="7"/>
    </row>
    <row r="787" spans="1:38" ht="15.75" customHeight="1" x14ac:dyDescent="0.25">
      <c r="A787" s="1" t="s">
        <v>617</v>
      </c>
      <c r="B787" s="1" t="s">
        <v>618</v>
      </c>
      <c r="C787" s="8" t="s">
        <v>32</v>
      </c>
      <c r="D787" s="9">
        <v>77</v>
      </c>
      <c r="E787" s="9"/>
      <c r="F787" s="9"/>
      <c r="G787" s="9"/>
      <c r="H787" s="9">
        <v>72</v>
      </c>
      <c r="I787" s="9"/>
      <c r="J787" s="9"/>
      <c r="K787" s="9"/>
      <c r="L787" s="9">
        <v>18</v>
      </c>
      <c r="M787" s="10">
        <v>100</v>
      </c>
      <c r="N787" s="10"/>
      <c r="O787" s="11">
        <v>0</v>
      </c>
      <c r="P787" s="7">
        <f t="shared" si="12"/>
        <v>100</v>
      </c>
      <c r="Q787" s="7">
        <v>1999</v>
      </c>
      <c r="R787" s="7">
        <v>6</v>
      </c>
      <c r="S787" s="7"/>
      <c r="T787" s="7"/>
      <c r="U787" s="7">
        <v>58</v>
      </c>
      <c r="V787" s="7">
        <v>4</v>
      </c>
      <c r="W787" s="7">
        <v>160</v>
      </c>
      <c r="X787" s="7" t="s">
        <v>612</v>
      </c>
      <c r="Y787" s="7">
        <v>560</v>
      </c>
      <c r="Z787" s="7"/>
      <c r="AA787" s="7">
        <v>30</v>
      </c>
      <c r="AB787" s="7">
        <v>180</v>
      </c>
      <c r="AC787" s="7"/>
      <c r="AD787" s="7"/>
      <c r="AE787" s="7"/>
      <c r="AF787" s="7"/>
      <c r="AG787" s="7"/>
      <c r="AH787" s="7"/>
      <c r="AI787" s="7"/>
      <c r="AJ787" s="7"/>
      <c r="AK787" s="7"/>
      <c r="AL787" s="7"/>
    </row>
    <row r="788" spans="1:38" ht="15.75" customHeight="1" x14ac:dyDescent="0.25">
      <c r="A788" s="1" t="s">
        <v>63</v>
      </c>
      <c r="B788" s="1" t="s">
        <v>619</v>
      </c>
      <c r="C788" s="18" t="s">
        <v>32</v>
      </c>
      <c r="D788" s="19">
        <v>57</v>
      </c>
      <c r="E788" s="20"/>
      <c r="F788" s="20"/>
      <c r="G788" s="20"/>
      <c r="H788" s="20"/>
      <c r="I788" s="20"/>
      <c r="J788" s="20">
        <v>57</v>
      </c>
      <c r="K788" s="20"/>
      <c r="L788" s="20"/>
      <c r="M788" s="20">
        <v>155</v>
      </c>
      <c r="N788" s="20"/>
      <c r="O788" s="24">
        <v>3</v>
      </c>
      <c r="P788" s="36">
        <f>O788*5+M788</f>
        <v>170</v>
      </c>
      <c r="Q788" s="7">
        <v>1999</v>
      </c>
      <c r="R788" s="7">
        <v>8</v>
      </c>
      <c r="S788" s="7">
        <v>2008</v>
      </c>
      <c r="T788" s="7">
        <v>8</v>
      </c>
      <c r="U788" s="7">
        <v>56</v>
      </c>
      <c r="V788" s="7">
        <v>4</v>
      </c>
      <c r="W788" s="7">
        <v>220</v>
      </c>
      <c r="X788" s="7"/>
      <c r="Y788" s="7"/>
      <c r="Z788" s="7"/>
      <c r="AA788" s="7">
        <v>30</v>
      </c>
      <c r="AB788" s="7">
        <v>210</v>
      </c>
      <c r="AC788" s="1"/>
      <c r="AD788" s="37" t="s">
        <v>620</v>
      </c>
      <c r="AE788" s="38"/>
      <c r="AF788" s="38"/>
      <c r="AG788" s="38"/>
      <c r="AH788" s="38"/>
      <c r="AI788" s="38"/>
      <c r="AJ788" s="38"/>
      <c r="AK788" s="38"/>
      <c r="AL788" s="1"/>
    </row>
    <row r="789" spans="1:38" ht="15.75" customHeight="1" x14ac:dyDescent="0.25">
      <c r="A789" s="1" t="s">
        <v>63</v>
      </c>
      <c r="B789" s="1" t="s">
        <v>621</v>
      </c>
      <c r="C789" s="8" t="s">
        <v>32</v>
      </c>
      <c r="D789" s="9">
        <v>57</v>
      </c>
      <c r="E789" s="9">
        <v>3</v>
      </c>
      <c r="F789" s="9"/>
      <c r="G789" s="9"/>
      <c r="H789" s="9"/>
      <c r="I789" s="9"/>
      <c r="J789" s="9">
        <v>39</v>
      </c>
      <c r="K789" s="9"/>
      <c r="L789" s="9"/>
      <c r="M789" s="10">
        <v>155</v>
      </c>
      <c r="N789" s="10"/>
      <c r="O789" s="11">
        <v>3</v>
      </c>
      <c r="P789" s="7">
        <f t="shared" ref="P789:P845" si="13">O789*5+M789</f>
        <v>170</v>
      </c>
      <c r="Q789" s="7">
        <v>1999</v>
      </c>
      <c r="R789" s="7">
        <v>8</v>
      </c>
      <c r="S789" s="7">
        <v>2008</v>
      </c>
      <c r="T789" s="7">
        <v>8</v>
      </c>
      <c r="U789" s="7">
        <v>56</v>
      </c>
      <c r="V789" s="7">
        <v>4</v>
      </c>
      <c r="W789" s="7">
        <v>220</v>
      </c>
      <c r="X789" s="7"/>
      <c r="Y789" s="7"/>
      <c r="Z789" s="7"/>
      <c r="AA789" s="7">
        <v>30</v>
      </c>
      <c r="AB789" s="7">
        <v>170</v>
      </c>
      <c r="AC789" s="7"/>
      <c r="AD789" s="27" t="s">
        <v>620</v>
      </c>
      <c r="AE789" s="7"/>
      <c r="AF789" s="7"/>
      <c r="AG789" s="7"/>
      <c r="AH789" s="7"/>
      <c r="AI789" s="7"/>
      <c r="AJ789" s="7"/>
      <c r="AK789" s="7"/>
      <c r="AL789" s="7"/>
    </row>
    <row r="790" spans="1:38" ht="15.75" customHeight="1" x14ac:dyDescent="0.25">
      <c r="A790" s="1" t="s">
        <v>622</v>
      </c>
      <c r="B790" s="1" t="s">
        <v>623</v>
      </c>
      <c r="C790" s="8" t="s">
        <v>32</v>
      </c>
      <c r="D790" s="9">
        <v>57</v>
      </c>
      <c r="E790" s="9"/>
      <c r="F790" s="9"/>
      <c r="G790" s="9"/>
      <c r="H790" s="9">
        <v>71</v>
      </c>
      <c r="I790" s="9"/>
      <c r="J790" s="9"/>
      <c r="K790" s="9"/>
      <c r="L790" s="9"/>
      <c r="M790" s="10">
        <v>140</v>
      </c>
      <c r="N790" s="10"/>
      <c r="O790" s="11">
        <v>3</v>
      </c>
      <c r="P790" s="7">
        <f t="shared" si="13"/>
        <v>155</v>
      </c>
      <c r="Q790" s="7">
        <v>1999</v>
      </c>
      <c r="R790" s="7">
        <v>8</v>
      </c>
      <c r="S790" s="7">
        <v>2008</v>
      </c>
      <c r="T790" s="7">
        <v>8</v>
      </c>
      <c r="U790" s="7">
        <v>59</v>
      </c>
      <c r="V790" s="7">
        <v>4</v>
      </c>
      <c r="W790" s="7">
        <v>220</v>
      </c>
      <c r="X790" s="7"/>
      <c r="Y790" s="7"/>
      <c r="Z790" s="7"/>
      <c r="AA790" s="7">
        <v>30</v>
      </c>
      <c r="AB790" s="7">
        <v>255</v>
      </c>
      <c r="AC790" s="7"/>
      <c r="AD790" s="27" t="s">
        <v>620</v>
      </c>
      <c r="AE790" s="7"/>
      <c r="AF790" s="7"/>
      <c r="AG790" s="7"/>
      <c r="AH790" s="7"/>
      <c r="AI790" s="7"/>
      <c r="AJ790" s="7"/>
      <c r="AK790" s="7"/>
      <c r="AL790" s="7"/>
    </row>
    <row r="791" spans="1:38" ht="15.75" customHeight="1" x14ac:dyDescent="0.25">
      <c r="A791" s="1" t="s">
        <v>624</v>
      </c>
      <c r="B791" s="1" t="s">
        <v>625</v>
      </c>
      <c r="C791" s="8" t="s">
        <v>32</v>
      </c>
      <c r="D791" s="9">
        <v>57</v>
      </c>
      <c r="E791" s="9"/>
      <c r="F791" s="9"/>
      <c r="G791" s="9"/>
      <c r="H791" s="9">
        <v>74</v>
      </c>
      <c r="I791" s="9"/>
      <c r="J791" s="9"/>
      <c r="K791" s="9"/>
      <c r="L791" s="9"/>
      <c r="M791" s="10">
        <v>140</v>
      </c>
      <c r="N791" s="10"/>
      <c r="O791" s="11">
        <v>3</v>
      </c>
      <c r="P791" s="7">
        <f t="shared" si="13"/>
        <v>155</v>
      </c>
      <c r="Q791" s="7">
        <v>1999</v>
      </c>
      <c r="R791" s="7">
        <v>8</v>
      </c>
      <c r="S791" s="7">
        <v>2008</v>
      </c>
      <c r="T791" s="7">
        <v>8</v>
      </c>
      <c r="U791" s="7">
        <v>56</v>
      </c>
      <c r="V791" s="7">
        <v>4</v>
      </c>
      <c r="W791" s="7">
        <v>220</v>
      </c>
      <c r="X791" s="7"/>
      <c r="Y791" s="7"/>
      <c r="Z791" s="7"/>
      <c r="AA791" s="7">
        <v>30</v>
      </c>
      <c r="AB791" s="7">
        <v>255</v>
      </c>
      <c r="AC791" s="7"/>
      <c r="AD791" s="27" t="s">
        <v>620</v>
      </c>
      <c r="AE791" s="7"/>
      <c r="AF791" s="7"/>
      <c r="AG791" s="7"/>
      <c r="AH791" s="7"/>
      <c r="AI791" s="7"/>
      <c r="AJ791" s="7"/>
      <c r="AK791" s="7"/>
      <c r="AL791" s="7"/>
    </row>
    <row r="792" spans="1:38" ht="15.75" customHeight="1" x14ac:dyDescent="0.25">
      <c r="A792" s="1" t="s">
        <v>626</v>
      </c>
      <c r="B792" s="1" t="s">
        <v>627</v>
      </c>
      <c r="C792" s="8" t="s">
        <v>32</v>
      </c>
      <c r="D792" s="9">
        <v>57</v>
      </c>
      <c r="E792" s="9"/>
      <c r="F792" s="9"/>
      <c r="G792" s="9"/>
      <c r="H792" s="9">
        <v>74</v>
      </c>
      <c r="I792" s="9"/>
      <c r="J792" s="9"/>
      <c r="K792" s="9"/>
      <c r="L792" s="9"/>
      <c r="M792" s="10">
        <v>140</v>
      </c>
      <c r="N792" s="10"/>
      <c r="O792" s="11">
        <v>3</v>
      </c>
      <c r="P792" s="7">
        <f t="shared" si="13"/>
        <v>155</v>
      </c>
      <c r="Q792" s="7">
        <v>1999</v>
      </c>
      <c r="R792" s="7">
        <v>8</v>
      </c>
      <c r="S792" s="7">
        <v>2008</v>
      </c>
      <c r="T792" s="7">
        <v>8</v>
      </c>
      <c r="U792" s="7">
        <v>56</v>
      </c>
      <c r="V792" s="7">
        <v>4</v>
      </c>
      <c r="W792" s="7">
        <v>220</v>
      </c>
      <c r="X792" s="7"/>
      <c r="Y792" s="7"/>
      <c r="Z792" s="7"/>
      <c r="AA792" s="7">
        <v>30</v>
      </c>
      <c r="AB792" s="7">
        <v>255</v>
      </c>
      <c r="AC792" s="7"/>
      <c r="AD792" s="27" t="s">
        <v>620</v>
      </c>
      <c r="AE792" s="7"/>
      <c r="AF792" s="7"/>
      <c r="AG792" s="7"/>
      <c r="AH792" s="7"/>
      <c r="AI792" s="7"/>
      <c r="AJ792" s="7"/>
      <c r="AK792" s="7"/>
      <c r="AL792" s="7"/>
    </row>
    <row r="793" spans="1:38" ht="15.75" customHeight="1" x14ac:dyDescent="0.25">
      <c r="A793" s="1" t="s">
        <v>628</v>
      </c>
      <c r="B793" s="1" t="s">
        <v>629</v>
      </c>
      <c r="C793" s="8" t="s">
        <v>32</v>
      </c>
      <c r="D793" s="9">
        <v>45</v>
      </c>
      <c r="E793" s="9"/>
      <c r="F793" s="9"/>
      <c r="G793" s="9"/>
      <c r="H793" s="9"/>
      <c r="I793" s="9"/>
      <c r="J793" s="9">
        <v>45</v>
      </c>
      <c r="K793" s="9"/>
      <c r="L793" s="9"/>
      <c r="M793" s="10">
        <v>155</v>
      </c>
      <c r="N793" s="10"/>
      <c r="O793" s="11">
        <v>3</v>
      </c>
      <c r="P793" s="7">
        <f t="shared" si="13"/>
        <v>170</v>
      </c>
      <c r="Q793" s="7">
        <v>1999</v>
      </c>
      <c r="R793" s="7">
        <v>8</v>
      </c>
      <c r="S793" s="7">
        <v>2008</v>
      </c>
      <c r="T793" s="7">
        <v>8</v>
      </c>
      <c r="U793" s="7">
        <v>59</v>
      </c>
      <c r="V793" s="7">
        <v>4</v>
      </c>
      <c r="W793" s="7">
        <v>220</v>
      </c>
      <c r="X793" s="7"/>
      <c r="Y793" s="7"/>
      <c r="Z793" s="7"/>
      <c r="AA793" s="7">
        <v>30</v>
      </c>
      <c r="AB793" s="7">
        <v>180</v>
      </c>
      <c r="AC793" s="7"/>
      <c r="AD793" s="27" t="s">
        <v>620</v>
      </c>
      <c r="AE793" s="7"/>
      <c r="AF793" s="7"/>
      <c r="AG793" s="7"/>
      <c r="AH793" s="7"/>
      <c r="AI793" s="7"/>
      <c r="AJ793" s="7"/>
      <c r="AK793" s="7"/>
      <c r="AL793" s="7"/>
    </row>
    <row r="794" spans="1:38" ht="15.75" customHeight="1" x14ac:dyDescent="0.25">
      <c r="A794" s="1" t="s">
        <v>630</v>
      </c>
      <c r="B794" s="1" t="s">
        <v>631</v>
      </c>
      <c r="C794" s="8" t="s">
        <v>32</v>
      </c>
      <c r="D794" s="9">
        <v>45</v>
      </c>
      <c r="E794" s="9"/>
      <c r="F794" s="9"/>
      <c r="G794" s="9"/>
      <c r="H794" s="9"/>
      <c r="I794" s="9"/>
      <c r="J794" s="9">
        <v>45</v>
      </c>
      <c r="K794" s="9"/>
      <c r="L794" s="9"/>
      <c r="M794" s="10">
        <v>155</v>
      </c>
      <c r="N794" s="10"/>
      <c r="O794" s="11">
        <v>3</v>
      </c>
      <c r="P794" s="7">
        <f t="shared" si="13"/>
        <v>170</v>
      </c>
      <c r="Q794" s="7">
        <v>1999</v>
      </c>
      <c r="R794" s="7">
        <v>8</v>
      </c>
      <c r="S794" s="7">
        <v>2008</v>
      </c>
      <c r="T794" s="7">
        <v>8</v>
      </c>
      <c r="U794" s="7">
        <v>59</v>
      </c>
      <c r="V794" s="7">
        <v>4</v>
      </c>
      <c r="W794" s="7">
        <v>220</v>
      </c>
      <c r="X794" s="7"/>
      <c r="Y794" s="7"/>
      <c r="Z794" s="7"/>
      <c r="AA794" s="7">
        <v>30</v>
      </c>
      <c r="AB794" s="7">
        <v>180</v>
      </c>
      <c r="AC794" s="7"/>
      <c r="AD794" s="27" t="s">
        <v>620</v>
      </c>
      <c r="AE794" s="7"/>
      <c r="AF794" s="7"/>
      <c r="AG794" s="7"/>
      <c r="AH794" s="7"/>
      <c r="AI794" s="7"/>
      <c r="AJ794" s="7"/>
      <c r="AK794" s="7"/>
      <c r="AL794" s="7"/>
    </row>
    <row r="795" spans="1:38" ht="15.75" customHeight="1" x14ac:dyDescent="0.25">
      <c r="A795" s="1" t="s">
        <v>632</v>
      </c>
      <c r="B795" s="1" t="s">
        <v>632</v>
      </c>
      <c r="C795" s="8" t="s">
        <v>32</v>
      </c>
      <c r="D795" s="9">
        <v>70</v>
      </c>
      <c r="E795" s="9"/>
      <c r="F795" s="9"/>
      <c r="G795" s="9"/>
      <c r="H795" s="9"/>
      <c r="I795" s="9"/>
      <c r="J795" s="9"/>
      <c r="K795" s="9"/>
      <c r="L795" s="9"/>
      <c r="M795" s="10"/>
      <c r="N795" s="10"/>
      <c r="P795" s="7">
        <f t="shared" si="13"/>
        <v>0</v>
      </c>
      <c r="AE795" s="7"/>
      <c r="AF795" s="7"/>
      <c r="AG795" s="7"/>
      <c r="AH795" s="7"/>
      <c r="AI795" s="7"/>
      <c r="AJ795" s="7"/>
      <c r="AK795" s="7"/>
      <c r="AL795" s="7"/>
    </row>
    <row r="796" spans="1:38" ht="15.75" customHeight="1" x14ac:dyDescent="0.25">
      <c r="A796" s="1" t="s">
        <v>63</v>
      </c>
      <c r="B796" s="1" t="s">
        <v>633</v>
      </c>
      <c r="C796" s="8" t="s">
        <v>32</v>
      </c>
      <c r="D796" s="9"/>
      <c r="E796" s="9"/>
      <c r="F796" s="9"/>
      <c r="G796" s="9"/>
      <c r="H796" s="9"/>
      <c r="I796" s="9"/>
      <c r="J796" s="9">
        <v>54</v>
      </c>
      <c r="K796" s="9"/>
      <c r="L796" s="9"/>
      <c r="M796" s="10">
        <v>154</v>
      </c>
      <c r="N796" s="10"/>
      <c r="O796" s="11">
        <v>0</v>
      </c>
      <c r="P796" s="7">
        <f t="shared" si="13"/>
        <v>154</v>
      </c>
      <c r="Q796" s="7">
        <v>1977</v>
      </c>
      <c r="R796" s="7">
        <v>0</v>
      </c>
      <c r="S796" s="7">
        <v>1985</v>
      </c>
      <c r="T796" s="7">
        <v>12</v>
      </c>
      <c r="U796" s="7">
        <v>45</v>
      </c>
      <c r="V796" s="7">
        <v>4</v>
      </c>
      <c r="W796" s="7">
        <v>200</v>
      </c>
      <c r="X796" s="7"/>
      <c r="Y796" s="7"/>
      <c r="Z796" s="7"/>
      <c r="AA796" s="7">
        <v>30</v>
      </c>
      <c r="AB796" s="7">
        <v>150</v>
      </c>
      <c r="AC796" s="7"/>
      <c r="AD796" s="27" t="s">
        <v>634</v>
      </c>
      <c r="AE796" s="7"/>
      <c r="AF796" s="7"/>
      <c r="AG796" s="7"/>
      <c r="AH796" s="7"/>
      <c r="AI796" s="7"/>
      <c r="AJ796" s="7"/>
      <c r="AK796" s="7"/>
      <c r="AL796" s="7"/>
    </row>
    <row r="797" spans="1:38" ht="15.75" customHeight="1" x14ac:dyDescent="0.25">
      <c r="A797" s="1" t="s">
        <v>635</v>
      </c>
      <c r="B797" s="1" t="s">
        <v>636</v>
      </c>
      <c r="C797" s="8" t="s">
        <v>32</v>
      </c>
      <c r="D797" s="9">
        <v>68</v>
      </c>
      <c r="E797" s="9"/>
      <c r="F797" s="9"/>
      <c r="G797" s="9"/>
      <c r="H797" s="9">
        <v>66</v>
      </c>
      <c r="I797" s="9"/>
      <c r="J797" s="9"/>
      <c r="K797" s="9"/>
      <c r="L797" s="9">
        <v>20</v>
      </c>
      <c r="M797" s="10">
        <v>140</v>
      </c>
      <c r="N797" s="10"/>
      <c r="O797" s="11">
        <v>0</v>
      </c>
      <c r="P797" s="7">
        <f t="shared" si="13"/>
        <v>140</v>
      </c>
      <c r="Q797" s="7">
        <v>1972</v>
      </c>
      <c r="R797" s="7">
        <v>10</v>
      </c>
      <c r="S797" s="7">
        <v>1980</v>
      </c>
      <c r="T797" s="7">
        <v>12</v>
      </c>
      <c r="U797" s="7">
        <v>42</v>
      </c>
      <c r="V797" s="7">
        <v>4</v>
      </c>
      <c r="W797" s="7">
        <v>160</v>
      </c>
      <c r="X797" s="7"/>
      <c r="Y797" s="7"/>
      <c r="Z797" s="7"/>
      <c r="AA797" s="7">
        <v>30</v>
      </c>
      <c r="AB797" s="7">
        <v>180</v>
      </c>
      <c r="AC797" s="7"/>
      <c r="AD797" s="27" t="s">
        <v>637</v>
      </c>
      <c r="AE797" s="7"/>
      <c r="AF797" s="7"/>
      <c r="AG797" s="7"/>
      <c r="AH797" s="7"/>
      <c r="AI797" s="7"/>
      <c r="AJ797" s="7"/>
      <c r="AK797" s="7"/>
      <c r="AL797" s="7"/>
    </row>
    <row r="798" spans="1:38" ht="15.75" customHeight="1" x14ac:dyDescent="0.25">
      <c r="A798" s="1" t="s">
        <v>638</v>
      </c>
      <c r="B798" s="1" t="s">
        <v>639</v>
      </c>
      <c r="C798" s="8" t="s">
        <v>32</v>
      </c>
      <c r="D798" s="9">
        <v>164</v>
      </c>
      <c r="E798" s="9"/>
      <c r="F798" s="9"/>
      <c r="G798" s="9"/>
      <c r="H798" s="9">
        <v>139</v>
      </c>
      <c r="I798" s="9"/>
      <c r="J798" s="9"/>
      <c r="K798" s="9"/>
      <c r="L798" s="9">
        <v>50</v>
      </c>
      <c r="M798" s="10">
        <v>95</v>
      </c>
      <c r="N798" s="10"/>
      <c r="O798" s="11">
        <v>0</v>
      </c>
      <c r="P798" s="7">
        <f t="shared" si="13"/>
        <v>95</v>
      </c>
      <c r="Q798" s="7">
        <v>1992</v>
      </c>
      <c r="R798" s="7">
        <v>6</v>
      </c>
      <c r="S798" s="7">
        <v>1995</v>
      </c>
      <c r="T798" s="7">
        <v>7</v>
      </c>
      <c r="U798" s="7">
        <v>52</v>
      </c>
      <c r="V798" s="7">
        <v>4</v>
      </c>
      <c r="W798" s="7">
        <v>140</v>
      </c>
      <c r="X798" s="7"/>
      <c r="Y798" s="7"/>
      <c r="Z798" s="7"/>
      <c r="AA798" s="7">
        <v>30</v>
      </c>
      <c r="AB798" s="7">
        <v>170</v>
      </c>
      <c r="AC798" s="7"/>
      <c r="AD798" s="27" t="s">
        <v>640</v>
      </c>
      <c r="AE798" s="7"/>
      <c r="AF798" s="7"/>
      <c r="AG798" s="7"/>
      <c r="AH798" s="7"/>
      <c r="AI798" s="7"/>
      <c r="AJ798" s="7"/>
      <c r="AK798" s="7"/>
      <c r="AL798" s="7"/>
    </row>
    <row r="799" spans="1:38" ht="15.75" customHeight="1" x14ac:dyDescent="0.25">
      <c r="A799" s="1" t="s">
        <v>641</v>
      </c>
      <c r="B799" s="1" t="s">
        <v>642</v>
      </c>
      <c r="C799" s="8" t="s">
        <v>32</v>
      </c>
      <c r="D799" s="9">
        <v>110</v>
      </c>
      <c r="E799" s="9"/>
      <c r="F799" s="9"/>
      <c r="G799" s="9"/>
      <c r="H799" s="9">
        <v>65</v>
      </c>
      <c r="I799" s="9"/>
      <c r="J799" s="9">
        <v>31</v>
      </c>
      <c r="K799" s="9"/>
      <c r="L799" s="9">
        <v>50</v>
      </c>
      <c r="M799" s="10">
        <v>110</v>
      </c>
      <c r="N799" s="10"/>
      <c r="O799" s="11">
        <v>0</v>
      </c>
      <c r="P799" s="7">
        <f t="shared" si="13"/>
        <v>110</v>
      </c>
      <c r="Q799" s="7">
        <v>1992</v>
      </c>
      <c r="R799" s="7">
        <v>6</v>
      </c>
      <c r="S799" s="7">
        <v>1995</v>
      </c>
      <c r="T799" s="7">
        <v>7</v>
      </c>
      <c r="U799" s="7">
        <v>48</v>
      </c>
      <c r="V799" s="7">
        <v>4</v>
      </c>
      <c r="W799" s="7">
        <v>140</v>
      </c>
      <c r="X799" s="7"/>
      <c r="Y799" s="7"/>
      <c r="Z799" s="7"/>
      <c r="AA799" s="7">
        <v>30</v>
      </c>
      <c r="AB799" s="7">
        <v>135</v>
      </c>
      <c r="AC799" s="7"/>
      <c r="AD799" s="27" t="s">
        <v>643</v>
      </c>
      <c r="AE799" s="7"/>
      <c r="AF799" s="7"/>
      <c r="AG799" s="7"/>
      <c r="AH799" s="7"/>
      <c r="AI799" s="7"/>
      <c r="AJ799" s="7"/>
      <c r="AK799" s="7"/>
      <c r="AL799" s="7"/>
    </row>
    <row r="800" spans="1:38" ht="15.75" customHeight="1" x14ac:dyDescent="0.25">
      <c r="A800" s="1" t="s">
        <v>644</v>
      </c>
      <c r="B800" s="1" t="s">
        <v>645</v>
      </c>
      <c r="C800" s="8" t="s">
        <v>32</v>
      </c>
      <c r="D800" s="9">
        <v>110</v>
      </c>
      <c r="E800" s="9"/>
      <c r="F800" s="9"/>
      <c r="G800" s="9"/>
      <c r="H800" s="9">
        <v>65</v>
      </c>
      <c r="I800" s="9"/>
      <c r="J800" s="9">
        <v>31</v>
      </c>
      <c r="K800" s="9"/>
      <c r="L800" s="9">
        <v>50</v>
      </c>
      <c r="M800" s="10">
        <v>110</v>
      </c>
      <c r="N800" s="10"/>
      <c r="O800" s="11">
        <v>0</v>
      </c>
      <c r="P800" s="7">
        <f t="shared" si="13"/>
        <v>110</v>
      </c>
      <c r="Q800" s="7">
        <v>1992</v>
      </c>
      <c r="R800" s="7">
        <v>6</v>
      </c>
      <c r="S800" s="7">
        <v>1995</v>
      </c>
      <c r="T800" s="7">
        <v>7</v>
      </c>
      <c r="U800" s="7">
        <v>48</v>
      </c>
      <c r="V800" s="7">
        <v>4</v>
      </c>
      <c r="W800" s="7">
        <v>140</v>
      </c>
      <c r="X800" s="7"/>
      <c r="Y800" s="7"/>
      <c r="Z800" s="7"/>
      <c r="AA800" s="7">
        <v>30</v>
      </c>
      <c r="AB800" s="7">
        <v>135</v>
      </c>
      <c r="AC800" s="7"/>
      <c r="AD800" s="27" t="s">
        <v>643</v>
      </c>
      <c r="AE800" s="7"/>
      <c r="AF800" s="7"/>
      <c r="AG800" s="7"/>
      <c r="AH800" s="7"/>
      <c r="AI800" s="7"/>
      <c r="AJ800" s="7"/>
      <c r="AK800" s="7"/>
      <c r="AL800" s="7"/>
    </row>
    <row r="801" spans="1:38" ht="15.75" customHeight="1" x14ac:dyDescent="0.25">
      <c r="A801" s="1" t="s">
        <v>63</v>
      </c>
      <c r="B801" s="39" t="s">
        <v>646</v>
      </c>
      <c r="C801" s="8" t="s">
        <v>32</v>
      </c>
      <c r="D801" s="9"/>
      <c r="E801" s="9"/>
      <c r="F801" s="9"/>
      <c r="G801" s="9"/>
      <c r="H801" s="9">
        <v>81</v>
      </c>
      <c r="I801" s="9"/>
      <c r="J801" s="9">
        <v>42</v>
      </c>
      <c r="K801" s="9"/>
      <c r="L801" s="9">
        <v>35</v>
      </c>
      <c r="M801" s="10">
        <v>110</v>
      </c>
      <c r="N801" s="10"/>
      <c r="O801" s="11">
        <v>0</v>
      </c>
      <c r="P801" s="7">
        <f t="shared" si="13"/>
        <v>110</v>
      </c>
      <c r="Q801" s="7">
        <v>1994</v>
      </c>
      <c r="R801" s="7">
        <v>6</v>
      </c>
      <c r="S801" s="7">
        <v>2000</v>
      </c>
      <c r="T801" s="7">
        <v>7</v>
      </c>
      <c r="U801" s="7">
        <v>46</v>
      </c>
      <c r="V801" s="7">
        <v>4</v>
      </c>
      <c r="W801" s="7">
        <v>140</v>
      </c>
      <c r="X801" s="7"/>
      <c r="Y801" s="7"/>
      <c r="Z801" s="7"/>
      <c r="AA801" s="7">
        <v>30</v>
      </c>
      <c r="AB801" s="7">
        <v>145</v>
      </c>
      <c r="AC801" s="7"/>
      <c r="AD801" s="27" t="s">
        <v>647</v>
      </c>
      <c r="AE801" s="7"/>
      <c r="AF801" s="7"/>
      <c r="AG801" s="7"/>
      <c r="AH801" s="7"/>
      <c r="AI801" s="7"/>
      <c r="AJ801" s="7"/>
      <c r="AK801" s="7"/>
      <c r="AL801" s="7"/>
    </row>
    <row r="802" spans="1:38" ht="15.75" customHeight="1" x14ac:dyDescent="0.25">
      <c r="A802" s="1" t="s">
        <v>648</v>
      </c>
      <c r="B802" s="39" t="s">
        <v>649</v>
      </c>
      <c r="C802" s="8" t="s">
        <v>32</v>
      </c>
      <c r="D802" s="9">
        <v>164</v>
      </c>
      <c r="E802" s="9"/>
      <c r="F802" s="9"/>
      <c r="G802" s="9"/>
      <c r="H802" s="9">
        <v>139</v>
      </c>
      <c r="I802" s="9"/>
      <c r="J802" s="9"/>
      <c r="K802" s="9"/>
      <c r="L802" s="9">
        <v>50</v>
      </c>
      <c r="M802" s="10">
        <v>95</v>
      </c>
      <c r="N802" s="10"/>
      <c r="O802" s="11">
        <v>0</v>
      </c>
      <c r="P802" s="7">
        <f t="shared" si="13"/>
        <v>95</v>
      </c>
      <c r="Q802" s="7">
        <v>1994</v>
      </c>
      <c r="R802" s="7">
        <v>6</v>
      </c>
      <c r="S802" s="7">
        <v>2000</v>
      </c>
      <c r="T802" s="7">
        <v>7</v>
      </c>
      <c r="U802" s="7">
        <v>46</v>
      </c>
      <c r="V802" s="7">
        <v>4</v>
      </c>
      <c r="W802" s="7">
        <v>140</v>
      </c>
      <c r="X802" s="7"/>
      <c r="Y802" s="7"/>
      <c r="Z802" s="7"/>
      <c r="AA802" s="7">
        <v>30</v>
      </c>
      <c r="AB802" s="7">
        <v>170</v>
      </c>
      <c r="AC802" s="7"/>
      <c r="AD802" s="27" t="s">
        <v>650</v>
      </c>
      <c r="AE802" s="7"/>
      <c r="AF802" s="7"/>
      <c r="AG802" s="7"/>
      <c r="AH802" s="7"/>
      <c r="AI802" s="7"/>
      <c r="AJ802" s="7"/>
      <c r="AK802" s="7"/>
      <c r="AL802" s="7"/>
    </row>
    <row r="803" spans="1:38" ht="15.75" customHeight="1" x14ac:dyDescent="0.25">
      <c r="A803" s="1" t="s">
        <v>651</v>
      </c>
      <c r="B803" s="39" t="s">
        <v>652</v>
      </c>
      <c r="C803" s="8" t="s">
        <v>32</v>
      </c>
      <c r="D803" s="9">
        <v>158</v>
      </c>
      <c r="E803" s="9"/>
      <c r="F803" s="9"/>
      <c r="G803" s="9"/>
      <c r="H803" s="9">
        <v>125</v>
      </c>
      <c r="I803" s="9"/>
      <c r="J803" s="9"/>
      <c r="K803" s="9"/>
      <c r="L803" s="9">
        <v>56</v>
      </c>
      <c r="M803" s="10">
        <v>95</v>
      </c>
      <c r="N803" s="10"/>
      <c r="O803" s="11">
        <v>0</v>
      </c>
      <c r="P803" s="7">
        <f t="shared" si="13"/>
        <v>95</v>
      </c>
      <c r="Q803" s="7">
        <v>1994</v>
      </c>
      <c r="R803" s="7">
        <v>6</v>
      </c>
      <c r="S803" s="7">
        <v>2000</v>
      </c>
      <c r="T803" s="7">
        <v>7</v>
      </c>
      <c r="U803" s="7">
        <v>47</v>
      </c>
      <c r="V803" s="7">
        <v>4</v>
      </c>
      <c r="W803" s="7">
        <v>140</v>
      </c>
      <c r="X803" s="7"/>
      <c r="Y803" s="7"/>
      <c r="Z803" s="7"/>
      <c r="AA803" s="7">
        <v>30</v>
      </c>
      <c r="AB803" s="7">
        <v>165</v>
      </c>
      <c r="AC803" s="7"/>
      <c r="AD803" s="27" t="s">
        <v>650</v>
      </c>
      <c r="AE803" s="7"/>
      <c r="AF803" s="7"/>
      <c r="AG803" s="7"/>
      <c r="AH803" s="7"/>
      <c r="AI803" s="7"/>
      <c r="AJ803" s="7"/>
      <c r="AK803" s="7"/>
      <c r="AL803" s="7"/>
    </row>
    <row r="804" spans="1:38" ht="15.75" customHeight="1" x14ac:dyDescent="0.25">
      <c r="A804" s="1" t="s">
        <v>653</v>
      </c>
      <c r="B804" s="39" t="s">
        <v>654</v>
      </c>
      <c r="C804" s="8" t="s">
        <v>32</v>
      </c>
      <c r="D804" s="9">
        <v>113</v>
      </c>
      <c r="E804" s="9"/>
      <c r="F804" s="9"/>
      <c r="G804" s="9"/>
      <c r="H804" s="9">
        <v>101</v>
      </c>
      <c r="I804" s="9"/>
      <c r="J804" s="9"/>
      <c r="K804" s="9"/>
      <c r="L804" s="9">
        <v>75</v>
      </c>
      <c r="M804" s="10">
        <v>95</v>
      </c>
      <c r="N804" s="10"/>
      <c r="O804" s="11">
        <v>0</v>
      </c>
      <c r="P804" s="7">
        <f t="shared" si="13"/>
        <v>95</v>
      </c>
      <c r="Q804" s="7">
        <v>1994</v>
      </c>
      <c r="R804" s="7">
        <v>6</v>
      </c>
      <c r="S804" s="7">
        <v>2000</v>
      </c>
      <c r="T804" s="7">
        <v>7</v>
      </c>
      <c r="U804" s="7">
        <v>49</v>
      </c>
      <c r="V804" s="7">
        <v>4</v>
      </c>
      <c r="W804" s="7">
        <v>140</v>
      </c>
      <c r="X804" s="7"/>
      <c r="Y804" s="7"/>
      <c r="Z804" s="7"/>
      <c r="AA804" s="7">
        <v>30</v>
      </c>
      <c r="AB804" s="7">
        <v>155</v>
      </c>
      <c r="AC804" s="7"/>
      <c r="AD804" s="27" t="s">
        <v>655</v>
      </c>
      <c r="AE804" s="7"/>
      <c r="AF804" s="7"/>
      <c r="AG804" s="7"/>
      <c r="AH804" s="7"/>
      <c r="AI804" s="7"/>
      <c r="AJ804" s="7"/>
      <c r="AK804" s="7"/>
      <c r="AL804" s="7"/>
    </row>
    <row r="805" spans="1:38" ht="15.75" customHeight="1" x14ac:dyDescent="0.25">
      <c r="A805" s="1" t="s">
        <v>656</v>
      </c>
      <c r="B805" s="1" t="s">
        <v>657</v>
      </c>
      <c r="C805" s="8" t="s">
        <v>32</v>
      </c>
      <c r="D805" s="9">
        <v>113</v>
      </c>
      <c r="E805" s="9"/>
      <c r="F805" s="9"/>
      <c r="G805" s="9"/>
      <c r="H805" s="9">
        <v>101</v>
      </c>
      <c r="I805" s="9"/>
      <c r="J805" s="9"/>
      <c r="K805" s="9"/>
      <c r="L805" s="9">
        <v>75</v>
      </c>
      <c r="M805" s="10">
        <v>95</v>
      </c>
      <c r="N805" s="10"/>
      <c r="O805" s="11">
        <v>0</v>
      </c>
      <c r="P805" s="7">
        <f t="shared" si="13"/>
        <v>95</v>
      </c>
      <c r="Q805" s="7">
        <v>1994</v>
      </c>
      <c r="R805" s="7">
        <v>6</v>
      </c>
      <c r="S805" s="7">
        <v>2000</v>
      </c>
      <c r="T805" s="7">
        <v>7</v>
      </c>
      <c r="U805" s="7">
        <v>49</v>
      </c>
      <c r="V805" s="7">
        <v>4</v>
      </c>
      <c r="W805" s="7">
        <v>140</v>
      </c>
      <c r="X805" s="7"/>
      <c r="Y805" s="7"/>
      <c r="Z805" s="7"/>
      <c r="AA805" s="7">
        <v>30</v>
      </c>
      <c r="AB805" s="7">
        <v>155</v>
      </c>
      <c r="AC805" s="7"/>
      <c r="AD805" s="27" t="s">
        <v>655</v>
      </c>
      <c r="AE805" s="7"/>
      <c r="AF805" s="7"/>
      <c r="AG805" s="7"/>
      <c r="AH805" s="7"/>
      <c r="AI805" s="7"/>
      <c r="AJ805" s="7"/>
      <c r="AK805" s="7"/>
      <c r="AL805" s="7"/>
    </row>
    <row r="806" spans="1:38" ht="15.75" customHeight="1" x14ac:dyDescent="0.25">
      <c r="A806" s="1" t="s">
        <v>658</v>
      </c>
      <c r="B806" s="1" t="s">
        <v>658</v>
      </c>
      <c r="C806" s="8" t="s">
        <v>32</v>
      </c>
      <c r="D806" s="9">
        <v>96</v>
      </c>
      <c r="E806" s="9"/>
      <c r="F806" s="9"/>
      <c r="G806" s="9"/>
      <c r="H806" s="9"/>
      <c r="I806" s="9"/>
      <c r="J806" s="9"/>
      <c r="K806" s="9"/>
      <c r="L806" s="9"/>
      <c r="M806" s="10"/>
      <c r="N806" s="10"/>
      <c r="O806" s="11">
        <v>0</v>
      </c>
      <c r="P806" s="7">
        <f t="shared" si="13"/>
        <v>0</v>
      </c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</row>
    <row r="807" spans="1:38" ht="15.75" customHeight="1" x14ac:dyDescent="0.25">
      <c r="A807" s="1" t="s">
        <v>659</v>
      </c>
      <c r="B807" s="1" t="s">
        <v>659</v>
      </c>
      <c r="C807" s="8" t="s">
        <v>32</v>
      </c>
      <c r="D807" s="9">
        <v>80</v>
      </c>
      <c r="E807" s="9"/>
      <c r="F807" s="9"/>
      <c r="G807" s="9"/>
      <c r="H807" s="9"/>
      <c r="I807" s="9"/>
      <c r="J807" s="9"/>
      <c r="K807" s="9"/>
      <c r="L807" s="9"/>
      <c r="M807" s="10"/>
      <c r="N807" s="10"/>
      <c r="O807" s="11">
        <v>0</v>
      </c>
      <c r="P807" s="7">
        <f t="shared" si="13"/>
        <v>0</v>
      </c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</row>
    <row r="808" spans="1:38" ht="15.75" customHeight="1" x14ac:dyDescent="0.25">
      <c r="A808" s="1" t="s">
        <v>660</v>
      </c>
      <c r="B808" s="1" t="s">
        <v>660</v>
      </c>
      <c r="C808" s="8" t="s">
        <v>32</v>
      </c>
      <c r="D808" s="9">
        <v>80</v>
      </c>
      <c r="E808" s="9"/>
      <c r="F808" s="9"/>
      <c r="G808" s="9"/>
      <c r="H808" s="9"/>
      <c r="I808" s="9"/>
      <c r="J808" s="9"/>
      <c r="K808" s="9"/>
      <c r="L808" s="9"/>
      <c r="M808" s="10"/>
      <c r="N808" s="10"/>
      <c r="O808" s="11">
        <v>0</v>
      </c>
      <c r="P808" s="7">
        <f t="shared" si="13"/>
        <v>0</v>
      </c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</row>
    <row r="809" spans="1:38" ht="15.75" customHeight="1" x14ac:dyDescent="0.25">
      <c r="A809" s="1" t="s">
        <v>63</v>
      </c>
      <c r="B809" s="1" t="s">
        <v>661</v>
      </c>
      <c r="C809" s="8" t="s">
        <v>32</v>
      </c>
      <c r="D809" s="9"/>
      <c r="E809" s="9"/>
      <c r="F809" s="9"/>
      <c r="G809" s="9"/>
      <c r="H809" s="9"/>
      <c r="I809" s="9"/>
      <c r="J809" s="9">
        <v>54</v>
      </c>
      <c r="K809" s="9"/>
      <c r="L809" s="9"/>
      <c r="M809" s="10">
        <v>162</v>
      </c>
      <c r="N809" s="10"/>
      <c r="O809" s="11">
        <v>0</v>
      </c>
      <c r="P809" s="7">
        <f t="shared" si="13"/>
        <v>162</v>
      </c>
      <c r="Q809" s="7">
        <v>2001</v>
      </c>
      <c r="R809" s="7">
        <v>3</v>
      </c>
      <c r="S809" s="7">
        <v>2021</v>
      </c>
      <c r="T809" s="7">
        <v>3</v>
      </c>
      <c r="U809" s="7">
        <v>45</v>
      </c>
      <c r="V809" s="7">
        <v>4</v>
      </c>
      <c r="W809" s="7">
        <v>200</v>
      </c>
      <c r="X809" s="7"/>
      <c r="Y809" s="7"/>
      <c r="Z809" s="7"/>
      <c r="AA809" s="7">
        <v>30</v>
      </c>
      <c r="AB809" s="7">
        <v>200</v>
      </c>
      <c r="AC809" s="7"/>
      <c r="AD809" s="27" t="s">
        <v>662</v>
      </c>
      <c r="AE809" s="7"/>
      <c r="AF809" s="7"/>
      <c r="AG809" s="7"/>
      <c r="AH809" s="7"/>
      <c r="AI809" s="7"/>
      <c r="AJ809" s="7"/>
      <c r="AK809" s="7"/>
      <c r="AL809" s="7"/>
    </row>
    <row r="810" spans="1:38" ht="15.75" customHeight="1" x14ac:dyDescent="0.25">
      <c r="A810" s="1" t="s">
        <v>663</v>
      </c>
      <c r="B810" s="1" t="s">
        <v>664</v>
      </c>
      <c r="C810" s="8" t="s">
        <v>32</v>
      </c>
      <c r="D810" s="9">
        <v>80</v>
      </c>
      <c r="E810" s="9"/>
      <c r="F810" s="9"/>
      <c r="G810" s="9"/>
      <c r="H810" s="9">
        <v>62</v>
      </c>
      <c r="I810" s="9"/>
      <c r="J810" s="9"/>
      <c r="K810" s="9"/>
      <c r="L810" s="9">
        <v>30</v>
      </c>
      <c r="M810" s="10">
        <v>150</v>
      </c>
      <c r="N810" s="10"/>
      <c r="O810" s="11">
        <v>0</v>
      </c>
      <c r="P810" s="7">
        <f t="shared" si="13"/>
        <v>150</v>
      </c>
      <c r="Q810" s="7">
        <v>2001</v>
      </c>
      <c r="R810" s="7">
        <v>3</v>
      </c>
      <c r="S810" s="7">
        <v>2021</v>
      </c>
      <c r="T810" s="7">
        <v>3</v>
      </c>
      <c r="U810" s="7">
        <v>52</v>
      </c>
      <c r="V810" s="7">
        <v>4</v>
      </c>
      <c r="W810" s="7">
        <v>200</v>
      </c>
      <c r="X810" s="7"/>
      <c r="Y810" s="7"/>
      <c r="Z810" s="7"/>
      <c r="AA810" s="7">
        <v>30</v>
      </c>
      <c r="AB810" s="7">
        <v>240</v>
      </c>
      <c r="AC810" s="7"/>
      <c r="AD810" s="27" t="s">
        <v>665</v>
      </c>
      <c r="AE810" s="7"/>
      <c r="AF810" s="7"/>
      <c r="AG810" s="7"/>
      <c r="AH810" s="7"/>
      <c r="AI810" s="7"/>
      <c r="AJ810" s="7"/>
      <c r="AK810" s="7"/>
      <c r="AL810" s="7"/>
    </row>
    <row r="811" spans="1:38" ht="15.75" customHeight="1" x14ac:dyDescent="0.25">
      <c r="A811" s="1" t="s">
        <v>63</v>
      </c>
      <c r="B811" s="1" t="s">
        <v>666</v>
      </c>
      <c r="C811" s="8" t="s">
        <v>32</v>
      </c>
      <c r="D811" s="9"/>
      <c r="E811" s="9"/>
      <c r="F811" s="9"/>
      <c r="G811" s="9"/>
      <c r="H811" s="9"/>
      <c r="I811" s="9"/>
      <c r="J811" s="9">
        <v>51</v>
      </c>
      <c r="K811" s="9"/>
      <c r="L811" s="9"/>
      <c r="M811" s="10">
        <v>160</v>
      </c>
      <c r="N811" s="10"/>
      <c r="O811" s="11">
        <v>0</v>
      </c>
      <c r="P811" s="7">
        <f t="shared" si="13"/>
        <v>160</v>
      </c>
      <c r="Q811" s="7">
        <v>2001</v>
      </c>
      <c r="R811" s="7">
        <v>3</v>
      </c>
      <c r="S811" s="7">
        <v>2021</v>
      </c>
      <c r="T811" s="7">
        <v>3</v>
      </c>
      <c r="U811" s="7">
        <v>45</v>
      </c>
      <c r="V811" s="7">
        <v>4</v>
      </c>
      <c r="W811" s="7">
        <v>200</v>
      </c>
      <c r="X811" s="7"/>
      <c r="Y811" s="7"/>
      <c r="Z811" s="7"/>
      <c r="AA811" s="7">
        <v>30</v>
      </c>
      <c r="AB811" s="7">
        <v>200</v>
      </c>
      <c r="AC811" s="7"/>
      <c r="AD811" s="27" t="s">
        <v>667</v>
      </c>
      <c r="AE811" s="7"/>
      <c r="AF811" s="7"/>
      <c r="AG811" s="7"/>
      <c r="AH811" s="7"/>
      <c r="AI811" s="7"/>
      <c r="AJ811" s="7"/>
      <c r="AK811" s="7"/>
      <c r="AL811" s="7"/>
    </row>
    <row r="812" spans="1:38" ht="15.75" customHeight="1" x14ac:dyDescent="0.25">
      <c r="A812" s="1" t="s">
        <v>668</v>
      </c>
      <c r="B812" s="1" t="s">
        <v>669</v>
      </c>
      <c r="C812" s="8" t="s">
        <v>32</v>
      </c>
      <c r="D812" s="9">
        <v>80</v>
      </c>
      <c r="E812" s="9"/>
      <c r="F812" s="9"/>
      <c r="G812" s="9"/>
      <c r="H812" s="9">
        <v>80</v>
      </c>
      <c r="I812" s="9"/>
      <c r="J812" s="9"/>
      <c r="K812" s="9"/>
      <c r="L812" s="9">
        <v>30</v>
      </c>
      <c r="M812" s="10">
        <v>145</v>
      </c>
      <c r="N812" s="10"/>
      <c r="O812" s="11">
        <v>0</v>
      </c>
      <c r="P812" s="7">
        <f t="shared" si="13"/>
        <v>145</v>
      </c>
      <c r="Q812" s="7">
        <v>2001</v>
      </c>
      <c r="R812" s="7">
        <v>3</v>
      </c>
      <c r="S812" s="7">
        <v>2021</v>
      </c>
      <c r="T812" s="7">
        <v>3</v>
      </c>
      <c r="U812" s="7">
        <v>45</v>
      </c>
      <c r="V812" s="7">
        <v>4</v>
      </c>
      <c r="W812" s="7">
        <v>200</v>
      </c>
      <c r="X812" s="7"/>
      <c r="Y812" s="7"/>
      <c r="Z812" s="7"/>
      <c r="AA812" s="7">
        <v>30</v>
      </c>
      <c r="AB812" s="7">
        <v>240</v>
      </c>
      <c r="AC812" s="7"/>
      <c r="AD812" s="27" t="s">
        <v>670</v>
      </c>
      <c r="AE812" s="7"/>
      <c r="AF812" s="7"/>
      <c r="AG812" s="7"/>
      <c r="AH812" s="7"/>
      <c r="AI812" s="7"/>
      <c r="AJ812" s="7"/>
      <c r="AK812" s="7"/>
      <c r="AL812" s="7"/>
    </row>
    <row r="813" spans="1:38" ht="15.75" customHeight="1" x14ac:dyDescent="0.25">
      <c r="A813" s="1" t="s">
        <v>63</v>
      </c>
      <c r="B813" s="1" t="s">
        <v>671</v>
      </c>
      <c r="C813" s="8" t="s">
        <v>32</v>
      </c>
      <c r="D813" s="9"/>
      <c r="E813" s="9"/>
      <c r="F813" s="9"/>
      <c r="G813" s="9"/>
      <c r="H813" s="9">
        <v>52</v>
      </c>
      <c r="I813" s="9"/>
      <c r="J813" s="9">
        <v>12</v>
      </c>
      <c r="K813" s="9"/>
      <c r="L813" s="9">
        <v>18</v>
      </c>
      <c r="M813" s="10">
        <v>135</v>
      </c>
      <c r="N813" s="10"/>
      <c r="O813" s="11">
        <v>0</v>
      </c>
      <c r="P813" s="7">
        <f t="shared" si="13"/>
        <v>135</v>
      </c>
      <c r="Q813" s="7">
        <v>2006</v>
      </c>
      <c r="R813" s="7">
        <v>3</v>
      </c>
      <c r="S813" s="7">
        <v>2021</v>
      </c>
      <c r="T813" s="7">
        <v>3</v>
      </c>
      <c r="U813" s="7">
        <v>45</v>
      </c>
      <c r="V813" s="7">
        <v>4</v>
      </c>
      <c r="W813" s="7">
        <v>200</v>
      </c>
      <c r="X813" s="7"/>
      <c r="Y813" s="7"/>
      <c r="Z813" s="7"/>
      <c r="AA813" s="7">
        <v>30</v>
      </c>
      <c r="AB813" s="7">
        <v>150</v>
      </c>
      <c r="AC813" s="7"/>
      <c r="AD813" s="27" t="s">
        <v>672</v>
      </c>
      <c r="AE813" s="7"/>
      <c r="AF813" s="7"/>
      <c r="AG813" s="7"/>
      <c r="AH813" s="7"/>
      <c r="AI813" s="7"/>
      <c r="AJ813" s="7"/>
      <c r="AK813" s="7"/>
      <c r="AL813" s="7"/>
    </row>
    <row r="814" spans="1:38" ht="15.75" customHeight="1" x14ac:dyDescent="0.25">
      <c r="A814" s="1" t="s">
        <v>673</v>
      </c>
      <c r="B814" s="1" t="s">
        <v>674</v>
      </c>
      <c r="C814" s="8" t="s">
        <v>32</v>
      </c>
      <c r="D814" s="9">
        <v>82</v>
      </c>
      <c r="E814" s="9"/>
      <c r="F814" s="9"/>
      <c r="G814" s="9"/>
      <c r="H814" s="9">
        <v>80</v>
      </c>
      <c r="I814" s="9"/>
      <c r="J814" s="9"/>
      <c r="K814" s="9"/>
      <c r="L814" s="9">
        <v>35</v>
      </c>
      <c r="M814" s="10">
        <v>125</v>
      </c>
      <c r="N814" s="10"/>
      <c r="O814" s="11">
        <v>0</v>
      </c>
      <c r="P814" s="7">
        <f t="shared" si="13"/>
        <v>125</v>
      </c>
      <c r="Q814" s="7">
        <v>2006</v>
      </c>
      <c r="R814" s="7">
        <v>3</v>
      </c>
      <c r="S814" s="7">
        <v>2021</v>
      </c>
      <c r="T814" s="7">
        <v>3</v>
      </c>
      <c r="U814" s="7">
        <v>45</v>
      </c>
      <c r="V814" s="7">
        <v>4</v>
      </c>
      <c r="W814" s="7">
        <v>200</v>
      </c>
      <c r="X814" s="7"/>
      <c r="Y814" s="7"/>
      <c r="Z814" s="7"/>
      <c r="AA814" s="7">
        <v>30</v>
      </c>
      <c r="AB814" s="7">
        <v>150</v>
      </c>
      <c r="AC814" s="7"/>
      <c r="AD814" s="27" t="s">
        <v>675</v>
      </c>
      <c r="AE814" s="7"/>
      <c r="AF814" s="7"/>
      <c r="AG814" s="7"/>
      <c r="AH814" s="7"/>
      <c r="AI814" s="7"/>
      <c r="AJ814" s="7"/>
      <c r="AK814" s="7"/>
      <c r="AL814" s="7"/>
    </row>
    <row r="815" spans="1:38" ht="15.75" customHeight="1" x14ac:dyDescent="0.25">
      <c r="A815" s="1" t="s">
        <v>676</v>
      </c>
      <c r="B815" s="1" t="s">
        <v>677</v>
      </c>
      <c r="C815" s="8" t="s">
        <v>32</v>
      </c>
      <c r="D815" s="9">
        <v>70</v>
      </c>
      <c r="E815" s="9"/>
      <c r="F815" s="9"/>
      <c r="G815" s="9"/>
      <c r="H815" s="9">
        <v>31</v>
      </c>
      <c r="I815" s="9"/>
      <c r="J815" s="9"/>
      <c r="K815" s="9"/>
      <c r="L815" s="9">
        <v>50</v>
      </c>
      <c r="M815" s="10">
        <v>125</v>
      </c>
      <c r="N815" s="10"/>
      <c r="O815" s="11">
        <v>0</v>
      </c>
      <c r="P815" s="7">
        <f t="shared" si="13"/>
        <v>125</v>
      </c>
      <c r="Q815" s="7">
        <v>2006</v>
      </c>
      <c r="R815" s="7">
        <v>3</v>
      </c>
      <c r="S815" s="7">
        <v>2021</v>
      </c>
      <c r="T815" s="7">
        <v>3</v>
      </c>
      <c r="U815" s="7">
        <v>48</v>
      </c>
      <c r="V815" s="7">
        <v>4</v>
      </c>
      <c r="W815" s="7">
        <v>200</v>
      </c>
      <c r="X815" s="7"/>
      <c r="Y815" s="7"/>
      <c r="Z815" s="7"/>
      <c r="AA815" s="7">
        <v>30</v>
      </c>
      <c r="AB815" s="7">
        <v>150</v>
      </c>
      <c r="AC815" s="7"/>
      <c r="AD815" s="27" t="s">
        <v>678</v>
      </c>
      <c r="AE815" s="7"/>
      <c r="AF815" s="7"/>
      <c r="AG815" s="7"/>
      <c r="AH815" s="7"/>
      <c r="AI815" s="7"/>
      <c r="AJ815" s="7"/>
      <c r="AK815" s="7"/>
      <c r="AL815" s="7"/>
    </row>
    <row r="816" spans="1:38" ht="15.75" customHeight="1" x14ac:dyDescent="0.25">
      <c r="A816" s="1" t="s">
        <v>679</v>
      </c>
      <c r="B816" s="1" t="s">
        <v>680</v>
      </c>
      <c r="C816" s="8" t="s">
        <v>32</v>
      </c>
      <c r="D816" s="9">
        <v>70</v>
      </c>
      <c r="E816" s="9"/>
      <c r="F816" s="9"/>
      <c r="G816" s="9"/>
      <c r="H816" s="9">
        <v>31</v>
      </c>
      <c r="I816" s="9"/>
      <c r="J816" s="9"/>
      <c r="K816" s="9"/>
      <c r="L816" s="9">
        <v>50</v>
      </c>
      <c r="M816" s="10">
        <v>125</v>
      </c>
      <c r="N816" s="10"/>
      <c r="O816" s="11">
        <v>0</v>
      </c>
      <c r="P816" s="7">
        <f t="shared" si="13"/>
        <v>125</v>
      </c>
      <c r="Q816" s="7">
        <v>2006</v>
      </c>
      <c r="R816" s="7">
        <v>3</v>
      </c>
      <c r="S816" s="7">
        <v>2021</v>
      </c>
      <c r="T816" s="7">
        <v>3</v>
      </c>
      <c r="U816" s="7">
        <v>48</v>
      </c>
      <c r="V816" s="7">
        <v>4</v>
      </c>
      <c r="W816" s="7">
        <v>200</v>
      </c>
      <c r="X816" s="7"/>
      <c r="Y816" s="7"/>
      <c r="Z816" s="7"/>
      <c r="AA816" s="7">
        <v>30</v>
      </c>
      <c r="AB816" s="7">
        <v>150</v>
      </c>
      <c r="AC816" s="7"/>
      <c r="AD816" s="27" t="s">
        <v>681</v>
      </c>
      <c r="AE816" s="7"/>
      <c r="AF816" s="7"/>
      <c r="AG816" s="7"/>
      <c r="AH816" s="7"/>
      <c r="AI816" s="7"/>
      <c r="AJ816" s="7"/>
      <c r="AK816" s="7"/>
      <c r="AL816" s="7"/>
    </row>
    <row r="817" spans="1:38" ht="15.75" customHeight="1" x14ac:dyDescent="0.25">
      <c r="A817" s="1" t="s">
        <v>682</v>
      </c>
      <c r="B817" s="1" t="s">
        <v>683</v>
      </c>
      <c r="C817" s="8" t="s">
        <v>32</v>
      </c>
      <c r="D817" s="9">
        <v>140</v>
      </c>
      <c r="E817" s="9"/>
      <c r="F817" s="9"/>
      <c r="G817" s="9"/>
      <c r="H817" s="9">
        <v>110</v>
      </c>
      <c r="I817" s="9"/>
      <c r="J817" s="9"/>
      <c r="K817" s="9"/>
      <c r="L817" s="9">
        <v>65</v>
      </c>
      <c r="M817" s="10">
        <v>100</v>
      </c>
      <c r="N817" s="10"/>
      <c r="O817" s="11">
        <v>0</v>
      </c>
      <c r="P817" s="7">
        <f t="shared" si="13"/>
        <v>100</v>
      </c>
      <c r="Q817" s="7">
        <v>2014</v>
      </c>
      <c r="R817" s="7">
        <v>0</v>
      </c>
      <c r="S817" s="7"/>
      <c r="T817" s="7"/>
      <c r="U817" s="7"/>
      <c r="V817" s="7">
        <v>4</v>
      </c>
      <c r="W817" s="7">
        <v>160</v>
      </c>
      <c r="X817" s="7"/>
      <c r="Y817" s="7"/>
      <c r="Z817" s="7"/>
      <c r="AA817" s="7">
        <v>30</v>
      </c>
      <c r="AB817" s="7">
        <v>150</v>
      </c>
      <c r="AC817" s="7"/>
      <c r="AD817" s="27" t="s">
        <v>684</v>
      </c>
      <c r="AE817" s="7"/>
      <c r="AF817" s="7"/>
      <c r="AG817" s="7"/>
      <c r="AH817" s="7"/>
      <c r="AI817" s="7"/>
      <c r="AJ817" s="7"/>
      <c r="AK817" s="7"/>
      <c r="AL817" s="7"/>
    </row>
    <row r="818" spans="1:38" ht="15.75" customHeight="1" x14ac:dyDescent="0.25">
      <c r="A818" s="1" t="s">
        <v>685</v>
      </c>
      <c r="B818" s="1" t="s">
        <v>686</v>
      </c>
      <c r="C818" s="8" t="s">
        <v>32</v>
      </c>
      <c r="D818" s="9">
        <v>155</v>
      </c>
      <c r="E818" s="9"/>
      <c r="F818" s="9"/>
      <c r="G818" s="9"/>
      <c r="H818" s="9">
        <v>125</v>
      </c>
      <c r="I818" s="9"/>
      <c r="J818" s="9"/>
      <c r="K818" s="9"/>
      <c r="L818" s="9">
        <v>55</v>
      </c>
      <c r="M818" s="10">
        <v>100</v>
      </c>
      <c r="N818" s="10"/>
      <c r="O818" s="11">
        <v>0</v>
      </c>
      <c r="P818" s="7">
        <f t="shared" si="13"/>
        <v>100</v>
      </c>
      <c r="Q818" s="7">
        <v>2014</v>
      </c>
      <c r="R818" s="7">
        <v>0</v>
      </c>
      <c r="S818" s="7"/>
      <c r="T818" s="7"/>
      <c r="U818" s="7"/>
      <c r="V818" s="7">
        <v>4</v>
      </c>
      <c r="W818" s="7">
        <v>160</v>
      </c>
      <c r="X818" s="7"/>
      <c r="Y818" s="7"/>
      <c r="Z818" s="7"/>
      <c r="AA818" s="7">
        <v>30</v>
      </c>
      <c r="AB818" s="7">
        <v>150</v>
      </c>
      <c r="AC818" s="7"/>
      <c r="AD818" s="27" t="s">
        <v>687</v>
      </c>
      <c r="AE818" s="7"/>
      <c r="AF818" s="7"/>
      <c r="AG818" s="7"/>
      <c r="AH818" s="7"/>
      <c r="AI818" s="7"/>
      <c r="AJ818" s="7"/>
      <c r="AK818" s="7"/>
      <c r="AL818" s="7"/>
    </row>
    <row r="819" spans="1:38" ht="15.75" customHeight="1" x14ac:dyDescent="0.25">
      <c r="A819" s="1" t="s">
        <v>688</v>
      </c>
      <c r="B819" s="1" t="s">
        <v>689</v>
      </c>
      <c r="C819" s="8" t="s">
        <v>32</v>
      </c>
      <c r="D819" s="9">
        <v>129</v>
      </c>
      <c r="E819" s="9"/>
      <c r="F819" s="9"/>
      <c r="G819" s="9"/>
      <c r="H819" s="9">
        <v>40</v>
      </c>
      <c r="I819" s="9"/>
      <c r="J819" s="9">
        <v>33</v>
      </c>
      <c r="K819" s="9"/>
      <c r="L819" s="9">
        <v>60</v>
      </c>
      <c r="M819" s="10">
        <v>115</v>
      </c>
      <c r="N819" s="10"/>
      <c r="O819" s="11">
        <v>0</v>
      </c>
      <c r="P819" s="7">
        <f t="shared" si="13"/>
        <v>115</v>
      </c>
      <c r="Q819" s="7">
        <v>2014</v>
      </c>
      <c r="R819" s="7">
        <v>0</v>
      </c>
      <c r="S819" s="7"/>
      <c r="T819" s="7"/>
      <c r="U819" s="7"/>
      <c r="V819" s="7">
        <v>4</v>
      </c>
      <c r="W819" s="7">
        <v>160</v>
      </c>
      <c r="X819" s="7"/>
      <c r="Y819" s="7"/>
      <c r="Z819" s="7"/>
      <c r="AA819" s="7">
        <v>30</v>
      </c>
      <c r="AB819" s="7">
        <v>140</v>
      </c>
      <c r="AC819" s="7"/>
      <c r="AD819" s="7"/>
      <c r="AE819" s="7"/>
      <c r="AF819" s="7"/>
      <c r="AG819" s="7"/>
      <c r="AH819" s="7"/>
      <c r="AI819" s="7"/>
      <c r="AJ819" s="7"/>
      <c r="AK819" s="7"/>
      <c r="AL819" s="7"/>
    </row>
    <row r="820" spans="1:38" ht="15.75" customHeight="1" x14ac:dyDescent="0.25">
      <c r="A820" s="1" t="s">
        <v>690</v>
      </c>
      <c r="B820" s="1" t="s">
        <v>691</v>
      </c>
      <c r="C820" s="8" t="s">
        <v>32</v>
      </c>
      <c r="D820" s="9">
        <v>129</v>
      </c>
      <c r="E820" s="9"/>
      <c r="F820" s="9"/>
      <c r="G820" s="9"/>
      <c r="H820" s="9">
        <v>40</v>
      </c>
      <c r="I820" s="9"/>
      <c r="J820" s="9">
        <v>33</v>
      </c>
      <c r="K820" s="9"/>
      <c r="L820" s="9">
        <v>60</v>
      </c>
      <c r="M820" s="10">
        <v>115</v>
      </c>
      <c r="N820" s="10"/>
      <c r="O820" s="11">
        <v>0</v>
      </c>
      <c r="P820" s="7">
        <f t="shared" si="13"/>
        <v>115</v>
      </c>
      <c r="Q820" s="7">
        <v>2014</v>
      </c>
      <c r="R820" s="7">
        <v>0</v>
      </c>
      <c r="S820" s="7"/>
      <c r="T820" s="7"/>
      <c r="U820" s="7"/>
      <c r="V820" s="7">
        <v>4</v>
      </c>
      <c r="W820" s="7">
        <v>160</v>
      </c>
      <c r="X820" s="7"/>
      <c r="Y820" s="7"/>
      <c r="Z820" s="7"/>
      <c r="AA820" s="7">
        <v>30</v>
      </c>
      <c r="AB820" s="7">
        <v>140</v>
      </c>
      <c r="AC820" s="7"/>
      <c r="AD820" s="7"/>
      <c r="AE820" s="7"/>
      <c r="AF820" s="7"/>
      <c r="AG820" s="7"/>
      <c r="AH820" s="7"/>
      <c r="AI820" s="7"/>
      <c r="AJ820" s="7"/>
      <c r="AK820" s="7"/>
      <c r="AL820" s="7"/>
    </row>
    <row r="821" spans="1:38" ht="15.75" customHeight="1" x14ac:dyDescent="0.25">
      <c r="A821" s="1" t="s">
        <v>692</v>
      </c>
      <c r="B821" s="1" t="s">
        <v>693</v>
      </c>
      <c r="C821" s="8" t="s">
        <v>32</v>
      </c>
      <c r="D821" s="9">
        <v>100</v>
      </c>
      <c r="E821" s="9"/>
      <c r="F821" s="9"/>
      <c r="G821" s="9"/>
      <c r="H821" s="9">
        <v>100</v>
      </c>
      <c r="I821" s="9"/>
      <c r="J821" s="9"/>
      <c r="K821" s="9"/>
      <c r="L821" s="9"/>
      <c r="M821" s="10">
        <v>135</v>
      </c>
      <c r="N821" s="10"/>
      <c r="O821" s="11">
        <v>0</v>
      </c>
      <c r="P821" s="7">
        <f t="shared" si="13"/>
        <v>135</v>
      </c>
      <c r="Q821" s="7">
        <v>2020</v>
      </c>
      <c r="R821" s="7">
        <v>9</v>
      </c>
      <c r="S821" s="7"/>
      <c r="T821" s="7"/>
      <c r="U821" s="7">
        <v>42</v>
      </c>
      <c r="V821" s="7">
        <v>4</v>
      </c>
      <c r="W821" s="7">
        <v>200</v>
      </c>
      <c r="X821" s="7"/>
      <c r="Y821" s="7"/>
      <c r="Z821" s="7"/>
      <c r="AA821" s="7">
        <v>30</v>
      </c>
      <c r="AB821" s="7">
        <v>150</v>
      </c>
      <c r="AC821" s="7"/>
      <c r="AD821" s="7"/>
      <c r="AE821" s="7"/>
      <c r="AF821" s="7"/>
      <c r="AG821" s="7"/>
      <c r="AH821" s="7"/>
      <c r="AI821" s="7"/>
      <c r="AJ821" s="7"/>
      <c r="AK821" s="7"/>
      <c r="AL821" s="7"/>
    </row>
    <row r="822" spans="1:38" ht="15.75" customHeight="1" x14ac:dyDescent="0.25">
      <c r="A822" s="1" t="s">
        <v>694</v>
      </c>
      <c r="B822" s="1" t="s">
        <v>695</v>
      </c>
      <c r="C822" s="8" t="s">
        <v>32</v>
      </c>
      <c r="D822" s="9">
        <v>100</v>
      </c>
      <c r="E822" s="9"/>
      <c r="F822" s="9"/>
      <c r="G822" s="9"/>
      <c r="H822" s="9">
        <v>100</v>
      </c>
      <c r="I822" s="9"/>
      <c r="J822" s="9"/>
      <c r="K822" s="9"/>
      <c r="L822" s="9"/>
      <c r="M822" s="10">
        <v>135</v>
      </c>
      <c r="N822" s="10"/>
      <c r="O822" s="11">
        <v>0</v>
      </c>
      <c r="P822" s="7">
        <f t="shared" si="13"/>
        <v>135</v>
      </c>
      <c r="Q822" s="7">
        <v>2020</v>
      </c>
      <c r="R822" s="7">
        <v>9</v>
      </c>
      <c r="S822" s="7"/>
      <c r="T822" s="7"/>
      <c r="U822" s="7">
        <v>42</v>
      </c>
      <c r="V822" s="7">
        <v>4</v>
      </c>
      <c r="W822" s="7">
        <v>200</v>
      </c>
      <c r="X822" s="7"/>
      <c r="Y822" s="7"/>
      <c r="Z822" s="7"/>
      <c r="AA822" s="7">
        <v>30</v>
      </c>
      <c r="AB822" s="7">
        <v>150</v>
      </c>
      <c r="AC822" s="7"/>
      <c r="AD822" s="7"/>
      <c r="AE822" s="7"/>
      <c r="AF822" s="7"/>
      <c r="AG822" s="7"/>
      <c r="AH822" s="7"/>
      <c r="AI822" s="7"/>
      <c r="AJ822" s="7"/>
      <c r="AK822" s="7"/>
      <c r="AL822" s="7"/>
    </row>
    <row r="823" spans="1:38" ht="15.75" customHeight="1" x14ac:dyDescent="0.25">
      <c r="A823" s="1" t="s">
        <v>696</v>
      </c>
      <c r="B823" s="1" t="s">
        <v>697</v>
      </c>
      <c r="C823" s="8" t="s">
        <v>32</v>
      </c>
      <c r="D823" s="9">
        <v>60</v>
      </c>
      <c r="E823" s="9"/>
      <c r="F823" s="9"/>
      <c r="G823" s="9"/>
      <c r="H823" s="9">
        <v>60</v>
      </c>
      <c r="I823" s="9"/>
      <c r="J823" s="9"/>
      <c r="K823" s="9"/>
      <c r="L823" s="9"/>
      <c r="M823" s="10">
        <v>175</v>
      </c>
      <c r="N823" s="10"/>
      <c r="O823" s="11">
        <v>0</v>
      </c>
      <c r="P823" s="7">
        <f t="shared" si="13"/>
        <v>175</v>
      </c>
      <c r="Q823" s="7">
        <v>1961</v>
      </c>
      <c r="R823" s="7">
        <v>0</v>
      </c>
      <c r="S823" s="7">
        <v>1990</v>
      </c>
      <c r="T823" s="7">
        <v>12</v>
      </c>
      <c r="U823" s="7">
        <v>37</v>
      </c>
      <c r="V823" s="7">
        <v>4</v>
      </c>
      <c r="W823" s="7">
        <v>140</v>
      </c>
      <c r="X823" s="7"/>
      <c r="Y823" s="7"/>
      <c r="Z823" s="7"/>
      <c r="AA823" s="7">
        <v>30</v>
      </c>
      <c r="AB823" s="7">
        <v>240</v>
      </c>
      <c r="AC823" s="7"/>
      <c r="AD823" s="7"/>
      <c r="AE823" s="7"/>
      <c r="AF823" s="7"/>
      <c r="AG823" s="7"/>
      <c r="AH823" s="7"/>
      <c r="AI823" s="7"/>
      <c r="AJ823" s="7"/>
      <c r="AK823" s="7"/>
      <c r="AL823" s="7"/>
    </row>
    <row r="824" spans="1:38" ht="15.75" customHeight="1" x14ac:dyDescent="0.25">
      <c r="A824" s="1" t="s">
        <v>698</v>
      </c>
      <c r="B824" s="1" t="s">
        <v>699</v>
      </c>
      <c r="C824" s="8" t="s">
        <v>32</v>
      </c>
      <c r="D824" s="9">
        <v>34</v>
      </c>
      <c r="E824" s="9"/>
      <c r="F824" s="9"/>
      <c r="G824" s="9"/>
      <c r="H824" s="9"/>
      <c r="I824" s="9"/>
      <c r="J824" s="9">
        <v>33</v>
      </c>
      <c r="K824" s="9"/>
      <c r="L824" s="9"/>
      <c r="M824" s="10">
        <v>190</v>
      </c>
      <c r="N824" s="10"/>
      <c r="O824" s="11">
        <v>0</v>
      </c>
      <c r="P824" s="7">
        <f t="shared" si="13"/>
        <v>190</v>
      </c>
      <c r="Q824" s="7">
        <v>1974</v>
      </c>
      <c r="R824" s="7">
        <v>0</v>
      </c>
      <c r="S824" s="7">
        <v>1990</v>
      </c>
      <c r="T824" s="7">
        <v>12</v>
      </c>
      <c r="U824" s="7">
        <v>40</v>
      </c>
      <c r="V824" s="7">
        <v>4</v>
      </c>
      <c r="W824" s="7">
        <v>160</v>
      </c>
      <c r="X824" s="7"/>
      <c r="Y824" s="7"/>
      <c r="Z824" s="7"/>
      <c r="AA824" s="7">
        <v>30</v>
      </c>
      <c r="AB824" s="7">
        <v>240</v>
      </c>
      <c r="AC824" s="7"/>
      <c r="AD824" s="7"/>
      <c r="AE824" s="7"/>
      <c r="AF824" s="7"/>
      <c r="AG824" s="7"/>
      <c r="AH824" s="7"/>
      <c r="AI824" s="7"/>
      <c r="AJ824" s="7"/>
      <c r="AK824" s="7"/>
      <c r="AL824" s="7"/>
    </row>
    <row r="825" spans="1:38" ht="15.75" customHeight="1" x14ac:dyDescent="0.25">
      <c r="A825" s="1" t="s">
        <v>700</v>
      </c>
      <c r="B825" s="1" t="s">
        <v>701</v>
      </c>
      <c r="C825" s="8" t="s">
        <v>32</v>
      </c>
      <c r="D825" s="9">
        <v>108</v>
      </c>
      <c r="E825" s="9"/>
      <c r="F825" s="9"/>
      <c r="G825" s="9"/>
      <c r="H825" s="9">
        <v>108</v>
      </c>
      <c r="I825" s="9"/>
      <c r="J825" s="9"/>
      <c r="K825" s="9"/>
      <c r="L825" s="9">
        <v>72</v>
      </c>
      <c r="M825" s="10">
        <v>52</v>
      </c>
      <c r="N825" s="10"/>
      <c r="O825" s="11">
        <v>0</v>
      </c>
      <c r="P825" s="7">
        <f t="shared" si="13"/>
        <v>52</v>
      </c>
      <c r="Q825" s="7">
        <v>1953</v>
      </c>
      <c r="R825" s="7">
        <v>0</v>
      </c>
      <c r="S825" s="7">
        <v>1961</v>
      </c>
      <c r="T825" s="7">
        <v>12</v>
      </c>
      <c r="U825" s="7">
        <v>41</v>
      </c>
      <c r="V825" s="7">
        <v>4</v>
      </c>
      <c r="W825" s="7">
        <v>75</v>
      </c>
      <c r="X825" s="7" t="s">
        <v>41</v>
      </c>
      <c r="Y825" s="7">
        <v>338</v>
      </c>
      <c r="Z825" s="7"/>
      <c r="AA825" s="7">
        <v>20</v>
      </c>
      <c r="AB825" s="7">
        <v>120</v>
      </c>
      <c r="AC825" s="7"/>
      <c r="AD825" s="7"/>
      <c r="AE825" s="7"/>
      <c r="AF825" s="7"/>
      <c r="AG825" s="7"/>
      <c r="AH825" s="7"/>
      <c r="AI825" s="7"/>
      <c r="AJ825" s="7"/>
      <c r="AK825" s="7"/>
      <c r="AL825" s="7"/>
    </row>
    <row r="826" spans="1:38" ht="15.75" customHeight="1" x14ac:dyDescent="0.25">
      <c r="A826" s="1" t="s">
        <v>702</v>
      </c>
      <c r="B826" s="1" t="s">
        <v>703</v>
      </c>
      <c r="C826" s="8" t="s">
        <v>32</v>
      </c>
      <c r="D826" s="9">
        <v>68</v>
      </c>
      <c r="E826" s="9"/>
      <c r="F826" s="9"/>
      <c r="G826" s="9"/>
      <c r="H826" s="9">
        <v>56</v>
      </c>
      <c r="I826" s="9"/>
      <c r="J826" s="9">
        <v>12</v>
      </c>
      <c r="K826" s="9"/>
      <c r="L826" s="9">
        <v>35</v>
      </c>
      <c r="M826" s="10">
        <v>82</v>
      </c>
      <c r="N826" s="10"/>
      <c r="O826" s="11">
        <v>0</v>
      </c>
      <c r="P826" s="7">
        <f t="shared" si="13"/>
        <v>82</v>
      </c>
      <c r="Q826" s="7">
        <v>1961</v>
      </c>
      <c r="R826" s="7">
        <v>0</v>
      </c>
      <c r="S826" s="7">
        <v>1972</v>
      </c>
      <c r="T826" s="7">
        <v>12</v>
      </c>
      <c r="U826" s="7">
        <v>46</v>
      </c>
      <c r="V826" s="7">
        <v>4</v>
      </c>
      <c r="W826" s="7">
        <v>120</v>
      </c>
      <c r="X826" s="7" t="s">
        <v>41</v>
      </c>
      <c r="Y826" s="7">
        <v>331</v>
      </c>
      <c r="Z826" s="7"/>
      <c r="AA826" s="7">
        <v>20</v>
      </c>
      <c r="AB826" s="7">
        <v>150</v>
      </c>
      <c r="AC826" s="7"/>
      <c r="AD826" s="27" t="s">
        <v>704</v>
      </c>
      <c r="AE826" s="7"/>
      <c r="AF826" s="7"/>
      <c r="AG826" s="7"/>
      <c r="AH826" s="7"/>
      <c r="AI826" s="7"/>
      <c r="AJ826" s="7"/>
      <c r="AK826" s="7"/>
      <c r="AL826" s="7"/>
    </row>
    <row r="827" spans="1:38" ht="15.75" customHeight="1" x14ac:dyDescent="0.25">
      <c r="A827" s="1" t="s">
        <v>705</v>
      </c>
      <c r="B827" s="1" t="s">
        <v>706</v>
      </c>
      <c r="C827" s="8" t="s">
        <v>32</v>
      </c>
      <c r="D827" s="9">
        <v>88</v>
      </c>
      <c r="E827" s="9"/>
      <c r="F827" s="9"/>
      <c r="G827" s="9"/>
      <c r="H827" s="9">
        <v>88</v>
      </c>
      <c r="I827" s="9"/>
      <c r="J827" s="9"/>
      <c r="K827" s="9"/>
      <c r="L827" s="9">
        <v>38</v>
      </c>
      <c r="M827" s="10">
        <v>71</v>
      </c>
      <c r="N827" s="10"/>
      <c r="O827" s="11">
        <v>0</v>
      </c>
      <c r="P827" s="7">
        <f t="shared" si="13"/>
        <v>71</v>
      </c>
      <c r="Q827" s="7">
        <v>1961</v>
      </c>
      <c r="R827" s="7">
        <v>0</v>
      </c>
      <c r="S827" s="7">
        <v>1972</v>
      </c>
      <c r="T827" s="7">
        <v>12</v>
      </c>
      <c r="U827" s="7">
        <v>32</v>
      </c>
      <c r="V827" s="7">
        <v>4</v>
      </c>
      <c r="W827" s="7">
        <v>120</v>
      </c>
      <c r="X827" s="7"/>
      <c r="Y827" s="7"/>
      <c r="Z827" s="7"/>
      <c r="AA827" s="7"/>
      <c r="AB827" s="7">
        <v>120</v>
      </c>
      <c r="AC827" s="7"/>
      <c r="AD827" s="27" t="s">
        <v>704</v>
      </c>
      <c r="AE827" s="7"/>
      <c r="AF827" s="7"/>
      <c r="AG827" s="7"/>
      <c r="AH827" s="7"/>
      <c r="AI827" s="7"/>
      <c r="AJ827" s="7"/>
      <c r="AK827" s="7"/>
      <c r="AL827" s="7"/>
    </row>
    <row r="828" spans="1:38" ht="15.75" customHeight="1" x14ac:dyDescent="0.25">
      <c r="A828" s="1" t="s">
        <v>707</v>
      </c>
      <c r="B828" s="1" t="s">
        <v>703</v>
      </c>
      <c r="C828" s="8" t="s">
        <v>32</v>
      </c>
      <c r="D828" s="9">
        <v>68</v>
      </c>
      <c r="E828" s="9"/>
      <c r="F828" s="9"/>
      <c r="G828" s="9"/>
      <c r="H828" s="9">
        <v>56</v>
      </c>
      <c r="I828" s="9"/>
      <c r="J828" s="9">
        <v>12</v>
      </c>
      <c r="K828" s="9"/>
      <c r="L828" s="9">
        <v>35</v>
      </c>
      <c r="M828" s="10">
        <v>82</v>
      </c>
      <c r="N828" s="10"/>
      <c r="O828" s="11">
        <v>0</v>
      </c>
      <c r="P828" s="7">
        <f t="shared" si="13"/>
        <v>82</v>
      </c>
      <c r="Q828" s="7">
        <v>1961</v>
      </c>
      <c r="R828" s="7">
        <v>0</v>
      </c>
      <c r="S828" s="7">
        <v>1972</v>
      </c>
      <c r="T828" s="7">
        <v>12</v>
      </c>
      <c r="U828" s="7">
        <v>46</v>
      </c>
      <c r="V828" s="7">
        <v>4</v>
      </c>
      <c r="W828" s="7">
        <v>120</v>
      </c>
      <c r="X828" s="7" t="s">
        <v>41</v>
      </c>
      <c r="Y828" s="7">
        <v>331</v>
      </c>
      <c r="Z828" s="7"/>
      <c r="AA828" s="7">
        <v>20</v>
      </c>
      <c r="AB828" s="7">
        <v>150</v>
      </c>
      <c r="AC828" s="7"/>
      <c r="AD828" s="27" t="s">
        <v>704</v>
      </c>
      <c r="AE828" s="7"/>
      <c r="AF828" s="7"/>
      <c r="AG828" s="7"/>
      <c r="AH828" s="7"/>
      <c r="AI828" s="7"/>
      <c r="AJ828" s="7"/>
      <c r="AK828" s="7"/>
      <c r="AL828" s="7"/>
    </row>
    <row r="829" spans="1:38" ht="15.75" customHeight="1" x14ac:dyDescent="0.25">
      <c r="A829" s="1" t="s">
        <v>708</v>
      </c>
      <c r="B829" s="1" t="s">
        <v>709</v>
      </c>
      <c r="C829" s="8" t="s">
        <v>32</v>
      </c>
      <c r="D829" s="9">
        <v>68</v>
      </c>
      <c r="E829" s="9"/>
      <c r="F829" s="9"/>
      <c r="G829" s="9"/>
      <c r="H829" s="9">
        <v>70</v>
      </c>
      <c r="I829" s="9"/>
      <c r="J829" s="9">
        <v>12</v>
      </c>
      <c r="K829" s="9"/>
      <c r="L829" s="9">
        <v>35</v>
      </c>
      <c r="M829" s="10">
        <v>85</v>
      </c>
      <c r="N829" s="10"/>
      <c r="O829" s="11">
        <v>0</v>
      </c>
      <c r="P829" s="7">
        <f t="shared" si="13"/>
        <v>85</v>
      </c>
      <c r="Q829" s="7">
        <v>1971</v>
      </c>
      <c r="R829" s="7">
        <v>9</v>
      </c>
      <c r="S829" s="7">
        <v>1988</v>
      </c>
      <c r="T829" s="7">
        <v>12</v>
      </c>
      <c r="U829" s="7">
        <v>46</v>
      </c>
      <c r="V829" s="7">
        <v>4</v>
      </c>
      <c r="W829" s="7">
        <v>140</v>
      </c>
      <c r="X829" s="7" t="s">
        <v>41</v>
      </c>
      <c r="Y829" s="7">
        <v>368</v>
      </c>
      <c r="Z829" s="7"/>
      <c r="AA829" s="7">
        <v>20</v>
      </c>
      <c r="AB829" s="7">
        <v>120</v>
      </c>
      <c r="AC829" s="7"/>
      <c r="AD829" s="27" t="s">
        <v>710</v>
      </c>
      <c r="AE829" s="7"/>
      <c r="AF829" s="7"/>
      <c r="AG829" s="7"/>
      <c r="AH829" s="7"/>
      <c r="AI829" s="7"/>
      <c r="AJ829" s="7"/>
      <c r="AK829" s="7"/>
      <c r="AL829" s="7"/>
    </row>
    <row r="830" spans="1:38" ht="15.75" customHeight="1" x14ac:dyDescent="0.25">
      <c r="A830" s="1" t="s">
        <v>711</v>
      </c>
      <c r="B830" s="1" t="s">
        <v>712</v>
      </c>
      <c r="C830" s="8" t="s">
        <v>32</v>
      </c>
      <c r="D830" s="9">
        <v>88</v>
      </c>
      <c r="E830" s="9"/>
      <c r="F830" s="9"/>
      <c r="G830" s="9"/>
      <c r="H830" s="9">
        <v>94</v>
      </c>
      <c r="I830" s="9"/>
      <c r="J830" s="9"/>
      <c r="K830" s="9"/>
      <c r="L830" s="9">
        <v>38</v>
      </c>
      <c r="M830" s="10">
        <v>75</v>
      </c>
      <c r="N830" s="10"/>
      <c r="O830" s="11">
        <v>0</v>
      </c>
      <c r="P830" s="7">
        <f t="shared" si="13"/>
        <v>75</v>
      </c>
      <c r="Q830" s="7">
        <v>1971</v>
      </c>
      <c r="R830" s="7">
        <v>9</v>
      </c>
      <c r="S830" s="7">
        <v>1988</v>
      </c>
      <c r="T830" s="7">
        <v>12</v>
      </c>
      <c r="U830" s="7">
        <v>32</v>
      </c>
      <c r="V830" s="7">
        <v>4</v>
      </c>
      <c r="W830" s="7">
        <v>140</v>
      </c>
      <c r="X830" s="7"/>
      <c r="Y830" s="7"/>
      <c r="Z830" s="7"/>
      <c r="AA830" s="7">
        <v>20</v>
      </c>
      <c r="AB830" s="7">
        <v>120</v>
      </c>
      <c r="AC830" s="7"/>
      <c r="AD830" s="27" t="s">
        <v>710</v>
      </c>
      <c r="AE830" s="7"/>
      <c r="AF830" s="7"/>
      <c r="AG830" s="7"/>
      <c r="AH830" s="7"/>
      <c r="AI830" s="7"/>
      <c r="AJ830" s="7"/>
      <c r="AK830" s="7"/>
      <c r="AL830" s="7"/>
    </row>
    <row r="831" spans="1:38" ht="15.75" customHeight="1" x14ac:dyDescent="0.25">
      <c r="A831" s="1" t="s">
        <v>713</v>
      </c>
      <c r="B831" s="1" t="s">
        <v>714</v>
      </c>
      <c r="C831" s="8" t="s">
        <v>32</v>
      </c>
      <c r="D831" s="9">
        <v>68</v>
      </c>
      <c r="E831" s="9"/>
      <c r="F831" s="9"/>
      <c r="G831" s="9"/>
      <c r="H831" s="9">
        <v>70</v>
      </c>
      <c r="I831" s="9"/>
      <c r="J831" s="9">
        <v>12</v>
      </c>
      <c r="K831" s="9"/>
      <c r="L831" s="9">
        <v>35</v>
      </c>
      <c r="M831" s="10">
        <v>85</v>
      </c>
      <c r="N831" s="10"/>
      <c r="O831" s="11">
        <v>0</v>
      </c>
      <c r="P831" s="7">
        <f t="shared" si="13"/>
        <v>85</v>
      </c>
      <c r="Q831" s="7">
        <v>1971</v>
      </c>
      <c r="R831" s="7">
        <v>9</v>
      </c>
      <c r="S831" s="7">
        <v>1988</v>
      </c>
      <c r="T831" s="7">
        <v>12</v>
      </c>
      <c r="U831" s="7">
        <v>46</v>
      </c>
      <c r="V831" s="7">
        <v>4</v>
      </c>
      <c r="W831" s="7">
        <v>140</v>
      </c>
      <c r="X831" s="7" t="s">
        <v>41</v>
      </c>
      <c r="Y831" s="7">
        <v>368</v>
      </c>
      <c r="Z831" s="7"/>
      <c r="AA831" s="7">
        <v>20</v>
      </c>
      <c r="AB831" s="7">
        <v>120</v>
      </c>
      <c r="AC831" s="7"/>
      <c r="AD831" s="27" t="s">
        <v>710</v>
      </c>
      <c r="AE831" s="7"/>
      <c r="AF831" s="7"/>
      <c r="AG831" s="7"/>
      <c r="AH831" s="7"/>
      <c r="AI831" s="7"/>
      <c r="AJ831" s="7"/>
      <c r="AK831" s="7"/>
      <c r="AL831" s="7"/>
    </row>
    <row r="832" spans="1:38" ht="15.75" customHeight="1" x14ac:dyDescent="0.25">
      <c r="A832" s="1" t="s">
        <v>715</v>
      </c>
      <c r="B832" s="1" t="s">
        <v>716</v>
      </c>
      <c r="C832" s="8" t="s">
        <v>32</v>
      </c>
      <c r="D832" s="9">
        <v>78</v>
      </c>
      <c r="E832" s="9"/>
      <c r="F832" s="9"/>
      <c r="G832" s="9"/>
      <c r="H832" s="9">
        <v>78</v>
      </c>
      <c r="I832" s="9"/>
      <c r="J832" s="9"/>
      <c r="K832" s="9"/>
      <c r="L832" s="9">
        <v>40</v>
      </c>
      <c r="M832" s="10">
        <v>75</v>
      </c>
      <c r="N832" s="10"/>
      <c r="O832" s="11">
        <v>0</v>
      </c>
      <c r="P832" s="7">
        <f t="shared" si="13"/>
        <v>75</v>
      </c>
      <c r="Q832" s="7">
        <v>1981</v>
      </c>
      <c r="R832" s="7">
        <v>0</v>
      </c>
      <c r="S832" s="7">
        <v>1985</v>
      </c>
      <c r="T832" s="7">
        <v>12</v>
      </c>
      <c r="U832" s="7">
        <v>39</v>
      </c>
      <c r="V832" s="7">
        <v>4</v>
      </c>
      <c r="W832" s="7">
        <v>80</v>
      </c>
      <c r="X832" s="7" t="s">
        <v>41</v>
      </c>
      <c r="Y832" s="7">
        <v>398</v>
      </c>
      <c r="Z832" s="7"/>
      <c r="AA832" s="7">
        <v>20</v>
      </c>
      <c r="AB832" s="7">
        <v>120</v>
      </c>
      <c r="AC832" s="7"/>
      <c r="AD832" s="27" t="s">
        <v>717</v>
      </c>
      <c r="AE832" s="7"/>
      <c r="AF832" s="7"/>
      <c r="AG832" s="7"/>
      <c r="AH832" s="7"/>
      <c r="AI832" s="7"/>
      <c r="AJ832" s="7"/>
      <c r="AK832" s="7"/>
      <c r="AL832" s="7"/>
    </row>
    <row r="833" spans="1:38" ht="15.75" customHeight="1" x14ac:dyDescent="0.25">
      <c r="A833" s="1" t="s">
        <v>718</v>
      </c>
      <c r="B833" s="1" t="s">
        <v>719</v>
      </c>
      <c r="C833" s="8" t="s">
        <v>32</v>
      </c>
      <c r="D833" s="9">
        <v>80</v>
      </c>
      <c r="E833" s="9"/>
      <c r="F833" s="9"/>
      <c r="G833" s="9"/>
      <c r="H833" s="9">
        <v>80</v>
      </c>
      <c r="I833" s="9"/>
      <c r="J833" s="9"/>
      <c r="K833" s="9"/>
      <c r="L833" s="9">
        <v>40</v>
      </c>
      <c r="M833" s="10">
        <v>75</v>
      </c>
      <c r="N833" s="10"/>
      <c r="O833" s="11">
        <v>0</v>
      </c>
      <c r="P833" s="7">
        <f t="shared" si="13"/>
        <v>75</v>
      </c>
      <c r="Q833" s="7">
        <v>1981</v>
      </c>
      <c r="R833" s="7">
        <v>0</v>
      </c>
      <c r="S833" s="7">
        <v>1985</v>
      </c>
      <c r="T833" s="7">
        <v>12</v>
      </c>
      <c r="U833" s="7">
        <v>32</v>
      </c>
      <c r="V833" s="7">
        <v>4</v>
      </c>
      <c r="W833" s="7">
        <v>80</v>
      </c>
      <c r="X833" s="7"/>
      <c r="Y833" s="7"/>
      <c r="Z833" s="7"/>
      <c r="AA833" s="7">
        <v>20</v>
      </c>
      <c r="AB833" s="7">
        <v>120</v>
      </c>
      <c r="AC833" s="7"/>
      <c r="AD833" s="7"/>
      <c r="AE833" s="7"/>
      <c r="AF833" s="7"/>
      <c r="AG833" s="7"/>
      <c r="AH833" s="7"/>
      <c r="AI833" s="7"/>
      <c r="AJ833" s="7"/>
      <c r="AK833" s="7"/>
      <c r="AL833" s="7"/>
    </row>
    <row r="834" spans="1:38" ht="15.75" customHeight="1" x14ac:dyDescent="0.25">
      <c r="A834" s="1" t="s">
        <v>720</v>
      </c>
      <c r="B834" s="1" t="s">
        <v>720</v>
      </c>
      <c r="C834" s="8" t="s">
        <v>32</v>
      </c>
      <c r="D834" s="9">
        <v>120</v>
      </c>
      <c r="E834" s="9"/>
      <c r="F834" s="9"/>
      <c r="G834" s="9"/>
      <c r="H834" s="9"/>
      <c r="I834" s="9"/>
      <c r="J834" s="9"/>
      <c r="K834" s="9"/>
      <c r="L834" s="9"/>
      <c r="M834" s="10"/>
      <c r="N834" s="10"/>
      <c r="O834" s="11">
        <v>0</v>
      </c>
      <c r="P834" s="7">
        <f t="shared" si="13"/>
        <v>0</v>
      </c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</row>
    <row r="835" spans="1:38" ht="15.75" customHeight="1" x14ac:dyDescent="0.25">
      <c r="A835" s="1" t="s">
        <v>721</v>
      </c>
      <c r="B835" s="1" t="s">
        <v>721</v>
      </c>
      <c r="C835" s="8" t="s">
        <v>32</v>
      </c>
      <c r="D835" s="9">
        <v>114</v>
      </c>
      <c r="E835" s="9"/>
      <c r="F835" s="9"/>
      <c r="G835" s="9"/>
      <c r="H835" s="9"/>
      <c r="I835" s="9"/>
      <c r="J835" s="9"/>
      <c r="K835" s="9"/>
      <c r="L835" s="9"/>
      <c r="M835" s="10"/>
      <c r="N835" s="10"/>
      <c r="O835" s="11">
        <v>0</v>
      </c>
      <c r="P835" s="7">
        <f t="shared" si="13"/>
        <v>0</v>
      </c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</row>
    <row r="836" spans="1:38" ht="15.75" customHeight="1" x14ac:dyDescent="0.25">
      <c r="A836" s="1" t="s">
        <v>722</v>
      </c>
      <c r="B836" s="1" t="s">
        <v>722</v>
      </c>
      <c r="C836" s="8" t="s">
        <v>32</v>
      </c>
      <c r="D836" s="9">
        <v>120</v>
      </c>
      <c r="E836" s="9"/>
      <c r="F836" s="9"/>
      <c r="G836" s="9"/>
      <c r="H836" s="9"/>
      <c r="I836" s="9"/>
      <c r="J836" s="9"/>
      <c r="K836" s="9"/>
      <c r="L836" s="9"/>
      <c r="M836" s="10"/>
      <c r="N836" s="10"/>
      <c r="O836" s="11">
        <v>0</v>
      </c>
      <c r="P836" s="7">
        <f t="shared" si="13"/>
        <v>0</v>
      </c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</row>
    <row r="837" spans="1:38" ht="15.75" customHeight="1" x14ac:dyDescent="0.25">
      <c r="A837" s="1" t="s">
        <v>723</v>
      </c>
      <c r="B837" s="1" t="s">
        <v>723</v>
      </c>
      <c r="C837" s="8" t="s">
        <v>32</v>
      </c>
      <c r="D837" s="9">
        <v>80</v>
      </c>
      <c r="E837" s="9"/>
      <c r="F837" s="9"/>
      <c r="G837" s="9"/>
      <c r="H837" s="9">
        <v>80</v>
      </c>
      <c r="I837" s="9"/>
      <c r="J837" s="9"/>
      <c r="K837" s="9"/>
      <c r="L837" s="9">
        <v>15</v>
      </c>
      <c r="M837" s="10">
        <v>120</v>
      </c>
      <c r="N837" s="10"/>
      <c r="O837" s="11">
        <v>0</v>
      </c>
      <c r="P837" s="7">
        <f t="shared" si="13"/>
        <v>120</v>
      </c>
      <c r="Q837" s="7">
        <v>1980</v>
      </c>
      <c r="R837" s="7">
        <v>0</v>
      </c>
      <c r="S837" s="7"/>
      <c r="T837" s="7"/>
      <c r="U837" s="7">
        <v>40</v>
      </c>
      <c r="V837" s="7">
        <v>4</v>
      </c>
      <c r="W837" s="7">
        <v>160</v>
      </c>
      <c r="X837" s="7"/>
      <c r="Y837" s="7"/>
      <c r="Z837" s="7"/>
      <c r="AA837" s="7"/>
      <c r="AB837" s="7"/>
      <c r="AC837" s="7"/>
      <c r="AD837" s="27" t="s">
        <v>724</v>
      </c>
      <c r="AE837" s="7"/>
      <c r="AF837" s="7"/>
      <c r="AG837" s="7"/>
      <c r="AH837" s="7"/>
      <c r="AI837" s="7"/>
      <c r="AJ837" s="7"/>
      <c r="AK837" s="7"/>
      <c r="AL837" s="7"/>
    </row>
    <row r="838" spans="1:38" ht="15.75" customHeight="1" x14ac:dyDescent="0.25">
      <c r="A838" s="1" t="s">
        <v>725</v>
      </c>
      <c r="B838" s="1" t="s">
        <v>726</v>
      </c>
      <c r="C838" s="8" t="s">
        <v>32</v>
      </c>
      <c r="D838" s="9">
        <v>72</v>
      </c>
      <c r="E838" s="9"/>
      <c r="F838" s="9"/>
      <c r="G838" s="9"/>
      <c r="H838" s="9">
        <v>72</v>
      </c>
      <c r="I838" s="9"/>
      <c r="J838" s="9"/>
      <c r="K838" s="9"/>
      <c r="L838" s="9">
        <v>23</v>
      </c>
      <c r="M838" s="10">
        <v>145</v>
      </c>
      <c r="N838" s="10"/>
      <c r="O838" s="11">
        <v>4</v>
      </c>
      <c r="P838" s="7">
        <f t="shared" si="13"/>
        <v>165</v>
      </c>
      <c r="Q838" s="7">
        <v>2008</v>
      </c>
      <c r="R838" s="7">
        <v>0</v>
      </c>
      <c r="S838" s="7"/>
      <c r="T838" s="7"/>
      <c r="U838" s="7">
        <v>54</v>
      </c>
      <c r="V838" s="7">
        <v>4</v>
      </c>
      <c r="W838" s="7">
        <v>230</v>
      </c>
      <c r="X838" s="7"/>
      <c r="Y838" s="7"/>
      <c r="Z838" s="7"/>
      <c r="AA838" s="7">
        <v>30</v>
      </c>
      <c r="AB838" s="7">
        <v>240</v>
      </c>
      <c r="AC838" s="7"/>
      <c r="AD838" s="7"/>
      <c r="AE838" s="7"/>
      <c r="AF838" s="7"/>
      <c r="AG838" s="7"/>
      <c r="AH838" s="7"/>
      <c r="AI838" s="7"/>
      <c r="AJ838" s="7"/>
      <c r="AK838" s="7"/>
      <c r="AL838" s="7"/>
    </row>
    <row r="839" spans="1:38" ht="15.75" customHeight="1" x14ac:dyDescent="0.25">
      <c r="A839" s="1" t="s">
        <v>727</v>
      </c>
      <c r="B839" s="1" t="s">
        <v>726</v>
      </c>
      <c r="C839" s="8" t="s">
        <v>32</v>
      </c>
      <c r="D839" s="9">
        <v>72</v>
      </c>
      <c r="E839" s="9"/>
      <c r="F839" s="9"/>
      <c r="G839" s="9"/>
      <c r="H839" s="9">
        <v>72</v>
      </c>
      <c r="I839" s="9"/>
      <c r="J839" s="9"/>
      <c r="K839" s="9"/>
      <c r="L839" s="9">
        <v>23</v>
      </c>
      <c r="M839" s="10">
        <v>145</v>
      </c>
      <c r="N839" s="10"/>
      <c r="O839" s="11">
        <v>4</v>
      </c>
      <c r="P839" s="7">
        <f t="shared" si="13"/>
        <v>165</v>
      </c>
      <c r="Q839" s="7">
        <v>2008</v>
      </c>
      <c r="R839" s="7">
        <v>0</v>
      </c>
      <c r="S839" s="7"/>
      <c r="T839" s="7"/>
      <c r="U839" s="7">
        <v>54</v>
      </c>
      <c r="V839" s="7">
        <v>4</v>
      </c>
      <c r="W839" s="7">
        <v>230</v>
      </c>
      <c r="X839" s="7"/>
      <c r="Y839" s="7"/>
      <c r="Z839" s="7"/>
      <c r="AA839" s="7">
        <v>30</v>
      </c>
      <c r="AB839" s="7">
        <v>240</v>
      </c>
      <c r="AC839" s="7"/>
      <c r="AD839" s="7"/>
      <c r="AE839" s="7"/>
      <c r="AF839" s="7"/>
      <c r="AG839" s="7"/>
      <c r="AH839" s="7"/>
      <c r="AI839" s="7"/>
      <c r="AJ839" s="7"/>
      <c r="AK839" s="7"/>
      <c r="AL839" s="7"/>
    </row>
    <row r="840" spans="1:38" ht="15.75" customHeight="1" x14ac:dyDescent="0.25">
      <c r="A840" s="1" t="s">
        <v>728</v>
      </c>
      <c r="B840" s="1" t="s">
        <v>729</v>
      </c>
      <c r="C840" s="8" t="s">
        <v>32</v>
      </c>
      <c r="D840" s="9">
        <v>80</v>
      </c>
      <c r="E840" s="9"/>
      <c r="F840" s="9"/>
      <c r="G840" s="9"/>
      <c r="H840" s="9">
        <v>80</v>
      </c>
      <c r="I840" s="9"/>
      <c r="J840" s="9"/>
      <c r="K840" s="9"/>
      <c r="L840" s="9">
        <v>21</v>
      </c>
      <c r="M840" s="10">
        <v>145</v>
      </c>
      <c r="N840" s="10"/>
      <c r="O840" s="11">
        <v>4</v>
      </c>
      <c r="P840" s="7">
        <f t="shared" si="13"/>
        <v>165</v>
      </c>
      <c r="Q840" s="7">
        <v>2008</v>
      </c>
      <c r="R840" s="7">
        <v>0</v>
      </c>
      <c r="S840" s="7"/>
      <c r="T840" s="7"/>
      <c r="U840" s="7">
        <v>57</v>
      </c>
      <c r="V840" s="7">
        <v>4</v>
      </c>
      <c r="W840" s="7">
        <v>230</v>
      </c>
      <c r="X840" s="7"/>
      <c r="Y840" s="7"/>
      <c r="Z840" s="7"/>
      <c r="AA840" s="7">
        <v>30</v>
      </c>
      <c r="AB840" s="7">
        <v>240</v>
      </c>
      <c r="AC840" s="7"/>
      <c r="AD840" s="7"/>
      <c r="AE840" s="7"/>
      <c r="AF840" s="7"/>
      <c r="AG840" s="7"/>
      <c r="AH840" s="7"/>
      <c r="AI840" s="7"/>
      <c r="AJ840" s="7"/>
      <c r="AK840" s="7"/>
      <c r="AL840" s="7"/>
    </row>
    <row r="841" spans="1:38" ht="15.75" customHeight="1" x14ac:dyDescent="0.25">
      <c r="A841" s="1" t="s">
        <v>730</v>
      </c>
      <c r="B841" s="1" t="s">
        <v>731</v>
      </c>
      <c r="C841" s="8" t="s">
        <v>32</v>
      </c>
      <c r="D841" s="9">
        <v>24</v>
      </c>
      <c r="E841" s="9">
        <v>4</v>
      </c>
      <c r="F841" s="9"/>
      <c r="G841" s="9"/>
      <c r="H841" s="9"/>
      <c r="I841" s="9"/>
      <c r="J841" s="9">
        <v>10</v>
      </c>
      <c r="K841" s="9"/>
      <c r="L841" s="9">
        <v>30</v>
      </c>
      <c r="M841" s="10">
        <v>155</v>
      </c>
      <c r="N841" s="10"/>
      <c r="O841" s="11">
        <v>4</v>
      </c>
      <c r="P841" s="7">
        <f t="shared" si="13"/>
        <v>175</v>
      </c>
      <c r="Q841" s="7">
        <v>2008</v>
      </c>
      <c r="R841" s="7">
        <v>0</v>
      </c>
      <c r="S841" s="7"/>
      <c r="T841" s="7"/>
      <c r="U841" s="7">
        <v>56</v>
      </c>
      <c r="V841" s="7">
        <v>4</v>
      </c>
      <c r="W841" s="7">
        <v>230</v>
      </c>
      <c r="X841" s="7"/>
      <c r="Y841" s="7"/>
      <c r="Z841" s="7"/>
      <c r="AA841" s="7">
        <v>30</v>
      </c>
      <c r="AB841" s="7">
        <v>240</v>
      </c>
      <c r="AC841" s="7"/>
      <c r="AD841" s="7"/>
      <c r="AE841" s="7"/>
      <c r="AF841" s="7"/>
      <c r="AG841" s="7"/>
      <c r="AH841" s="7"/>
      <c r="AI841" s="7"/>
      <c r="AJ841" s="7"/>
      <c r="AK841" s="7"/>
      <c r="AL841" s="7"/>
    </row>
    <row r="842" spans="1:38" ht="15.75" customHeight="1" x14ac:dyDescent="0.25">
      <c r="A842" s="1" t="s">
        <v>732</v>
      </c>
      <c r="B842" s="1" t="s">
        <v>731</v>
      </c>
      <c r="C842" s="8" t="s">
        <v>32</v>
      </c>
      <c r="D842" s="9">
        <v>24</v>
      </c>
      <c r="E842" s="9">
        <v>4</v>
      </c>
      <c r="F842" s="9"/>
      <c r="G842" s="9"/>
      <c r="H842" s="9"/>
      <c r="I842" s="9"/>
      <c r="J842" s="9">
        <v>10</v>
      </c>
      <c r="K842" s="9"/>
      <c r="L842" s="9">
        <v>30</v>
      </c>
      <c r="M842" s="10">
        <v>155</v>
      </c>
      <c r="N842" s="10"/>
      <c r="O842" s="11">
        <v>4</v>
      </c>
      <c r="P842" s="7">
        <f t="shared" si="13"/>
        <v>175</v>
      </c>
      <c r="Q842" s="7">
        <v>2008</v>
      </c>
      <c r="R842" s="7">
        <v>0</v>
      </c>
      <c r="S842" s="7"/>
      <c r="T842" s="7"/>
      <c r="U842" s="7">
        <v>56</v>
      </c>
      <c r="V842" s="7">
        <v>4</v>
      </c>
      <c r="W842" s="7">
        <v>230</v>
      </c>
      <c r="X842" s="7"/>
      <c r="Y842" s="7"/>
      <c r="Z842" s="7"/>
      <c r="AA842" s="7">
        <v>30</v>
      </c>
      <c r="AB842" s="7">
        <v>240</v>
      </c>
      <c r="AC842" s="7"/>
      <c r="AD842" s="7"/>
      <c r="AE842" s="7"/>
      <c r="AF842" s="7"/>
      <c r="AG842" s="7"/>
      <c r="AH842" s="7"/>
      <c r="AI842" s="7"/>
      <c r="AJ842" s="7"/>
      <c r="AK842" s="7"/>
      <c r="AL842" s="7"/>
    </row>
    <row r="843" spans="1:38" ht="15.75" customHeight="1" x14ac:dyDescent="0.25">
      <c r="A843" s="1" t="s">
        <v>733</v>
      </c>
      <c r="B843" s="1" t="s">
        <v>734</v>
      </c>
      <c r="C843" s="8" t="s">
        <v>32</v>
      </c>
      <c r="D843" s="9">
        <v>27</v>
      </c>
      <c r="E843" s="9">
        <v>1</v>
      </c>
      <c r="F843" s="9"/>
      <c r="G843" s="9"/>
      <c r="H843" s="9"/>
      <c r="I843" s="9"/>
      <c r="J843" s="9">
        <v>11</v>
      </c>
      <c r="K843" s="9">
        <v>16</v>
      </c>
      <c r="L843" s="9"/>
      <c r="M843" s="10">
        <v>160</v>
      </c>
      <c r="N843" s="10"/>
      <c r="O843" s="11">
        <v>4</v>
      </c>
      <c r="P843" s="7">
        <f t="shared" si="13"/>
        <v>180</v>
      </c>
      <c r="Q843" s="7">
        <v>2008</v>
      </c>
      <c r="R843" s="7">
        <v>0</v>
      </c>
      <c r="S843" s="7"/>
      <c r="T843" s="7"/>
      <c r="U843" s="7">
        <v>55</v>
      </c>
      <c r="V843" s="7">
        <v>4</v>
      </c>
      <c r="W843" s="7">
        <v>230</v>
      </c>
      <c r="X843" s="7"/>
      <c r="Y843" s="7"/>
      <c r="Z843" s="7"/>
      <c r="AA843" s="7">
        <v>30</v>
      </c>
      <c r="AB843" s="7">
        <v>240</v>
      </c>
      <c r="AC843" s="7"/>
      <c r="AD843" s="7"/>
      <c r="AE843" s="7"/>
      <c r="AF843" s="7"/>
      <c r="AG843" s="7"/>
      <c r="AH843" s="7"/>
      <c r="AI843" s="7"/>
      <c r="AJ843" s="7"/>
      <c r="AK843" s="7"/>
      <c r="AL843" s="7"/>
    </row>
    <row r="844" spans="1:38" ht="15.75" customHeight="1" x14ac:dyDescent="0.25">
      <c r="A844" s="1" t="s">
        <v>735</v>
      </c>
      <c r="B844" s="1" t="s">
        <v>734</v>
      </c>
      <c r="C844" s="8" t="s">
        <v>32</v>
      </c>
      <c r="D844" s="9">
        <v>27</v>
      </c>
      <c r="E844" s="9">
        <v>1</v>
      </c>
      <c r="F844" s="9"/>
      <c r="G844" s="9"/>
      <c r="H844" s="9"/>
      <c r="I844" s="9"/>
      <c r="J844" s="9">
        <v>11</v>
      </c>
      <c r="K844" s="9">
        <v>16</v>
      </c>
      <c r="L844" s="9"/>
      <c r="M844" s="10">
        <v>160</v>
      </c>
      <c r="N844" s="10"/>
      <c r="O844" s="11">
        <v>4</v>
      </c>
      <c r="P844" s="7">
        <f t="shared" si="13"/>
        <v>180</v>
      </c>
      <c r="Q844" s="7">
        <v>2008</v>
      </c>
      <c r="R844" s="7">
        <v>0</v>
      </c>
      <c r="S844" s="7"/>
      <c r="T844" s="7"/>
      <c r="U844" s="7">
        <v>55</v>
      </c>
      <c r="V844" s="7">
        <v>4</v>
      </c>
      <c r="W844" s="7">
        <v>230</v>
      </c>
      <c r="X844" s="7"/>
      <c r="Y844" s="7"/>
      <c r="Z844" s="7"/>
      <c r="AA844" s="7">
        <v>30</v>
      </c>
      <c r="AB844" s="7">
        <v>240</v>
      </c>
      <c r="AC844" s="7"/>
      <c r="AD844" s="7"/>
      <c r="AE844" s="7"/>
      <c r="AF844" s="7"/>
      <c r="AG844" s="7"/>
      <c r="AH844" s="7"/>
      <c r="AI844" s="7"/>
      <c r="AJ844" s="7"/>
      <c r="AK844" s="7"/>
      <c r="AL844" s="7"/>
    </row>
    <row r="845" spans="1:38" ht="15.75" customHeight="1" x14ac:dyDescent="0.25">
      <c r="A845" s="1" t="s">
        <v>63</v>
      </c>
      <c r="B845" s="1" t="s">
        <v>736</v>
      </c>
      <c r="C845" s="8" t="s">
        <v>32</v>
      </c>
      <c r="D845" s="9">
        <v>27</v>
      </c>
      <c r="E845" s="9"/>
      <c r="F845" s="9"/>
      <c r="G845" s="9"/>
      <c r="H845" s="9"/>
      <c r="I845" s="9"/>
      <c r="J845" s="9">
        <v>55</v>
      </c>
      <c r="K845" s="9"/>
      <c r="L845" s="9">
        <v>15</v>
      </c>
      <c r="M845" s="10">
        <v>155</v>
      </c>
      <c r="N845" s="10"/>
      <c r="O845" s="11">
        <v>4</v>
      </c>
      <c r="P845" s="7">
        <f t="shared" si="13"/>
        <v>175</v>
      </c>
      <c r="Q845" s="7">
        <v>2008</v>
      </c>
      <c r="R845" s="7">
        <v>0</v>
      </c>
      <c r="S845" s="7"/>
      <c r="T845" s="7"/>
      <c r="U845" s="7">
        <v>57</v>
      </c>
      <c r="V845" s="7">
        <v>4</v>
      </c>
      <c r="W845" s="7">
        <v>230</v>
      </c>
      <c r="X845" s="7"/>
      <c r="Y845" s="7"/>
      <c r="Z845" s="7"/>
      <c r="AA845" s="7">
        <v>30</v>
      </c>
      <c r="AB845" s="7">
        <v>240</v>
      </c>
      <c r="AC845" s="7"/>
      <c r="AD845" s="7"/>
      <c r="AE845" s="7"/>
      <c r="AF845" s="7"/>
      <c r="AG845" s="7"/>
      <c r="AH845" s="7"/>
      <c r="AI845" s="7"/>
      <c r="AJ845" s="7"/>
      <c r="AK845" s="7"/>
      <c r="AL845" s="7"/>
    </row>
    <row r="846" spans="1:38" ht="15.75" customHeight="1" x14ac:dyDescent="0.25">
      <c r="A846" s="1"/>
      <c r="B846" s="1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10"/>
      <c r="N846" s="10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</row>
    <row r="847" spans="1:38" ht="15.75" customHeight="1" x14ac:dyDescent="0.25">
      <c r="A847" s="1"/>
      <c r="B847" s="1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10"/>
      <c r="N847" s="10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</row>
    <row r="848" spans="1:38" ht="15.75" customHeight="1" x14ac:dyDescent="0.25">
      <c r="A848" s="1"/>
      <c r="B848" s="1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10"/>
      <c r="N848" s="10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</row>
    <row r="849" spans="1:38" ht="15.75" customHeight="1" x14ac:dyDescent="0.25">
      <c r="A849" s="1"/>
      <c r="B849" s="1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10"/>
      <c r="N849" s="10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</row>
    <row r="850" spans="1:38" ht="15.75" customHeight="1" x14ac:dyDescent="0.25">
      <c r="A850" s="1"/>
      <c r="B850" s="1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10"/>
      <c r="N850" s="10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</row>
    <row r="851" spans="1:38" ht="15.75" customHeight="1" x14ac:dyDescent="0.25">
      <c r="A851" s="1"/>
      <c r="B851" s="1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10"/>
      <c r="N851" s="10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</row>
    <row r="852" spans="1:38" ht="15.75" customHeight="1" x14ac:dyDescent="0.25">
      <c r="A852" s="1"/>
      <c r="B852" s="1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10"/>
      <c r="N852" s="10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</row>
    <row r="853" spans="1:38" ht="15.75" customHeight="1" x14ac:dyDescent="0.25">
      <c r="A853" s="1"/>
      <c r="B853" s="1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10"/>
      <c r="N853" s="10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</row>
    <row r="854" spans="1:38" ht="15.75" customHeight="1" x14ac:dyDescent="0.25">
      <c r="A854" s="1"/>
      <c r="B854" s="1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10"/>
      <c r="N854" s="10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</row>
    <row r="855" spans="1:38" ht="15.75" customHeight="1" x14ac:dyDescent="0.25">
      <c r="A855" s="1"/>
      <c r="B855" s="1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10"/>
      <c r="N855" s="10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</row>
    <row r="856" spans="1:38" ht="15.75" customHeight="1" x14ac:dyDescent="0.25">
      <c r="A856" s="1"/>
      <c r="B856" s="1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10"/>
      <c r="N856" s="10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</row>
    <row r="857" spans="1:38" ht="15.75" customHeight="1" x14ac:dyDescent="0.25">
      <c r="A857" s="1"/>
      <c r="B857" s="1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10"/>
      <c r="N857" s="10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</row>
    <row r="858" spans="1:38" ht="15.75" customHeight="1" x14ac:dyDescent="0.25">
      <c r="A858" s="1"/>
      <c r="B858" s="1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10"/>
      <c r="N858" s="10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</row>
    <row r="859" spans="1:38" ht="15.75" customHeight="1" x14ac:dyDescent="0.25">
      <c r="A859" s="1"/>
      <c r="B859" s="1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10"/>
      <c r="N859" s="10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</row>
    <row r="860" spans="1:38" ht="15.75" customHeight="1" x14ac:dyDescent="0.25">
      <c r="A860" s="1"/>
      <c r="B860" s="1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10"/>
      <c r="N860" s="10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</row>
    <row r="861" spans="1:38" ht="15.75" customHeight="1" x14ac:dyDescent="0.25">
      <c r="A861" s="1"/>
      <c r="B861" s="1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10"/>
      <c r="N861" s="10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</row>
    <row r="862" spans="1:38" ht="15.75" customHeight="1" x14ac:dyDescent="0.25">
      <c r="A862" s="1"/>
      <c r="B862" s="1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10"/>
      <c r="N862" s="10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</row>
    <row r="863" spans="1:38" ht="15.75" customHeight="1" x14ac:dyDescent="0.25">
      <c r="A863" s="1"/>
      <c r="B863" s="1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10"/>
      <c r="N863" s="10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</row>
    <row r="864" spans="1:38" ht="15.75" customHeight="1" x14ac:dyDescent="0.25">
      <c r="A864" s="1"/>
      <c r="B864" s="1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10"/>
      <c r="N864" s="10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</row>
    <row r="865" spans="1:38" ht="15.75" customHeight="1" x14ac:dyDescent="0.25">
      <c r="A865" s="1"/>
      <c r="B865" s="1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10"/>
      <c r="N865" s="10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</row>
    <row r="866" spans="1:38" ht="15.75" customHeight="1" x14ac:dyDescent="0.25">
      <c r="A866" s="1"/>
      <c r="B866" s="1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10"/>
      <c r="N866" s="10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</row>
    <row r="867" spans="1:38" ht="15.75" customHeight="1" x14ac:dyDescent="0.25">
      <c r="A867" s="1"/>
      <c r="B867" s="1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10"/>
      <c r="N867" s="10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</row>
    <row r="868" spans="1:38" ht="15.75" customHeight="1" x14ac:dyDescent="0.25">
      <c r="A868" s="1"/>
      <c r="B868" s="1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10"/>
      <c r="N868" s="10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</row>
    <row r="869" spans="1:38" ht="15.75" customHeight="1" x14ac:dyDescent="0.25">
      <c r="A869" s="1"/>
      <c r="B869" s="1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10"/>
      <c r="N869" s="10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</row>
    <row r="870" spans="1:38" ht="15.75" customHeight="1" x14ac:dyDescent="0.25">
      <c r="A870" s="1"/>
      <c r="B870" s="1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10"/>
      <c r="N870" s="10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</row>
    <row r="871" spans="1:38" ht="15.75" customHeight="1" x14ac:dyDescent="0.25">
      <c r="A871" s="1"/>
      <c r="B871" s="1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10"/>
      <c r="N871" s="10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</row>
    <row r="872" spans="1:38" ht="15.75" customHeight="1" x14ac:dyDescent="0.25">
      <c r="A872" s="1"/>
      <c r="B872" s="1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10"/>
      <c r="N872" s="10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</row>
    <row r="873" spans="1:38" ht="15.75" customHeight="1" x14ac:dyDescent="0.25">
      <c r="A873" s="1"/>
      <c r="B873" s="1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10"/>
      <c r="N873" s="10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</row>
    <row r="874" spans="1:38" ht="15.75" customHeight="1" x14ac:dyDescent="0.25">
      <c r="A874" s="1"/>
      <c r="B874" s="1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10"/>
      <c r="N874" s="10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</row>
    <row r="875" spans="1:38" ht="15.75" customHeight="1" x14ac:dyDescent="0.25">
      <c r="A875" s="1"/>
      <c r="B875" s="1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10"/>
      <c r="N875" s="10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</row>
    <row r="876" spans="1:38" ht="15.75" customHeight="1" x14ac:dyDescent="0.25">
      <c r="A876" s="1"/>
      <c r="B876" s="1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10"/>
      <c r="N876" s="10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</row>
    <row r="877" spans="1:38" ht="15.75" customHeight="1" x14ac:dyDescent="0.25">
      <c r="A877" s="1"/>
      <c r="B877" s="1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10"/>
      <c r="N877" s="10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</row>
    <row r="878" spans="1:38" ht="15.75" customHeight="1" x14ac:dyDescent="0.25">
      <c r="A878" s="1"/>
      <c r="B878" s="1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10"/>
      <c r="N878" s="10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</row>
    <row r="879" spans="1:38" ht="15.75" customHeight="1" x14ac:dyDescent="0.25">
      <c r="A879" s="1"/>
      <c r="B879" s="1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10"/>
      <c r="N879" s="10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</row>
    <row r="880" spans="1:38" ht="15.75" customHeight="1" x14ac:dyDescent="0.25">
      <c r="A880" s="1"/>
      <c r="B880" s="1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10"/>
      <c r="N880" s="10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</row>
    <row r="881" spans="1:38" ht="15.75" customHeight="1" x14ac:dyDescent="0.25">
      <c r="A881" s="1"/>
      <c r="B881" s="1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10"/>
      <c r="N881" s="10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</row>
    <row r="882" spans="1:38" ht="15.75" customHeight="1" x14ac:dyDescent="0.25">
      <c r="A882" s="1"/>
      <c r="B882" s="1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10"/>
      <c r="N882" s="10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</row>
    <row r="883" spans="1:38" ht="15.75" customHeight="1" x14ac:dyDescent="0.25">
      <c r="A883" s="1"/>
      <c r="B883" s="1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10"/>
      <c r="N883" s="10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</row>
    <row r="884" spans="1:38" ht="15.75" customHeight="1" x14ac:dyDescent="0.25">
      <c r="A884" s="1"/>
      <c r="B884" s="1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10"/>
      <c r="N884" s="10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</row>
    <row r="885" spans="1:38" ht="15.75" customHeight="1" x14ac:dyDescent="0.25">
      <c r="A885" s="1"/>
      <c r="B885" s="1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10"/>
      <c r="N885" s="10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</row>
    <row r="886" spans="1:38" ht="15.75" customHeight="1" x14ac:dyDescent="0.25">
      <c r="A886" s="1"/>
      <c r="B886" s="1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10"/>
      <c r="N886" s="10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</row>
    <row r="887" spans="1:38" ht="15.75" customHeight="1" x14ac:dyDescent="0.25">
      <c r="A887" s="1"/>
      <c r="B887" s="1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10"/>
      <c r="N887" s="10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</row>
    <row r="888" spans="1:38" ht="15.75" customHeight="1" x14ac:dyDescent="0.25">
      <c r="A888" s="1"/>
      <c r="B888" s="1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10"/>
      <c r="N888" s="10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</row>
    <row r="889" spans="1:38" ht="15.75" customHeight="1" x14ac:dyDescent="0.25">
      <c r="A889" s="1"/>
      <c r="B889" s="1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10"/>
      <c r="N889" s="10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</row>
    <row r="890" spans="1:38" ht="15.75" customHeight="1" x14ac:dyDescent="0.25">
      <c r="A890" s="1"/>
      <c r="B890" s="1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10"/>
      <c r="N890" s="10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</row>
    <row r="891" spans="1:38" ht="15.75" customHeight="1" x14ac:dyDescent="0.25">
      <c r="A891" s="1"/>
      <c r="B891" s="1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10"/>
      <c r="N891" s="10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</row>
    <row r="892" spans="1:38" ht="15.75" customHeight="1" x14ac:dyDescent="0.25">
      <c r="A892" s="1"/>
      <c r="B892" s="1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10"/>
      <c r="N892" s="10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</row>
    <row r="893" spans="1:38" ht="15.75" customHeight="1" x14ac:dyDescent="0.25">
      <c r="A893" s="1"/>
      <c r="B893" s="1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10"/>
      <c r="N893" s="10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</row>
    <row r="894" spans="1:38" ht="15.75" customHeight="1" x14ac:dyDescent="0.25">
      <c r="A894" s="1"/>
      <c r="B894" s="1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10"/>
      <c r="N894" s="10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</row>
    <row r="895" spans="1:38" ht="15.75" customHeight="1" x14ac:dyDescent="0.25">
      <c r="A895" s="1"/>
      <c r="B895" s="1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10"/>
      <c r="N895" s="10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</row>
    <row r="896" spans="1:38" ht="15.75" customHeight="1" x14ac:dyDescent="0.25">
      <c r="A896" s="1"/>
      <c r="B896" s="1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10"/>
      <c r="N896" s="10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</row>
    <row r="897" spans="1:38" ht="15.75" customHeight="1" x14ac:dyDescent="0.25">
      <c r="A897" s="1"/>
      <c r="B897" s="1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10"/>
      <c r="N897" s="10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</row>
    <row r="898" spans="1:38" ht="15.75" customHeight="1" x14ac:dyDescent="0.25">
      <c r="A898" s="1"/>
      <c r="B898" s="1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10"/>
      <c r="N898" s="10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</row>
    <row r="899" spans="1:38" ht="15.75" customHeight="1" x14ac:dyDescent="0.25">
      <c r="A899" s="1"/>
      <c r="B899" s="1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10"/>
      <c r="N899" s="10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</row>
    <row r="900" spans="1:38" ht="15.75" customHeight="1" x14ac:dyDescent="0.25">
      <c r="A900" s="1"/>
      <c r="B900" s="1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10"/>
      <c r="N900" s="10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</row>
    <row r="901" spans="1:38" ht="15.75" customHeight="1" x14ac:dyDescent="0.25">
      <c r="A901" s="1"/>
      <c r="B901" s="1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10"/>
      <c r="N901" s="10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</row>
    <row r="902" spans="1:38" ht="15.75" customHeight="1" x14ac:dyDescent="0.25">
      <c r="A902" s="1"/>
      <c r="B902" s="1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10"/>
      <c r="N902" s="10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</row>
    <row r="903" spans="1:38" ht="15.75" customHeight="1" x14ac:dyDescent="0.25">
      <c r="A903" s="1"/>
      <c r="B903" s="1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10"/>
      <c r="N903" s="10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</row>
    <row r="904" spans="1:38" ht="15.75" customHeight="1" x14ac:dyDescent="0.25">
      <c r="A904" s="1"/>
      <c r="B904" s="1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10"/>
      <c r="N904" s="10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</row>
    <row r="905" spans="1:38" ht="15.75" customHeight="1" x14ac:dyDescent="0.25">
      <c r="A905" s="1"/>
      <c r="B905" s="1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10"/>
      <c r="N905" s="10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</row>
    <row r="906" spans="1:38" ht="15.75" customHeight="1" x14ac:dyDescent="0.25">
      <c r="A906" s="1"/>
      <c r="B906" s="1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10"/>
      <c r="N906" s="10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</row>
    <row r="907" spans="1:38" ht="15.75" customHeight="1" x14ac:dyDescent="0.25">
      <c r="A907" s="1"/>
      <c r="B907" s="1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10"/>
      <c r="N907" s="10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</row>
    <row r="908" spans="1:38" ht="15.75" customHeight="1" x14ac:dyDescent="0.25">
      <c r="A908" s="1"/>
      <c r="B908" s="1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10"/>
      <c r="N908" s="10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</row>
    <row r="909" spans="1:38" ht="15.75" customHeight="1" x14ac:dyDescent="0.25">
      <c r="A909" s="1"/>
      <c r="B909" s="1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10"/>
      <c r="N909" s="10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</row>
    <row r="910" spans="1:38" ht="15.75" customHeight="1" x14ac:dyDescent="0.25">
      <c r="A910" s="1"/>
      <c r="B910" s="1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10"/>
      <c r="N910" s="10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</row>
    <row r="911" spans="1:38" ht="15.75" customHeight="1" x14ac:dyDescent="0.25">
      <c r="A911" s="1"/>
      <c r="B911" s="1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10"/>
      <c r="N911" s="10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</row>
    <row r="912" spans="1:38" ht="15.75" customHeight="1" x14ac:dyDescent="0.25">
      <c r="A912" s="1"/>
      <c r="B912" s="1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10"/>
      <c r="N912" s="10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</row>
    <row r="913" spans="1:38" ht="15.75" customHeight="1" x14ac:dyDescent="0.25">
      <c r="A913" s="1"/>
      <c r="B913" s="1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10"/>
      <c r="N913" s="10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</row>
    <row r="914" spans="1:38" ht="15.75" customHeight="1" x14ac:dyDescent="0.25">
      <c r="A914" s="1"/>
      <c r="B914" s="1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10"/>
      <c r="N914" s="10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</row>
    <row r="915" spans="1:38" ht="15.75" customHeight="1" x14ac:dyDescent="0.25">
      <c r="A915" s="1"/>
      <c r="B915" s="1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10"/>
      <c r="N915" s="10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</row>
    <row r="916" spans="1:38" ht="15.75" customHeight="1" x14ac:dyDescent="0.25">
      <c r="A916" s="1"/>
      <c r="B916" s="1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10"/>
      <c r="N916" s="10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</row>
    <row r="917" spans="1:38" ht="15.75" customHeight="1" x14ac:dyDescent="0.25">
      <c r="A917" s="1"/>
      <c r="B917" s="1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10"/>
      <c r="N917" s="10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</row>
    <row r="918" spans="1:38" ht="15.75" customHeight="1" x14ac:dyDescent="0.25">
      <c r="A918" s="1"/>
      <c r="B918" s="1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10"/>
      <c r="N918" s="10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</row>
    <row r="919" spans="1:38" ht="15.75" customHeight="1" x14ac:dyDescent="0.25">
      <c r="A919" s="1"/>
      <c r="B919" s="1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10"/>
      <c r="N919" s="10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</row>
    <row r="920" spans="1:38" ht="15.75" customHeight="1" x14ac:dyDescent="0.25">
      <c r="A920" s="1"/>
      <c r="B920" s="1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10"/>
      <c r="N920" s="10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</row>
    <row r="921" spans="1:38" ht="15.75" customHeight="1" x14ac:dyDescent="0.25">
      <c r="A921" s="1"/>
      <c r="B921" s="1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10"/>
      <c r="N921" s="10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</row>
    <row r="922" spans="1:38" ht="15.75" customHeight="1" x14ac:dyDescent="0.25">
      <c r="A922" s="1"/>
      <c r="B922" s="1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10"/>
      <c r="N922" s="10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</row>
    <row r="923" spans="1:38" ht="15.75" customHeight="1" x14ac:dyDescent="0.25">
      <c r="A923" s="1"/>
      <c r="B923" s="1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10"/>
      <c r="N923" s="10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</row>
    <row r="924" spans="1:38" ht="15.75" customHeight="1" x14ac:dyDescent="0.25">
      <c r="A924" s="1"/>
      <c r="B924" s="1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10"/>
      <c r="N924" s="10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</row>
    <row r="925" spans="1:38" ht="15.75" customHeight="1" x14ac:dyDescent="0.25">
      <c r="A925" s="1"/>
      <c r="B925" s="1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10"/>
      <c r="N925" s="10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</row>
    <row r="926" spans="1:38" ht="15.75" customHeight="1" x14ac:dyDescent="0.25">
      <c r="A926" s="1"/>
      <c r="B926" s="1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10"/>
      <c r="N926" s="10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</row>
    <row r="927" spans="1:38" ht="15.75" customHeight="1" x14ac:dyDescent="0.25">
      <c r="A927" s="1"/>
      <c r="B927" s="1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10"/>
      <c r="N927" s="10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</row>
    <row r="928" spans="1:38" ht="15.75" customHeight="1" x14ac:dyDescent="0.25">
      <c r="A928" s="1"/>
      <c r="B928" s="1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10"/>
      <c r="N928" s="10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</row>
    <row r="929" spans="1:38" ht="15.75" customHeight="1" x14ac:dyDescent="0.25">
      <c r="A929" s="1"/>
      <c r="B929" s="1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10"/>
      <c r="N929" s="10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</row>
    <row r="930" spans="1:38" ht="15.75" customHeight="1" x14ac:dyDescent="0.25">
      <c r="A930" s="1"/>
      <c r="B930" s="1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10"/>
      <c r="N930" s="10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</row>
    <row r="931" spans="1:38" ht="15.75" customHeight="1" x14ac:dyDescent="0.25">
      <c r="A931" s="1"/>
      <c r="B931" s="1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10"/>
      <c r="N931" s="10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</row>
    <row r="932" spans="1:38" ht="15.75" customHeight="1" x14ac:dyDescent="0.25">
      <c r="A932" s="1"/>
      <c r="B932" s="1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10"/>
      <c r="N932" s="10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</row>
    <row r="933" spans="1:38" ht="15.75" customHeight="1" x14ac:dyDescent="0.25">
      <c r="A933" s="1"/>
      <c r="B933" s="1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10"/>
      <c r="N933" s="10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</row>
    <row r="934" spans="1:38" ht="15.75" customHeight="1" x14ac:dyDescent="0.25">
      <c r="A934" s="1"/>
      <c r="B934" s="1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10"/>
      <c r="N934" s="10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</row>
    <row r="935" spans="1:38" ht="15.75" customHeight="1" x14ac:dyDescent="0.25">
      <c r="A935" s="1"/>
      <c r="B935" s="1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10"/>
      <c r="N935" s="10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</row>
    <row r="936" spans="1:38" ht="15.75" customHeight="1" x14ac:dyDescent="0.25">
      <c r="A936" s="1"/>
      <c r="B936" s="1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10"/>
      <c r="N936" s="10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</row>
    <row r="937" spans="1:38" ht="15.75" customHeight="1" x14ac:dyDescent="0.25">
      <c r="A937" s="1"/>
      <c r="B937" s="1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10"/>
      <c r="N937" s="10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</row>
    <row r="938" spans="1:38" ht="15.75" customHeight="1" x14ac:dyDescent="0.25">
      <c r="A938" s="1"/>
      <c r="B938" s="1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10"/>
      <c r="N938" s="10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</row>
    <row r="939" spans="1:38" ht="15.75" customHeight="1" x14ac:dyDescent="0.25">
      <c r="A939" s="1"/>
      <c r="B939" s="1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10"/>
      <c r="N939" s="10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</row>
    <row r="940" spans="1:38" ht="15.75" customHeight="1" x14ac:dyDescent="0.25">
      <c r="A940" s="1"/>
      <c r="B940" s="1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10"/>
      <c r="N940" s="10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</row>
    <row r="941" spans="1:38" ht="15.75" customHeight="1" x14ac:dyDescent="0.25">
      <c r="A941" s="1"/>
      <c r="B941" s="1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10"/>
      <c r="N941" s="10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</row>
    <row r="942" spans="1:38" ht="15.75" customHeight="1" x14ac:dyDescent="0.25">
      <c r="A942" s="1"/>
      <c r="B942" s="1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10"/>
      <c r="N942" s="10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</row>
    <row r="943" spans="1:38" ht="15.75" customHeight="1" x14ac:dyDescent="0.25">
      <c r="A943" s="1"/>
      <c r="B943" s="1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10"/>
      <c r="N943" s="10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</row>
    <row r="944" spans="1:38" ht="15.75" customHeight="1" x14ac:dyDescent="0.25">
      <c r="A944" s="1"/>
      <c r="B944" s="1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10"/>
      <c r="N944" s="10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</row>
    <row r="945" spans="1:38" ht="15.75" customHeight="1" x14ac:dyDescent="0.25">
      <c r="A945" s="1"/>
      <c r="B945" s="1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10"/>
      <c r="N945" s="10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</row>
    <row r="946" spans="1:38" ht="15.75" customHeight="1" x14ac:dyDescent="0.25">
      <c r="A946" s="1"/>
      <c r="B946" s="1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10"/>
      <c r="N946" s="10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</row>
    <row r="947" spans="1:38" ht="15.75" customHeight="1" x14ac:dyDescent="0.25">
      <c r="A947" s="1"/>
      <c r="B947" s="1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10"/>
      <c r="N947" s="10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</row>
    <row r="948" spans="1:38" ht="15.75" customHeight="1" x14ac:dyDescent="0.25">
      <c r="A948" s="1"/>
      <c r="B948" s="1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10"/>
      <c r="N948" s="10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</row>
    <row r="949" spans="1:38" ht="15.75" customHeight="1" x14ac:dyDescent="0.25">
      <c r="A949" s="1"/>
      <c r="B949" s="1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10"/>
      <c r="N949" s="10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</row>
    <row r="950" spans="1:38" ht="15.75" customHeight="1" x14ac:dyDescent="0.25">
      <c r="A950" s="1"/>
      <c r="B950" s="1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10"/>
      <c r="N950" s="10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</row>
    <row r="951" spans="1:38" ht="15.75" customHeight="1" x14ac:dyDescent="0.25">
      <c r="A951" s="1"/>
      <c r="B951" s="1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10"/>
      <c r="N951" s="10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</row>
    <row r="952" spans="1:38" ht="15.75" customHeight="1" x14ac:dyDescent="0.25">
      <c r="A952" s="1"/>
      <c r="B952" s="1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10"/>
      <c r="N952" s="10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</row>
    <row r="953" spans="1:38" ht="15.75" customHeight="1" x14ac:dyDescent="0.25">
      <c r="A953" s="1"/>
      <c r="B953" s="1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10"/>
      <c r="N953" s="10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</row>
    <row r="954" spans="1:38" ht="15.75" customHeight="1" x14ac:dyDescent="0.25">
      <c r="A954" s="1"/>
      <c r="B954" s="1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10"/>
      <c r="N954" s="10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</row>
    <row r="955" spans="1:38" ht="15.75" customHeight="1" x14ac:dyDescent="0.25">
      <c r="A955" s="1"/>
      <c r="B955" s="1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10"/>
      <c r="N955" s="10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</row>
    <row r="956" spans="1:38" ht="15.75" customHeight="1" x14ac:dyDescent="0.25">
      <c r="A956" s="1"/>
      <c r="B956" s="1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10"/>
      <c r="N956" s="10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</row>
    <row r="957" spans="1:38" ht="15.75" customHeight="1" x14ac:dyDescent="0.25">
      <c r="A957" s="1"/>
      <c r="B957" s="1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10"/>
      <c r="N957" s="10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</row>
    <row r="958" spans="1:38" ht="15.75" customHeight="1" x14ac:dyDescent="0.25">
      <c r="A958" s="1"/>
      <c r="B958" s="1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10"/>
      <c r="N958" s="10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</row>
    <row r="959" spans="1:38" ht="15.75" customHeight="1" x14ac:dyDescent="0.25">
      <c r="A959" s="1"/>
      <c r="B959" s="1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10"/>
      <c r="N959" s="10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</row>
    <row r="960" spans="1:38" ht="15.75" customHeight="1" x14ac:dyDescent="0.25">
      <c r="A960" s="1"/>
      <c r="B960" s="1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10"/>
      <c r="N960" s="10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</row>
    <row r="961" spans="1:38" ht="15.75" customHeight="1" x14ac:dyDescent="0.25">
      <c r="A961" s="1"/>
      <c r="B961" s="1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10"/>
      <c r="N961" s="10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</row>
    <row r="962" spans="1:38" ht="15.75" customHeight="1" x14ac:dyDescent="0.25">
      <c r="A962" s="1"/>
      <c r="B962" s="1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10"/>
      <c r="N962" s="10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</row>
    <row r="963" spans="1:38" ht="15.75" customHeight="1" x14ac:dyDescent="0.25">
      <c r="A963" s="1"/>
      <c r="B963" s="1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10"/>
      <c r="N963" s="10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</row>
    <row r="964" spans="1:38" ht="15.75" customHeight="1" x14ac:dyDescent="0.25">
      <c r="A964" s="1"/>
      <c r="B964" s="1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10"/>
      <c r="N964" s="10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</row>
    <row r="965" spans="1:38" ht="15.75" customHeight="1" x14ac:dyDescent="0.25">
      <c r="A965" s="1"/>
      <c r="B965" s="1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10"/>
      <c r="N965" s="10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</row>
    <row r="966" spans="1:38" ht="15.75" customHeight="1" x14ac:dyDescent="0.25">
      <c r="A966" s="1"/>
      <c r="B966" s="1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10"/>
      <c r="N966" s="10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</row>
    <row r="967" spans="1:38" ht="15.75" customHeight="1" x14ac:dyDescent="0.25">
      <c r="A967" s="1"/>
      <c r="B967" s="1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10"/>
      <c r="N967" s="10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</row>
    <row r="968" spans="1:38" ht="15.75" customHeight="1" x14ac:dyDescent="0.25">
      <c r="A968" s="1"/>
      <c r="B968" s="1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10"/>
      <c r="N968" s="10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</row>
    <row r="969" spans="1:38" ht="15.75" customHeight="1" x14ac:dyDescent="0.25">
      <c r="A969" s="1"/>
      <c r="B969" s="1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10"/>
      <c r="N969" s="10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</row>
    <row r="970" spans="1:38" ht="15.75" customHeight="1" x14ac:dyDescent="0.25">
      <c r="A970" s="1"/>
      <c r="B970" s="1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10"/>
      <c r="N970" s="10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</row>
    <row r="971" spans="1:38" ht="15.75" customHeight="1" x14ac:dyDescent="0.25">
      <c r="A971" s="1"/>
      <c r="B971" s="1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10"/>
      <c r="N971" s="10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</row>
    <row r="972" spans="1:38" ht="15.75" customHeight="1" x14ac:dyDescent="0.25">
      <c r="A972" s="1"/>
      <c r="B972" s="1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10"/>
      <c r="N972" s="10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</row>
    <row r="973" spans="1:38" ht="15.75" customHeight="1" x14ac:dyDescent="0.25">
      <c r="A973" s="1"/>
      <c r="B973" s="1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10"/>
      <c r="N973" s="10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</row>
    <row r="974" spans="1:38" ht="15.75" customHeight="1" x14ac:dyDescent="0.25">
      <c r="A974" s="1"/>
      <c r="B974" s="1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10"/>
      <c r="N974" s="10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</row>
    <row r="975" spans="1:38" ht="15.75" customHeight="1" x14ac:dyDescent="0.25">
      <c r="A975" s="1"/>
      <c r="B975" s="1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10"/>
      <c r="N975" s="10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</row>
    <row r="976" spans="1:38" ht="15.75" customHeight="1" x14ac:dyDescent="0.25">
      <c r="A976" s="1"/>
      <c r="B976" s="1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10"/>
      <c r="N976" s="10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</row>
    <row r="977" spans="1:38" ht="15.75" customHeight="1" x14ac:dyDescent="0.25">
      <c r="A977" s="1"/>
      <c r="B977" s="1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10"/>
      <c r="N977" s="10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</row>
    <row r="978" spans="1:38" ht="15.75" customHeight="1" x14ac:dyDescent="0.25">
      <c r="A978" s="1"/>
      <c r="B978" s="1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10"/>
      <c r="N978" s="10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</row>
    <row r="979" spans="1:38" ht="15.75" customHeight="1" x14ac:dyDescent="0.25">
      <c r="A979" s="1"/>
      <c r="B979" s="1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10"/>
      <c r="N979" s="10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</row>
    <row r="980" spans="1:38" ht="15.75" customHeight="1" x14ac:dyDescent="0.25">
      <c r="A980" s="1"/>
      <c r="B980" s="1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10"/>
      <c r="N980" s="10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</row>
    <row r="981" spans="1:38" ht="15.75" customHeight="1" x14ac:dyDescent="0.25">
      <c r="A981" s="1"/>
      <c r="B981" s="1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10"/>
      <c r="N981" s="10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</row>
    <row r="982" spans="1:38" ht="15.75" customHeight="1" x14ac:dyDescent="0.25">
      <c r="A982" s="1"/>
      <c r="B982" s="1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10"/>
      <c r="N982" s="10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</row>
    <row r="983" spans="1:38" ht="15.75" customHeight="1" x14ac:dyDescent="0.25">
      <c r="A983" s="1"/>
      <c r="B983" s="1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10"/>
      <c r="N983" s="10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</row>
    <row r="984" spans="1:38" ht="15.75" customHeight="1" x14ac:dyDescent="0.25">
      <c r="A984" s="1"/>
      <c r="B984" s="1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10"/>
      <c r="N984" s="10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</row>
    <row r="985" spans="1:38" ht="15.75" customHeight="1" x14ac:dyDescent="0.25">
      <c r="A985" s="1"/>
      <c r="B985" s="1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10"/>
      <c r="N985" s="10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</row>
    <row r="986" spans="1:38" ht="15.75" customHeight="1" x14ac:dyDescent="0.25">
      <c r="A986" s="1"/>
      <c r="B986" s="1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10"/>
      <c r="N986" s="10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</row>
    <row r="987" spans="1:38" ht="15.75" customHeight="1" x14ac:dyDescent="0.25">
      <c r="A987" s="1"/>
      <c r="B987" s="1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10"/>
      <c r="N987" s="10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</row>
    <row r="988" spans="1:38" ht="15.75" customHeight="1" x14ac:dyDescent="0.25">
      <c r="A988" s="1"/>
      <c r="B988" s="1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10"/>
      <c r="N988" s="10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</row>
    <row r="989" spans="1:38" ht="15.75" customHeight="1" x14ac:dyDescent="0.25">
      <c r="A989" s="1"/>
      <c r="B989" s="1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10"/>
      <c r="N989" s="10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</row>
    <row r="990" spans="1:38" ht="15.75" customHeight="1" x14ac:dyDescent="0.25">
      <c r="A990" s="1"/>
      <c r="B990" s="1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10"/>
      <c r="N990" s="10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</row>
    <row r="991" spans="1:38" ht="15.75" customHeight="1" x14ac:dyDescent="0.25">
      <c r="A991" s="1"/>
      <c r="B991" s="1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10"/>
      <c r="N991" s="10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</row>
    <row r="992" spans="1:38" ht="15.75" customHeight="1" x14ac:dyDescent="0.25">
      <c r="A992" s="1"/>
      <c r="B992" s="1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10"/>
      <c r="N992" s="10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</row>
    <row r="993" spans="1:38" ht="15.75" customHeight="1" x14ac:dyDescent="0.25">
      <c r="A993" s="1"/>
      <c r="B993" s="1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10"/>
      <c r="N993" s="10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</row>
    <row r="994" spans="1:38" ht="15.75" customHeight="1" x14ac:dyDescent="0.25">
      <c r="A994" s="1"/>
      <c r="B994" s="1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10"/>
      <c r="N994" s="10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</row>
    <row r="995" spans="1:38" ht="15.75" customHeight="1" x14ac:dyDescent="0.25">
      <c r="A995" s="1"/>
      <c r="B995" s="1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10"/>
      <c r="N995" s="10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</row>
    <row r="996" spans="1:38" ht="15.75" customHeight="1" x14ac:dyDescent="0.25">
      <c r="A996" s="1"/>
      <c r="B996" s="1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10"/>
      <c r="N996" s="10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</row>
    <row r="997" spans="1:38" ht="15.75" customHeight="1" x14ac:dyDescent="0.25">
      <c r="A997" s="1"/>
      <c r="B997" s="1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10"/>
      <c r="N997" s="10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</row>
    <row r="998" spans="1:38" ht="15.75" customHeight="1" x14ac:dyDescent="0.25">
      <c r="A998" s="1"/>
      <c r="B998" s="1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10"/>
      <c r="N998" s="10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</row>
    <row r="999" spans="1:38" ht="15.75" customHeight="1" x14ac:dyDescent="0.25">
      <c r="A999" s="1"/>
      <c r="B999" s="1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10"/>
      <c r="N999" s="10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</row>
    <row r="1000" spans="1:38" ht="15.75" customHeight="1" x14ac:dyDescent="0.25">
      <c r="A1000" s="1"/>
      <c r="B1000" s="1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10"/>
      <c r="N1000" s="10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</row>
    <row r="1001" spans="1:38" ht="15.75" customHeight="1" x14ac:dyDescent="0.25">
      <c r="A1001" s="1"/>
      <c r="B1001" s="1"/>
      <c r="C1001" s="8"/>
      <c r="D1001" s="9"/>
      <c r="E1001" s="9"/>
      <c r="F1001" s="9"/>
      <c r="G1001" s="9"/>
      <c r="H1001" s="9"/>
      <c r="I1001" s="9"/>
      <c r="J1001" s="9"/>
      <c r="K1001" s="9"/>
      <c r="L1001" s="9"/>
      <c r="M1001" s="10"/>
      <c r="N1001" s="10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</row>
    <row r="1002" spans="1:38" ht="15.75" customHeight="1" x14ac:dyDescent="0.25">
      <c r="A1002" s="1"/>
      <c r="B1002" s="1"/>
      <c r="C1002" s="8"/>
      <c r="D1002" s="9"/>
      <c r="E1002" s="9"/>
      <c r="F1002" s="9"/>
      <c r="G1002" s="9"/>
      <c r="H1002" s="9"/>
      <c r="I1002" s="9"/>
      <c r="J1002" s="9"/>
      <c r="K1002" s="9"/>
      <c r="L1002" s="9"/>
      <c r="M1002" s="10"/>
      <c r="N1002" s="10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</row>
    <row r="1003" spans="1:38" ht="15.75" customHeight="1" x14ac:dyDescent="0.25">
      <c r="A1003" s="1"/>
      <c r="B1003" s="1"/>
      <c r="C1003" s="8"/>
      <c r="D1003" s="9"/>
      <c r="E1003" s="9"/>
      <c r="F1003" s="9"/>
      <c r="G1003" s="9"/>
      <c r="H1003" s="9"/>
      <c r="I1003" s="9"/>
      <c r="J1003" s="9"/>
      <c r="K1003" s="9"/>
      <c r="L1003" s="9"/>
      <c r="M1003" s="10"/>
      <c r="N1003" s="10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</row>
    <row r="1004" spans="1:38" ht="15.75" customHeight="1" x14ac:dyDescent="0.25">
      <c r="A1004" s="1"/>
      <c r="B1004" s="1"/>
      <c r="C1004" s="8"/>
      <c r="D1004" s="9"/>
      <c r="E1004" s="9"/>
      <c r="F1004" s="9"/>
      <c r="G1004" s="9"/>
      <c r="H1004" s="9"/>
      <c r="I1004" s="9"/>
      <c r="J1004" s="9"/>
      <c r="K1004" s="9"/>
      <c r="L1004" s="9"/>
      <c r="M1004" s="10"/>
      <c r="N1004" s="10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</row>
    <row r="1005" spans="1:38" ht="15.75" customHeight="1" x14ac:dyDescent="0.25">
      <c r="A1005" s="1"/>
      <c r="B1005" s="1"/>
      <c r="C1005" s="8"/>
      <c r="D1005" s="9"/>
      <c r="E1005" s="9"/>
      <c r="F1005" s="9"/>
      <c r="G1005" s="9"/>
      <c r="H1005" s="9"/>
      <c r="I1005" s="9"/>
      <c r="J1005" s="9"/>
      <c r="K1005" s="9"/>
      <c r="L1005" s="9"/>
      <c r="M1005" s="10"/>
      <c r="N1005" s="10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</row>
    <row r="1006" spans="1:38" ht="15.75" customHeight="1" x14ac:dyDescent="0.25">
      <c r="A1006" s="1"/>
      <c r="B1006" s="1"/>
      <c r="C1006" s="8"/>
      <c r="D1006" s="9"/>
      <c r="E1006" s="9"/>
      <c r="F1006" s="9"/>
      <c r="G1006" s="9"/>
      <c r="H1006" s="9"/>
      <c r="I1006" s="9"/>
      <c r="J1006" s="9"/>
      <c r="K1006" s="9"/>
      <c r="L1006" s="9"/>
      <c r="M1006" s="10"/>
      <c r="N1006" s="10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</row>
    <row r="1007" spans="1:38" ht="15.75" customHeight="1" x14ac:dyDescent="0.25">
      <c r="A1007" s="1"/>
      <c r="B1007" s="1"/>
      <c r="C1007" s="8"/>
      <c r="D1007" s="9"/>
      <c r="E1007" s="9"/>
      <c r="F1007" s="9"/>
      <c r="G1007" s="9"/>
      <c r="H1007" s="9"/>
      <c r="I1007" s="9"/>
      <c r="J1007" s="9"/>
      <c r="K1007" s="9"/>
      <c r="L1007" s="9"/>
      <c r="M1007" s="10"/>
      <c r="N1007" s="10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</row>
    <row r="1008" spans="1:38" ht="15.75" customHeight="1" x14ac:dyDescent="0.25">
      <c r="A1008" s="1"/>
      <c r="B1008" s="1"/>
      <c r="C1008" s="8"/>
      <c r="D1008" s="9"/>
      <c r="E1008" s="9"/>
      <c r="F1008" s="9"/>
      <c r="G1008" s="9"/>
      <c r="H1008" s="9"/>
      <c r="I1008" s="9"/>
      <c r="J1008" s="9"/>
      <c r="K1008" s="9"/>
      <c r="L1008" s="9"/>
      <c r="M1008" s="10"/>
      <c r="N1008" s="10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</row>
    <row r="1009" spans="1:38" ht="15.75" customHeight="1" x14ac:dyDescent="0.25">
      <c r="A1009" s="1"/>
      <c r="B1009" s="1"/>
      <c r="C1009" s="8"/>
      <c r="D1009" s="9"/>
      <c r="E1009" s="9"/>
      <c r="F1009" s="9"/>
      <c r="G1009" s="9"/>
      <c r="H1009" s="9"/>
      <c r="I1009" s="9"/>
      <c r="J1009" s="9"/>
      <c r="K1009" s="9"/>
      <c r="L1009" s="9"/>
      <c r="M1009" s="10"/>
      <c r="N1009" s="10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</row>
    <row r="1010" spans="1:38" ht="15.75" customHeight="1" x14ac:dyDescent="0.25">
      <c r="A1010" s="1"/>
      <c r="B1010" s="1"/>
      <c r="C1010" s="8"/>
      <c r="D1010" s="9"/>
      <c r="E1010" s="9"/>
      <c r="F1010" s="9"/>
      <c r="G1010" s="9"/>
      <c r="H1010" s="9"/>
      <c r="I1010" s="9"/>
      <c r="J1010" s="9"/>
      <c r="K1010" s="9"/>
      <c r="L1010" s="9"/>
      <c r="M1010" s="10"/>
      <c r="N1010" s="10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</row>
    <row r="1011" spans="1:38" ht="15.75" customHeight="1" x14ac:dyDescent="0.25">
      <c r="A1011" s="1"/>
      <c r="B1011" s="1"/>
      <c r="C1011" s="8"/>
      <c r="D1011" s="9"/>
      <c r="E1011" s="9"/>
      <c r="F1011" s="9"/>
      <c r="G1011" s="9"/>
      <c r="H1011" s="9"/>
      <c r="I1011" s="9"/>
      <c r="J1011" s="9"/>
      <c r="K1011" s="9"/>
      <c r="L1011" s="9"/>
      <c r="M1011" s="10"/>
      <c r="N1011" s="10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</row>
    <row r="1012" spans="1:38" ht="15.75" customHeight="1" x14ac:dyDescent="0.25">
      <c r="A1012" s="1"/>
      <c r="B1012" s="1"/>
      <c r="C1012" s="8"/>
      <c r="D1012" s="9"/>
      <c r="E1012" s="9"/>
      <c r="F1012" s="9"/>
      <c r="G1012" s="9"/>
      <c r="H1012" s="9"/>
      <c r="I1012" s="9"/>
      <c r="J1012" s="9"/>
      <c r="K1012" s="9"/>
      <c r="L1012" s="9"/>
      <c r="M1012" s="10"/>
      <c r="N1012" s="10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</row>
    <row r="1013" spans="1:38" ht="15.75" customHeight="1" x14ac:dyDescent="0.25">
      <c r="A1013" s="1"/>
      <c r="B1013" s="1"/>
      <c r="C1013" s="8"/>
      <c r="D1013" s="9"/>
      <c r="E1013" s="9"/>
      <c r="F1013" s="9"/>
      <c r="G1013" s="9"/>
      <c r="H1013" s="9"/>
      <c r="I1013" s="9"/>
      <c r="J1013" s="9"/>
      <c r="K1013" s="9"/>
      <c r="L1013" s="9"/>
      <c r="M1013" s="10"/>
      <c r="N1013" s="10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</row>
    <row r="1014" spans="1:38" ht="15.75" customHeight="1" x14ac:dyDescent="0.25">
      <c r="A1014" s="1"/>
      <c r="B1014" s="1"/>
      <c r="C1014" s="8"/>
      <c r="D1014" s="9"/>
      <c r="E1014" s="9"/>
      <c r="F1014" s="9"/>
      <c r="G1014" s="9"/>
      <c r="H1014" s="9"/>
      <c r="I1014" s="9"/>
      <c r="J1014" s="9"/>
      <c r="K1014" s="9"/>
      <c r="L1014" s="9"/>
      <c r="M1014" s="10"/>
      <c r="N1014" s="10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</row>
    <row r="1015" spans="1:38" ht="15.75" customHeight="1" x14ac:dyDescent="0.25">
      <c r="A1015" s="1"/>
      <c r="B1015" s="1"/>
      <c r="C1015" s="8"/>
      <c r="D1015" s="9"/>
      <c r="E1015" s="9"/>
      <c r="F1015" s="9"/>
      <c r="G1015" s="9"/>
      <c r="H1015" s="9"/>
      <c r="I1015" s="9"/>
      <c r="J1015" s="9"/>
      <c r="K1015" s="9"/>
      <c r="L1015" s="9"/>
      <c r="M1015" s="10"/>
      <c r="N1015" s="10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</row>
    <row r="1016" spans="1:38" ht="15.75" customHeight="1" x14ac:dyDescent="0.25">
      <c r="A1016" s="1"/>
      <c r="B1016" s="1"/>
      <c r="C1016" s="8"/>
      <c r="D1016" s="9"/>
      <c r="E1016" s="9"/>
      <c r="F1016" s="9"/>
      <c r="G1016" s="9"/>
      <c r="H1016" s="9"/>
      <c r="I1016" s="9"/>
      <c r="J1016" s="9"/>
      <c r="K1016" s="9"/>
      <c r="L1016" s="9"/>
      <c r="M1016" s="10"/>
      <c r="N1016" s="10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</row>
    <row r="1017" spans="1:38" ht="15.75" customHeight="1" x14ac:dyDescent="0.25">
      <c r="A1017" s="1"/>
      <c r="B1017" s="1"/>
      <c r="C1017" s="8"/>
      <c r="D1017" s="9"/>
      <c r="E1017" s="9"/>
      <c r="F1017" s="9"/>
      <c r="G1017" s="9"/>
      <c r="H1017" s="9"/>
      <c r="I1017" s="9"/>
      <c r="J1017" s="9"/>
      <c r="K1017" s="9"/>
      <c r="L1017" s="9"/>
      <c r="M1017" s="10"/>
      <c r="N1017" s="10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</row>
    <row r="1018" spans="1:38" ht="15.75" customHeight="1" x14ac:dyDescent="0.25">
      <c r="A1018" s="1"/>
      <c r="B1018" s="1"/>
      <c r="C1018" s="8"/>
      <c r="D1018" s="9"/>
      <c r="E1018" s="9"/>
      <c r="F1018" s="9"/>
      <c r="G1018" s="9"/>
      <c r="H1018" s="9"/>
      <c r="I1018" s="9"/>
      <c r="J1018" s="9"/>
      <c r="K1018" s="9"/>
      <c r="L1018" s="9"/>
      <c r="M1018" s="10"/>
      <c r="N1018" s="10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</row>
    <row r="1019" spans="1:38" ht="15.75" customHeight="1" x14ac:dyDescent="0.25">
      <c r="A1019" s="1"/>
      <c r="B1019" s="1"/>
      <c r="C1019" s="8"/>
      <c r="D1019" s="9"/>
      <c r="E1019" s="9"/>
      <c r="F1019" s="9"/>
      <c r="G1019" s="9"/>
      <c r="H1019" s="9"/>
      <c r="I1019" s="9"/>
      <c r="J1019" s="9"/>
      <c r="K1019" s="9"/>
      <c r="L1019" s="9"/>
      <c r="M1019" s="10"/>
      <c r="N1019" s="10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</row>
    <row r="1020" spans="1:38" ht="15.75" customHeight="1" x14ac:dyDescent="0.25">
      <c r="A1020" s="1"/>
      <c r="B1020" s="1"/>
      <c r="C1020" s="8"/>
      <c r="D1020" s="9"/>
      <c r="E1020" s="9"/>
      <c r="F1020" s="9"/>
      <c r="G1020" s="9"/>
      <c r="H1020" s="9"/>
      <c r="I1020" s="9"/>
      <c r="J1020" s="9"/>
      <c r="K1020" s="9"/>
      <c r="L1020" s="9"/>
      <c r="M1020" s="10"/>
      <c r="N1020" s="10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</row>
    <row r="1021" spans="1:38" ht="15.75" customHeight="1" x14ac:dyDescent="0.25">
      <c r="A1021" s="1"/>
      <c r="B1021" s="1"/>
      <c r="C1021" s="8"/>
      <c r="D1021" s="9"/>
      <c r="E1021" s="9"/>
      <c r="F1021" s="9"/>
      <c r="G1021" s="9"/>
      <c r="H1021" s="9"/>
      <c r="I1021" s="9"/>
      <c r="J1021" s="9"/>
      <c r="K1021" s="9"/>
      <c r="L1021" s="9"/>
      <c r="M1021" s="10"/>
      <c r="N1021" s="10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</row>
    <row r="1022" spans="1:38" ht="15.75" customHeight="1" x14ac:dyDescent="0.25">
      <c r="A1022" s="1"/>
      <c r="B1022" s="1"/>
      <c r="C1022" s="8"/>
      <c r="D1022" s="9"/>
      <c r="E1022" s="9"/>
      <c r="F1022" s="9"/>
      <c r="G1022" s="9"/>
      <c r="H1022" s="9"/>
      <c r="I1022" s="9"/>
      <c r="J1022" s="9"/>
      <c r="K1022" s="9"/>
      <c r="L1022" s="9"/>
      <c r="M1022" s="10"/>
      <c r="N1022" s="10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</row>
    <row r="1023" spans="1:38" ht="15.75" customHeight="1" x14ac:dyDescent="0.25">
      <c r="A1023" s="1"/>
      <c r="B1023" s="1"/>
      <c r="C1023" s="8"/>
      <c r="D1023" s="9"/>
      <c r="E1023" s="9"/>
      <c r="F1023" s="9"/>
      <c r="G1023" s="9"/>
      <c r="H1023" s="9"/>
      <c r="I1023" s="9"/>
      <c r="J1023" s="9"/>
      <c r="K1023" s="9"/>
      <c r="L1023" s="9"/>
      <c r="M1023" s="10"/>
      <c r="N1023" s="10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</row>
    <row r="1024" spans="1:38" ht="15.75" customHeight="1" x14ac:dyDescent="0.25">
      <c r="A1024" s="1"/>
      <c r="B1024" s="1"/>
      <c r="C1024" s="8"/>
      <c r="D1024" s="9"/>
      <c r="E1024" s="9"/>
      <c r="F1024" s="9"/>
      <c r="G1024" s="9"/>
      <c r="H1024" s="9"/>
      <c r="I1024" s="9"/>
      <c r="J1024" s="9"/>
      <c r="K1024" s="9"/>
      <c r="L1024" s="9"/>
      <c r="M1024" s="10"/>
      <c r="N1024" s="10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</row>
    <row r="1025" spans="1:38" ht="15.75" customHeight="1" x14ac:dyDescent="0.25">
      <c r="A1025" s="1"/>
      <c r="B1025" s="1"/>
      <c r="C1025" s="8"/>
      <c r="D1025" s="9"/>
      <c r="E1025" s="9"/>
      <c r="F1025" s="9"/>
      <c r="G1025" s="9"/>
      <c r="H1025" s="9"/>
      <c r="I1025" s="9"/>
      <c r="J1025" s="9"/>
      <c r="K1025" s="9"/>
      <c r="L1025" s="9"/>
      <c r="M1025" s="10"/>
      <c r="N1025" s="10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</row>
    <row r="1026" spans="1:38" ht="15.75" customHeight="1" x14ac:dyDescent="0.25">
      <c r="A1026" s="1"/>
      <c r="B1026" s="1"/>
      <c r="C1026" s="8"/>
      <c r="D1026" s="9"/>
      <c r="E1026" s="9"/>
      <c r="F1026" s="9"/>
      <c r="G1026" s="9"/>
      <c r="H1026" s="9"/>
      <c r="I1026" s="9"/>
      <c r="J1026" s="9"/>
      <c r="K1026" s="9"/>
      <c r="L1026" s="9"/>
      <c r="M1026" s="10"/>
      <c r="N1026" s="10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</row>
    <row r="1027" spans="1:38" ht="15.75" customHeight="1" x14ac:dyDescent="0.25">
      <c r="A1027" s="1"/>
      <c r="B1027" s="1"/>
      <c r="C1027" s="8"/>
      <c r="D1027" s="9"/>
      <c r="E1027" s="9"/>
      <c r="F1027" s="9"/>
      <c r="G1027" s="9"/>
      <c r="H1027" s="9"/>
      <c r="I1027" s="9"/>
      <c r="J1027" s="9"/>
      <c r="K1027" s="9"/>
      <c r="L1027" s="9"/>
      <c r="M1027" s="10"/>
      <c r="N1027" s="10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</row>
    <row r="1028" spans="1:38" ht="15.75" customHeight="1" x14ac:dyDescent="0.25">
      <c r="A1028" s="1"/>
      <c r="B1028" s="1"/>
      <c r="C1028" s="8"/>
      <c r="D1028" s="9"/>
      <c r="E1028" s="9"/>
      <c r="F1028" s="9"/>
      <c r="G1028" s="9"/>
      <c r="H1028" s="9"/>
      <c r="I1028" s="9"/>
      <c r="J1028" s="9"/>
      <c r="K1028" s="9"/>
      <c r="L1028" s="9"/>
      <c r="M1028" s="10"/>
      <c r="N1028" s="10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</row>
  </sheetData>
  <conditionalFormatting sqref="F1:F1028">
    <cfRule type="notContainsBlanks" dxfId="7" priority="8">
      <formula>LEN(TRIM(F1))&gt;0</formula>
    </cfRule>
  </conditionalFormatting>
  <conditionalFormatting sqref="G1:G1028">
    <cfRule type="notContainsBlanks" dxfId="6" priority="2">
      <formula>LEN(TRIM(G1))&gt;0</formula>
    </cfRule>
  </conditionalFormatting>
  <conditionalFormatting sqref="H1:H1028">
    <cfRule type="notContainsBlanks" dxfId="5" priority="3">
      <formula>LEN(TRIM(H1))&gt;0</formula>
    </cfRule>
  </conditionalFormatting>
  <conditionalFormatting sqref="I1:I1028">
    <cfRule type="notContainsBlanks" dxfId="4" priority="4">
      <formula>LEN(TRIM(I1))&gt;0</formula>
    </cfRule>
  </conditionalFormatting>
  <conditionalFormatting sqref="J1:J1028">
    <cfRule type="notContainsBlanks" dxfId="3" priority="5">
      <formula>LEN(TRIM(J1))&gt;0</formula>
    </cfRule>
  </conditionalFormatting>
  <conditionalFormatting sqref="K1:K1028">
    <cfRule type="notContainsBlanks" dxfId="2" priority="6">
      <formula>LEN(TRIM(K1))&gt;0</formula>
    </cfRule>
  </conditionalFormatting>
  <conditionalFormatting sqref="L1:L1028">
    <cfRule type="cellIs" dxfId="1" priority="7" operator="greaterThan">
      <formula>0</formula>
    </cfRule>
  </conditionalFormatting>
  <conditionalFormatting sqref="M1:M1028 P1:P1028">
    <cfRule type="colorScale" priority="9">
      <colorScale>
        <cfvo type="min"/>
        <cfvo type="formula" val="100"/>
        <cfvo type="max"/>
        <color rgb="FFE67C73"/>
        <color rgb="FFFFD666"/>
        <color rgb="FF57BB8A"/>
      </colorScale>
    </cfRule>
  </conditionalFormatting>
  <conditionalFormatting sqref="O1:O1028">
    <cfRule type="cellIs" dxfId="0" priority="1" operator="equal">
      <formula>0</formula>
    </cfRule>
  </conditionalFormatting>
  <hyperlinks>
    <hyperlink ref="AD35" r:id="rId1" xr:uid="{00000000-0004-0000-0000-000000000000}"/>
    <hyperlink ref="AD66" r:id="rId2" xr:uid="{00000000-0004-0000-0000-000001000000}"/>
    <hyperlink ref="AD67" r:id="rId3" xr:uid="{00000000-0004-0000-0000-000002000000}"/>
    <hyperlink ref="AD68" r:id="rId4" xr:uid="{00000000-0004-0000-0000-000003000000}"/>
    <hyperlink ref="AD69" r:id="rId5" xr:uid="{00000000-0004-0000-0000-000004000000}"/>
    <hyperlink ref="AD82" r:id="rId6" xr:uid="{00000000-0004-0000-0000-000005000000}"/>
    <hyperlink ref="AD83" r:id="rId7" xr:uid="{00000000-0004-0000-0000-000006000000}"/>
    <hyperlink ref="AD84" r:id="rId8" xr:uid="{00000000-0004-0000-0000-000007000000}"/>
    <hyperlink ref="AD85" r:id="rId9" xr:uid="{00000000-0004-0000-0000-000008000000}"/>
    <hyperlink ref="AD102" r:id="rId10" xr:uid="{00000000-0004-0000-0000-000009000000}"/>
    <hyperlink ref="AD103" r:id="rId11" xr:uid="{00000000-0004-0000-0000-00000A000000}"/>
    <hyperlink ref="AD104" r:id="rId12" xr:uid="{00000000-0004-0000-0000-00000B000000}"/>
    <hyperlink ref="AD105" r:id="rId13" xr:uid="{00000000-0004-0000-0000-00000C000000}"/>
    <hyperlink ref="AD106" r:id="rId14" xr:uid="{00000000-0004-0000-0000-00000D000000}"/>
    <hyperlink ref="AD107" r:id="rId15" xr:uid="{00000000-0004-0000-0000-00000E000000}"/>
    <hyperlink ref="AD131" r:id="rId16" xr:uid="{00000000-0004-0000-0000-00000F000000}"/>
    <hyperlink ref="AD144" r:id="rId17" xr:uid="{00000000-0004-0000-0000-000010000000}"/>
    <hyperlink ref="AD146" r:id="rId18" xr:uid="{00000000-0004-0000-0000-000011000000}"/>
    <hyperlink ref="AD147" r:id="rId19" xr:uid="{00000000-0004-0000-0000-000012000000}"/>
    <hyperlink ref="AD154" r:id="rId20" xr:uid="{00000000-0004-0000-0000-000013000000}"/>
    <hyperlink ref="AD155" r:id="rId21" xr:uid="{00000000-0004-0000-0000-000014000000}"/>
    <hyperlink ref="AD156" r:id="rId22" xr:uid="{00000000-0004-0000-0000-000015000000}"/>
    <hyperlink ref="AD157" r:id="rId23" xr:uid="{00000000-0004-0000-0000-000016000000}"/>
    <hyperlink ref="AD685" r:id="rId24" xr:uid="{00000000-0004-0000-0000-000017000000}"/>
    <hyperlink ref="AD686" r:id="rId25" xr:uid="{00000000-0004-0000-0000-000018000000}"/>
    <hyperlink ref="AD696" r:id="rId26" xr:uid="{00000000-0004-0000-0000-000019000000}"/>
    <hyperlink ref="AD697" r:id="rId27" xr:uid="{00000000-0004-0000-0000-00001A000000}"/>
    <hyperlink ref="AD788" r:id="rId28" location="Wagenkategorien_in_der_Ursprungsausf%C3%BChrung" xr:uid="{00000000-0004-0000-0000-00001B000000}"/>
    <hyperlink ref="AD789" r:id="rId29" location="Wagenkategorien_in_der_Ursprungsausf%C3%BChrung" xr:uid="{00000000-0004-0000-0000-00001C000000}"/>
    <hyperlink ref="AD790" r:id="rId30" location="Wagenkategorien_in_der_Ursprungsausf%C3%BChrung" xr:uid="{00000000-0004-0000-0000-00001D000000}"/>
    <hyperlink ref="AD791" r:id="rId31" location="Wagenkategorien_in_der_Ursprungsausf%C3%BChrung" xr:uid="{00000000-0004-0000-0000-00001E000000}"/>
    <hyperlink ref="AD792" r:id="rId32" location="Wagenkategorien_in_der_Ursprungsausf%C3%BChrung" xr:uid="{00000000-0004-0000-0000-00001F000000}"/>
    <hyperlink ref="AD793" r:id="rId33" location="Wagenkategorien_in_der_Ursprungsausf%C3%BChrung" xr:uid="{00000000-0004-0000-0000-000020000000}"/>
    <hyperlink ref="AD794" r:id="rId34" location="Wagenkategorien_in_der_Ursprungsausf%C3%BChrung" xr:uid="{00000000-0004-0000-0000-000021000000}"/>
    <hyperlink ref="AD796" r:id="rId35" xr:uid="{00000000-0004-0000-0000-000022000000}"/>
    <hyperlink ref="AD797" r:id="rId36" xr:uid="{00000000-0004-0000-0000-000023000000}"/>
    <hyperlink ref="AD798" r:id="rId37" xr:uid="{00000000-0004-0000-0000-000024000000}"/>
    <hyperlink ref="AD799" r:id="rId38" xr:uid="{00000000-0004-0000-0000-000025000000}"/>
    <hyperlink ref="AD800" r:id="rId39" xr:uid="{00000000-0004-0000-0000-000026000000}"/>
    <hyperlink ref="AD801" r:id="rId40" xr:uid="{00000000-0004-0000-0000-000027000000}"/>
    <hyperlink ref="AD802" r:id="rId41" xr:uid="{00000000-0004-0000-0000-000028000000}"/>
    <hyperlink ref="AD803" r:id="rId42" xr:uid="{00000000-0004-0000-0000-000029000000}"/>
    <hyperlink ref="AD804" r:id="rId43" xr:uid="{00000000-0004-0000-0000-00002A000000}"/>
    <hyperlink ref="AD805" r:id="rId44" xr:uid="{00000000-0004-0000-0000-00002B000000}"/>
    <hyperlink ref="AD809" r:id="rId45" xr:uid="{00000000-0004-0000-0000-00002C000000}"/>
    <hyperlink ref="AD810" r:id="rId46" xr:uid="{00000000-0004-0000-0000-00002D000000}"/>
    <hyperlink ref="AD811" r:id="rId47" xr:uid="{00000000-0004-0000-0000-00002E000000}"/>
    <hyperlink ref="AD812" r:id="rId48" xr:uid="{00000000-0004-0000-0000-00002F000000}"/>
    <hyperlink ref="AD813" r:id="rId49" xr:uid="{00000000-0004-0000-0000-000030000000}"/>
    <hyperlink ref="AD814" r:id="rId50" xr:uid="{00000000-0004-0000-0000-000031000000}"/>
    <hyperlink ref="AD815" r:id="rId51" xr:uid="{00000000-0004-0000-0000-000032000000}"/>
    <hyperlink ref="AD816" r:id="rId52" xr:uid="{00000000-0004-0000-0000-000033000000}"/>
    <hyperlink ref="AD817" r:id="rId53" xr:uid="{00000000-0004-0000-0000-000034000000}"/>
    <hyperlink ref="AD818" r:id="rId54" xr:uid="{00000000-0004-0000-0000-000035000000}"/>
    <hyperlink ref="AD826" r:id="rId55" xr:uid="{00000000-0004-0000-0000-000036000000}"/>
    <hyperlink ref="AD827" r:id="rId56" xr:uid="{00000000-0004-0000-0000-000037000000}"/>
    <hyperlink ref="AD828" r:id="rId57" xr:uid="{00000000-0004-0000-0000-000038000000}"/>
    <hyperlink ref="AD829" r:id="rId58" xr:uid="{00000000-0004-0000-0000-000039000000}"/>
    <hyperlink ref="AD830" r:id="rId59" xr:uid="{00000000-0004-0000-0000-00003A000000}"/>
    <hyperlink ref="AD831" r:id="rId60" xr:uid="{00000000-0004-0000-0000-00003B000000}"/>
    <hyperlink ref="AD832" r:id="rId61" xr:uid="{00000000-0004-0000-0000-00003C000000}"/>
    <hyperlink ref="AD837" r:id="rId62" xr:uid="{00000000-0004-0000-0000-00003D000000}"/>
  </hyperlinks>
  <pageMargins left="0.7" right="0.7" top="0.3" bottom="0.3" header="0" footer="0"/>
  <pageSetup paperSize="9" orientation="portrait"/>
  <legacyDrawing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0"/>
  <sheetViews>
    <sheetView workbookViewId="0"/>
  </sheetViews>
  <sheetFormatPr defaultColWidth="14.42578125" defaultRowHeight="15" customHeight="1" x14ac:dyDescent="0.25"/>
  <cols>
    <col min="1" max="1" width="9.85546875" customWidth="1"/>
    <col min="2" max="2" width="11.85546875" customWidth="1"/>
    <col min="3" max="3" width="12.85546875" customWidth="1"/>
    <col min="4" max="4" width="14.7109375" customWidth="1"/>
    <col min="5" max="5" width="13.42578125" customWidth="1"/>
    <col min="6" max="6" width="15.42578125" customWidth="1"/>
    <col min="7" max="7" width="12" customWidth="1"/>
    <col min="8" max="8" width="14" customWidth="1"/>
    <col min="9" max="9" width="9.140625" customWidth="1"/>
    <col min="10" max="10" width="11.140625" customWidth="1"/>
    <col min="11" max="30" width="12" customWidth="1"/>
  </cols>
  <sheetData>
    <row r="1" spans="1:30" ht="14.25" customHeight="1" x14ac:dyDescent="0.25">
      <c r="A1" s="3" t="s">
        <v>783</v>
      </c>
      <c r="B1" s="3" t="s">
        <v>784</v>
      </c>
      <c r="C1" s="3" t="s">
        <v>785</v>
      </c>
      <c r="D1" s="3" t="s">
        <v>786</v>
      </c>
      <c r="E1" s="3" t="s">
        <v>787</v>
      </c>
      <c r="F1" s="3" t="s">
        <v>788</v>
      </c>
      <c r="G1" s="3" t="s">
        <v>789</v>
      </c>
      <c r="H1" s="3" t="s">
        <v>790</v>
      </c>
      <c r="I1" s="3" t="s">
        <v>791</v>
      </c>
      <c r="J1" s="3" t="s">
        <v>792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4.25" customHeight="1" x14ac:dyDescent="0.25">
      <c r="A2" s="7">
        <v>50</v>
      </c>
      <c r="B2" s="7">
        <v>30</v>
      </c>
      <c r="C2" s="7">
        <v>60</v>
      </c>
      <c r="D2" s="7">
        <v>100</v>
      </c>
      <c r="E2" s="7">
        <v>120</v>
      </c>
      <c r="F2" s="7">
        <v>125</v>
      </c>
      <c r="G2" s="7">
        <v>175</v>
      </c>
      <c r="H2" s="7">
        <v>360</v>
      </c>
      <c r="I2" s="7">
        <v>250</v>
      </c>
      <c r="J2" s="7">
        <v>1080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4.2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4.2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4.2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4.2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4.2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4.2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14.2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14.2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14.2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4.2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4.25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14.25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14.2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14.25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ht="14.25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ht="14.25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14.25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14.25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14.25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4.25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14.2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ht="14.25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ht="14.2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14.2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14.2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ht="14.2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14.2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14.2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14.2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ht="14.2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14.2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14.2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14.2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14.2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14.2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14.2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14.2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14.2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14.2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14.2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14.2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4.25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4.2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4.2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4.2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4.2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4.2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4.2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4.2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4.2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4.2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4.2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14.2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14.2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14.2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14.2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14.2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4.2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4.2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14.25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4.25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4.25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4.25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4.2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4.2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4.25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4.2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14.2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4.25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4.25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4.25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4.2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14.25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4.2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4.25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4.2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14.2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4.2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4.2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4.2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4.25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4.2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4.2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4.2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4.2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4.25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4.2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4.25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4.25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4.2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4.2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4.2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4.2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14.2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4.2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4.2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4.2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4.2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4.2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4.2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4.2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4.2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4.2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4.2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4.2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4.2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4.2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4.2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4.2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4.2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4.2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4.2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4.2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4.2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4.2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4.2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4.2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4.2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4.2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4.2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4.2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4.2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4.2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4.2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4.2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4.2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4.2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4.2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4.2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4.2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4.2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4.2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4.2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4.2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4.2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4.2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4.2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4.2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4.2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4.2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4.2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4.2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4.2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4.2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4.2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4.2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4.2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4.2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4.2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4.2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4.2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4.2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4.2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4.2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4.2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4.2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4.2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4.2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4.2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4.2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4.2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4.2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4.2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4.2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4.2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4.2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4.2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4.2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4.2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4.2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4.2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4.2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4.2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4.2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4.2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4.2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4.2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4.2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4.2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4.2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4.2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4.2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4.2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4.2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4.2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4.2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4.2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4.2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4.2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4.2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4.2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4.2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4.2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4.2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4.2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4.2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4.2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4.2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4.2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4.2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4.2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4.2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4.2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4.2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4.2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4.2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4.2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4.2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4.2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4.2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4.2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4.2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4.2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4.2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4.2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4.2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4.2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4.2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4.2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4.2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4.2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4.2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4.2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4.2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4.2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14.2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14.2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4.2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4.2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4.2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4.2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4.2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4.2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4.2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4.2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4.2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4.2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4.2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4.2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4.2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4.2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4.2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4.2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4.2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4.2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4.2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4.2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4.2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4.2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4.2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4.2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4.2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4.2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4.2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4.2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4.2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4.2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4.2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4.2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14.2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14.2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4.2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4.2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14.2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4.2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14.2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14.2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14.2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4.2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4.2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4.2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4.2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4.2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4.2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4.2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4.2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4.2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4.2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4.2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4.2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4.2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4.2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4.2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4.2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4.2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4.2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4.2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4.2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4.2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4.2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4.2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4.2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4.2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4.2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4.2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4.2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4.2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4.2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4.2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4.2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4.2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4.2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4.2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4.2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4.2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4.2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4.2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4.2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4.2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4.2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4.2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4.2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4.2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4.2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4.2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4.2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4.2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4.2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4.2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4.2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4.2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4.2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4.2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4.2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4.2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4.2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4.2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4.2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4.2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4.2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4.2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4.2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4.2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4.2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4.2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4.2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4.2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4.2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4.2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4.2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4.2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4.2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4.2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4.2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4.2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4.2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4.2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4.2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4.2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4.2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4.2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4.2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4.2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4.2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4.2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4.2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4.2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4.2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4.2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4.2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4.2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4.2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4.2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4.2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4.2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4.2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4.2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4.2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4.2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4.2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4.2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4.2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4.2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4.2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4.2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4.2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4.2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4.2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4.2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4.2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4.2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4.2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4.2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4.2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4.2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4.2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4.2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4.2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4.2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4.2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4.2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4.2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4.2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4.2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4.2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4.2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4.2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4.2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4.2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4.2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4.2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4.2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4.2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4.2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4.2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4.2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4.2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4.2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4.2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4.2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4.2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4.2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4.2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4.2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4.2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4.2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4.2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4.2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4.2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4.2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4.2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4.2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4.2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4.2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4.2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4.2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4.2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4.2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4.2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4.2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4.2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4.2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4.2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4.2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4.2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4.2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4.2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4.2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4.2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4.2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4.2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4.2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4.2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4.2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4.2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4.2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4.2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4.2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4.2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4.2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4.2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4.2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4.2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4.2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4.2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4.2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4.2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4.2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4.2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4.2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4.2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4.2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4.2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4.2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4.2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4.2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4.2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4.2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4.2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4.2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4.2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4.2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4.2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4.2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4.2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4.2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4.2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4.2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4.2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4.2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4.2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4.2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4.2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4.2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4.2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4.2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4.2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4.2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4.2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4.2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4.2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4.2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4.2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4.2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4.2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4.2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4.2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4.2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4.2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4.2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4.2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4.2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4.2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4.2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4.2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4.2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4.2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4.2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4.2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4.2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4.2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4.2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4.2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4.2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4.2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4.2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4.2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4.2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4.2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4.2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4.2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4.2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4.2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4.2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4.2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4.2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4.2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4.2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4.2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4.2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4.2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4.2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4.2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4.2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4.2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4.2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4.2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4.2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4.2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4.2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4.2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4.2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4.2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4.2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4.2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4.2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4.2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4.2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4.2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4.2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4.2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4.2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4.2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4.2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4.2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4.2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4.2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4.2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4.2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4.2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4.2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4.2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4.2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4.2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4.2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4.2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4.2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4.2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4.2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4.2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4.2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4.2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4.2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4.2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4.2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4.2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4.2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4.2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4.2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4.2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4.2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4.2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4.2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4.2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4.2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4.2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4.2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4.2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4.2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4.2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4.2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4.2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4.2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4.2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4.2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4.2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4.2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4.2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4.2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4.2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4.2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4.2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4.2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4.2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4.2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4.2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4.2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4.2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4.2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4.2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4.2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4.2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4.2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4.2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4.2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4.2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4.2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4.2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4.2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4.2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4.2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4.2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4.2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4.2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4.2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4.2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4.2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4.2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4.2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4.2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4.2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4.2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4.2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4.2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4.2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4.2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4.2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4.2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4.2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4.2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4.2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4.2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4.2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4.2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4.2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4.2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4.2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4.2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4.2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4.2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4.2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4.2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4.2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4.2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4.2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4.2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4.2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4.2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4.2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4.2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4.2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4.2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4.2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4.2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4.2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4.2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4.2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4.2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4.2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4.2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4.2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4.2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4.2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4.2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4.2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4.2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4.2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4.2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4.2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4.2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4.2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4.2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4.2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4.2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4.2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4.2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4.2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4.2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4.2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4.2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4.2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4.2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4.2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4.2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4.2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4.2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4.2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4.2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4.2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4.2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4.2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4.2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4.2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4.2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4.2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4.2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4.2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4.2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4.2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4.2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4.2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4.2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4.2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4.2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4.2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4.2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4.2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4.2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4.2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4.2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4.2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4.2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4.2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4.2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4.2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4.2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4.2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4.2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4.2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4.2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4.2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4.2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4.2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4.2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4.2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4.2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4.2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4.2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4.2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4.2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4.2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4.2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4.2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4.2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4.2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4.2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4.2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4.2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4.2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4.2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4.2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4.2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4.2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4.2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4.2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4.2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4.2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4.2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4.2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4.2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4.2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4.2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4.2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4.2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4.2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4.2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4.2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4.2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4.2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4.2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4.2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4.2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4.2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4.2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4.2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4.2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4.2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4.2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4.2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4.2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4.2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4.2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4.2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4.2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4.2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4.2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4.2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4.2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4.2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4.2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4.2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4.2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4.2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4.2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4.2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4.2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4.2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4.2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4.2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4.2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4.2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4.2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4.2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4.2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4.2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4.2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4.2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4.2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4.2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4.2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4.2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4.2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4.2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4.2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4.2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4.2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4.2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4.2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4.2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4.2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4.2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4.2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4.2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4.2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4.2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4.2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4.2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4.2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4.2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4.2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4.2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4.2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4.2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4.2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4.2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4.2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4.2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4.2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4.2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4.2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4.2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4.2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4.2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4.2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4.2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4.2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4.2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4.2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4.2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4.2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4.2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4.2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4.2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4.2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4.2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4.2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4.2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4.2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4.2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4.2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4.2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4.2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4.2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4.2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4.2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4.2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4.2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4.2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4.2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4.2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4.2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4.2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4.2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4.2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4.2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4.2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4.2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4.2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4.2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4.2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4.2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4.2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4.2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4.2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4.2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4.2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4.2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4.2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4.2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4.2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4.2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4.2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4.2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4.2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4.2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4.2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4.2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4.2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4.2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4.2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4.2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4.2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4.2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4.2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4.2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4.2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4.2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4.2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4.2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4.2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4.2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4.2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4.2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4.2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4.2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4.2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4.2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4.2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4.2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4.2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4.2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4.2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4.2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4.2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4.2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4.2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4.2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4.2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4.2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4.2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4.2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4.2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4.2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4.2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4.2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4.2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4.2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4.2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4.2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4.2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4.2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4.2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4.2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4.2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4.2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4.2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4.2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4.2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4.2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4.2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4.2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4.2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4.2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4.2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4.2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4.2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4.2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4.2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4.2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4.2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4.2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4.2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4.2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4.2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4.2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4.2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4.2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4.2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4.2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4.2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4.2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4.2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4.2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4.2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4.2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4.2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4.2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4.2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4.2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4.2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4.2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4.2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4.2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4.2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4.2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4.2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4.2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4.2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4.2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4.2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4.2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ht="14.2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ht="14.2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ht="14.2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ht="14.2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ht="14.2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ht="14.2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ht="14.2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</sheetData>
  <pageMargins left="0" right="0" top="0" bottom="0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A891" sqref="A891"/>
    </sheetView>
  </sheetViews>
  <sheetFormatPr defaultColWidth="14.42578125" defaultRowHeight="15" customHeight="1" x14ac:dyDescent="0.25"/>
  <cols>
    <col min="1" max="1" width="56.5703125" customWidth="1"/>
    <col min="2" max="3" width="12" customWidth="1"/>
    <col min="4" max="4" width="19.28515625" customWidth="1"/>
    <col min="5" max="5" width="18.5703125" customWidth="1"/>
    <col min="6" max="6" width="88.28515625" customWidth="1"/>
    <col min="7" max="7" width="98.85546875" customWidth="1"/>
    <col min="8" max="8" width="44.7109375" customWidth="1"/>
    <col min="9" max="27" width="12" customWidth="1"/>
  </cols>
  <sheetData>
    <row r="1" spans="1:27" ht="12.75" customHeight="1" x14ac:dyDescent="0.25">
      <c r="A1" s="3" t="s">
        <v>793</v>
      </c>
      <c r="B1" s="3" t="s">
        <v>2</v>
      </c>
      <c r="C1" s="3" t="s">
        <v>794</v>
      </c>
      <c r="D1" s="3" t="s">
        <v>14</v>
      </c>
      <c r="E1" s="3" t="s">
        <v>15</v>
      </c>
      <c r="F1" s="3" t="s">
        <v>28</v>
      </c>
      <c r="G1" s="6" t="s">
        <v>795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2.75" customHeight="1" x14ac:dyDescent="0.25">
      <c r="A2" s="7" t="s">
        <v>796</v>
      </c>
      <c r="B2" s="7" t="s">
        <v>797</v>
      </c>
      <c r="C2" s="7">
        <v>10</v>
      </c>
      <c r="D2" s="7">
        <v>0</v>
      </c>
      <c r="E2" s="7">
        <f t="shared" ref="E2:E107" si="0">C2</f>
        <v>10</v>
      </c>
      <c r="F2" s="3"/>
      <c r="G2" s="9" t="s">
        <v>798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25">
      <c r="A3" s="7" t="s">
        <v>799</v>
      </c>
      <c r="B3" s="7" t="s">
        <v>797</v>
      </c>
      <c r="C3" s="7">
        <v>11</v>
      </c>
      <c r="D3" s="7">
        <v>0</v>
      </c>
      <c r="E3" s="7">
        <f t="shared" si="0"/>
        <v>11</v>
      </c>
      <c r="F3" s="7" t="s">
        <v>800</v>
      </c>
      <c r="G3" s="9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2.75" customHeight="1" x14ac:dyDescent="0.25">
      <c r="A4" s="7" t="s">
        <v>801</v>
      </c>
      <c r="B4" s="7" t="s">
        <v>802</v>
      </c>
      <c r="C4" s="7">
        <v>11</v>
      </c>
      <c r="D4" s="7">
        <v>0</v>
      </c>
      <c r="E4" s="7">
        <f t="shared" si="0"/>
        <v>11</v>
      </c>
      <c r="F4" s="7"/>
      <c r="G4" s="9" t="s">
        <v>803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2.75" customHeight="1" x14ac:dyDescent="0.25">
      <c r="A5" s="7" t="s">
        <v>804</v>
      </c>
      <c r="B5" s="7" t="s">
        <v>797</v>
      </c>
      <c r="C5" s="7">
        <v>12</v>
      </c>
      <c r="D5" s="7">
        <v>0</v>
      </c>
      <c r="E5" s="7">
        <f t="shared" si="0"/>
        <v>12</v>
      </c>
      <c r="F5" s="7"/>
      <c r="G5" s="9" t="s">
        <v>805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2.75" customHeight="1" x14ac:dyDescent="0.25">
      <c r="A6" s="7" t="s">
        <v>806</v>
      </c>
      <c r="B6" s="7" t="s">
        <v>797</v>
      </c>
      <c r="C6" s="7">
        <v>14</v>
      </c>
      <c r="D6" s="7">
        <v>0</v>
      </c>
      <c r="E6" s="7">
        <f t="shared" si="0"/>
        <v>14</v>
      </c>
      <c r="F6" s="7"/>
      <c r="G6" s="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2.75" customHeight="1" x14ac:dyDescent="0.25">
      <c r="A7" s="7" t="s">
        <v>807</v>
      </c>
      <c r="B7" s="7" t="s">
        <v>797</v>
      </c>
      <c r="C7" s="7">
        <v>16</v>
      </c>
      <c r="D7" s="7">
        <v>0</v>
      </c>
      <c r="E7" s="7">
        <f t="shared" si="0"/>
        <v>16</v>
      </c>
      <c r="F7" s="7" t="s">
        <v>808</v>
      </c>
      <c r="G7" s="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2.75" customHeight="1" x14ac:dyDescent="0.25">
      <c r="A8" s="7" t="s">
        <v>809</v>
      </c>
      <c r="B8" s="7" t="s">
        <v>810</v>
      </c>
      <c r="C8" s="7">
        <v>17</v>
      </c>
      <c r="D8" s="7">
        <v>0</v>
      </c>
      <c r="E8" s="7">
        <f t="shared" si="0"/>
        <v>17</v>
      </c>
      <c r="F8" s="7"/>
      <c r="G8" s="9" t="s">
        <v>811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2.75" customHeight="1" x14ac:dyDescent="0.25">
      <c r="A9" s="7" t="s">
        <v>812</v>
      </c>
      <c r="B9" s="7" t="s">
        <v>797</v>
      </c>
      <c r="C9" s="7">
        <v>17</v>
      </c>
      <c r="D9" s="7">
        <v>0</v>
      </c>
      <c r="E9" s="7">
        <f t="shared" si="0"/>
        <v>17</v>
      </c>
      <c r="F9" s="7" t="s">
        <v>813</v>
      </c>
      <c r="G9" s="9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2.75" customHeight="1" x14ac:dyDescent="0.25">
      <c r="A10" s="7" t="s">
        <v>814</v>
      </c>
      <c r="B10" s="7" t="s">
        <v>797</v>
      </c>
      <c r="C10" s="7">
        <v>18</v>
      </c>
      <c r="D10" s="7">
        <v>0</v>
      </c>
      <c r="E10" s="7">
        <f t="shared" si="0"/>
        <v>18</v>
      </c>
      <c r="F10" s="7"/>
      <c r="G10" s="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2.75" customHeight="1" x14ac:dyDescent="0.25">
      <c r="A11" s="7" t="s">
        <v>815</v>
      </c>
      <c r="B11" s="7" t="s">
        <v>797</v>
      </c>
      <c r="C11" s="7">
        <v>18</v>
      </c>
      <c r="D11" s="7">
        <v>0</v>
      </c>
      <c r="E11" s="7">
        <f t="shared" si="0"/>
        <v>18</v>
      </c>
      <c r="F11" s="7"/>
      <c r="G11" s="9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2.75" customHeight="1" x14ac:dyDescent="0.25">
      <c r="A12" s="7" t="s">
        <v>816</v>
      </c>
      <c r="B12" s="7" t="s">
        <v>797</v>
      </c>
      <c r="C12" s="7">
        <v>19</v>
      </c>
      <c r="D12" s="7">
        <v>0</v>
      </c>
      <c r="E12" s="7">
        <f t="shared" si="0"/>
        <v>19</v>
      </c>
      <c r="F12" s="7" t="s">
        <v>817</v>
      </c>
      <c r="G12" s="9" t="s">
        <v>803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2.75" customHeight="1" x14ac:dyDescent="0.25">
      <c r="A13" s="7" t="s">
        <v>818</v>
      </c>
      <c r="B13" s="7" t="s">
        <v>797</v>
      </c>
      <c r="C13" s="7">
        <v>20</v>
      </c>
      <c r="D13" s="7">
        <v>0</v>
      </c>
      <c r="E13" s="7">
        <f t="shared" si="0"/>
        <v>20</v>
      </c>
      <c r="F13" s="7"/>
      <c r="G13" s="9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2.75" customHeight="1" x14ac:dyDescent="0.25">
      <c r="A14" s="7" t="s">
        <v>819</v>
      </c>
      <c r="B14" s="7" t="s">
        <v>810</v>
      </c>
      <c r="C14" s="7">
        <v>20</v>
      </c>
      <c r="D14" s="7">
        <v>0</v>
      </c>
      <c r="E14" s="7">
        <f t="shared" si="0"/>
        <v>20</v>
      </c>
      <c r="F14" s="7"/>
      <c r="G14" s="9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2.75" customHeight="1" x14ac:dyDescent="0.25">
      <c r="A15" s="7" t="s">
        <v>820</v>
      </c>
      <c r="B15" s="7" t="s">
        <v>810</v>
      </c>
      <c r="C15" s="7">
        <v>20</v>
      </c>
      <c r="D15" s="7">
        <v>0</v>
      </c>
      <c r="E15" s="7">
        <f t="shared" si="0"/>
        <v>20</v>
      </c>
      <c r="F15" s="7"/>
      <c r="G15" s="9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2.75" customHeight="1" x14ac:dyDescent="0.25">
      <c r="A16" s="7" t="s">
        <v>821</v>
      </c>
      <c r="B16" s="7" t="s">
        <v>810</v>
      </c>
      <c r="C16" s="7">
        <v>20</v>
      </c>
      <c r="D16" s="7">
        <v>0</v>
      </c>
      <c r="E16" s="7">
        <f t="shared" si="0"/>
        <v>20</v>
      </c>
      <c r="F16" s="7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2.75" customHeight="1" x14ac:dyDescent="0.25">
      <c r="A17" s="7" t="s">
        <v>822</v>
      </c>
      <c r="B17" s="7" t="s">
        <v>810</v>
      </c>
      <c r="C17" s="7">
        <v>20</v>
      </c>
      <c r="D17" s="7">
        <v>0</v>
      </c>
      <c r="E17" s="7">
        <f t="shared" si="0"/>
        <v>20</v>
      </c>
      <c r="F17" s="7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2.75" customHeight="1" x14ac:dyDescent="0.25">
      <c r="A18" s="7" t="s">
        <v>823</v>
      </c>
      <c r="B18" s="7" t="s">
        <v>810</v>
      </c>
      <c r="C18" s="7">
        <v>21</v>
      </c>
      <c r="D18" s="7">
        <v>0</v>
      </c>
      <c r="E18" s="7">
        <f t="shared" si="0"/>
        <v>21</v>
      </c>
      <c r="F18" s="7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2.75" customHeight="1" x14ac:dyDescent="0.25">
      <c r="A19" s="7" t="s">
        <v>824</v>
      </c>
      <c r="B19" s="7" t="s">
        <v>810</v>
      </c>
      <c r="C19" s="7">
        <v>21</v>
      </c>
      <c r="D19" s="7">
        <v>0</v>
      </c>
      <c r="E19" s="7">
        <f t="shared" si="0"/>
        <v>21</v>
      </c>
      <c r="F19" s="7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2.75" customHeight="1" x14ac:dyDescent="0.25">
      <c r="A20" s="7" t="s">
        <v>825</v>
      </c>
      <c r="B20" s="7" t="s">
        <v>810</v>
      </c>
      <c r="C20" s="7">
        <v>21</v>
      </c>
      <c r="D20" s="7">
        <v>0</v>
      </c>
      <c r="E20" s="7">
        <f t="shared" si="0"/>
        <v>21</v>
      </c>
      <c r="F20" s="7"/>
      <c r="G20" s="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2.75" customHeight="1" x14ac:dyDescent="0.25">
      <c r="A21" s="7" t="s">
        <v>826</v>
      </c>
      <c r="B21" s="7" t="s">
        <v>810</v>
      </c>
      <c r="C21" s="7">
        <v>21</v>
      </c>
      <c r="D21" s="7">
        <v>0</v>
      </c>
      <c r="E21" s="7">
        <f t="shared" si="0"/>
        <v>21</v>
      </c>
      <c r="F21" s="7"/>
      <c r="G21" s="9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2.75" customHeight="1" x14ac:dyDescent="0.25">
      <c r="A22" s="7" t="s">
        <v>827</v>
      </c>
      <c r="B22" s="7" t="s">
        <v>810</v>
      </c>
      <c r="C22" s="7">
        <v>21</v>
      </c>
      <c r="D22" s="7">
        <v>0</v>
      </c>
      <c r="E22" s="7">
        <f t="shared" si="0"/>
        <v>21</v>
      </c>
      <c r="F22" s="7"/>
      <c r="G22" s="9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2.75" customHeight="1" x14ac:dyDescent="0.25">
      <c r="A23" s="7" t="s">
        <v>828</v>
      </c>
      <c r="B23" s="7" t="s">
        <v>810</v>
      </c>
      <c r="C23" s="7">
        <v>21</v>
      </c>
      <c r="D23" s="7">
        <v>0</v>
      </c>
      <c r="E23" s="7">
        <f t="shared" si="0"/>
        <v>21</v>
      </c>
      <c r="F23" s="7"/>
      <c r="G23" s="9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2.75" customHeight="1" x14ac:dyDescent="0.25">
      <c r="A24" s="7" t="s">
        <v>829</v>
      </c>
      <c r="B24" s="7" t="s">
        <v>830</v>
      </c>
      <c r="C24" s="7">
        <v>21</v>
      </c>
      <c r="D24" s="7">
        <v>0</v>
      </c>
      <c r="E24" s="7">
        <f t="shared" si="0"/>
        <v>21</v>
      </c>
      <c r="F24" s="7" t="s">
        <v>831</v>
      </c>
      <c r="G24" s="9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2.75" customHeight="1" x14ac:dyDescent="0.25">
      <c r="A25" s="7" t="s">
        <v>832</v>
      </c>
      <c r="B25" s="7" t="s">
        <v>797</v>
      </c>
      <c r="C25" s="7">
        <v>21</v>
      </c>
      <c r="D25" s="7">
        <v>0</v>
      </c>
      <c r="E25" s="7">
        <f t="shared" si="0"/>
        <v>21</v>
      </c>
      <c r="F25" s="7"/>
      <c r="G25" s="9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2.75" customHeight="1" x14ac:dyDescent="0.25">
      <c r="A26" s="7" t="s">
        <v>833</v>
      </c>
      <c r="B26" s="7" t="s">
        <v>810</v>
      </c>
      <c r="C26" s="7">
        <v>22</v>
      </c>
      <c r="D26" s="7">
        <v>0</v>
      </c>
      <c r="E26" s="7">
        <f t="shared" si="0"/>
        <v>22</v>
      </c>
      <c r="F26" s="7"/>
      <c r="G26" s="9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.75" customHeight="1" x14ac:dyDescent="0.25">
      <c r="A27" s="7" t="s">
        <v>834</v>
      </c>
      <c r="B27" s="7" t="s">
        <v>810</v>
      </c>
      <c r="C27" s="7">
        <v>22</v>
      </c>
      <c r="D27" s="7">
        <v>0</v>
      </c>
      <c r="E27" s="7">
        <f t="shared" si="0"/>
        <v>22</v>
      </c>
      <c r="F27" s="7"/>
      <c r="G27" s="9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2.75" customHeight="1" x14ac:dyDescent="0.25">
      <c r="A28" s="7" t="s">
        <v>835</v>
      </c>
      <c r="B28" s="7" t="s">
        <v>797</v>
      </c>
      <c r="C28" s="7">
        <v>22</v>
      </c>
      <c r="D28" s="7">
        <v>0</v>
      </c>
      <c r="E28" s="7">
        <f t="shared" si="0"/>
        <v>22</v>
      </c>
      <c r="F28" s="7"/>
      <c r="G28" s="9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2.75" customHeight="1" x14ac:dyDescent="0.25">
      <c r="A29" s="7" t="s">
        <v>836</v>
      </c>
      <c r="B29" s="7" t="s">
        <v>802</v>
      </c>
      <c r="C29" s="7">
        <v>23</v>
      </c>
      <c r="D29" s="7">
        <v>0</v>
      </c>
      <c r="E29" s="7">
        <f t="shared" si="0"/>
        <v>23</v>
      </c>
      <c r="F29" s="49"/>
      <c r="G29" s="50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</row>
    <row r="30" spans="1:27" ht="12.75" customHeight="1" x14ac:dyDescent="0.25">
      <c r="A30" s="7" t="s">
        <v>837</v>
      </c>
      <c r="B30" s="7" t="s">
        <v>810</v>
      </c>
      <c r="C30" s="7">
        <v>23</v>
      </c>
      <c r="D30" s="7">
        <v>0</v>
      </c>
      <c r="E30" s="7">
        <f t="shared" si="0"/>
        <v>23</v>
      </c>
      <c r="F30" s="49"/>
      <c r="G30" s="50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</row>
    <row r="31" spans="1:27" ht="12.75" customHeight="1" x14ac:dyDescent="0.25">
      <c r="A31" s="7" t="s">
        <v>838</v>
      </c>
      <c r="B31" s="7" t="s">
        <v>797</v>
      </c>
      <c r="C31" s="7">
        <v>24</v>
      </c>
      <c r="D31" s="7">
        <v>0</v>
      </c>
      <c r="E31" s="7">
        <f t="shared" si="0"/>
        <v>24</v>
      </c>
      <c r="F31" s="49"/>
      <c r="G31" s="9" t="s">
        <v>839</v>
      </c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ht="12.75" customHeight="1" x14ac:dyDescent="0.25">
      <c r="A32" s="7" t="s">
        <v>840</v>
      </c>
      <c r="B32" s="7" t="s">
        <v>797</v>
      </c>
      <c r="C32" s="7">
        <v>24</v>
      </c>
      <c r="D32" s="7">
        <v>0</v>
      </c>
      <c r="E32" s="7">
        <f t="shared" si="0"/>
        <v>24</v>
      </c>
      <c r="F32" s="49"/>
      <c r="G32" s="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r="33" spans="1:27" ht="12.75" customHeight="1" x14ac:dyDescent="0.25">
      <c r="A33" s="7" t="s">
        <v>841</v>
      </c>
      <c r="B33" s="7" t="s">
        <v>797</v>
      </c>
      <c r="C33" s="7">
        <v>25</v>
      </c>
      <c r="D33" s="7">
        <v>0</v>
      </c>
      <c r="E33" s="7">
        <f t="shared" si="0"/>
        <v>25</v>
      </c>
      <c r="F33" s="49"/>
      <c r="G33" s="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ht="12.75" customHeight="1" x14ac:dyDescent="0.25">
      <c r="A34" s="7" t="s">
        <v>842</v>
      </c>
      <c r="B34" s="7" t="s">
        <v>797</v>
      </c>
      <c r="C34" s="7">
        <v>25</v>
      </c>
      <c r="D34" s="7">
        <v>0</v>
      </c>
      <c r="E34" s="7">
        <f t="shared" si="0"/>
        <v>25</v>
      </c>
      <c r="F34" s="7"/>
      <c r="G34" s="9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2.75" customHeight="1" x14ac:dyDescent="0.25">
      <c r="A35" s="7" t="s">
        <v>843</v>
      </c>
      <c r="B35" s="7" t="s">
        <v>810</v>
      </c>
      <c r="C35" s="7">
        <v>25</v>
      </c>
      <c r="D35" s="7">
        <v>0</v>
      </c>
      <c r="E35" s="7">
        <f t="shared" si="0"/>
        <v>25</v>
      </c>
      <c r="F35" s="7"/>
      <c r="G35" s="9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2.75" customHeight="1" x14ac:dyDescent="0.25">
      <c r="A36" s="7" t="s">
        <v>844</v>
      </c>
      <c r="B36" s="7" t="s">
        <v>810</v>
      </c>
      <c r="C36" s="7">
        <v>25</v>
      </c>
      <c r="D36" s="7">
        <v>0</v>
      </c>
      <c r="E36" s="7">
        <f t="shared" si="0"/>
        <v>25</v>
      </c>
      <c r="F36" s="7"/>
      <c r="G36" s="9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2.75" customHeight="1" x14ac:dyDescent="0.25">
      <c r="A37" s="7" t="s">
        <v>845</v>
      </c>
      <c r="B37" s="7" t="s">
        <v>810</v>
      </c>
      <c r="C37" s="7">
        <v>25</v>
      </c>
      <c r="D37" s="7">
        <v>0</v>
      </c>
      <c r="E37" s="7">
        <f t="shared" si="0"/>
        <v>25</v>
      </c>
      <c r="F37" s="7"/>
      <c r="G37" s="9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2.75" customHeight="1" x14ac:dyDescent="0.25">
      <c r="A38" s="7" t="s">
        <v>846</v>
      </c>
      <c r="B38" s="7" t="s">
        <v>797</v>
      </c>
      <c r="C38" s="7">
        <v>26</v>
      </c>
      <c r="D38" s="7">
        <v>0</v>
      </c>
      <c r="E38" s="7">
        <f t="shared" si="0"/>
        <v>26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2.75" customHeight="1" x14ac:dyDescent="0.25">
      <c r="A39" s="7" t="s">
        <v>847</v>
      </c>
      <c r="B39" s="7" t="s">
        <v>810</v>
      </c>
      <c r="C39" s="7">
        <v>26</v>
      </c>
      <c r="D39" s="7">
        <v>0</v>
      </c>
      <c r="E39" s="7">
        <f t="shared" si="0"/>
        <v>26</v>
      </c>
      <c r="F39" s="7"/>
      <c r="G39" s="9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2.75" customHeight="1" x14ac:dyDescent="0.25">
      <c r="A40" s="7" t="s">
        <v>848</v>
      </c>
      <c r="B40" s="7" t="s">
        <v>810</v>
      </c>
      <c r="C40" s="7">
        <v>27</v>
      </c>
      <c r="D40" s="7">
        <v>0</v>
      </c>
      <c r="E40" s="7">
        <f t="shared" si="0"/>
        <v>27</v>
      </c>
      <c r="F40" s="7"/>
      <c r="G40" s="9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2.75" customHeight="1" x14ac:dyDescent="0.25">
      <c r="A41" s="7" t="s">
        <v>849</v>
      </c>
      <c r="B41" s="7" t="s">
        <v>810</v>
      </c>
      <c r="C41" s="7">
        <v>27</v>
      </c>
      <c r="D41" s="7">
        <v>0</v>
      </c>
      <c r="E41" s="7">
        <f t="shared" si="0"/>
        <v>27</v>
      </c>
      <c r="F41" s="7"/>
      <c r="G41" s="9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2.75" customHeight="1" x14ac:dyDescent="0.25">
      <c r="A42" s="7" t="s">
        <v>850</v>
      </c>
      <c r="B42" s="7" t="s">
        <v>810</v>
      </c>
      <c r="C42" s="7">
        <v>27</v>
      </c>
      <c r="D42" s="7">
        <v>0</v>
      </c>
      <c r="E42" s="7">
        <f t="shared" si="0"/>
        <v>27</v>
      </c>
      <c r="F42" s="7"/>
      <c r="G42" s="9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2.75" customHeight="1" x14ac:dyDescent="0.25">
      <c r="A43" s="7" t="s">
        <v>851</v>
      </c>
      <c r="B43" s="7" t="s">
        <v>810</v>
      </c>
      <c r="C43" s="7">
        <v>27</v>
      </c>
      <c r="D43" s="7">
        <v>0</v>
      </c>
      <c r="E43" s="7">
        <f t="shared" si="0"/>
        <v>27</v>
      </c>
      <c r="F43" s="7" t="s">
        <v>852</v>
      </c>
      <c r="G43" s="9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2.75" customHeight="1" x14ac:dyDescent="0.25">
      <c r="A44" s="7" t="s">
        <v>853</v>
      </c>
      <c r="B44" s="7" t="s">
        <v>810</v>
      </c>
      <c r="C44" s="7">
        <v>28</v>
      </c>
      <c r="D44" s="7">
        <v>0</v>
      </c>
      <c r="E44" s="7">
        <f t="shared" si="0"/>
        <v>28</v>
      </c>
      <c r="F44" s="7" t="s">
        <v>852</v>
      </c>
      <c r="G44" s="9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2.75" customHeight="1" x14ac:dyDescent="0.25">
      <c r="A45" s="7" t="s">
        <v>854</v>
      </c>
      <c r="B45" s="7" t="s">
        <v>810</v>
      </c>
      <c r="C45" s="7">
        <v>28</v>
      </c>
      <c r="D45" s="7">
        <v>0</v>
      </c>
      <c r="E45" s="7">
        <f t="shared" si="0"/>
        <v>28</v>
      </c>
      <c r="F45" s="7"/>
      <c r="G45" s="9" t="s">
        <v>855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2.75" customHeight="1" x14ac:dyDescent="0.25">
      <c r="A46" s="7" t="s">
        <v>856</v>
      </c>
      <c r="B46" s="7" t="s">
        <v>802</v>
      </c>
      <c r="C46" s="7">
        <v>29</v>
      </c>
      <c r="D46" s="7">
        <v>0</v>
      </c>
      <c r="E46" s="7">
        <f t="shared" si="0"/>
        <v>29</v>
      </c>
      <c r="F46" s="7" t="s">
        <v>857</v>
      </c>
      <c r="G46" s="9" t="s">
        <v>803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2.75" customHeight="1" x14ac:dyDescent="0.25">
      <c r="A47" s="7" t="s">
        <v>858</v>
      </c>
      <c r="B47" s="7" t="s">
        <v>859</v>
      </c>
      <c r="C47" s="7">
        <v>29</v>
      </c>
      <c r="D47" s="7">
        <v>0</v>
      </c>
      <c r="E47" s="7">
        <f t="shared" si="0"/>
        <v>29</v>
      </c>
      <c r="F47" s="7"/>
      <c r="G47" s="9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2.75" customHeight="1" x14ac:dyDescent="0.25">
      <c r="A48" s="7" t="s">
        <v>860</v>
      </c>
      <c r="B48" s="7" t="s">
        <v>802</v>
      </c>
      <c r="C48" s="7">
        <v>30</v>
      </c>
      <c r="D48" s="7">
        <v>0</v>
      </c>
      <c r="E48" s="7">
        <f t="shared" si="0"/>
        <v>30</v>
      </c>
      <c r="F48" s="7" t="s">
        <v>861</v>
      </c>
      <c r="G48" s="9" t="s">
        <v>862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2.75" customHeight="1" x14ac:dyDescent="0.25">
      <c r="A49" s="7" t="s">
        <v>863</v>
      </c>
      <c r="B49" s="7" t="s">
        <v>797</v>
      </c>
      <c r="C49" s="7">
        <v>30</v>
      </c>
      <c r="D49" s="7">
        <v>0</v>
      </c>
      <c r="E49" s="7">
        <f t="shared" si="0"/>
        <v>30</v>
      </c>
      <c r="F49" s="7"/>
      <c r="G49" s="9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2.75" customHeight="1" x14ac:dyDescent="0.25">
      <c r="A50" s="7" t="s">
        <v>752</v>
      </c>
      <c r="B50" s="7" t="s">
        <v>810</v>
      </c>
      <c r="C50" s="7">
        <v>30</v>
      </c>
      <c r="D50" s="7">
        <v>0</v>
      </c>
      <c r="E50" s="7">
        <f t="shared" si="0"/>
        <v>30</v>
      </c>
      <c r="F50" s="7"/>
      <c r="G50" s="9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2.75" customHeight="1" x14ac:dyDescent="0.25">
      <c r="A51" s="7" t="s">
        <v>864</v>
      </c>
      <c r="B51" s="7" t="s">
        <v>810</v>
      </c>
      <c r="C51" s="7">
        <v>30</v>
      </c>
      <c r="D51" s="7">
        <v>0</v>
      </c>
      <c r="E51" s="7">
        <f t="shared" si="0"/>
        <v>30</v>
      </c>
      <c r="F51" s="7"/>
      <c r="G51" s="9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2.75" customHeight="1" x14ac:dyDescent="0.25">
      <c r="A52" s="7" t="s">
        <v>865</v>
      </c>
      <c r="B52" s="7" t="s">
        <v>859</v>
      </c>
      <c r="C52" s="7">
        <v>30</v>
      </c>
      <c r="D52" s="7">
        <v>0</v>
      </c>
      <c r="E52" s="7">
        <f t="shared" si="0"/>
        <v>30</v>
      </c>
      <c r="F52" s="7"/>
      <c r="G52" s="9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2.75" customHeight="1" x14ac:dyDescent="0.25">
      <c r="A53" s="7" t="s">
        <v>749</v>
      </c>
      <c r="B53" s="7" t="s">
        <v>810</v>
      </c>
      <c r="C53" s="7">
        <v>30</v>
      </c>
      <c r="D53" s="7">
        <v>0</v>
      </c>
      <c r="E53" s="7">
        <f t="shared" si="0"/>
        <v>30</v>
      </c>
      <c r="F53" s="7"/>
      <c r="G53" s="9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2.75" customHeight="1" x14ac:dyDescent="0.25">
      <c r="A54" s="7" t="s">
        <v>866</v>
      </c>
      <c r="B54" s="7" t="s">
        <v>797</v>
      </c>
      <c r="C54" s="7">
        <v>31</v>
      </c>
      <c r="D54" s="7">
        <v>0</v>
      </c>
      <c r="E54" s="7">
        <f t="shared" si="0"/>
        <v>31</v>
      </c>
      <c r="F54" s="7"/>
      <c r="G54" s="9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.75" customHeight="1" x14ac:dyDescent="0.25">
      <c r="A55" s="7" t="s">
        <v>867</v>
      </c>
      <c r="B55" s="7" t="s">
        <v>797</v>
      </c>
      <c r="C55" s="7">
        <v>31</v>
      </c>
      <c r="D55" s="7">
        <v>0</v>
      </c>
      <c r="E55" s="7">
        <f t="shared" si="0"/>
        <v>31</v>
      </c>
      <c r="F55" s="7" t="s">
        <v>868</v>
      </c>
      <c r="G55" s="9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2.75" customHeight="1" x14ac:dyDescent="0.25">
      <c r="A56" s="7" t="s">
        <v>869</v>
      </c>
      <c r="B56" s="7" t="s">
        <v>830</v>
      </c>
      <c r="C56" s="7">
        <v>31</v>
      </c>
      <c r="D56" s="7">
        <v>0</v>
      </c>
      <c r="E56" s="7">
        <f t="shared" si="0"/>
        <v>31</v>
      </c>
      <c r="F56" s="7" t="s">
        <v>870</v>
      </c>
      <c r="G56" s="9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2.75" customHeight="1" x14ac:dyDescent="0.25">
      <c r="A57" s="7" t="s">
        <v>871</v>
      </c>
      <c r="B57" s="7" t="s">
        <v>810</v>
      </c>
      <c r="C57" s="7">
        <v>32</v>
      </c>
      <c r="D57" s="7">
        <v>0</v>
      </c>
      <c r="E57" s="7">
        <f t="shared" si="0"/>
        <v>32</v>
      </c>
      <c r="F57" s="7" t="s">
        <v>872</v>
      </c>
      <c r="G57" s="9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2.75" customHeight="1" x14ac:dyDescent="0.25">
      <c r="A58" s="7" t="s">
        <v>873</v>
      </c>
      <c r="B58" s="7" t="s">
        <v>810</v>
      </c>
      <c r="C58" s="7">
        <v>33</v>
      </c>
      <c r="D58" s="7">
        <v>0</v>
      </c>
      <c r="E58" s="7">
        <f t="shared" si="0"/>
        <v>33</v>
      </c>
      <c r="F58" s="7"/>
      <c r="G58" s="9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2.75" customHeight="1" x14ac:dyDescent="0.25">
      <c r="A59" s="7" t="s">
        <v>874</v>
      </c>
      <c r="B59" s="7" t="s">
        <v>830</v>
      </c>
      <c r="C59" s="7">
        <v>33</v>
      </c>
      <c r="D59" s="7">
        <v>0</v>
      </c>
      <c r="E59" s="7">
        <f t="shared" si="0"/>
        <v>33</v>
      </c>
      <c r="F59" s="7"/>
      <c r="G59" s="9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2.75" customHeight="1" x14ac:dyDescent="0.25">
      <c r="A60" s="7" t="s">
        <v>875</v>
      </c>
      <c r="B60" s="7" t="s">
        <v>830</v>
      </c>
      <c r="C60" s="7">
        <v>33</v>
      </c>
      <c r="D60" s="7">
        <v>0</v>
      </c>
      <c r="E60" s="7">
        <f t="shared" si="0"/>
        <v>33</v>
      </c>
      <c r="F60" s="7"/>
      <c r="G60" s="9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2.75" customHeight="1" x14ac:dyDescent="0.25">
      <c r="A61" s="7" t="s">
        <v>876</v>
      </c>
      <c r="B61" s="7" t="s">
        <v>830</v>
      </c>
      <c r="C61" s="7">
        <v>33</v>
      </c>
      <c r="D61" s="7">
        <v>0</v>
      </c>
      <c r="E61" s="7">
        <f t="shared" si="0"/>
        <v>33</v>
      </c>
      <c r="F61" s="7" t="s">
        <v>870</v>
      </c>
      <c r="G61" s="9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2.75" customHeight="1" x14ac:dyDescent="0.25">
      <c r="A62" s="7" t="s">
        <v>877</v>
      </c>
      <c r="B62" s="7" t="s">
        <v>859</v>
      </c>
      <c r="C62" s="7">
        <v>33</v>
      </c>
      <c r="D62" s="7">
        <v>0</v>
      </c>
      <c r="E62" s="7">
        <f t="shared" si="0"/>
        <v>33</v>
      </c>
      <c r="F62" s="7"/>
      <c r="G62" s="9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2.75" customHeight="1" x14ac:dyDescent="0.25">
      <c r="A63" s="7" t="s">
        <v>878</v>
      </c>
      <c r="B63" s="7" t="s">
        <v>802</v>
      </c>
      <c r="C63" s="7">
        <v>34</v>
      </c>
      <c r="D63" s="7">
        <v>0</v>
      </c>
      <c r="E63" s="7">
        <f t="shared" si="0"/>
        <v>34</v>
      </c>
      <c r="F63" s="7" t="s">
        <v>879</v>
      </c>
      <c r="G63" s="9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2.75" customHeight="1" x14ac:dyDescent="0.25">
      <c r="A64" s="7" t="s">
        <v>880</v>
      </c>
      <c r="B64" s="7" t="s">
        <v>830</v>
      </c>
      <c r="C64" s="7">
        <v>34</v>
      </c>
      <c r="D64" s="7">
        <v>0</v>
      </c>
      <c r="E64" s="7">
        <f t="shared" si="0"/>
        <v>34</v>
      </c>
      <c r="F64" s="7" t="s">
        <v>870</v>
      </c>
      <c r="G64" s="9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2.75" customHeight="1" x14ac:dyDescent="0.25">
      <c r="A65" s="7" t="s">
        <v>881</v>
      </c>
      <c r="B65" s="7" t="s">
        <v>830</v>
      </c>
      <c r="C65" s="7">
        <v>34</v>
      </c>
      <c r="D65" s="7">
        <v>0</v>
      </c>
      <c r="E65" s="7">
        <f t="shared" si="0"/>
        <v>34</v>
      </c>
      <c r="F65" s="7"/>
      <c r="G65" s="9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2.75" customHeight="1" x14ac:dyDescent="0.25">
      <c r="A66" s="7" t="s">
        <v>882</v>
      </c>
      <c r="B66" s="7" t="s">
        <v>810</v>
      </c>
      <c r="C66" s="7">
        <v>34</v>
      </c>
      <c r="D66" s="7">
        <v>0</v>
      </c>
      <c r="E66" s="7">
        <f t="shared" si="0"/>
        <v>34</v>
      </c>
      <c r="F66" s="7"/>
      <c r="G66" s="9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2.75" customHeight="1" x14ac:dyDescent="0.25">
      <c r="A67" s="7" t="s">
        <v>883</v>
      </c>
      <c r="B67" s="7" t="s">
        <v>830</v>
      </c>
      <c r="C67" s="7">
        <v>34</v>
      </c>
      <c r="D67" s="7">
        <v>0</v>
      </c>
      <c r="E67" s="7">
        <f t="shared" si="0"/>
        <v>34</v>
      </c>
      <c r="F67" s="7" t="s">
        <v>870</v>
      </c>
      <c r="G67" s="9" t="s">
        <v>884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2.75" customHeight="1" x14ac:dyDescent="0.25">
      <c r="A68" s="7" t="s">
        <v>885</v>
      </c>
      <c r="B68" s="7" t="s">
        <v>802</v>
      </c>
      <c r="C68" s="7">
        <v>35</v>
      </c>
      <c r="D68" s="7">
        <v>0</v>
      </c>
      <c r="E68" s="7">
        <f t="shared" si="0"/>
        <v>35</v>
      </c>
      <c r="F68" s="7" t="s">
        <v>886</v>
      </c>
      <c r="G68" s="9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2.75" customHeight="1" x14ac:dyDescent="0.25">
      <c r="A69" s="7" t="s">
        <v>887</v>
      </c>
      <c r="B69" s="7" t="s">
        <v>810</v>
      </c>
      <c r="C69" s="7">
        <v>35</v>
      </c>
      <c r="D69" s="7">
        <v>0</v>
      </c>
      <c r="E69" s="7">
        <f t="shared" si="0"/>
        <v>35</v>
      </c>
      <c r="F69" s="7"/>
      <c r="G69" s="9" t="s">
        <v>888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2.75" customHeight="1" x14ac:dyDescent="0.25">
      <c r="A70" s="7" t="s">
        <v>889</v>
      </c>
      <c r="B70" s="7" t="s">
        <v>810</v>
      </c>
      <c r="C70" s="7">
        <v>35</v>
      </c>
      <c r="D70" s="7">
        <v>0</v>
      </c>
      <c r="E70" s="7">
        <f t="shared" si="0"/>
        <v>35</v>
      </c>
      <c r="F70" s="7" t="s">
        <v>890</v>
      </c>
      <c r="G70" s="9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2.75" customHeight="1" x14ac:dyDescent="0.25">
      <c r="A71" s="7" t="s">
        <v>891</v>
      </c>
      <c r="B71" s="7" t="s">
        <v>830</v>
      </c>
      <c r="C71" s="7">
        <v>35</v>
      </c>
      <c r="D71" s="7">
        <v>0</v>
      </c>
      <c r="E71" s="7">
        <f t="shared" si="0"/>
        <v>35</v>
      </c>
      <c r="F71" s="7" t="s">
        <v>892</v>
      </c>
      <c r="G71" s="9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2.75" customHeight="1" x14ac:dyDescent="0.25">
      <c r="A72" s="7" t="s">
        <v>893</v>
      </c>
      <c r="B72" s="7" t="s">
        <v>859</v>
      </c>
      <c r="C72" s="7">
        <v>35</v>
      </c>
      <c r="D72" s="7">
        <v>0</v>
      </c>
      <c r="E72" s="7">
        <f t="shared" si="0"/>
        <v>35</v>
      </c>
      <c r="F72" s="7"/>
      <c r="G72" s="9" t="s">
        <v>894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2.75" customHeight="1" x14ac:dyDescent="0.25">
      <c r="A73" s="7" t="s">
        <v>895</v>
      </c>
      <c r="B73" s="7" t="s">
        <v>830</v>
      </c>
      <c r="C73" s="7">
        <v>35</v>
      </c>
      <c r="D73" s="7">
        <v>0</v>
      </c>
      <c r="E73" s="7">
        <f t="shared" si="0"/>
        <v>35</v>
      </c>
      <c r="F73" s="7" t="s">
        <v>896</v>
      </c>
      <c r="G73" s="9" t="s">
        <v>884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2.75" customHeight="1" x14ac:dyDescent="0.25">
      <c r="A74" s="7" t="s">
        <v>897</v>
      </c>
      <c r="B74" s="7" t="s">
        <v>810</v>
      </c>
      <c r="C74" s="7">
        <v>35</v>
      </c>
      <c r="D74" s="7">
        <v>0</v>
      </c>
      <c r="E74" s="7">
        <f t="shared" si="0"/>
        <v>35</v>
      </c>
      <c r="F74" s="7"/>
      <c r="G74" s="9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2.75" customHeight="1" x14ac:dyDescent="0.25">
      <c r="A75" s="7" t="s">
        <v>898</v>
      </c>
      <c r="B75" s="7" t="s">
        <v>810</v>
      </c>
      <c r="C75" s="7">
        <v>36</v>
      </c>
      <c r="D75" s="7">
        <v>0</v>
      </c>
      <c r="E75" s="7">
        <f t="shared" si="0"/>
        <v>36</v>
      </c>
      <c r="F75" s="7" t="s">
        <v>899</v>
      </c>
      <c r="G75" s="9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2.75" customHeight="1" x14ac:dyDescent="0.25">
      <c r="A76" s="7" t="s">
        <v>900</v>
      </c>
      <c r="B76" s="7" t="s">
        <v>810</v>
      </c>
      <c r="C76" s="7">
        <v>36</v>
      </c>
      <c r="D76" s="7">
        <v>0</v>
      </c>
      <c r="E76" s="7">
        <f t="shared" si="0"/>
        <v>36</v>
      </c>
      <c r="F76" s="7" t="s">
        <v>901</v>
      </c>
      <c r="G76" s="9" t="s">
        <v>902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2.75" customHeight="1" x14ac:dyDescent="0.25">
      <c r="A77" s="7" t="s">
        <v>903</v>
      </c>
      <c r="B77" s="7" t="s">
        <v>859</v>
      </c>
      <c r="C77" s="7">
        <v>36</v>
      </c>
      <c r="D77" s="7">
        <v>0</v>
      </c>
      <c r="E77" s="7">
        <f t="shared" si="0"/>
        <v>36</v>
      </c>
      <c r="F77" s="7"/>
      <c r="G77" s="9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2.75" customHeight="1" x14ac:dyDescent="0.25">
      <c r="A78" s="7" t="s">
        <v>904</v>
      </c>
      <c r="B78" s="7" t="s">
        <v>810</v>
      </c>
      <c r="C78" s="7">
        <v>36</v>
      </c>
      <c r="D78" s="7">
        <v>0</v>
      </c>
      <c r="E78" s="7">
        <f t="shared" si="0"/>
        <v>36</v>
      </c>
      <c r="F78" s="7" t="s">
        <v>905</v>
      </c>
      <c r="G78" s="9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2.75" customHeight="1" x14ac:dyDescent="0.25">
      <c r="A79" s="7" t="s">
        <v>906</v>
      </c>
      <c r="B79" s="7" t="s">
        <v>810</v>
      </c>
      <c r="C79" s="7">
        <v>36</v>
      </c>
      <c r="D79" s="7">
        <v>0</v>
      </c>
      <c r="E79" s="7">
        <f t="shared" si="0"/>
        <v>36</v>
      </c>
      <c r="F79" s="7"/>
      <c r="G79" s="9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2.75" customHeight="1" x14ac:dyDescent="0.25">
      <c r="A80" s="7" t="s">
        <v>907</v>
      </c>
      <c r="B80" s="7" t="s">
        <v>802</v>
      </c>
      <c r="C80" s="7">
        <v>37</v>
      </c>
      <c r="D80" s="7">
        <v>0</v>
      </c>
      <c r="E80" s="7">
        <f t="shared" si="0"/>
        <v>37</v>
      </c>
      <c r="F80" s="7" t="s">
        <v>908</v>
      </c>
      <c r="G80" s="9" t="s">
        <v>909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2.75" customHeight="1" x14ac:dyDescent="0.25">
      <c r="A81" s="7" t="s">
        <v>910</v>
      </c>
      <c r="B81" s="7" t="s">
        <v>797</v>
      </c>
      <c r="C81" s="7">
        <v>37</v>
      </c>
      <c r="D81" s="7">
        <v>0</v>
      </c>
      <c r="E81" s="7">
        <f t="shared" si="0"/>
        <v>37</v>
      </c>
      <c r="F81" s="7" t="s">
        <v>911</v>
      </c>
      <c r="G81" s="9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2.75" customHeight="1" x14ac:dyDescent="0.25">
      <c r="A82" s="7" t="s">
        <v>912</v>
      </c>
      <c r="B82" s="7" t="s">
        <v>810</v>
      </c>
      <c r="C82" s="7">
        <v>37</v>
      </c>
      <c r="D82" s="7">
        <v>0</v>
      </c>
      <c r="E82" s="7">
        <f t="shared" si="0"/>
        <v>37</v>
      </c>
      <c r="F82" s="7"/>
      <c r="G82" s="9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.75" customHeight="1" x14ac:dyDescent="0.25">
      <c r="A83" s="7" t="s">
        <v>913</v>
      </c>
      <c r="B83" s="7" t="s">
        <v>810</v>
      </c>
      <c r="C83" s="7">
        <v>37</v>
      </c>
      <c r="D83" s="7">
        <v>0</v>
      </c>
      <c r="E83" s="7">
        <f t="shared" si="0"/>
        <v>37</v>
      </c>
      <c r="F83" s="7"/>
      <c r="G83" s="9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2.75" customHeight="1" x14ac:dyDescent="0.25">
      <c r="A84" s="7" t="s">
        <v>914</v>
      </c>
      <c r="B84" s="7" t="s">
        <v>830</v>
      </c>
      <c r="C84" s="7">
        <v>37</v>
      </c>
      <c r="D84" s="7">
        <v>0</v>
      </c>
      <c r="E84" s="7">
        <f t="shared" si="0"/>
        <v>37</v>
      </c>
      <c r="F84" s="7" t="s">
        <v>915</v>
      </c>
      <c r="G84" s="9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2.75" customHeight="1" x14ac:dyDescent="0.25">
      <c r="A85" s="7" t="s">
        <v>916</v>
      </c>
      <c r="B85" s="7" t="s">
        <v>810</v>
      </c>
      <c r="C85" s="7">
        <v>38</v>
      </c>
      <c r="D85" s="7">
        <v>0</v>
      </c>
      <c r="E85" s="7">
        <f t="shared" si="0"/>
        <v>38</v>
      </c>
      <c r="F85" s="7"/>
      <c r="G85" s="9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2.75" customHeight="1" x14ac:dyDescent="0.25">
      <c r="A86" s="7" t="s">
        <v>917</v>
      </c>
      <c r="B86" s="7" t="s">
        <v>797</v>
      </c>
      <c r="C86" s="7">
        <v>38</v>
      </c>
      <c r="D86" s="7">
        <v>0</v>
      </c>
      <c r="E86" s="7">
        <f t="shared" si="0"/>
        <v>38</v>
      </c>
      <c r="F86" s="7"/>
      <c r="G86" s="9" t="s">
        <v>918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2.75" customHeight="1" x14ac:dyDescent="0.25">
      <c r="A87" s="7" t="s">
        <v>919</v>
      </c>
      <c r="B87" s="7" t="s">
        <v>797</v>
      </c>
      <c r="C87" s="7">
        <v>38</v>
      </c>
      <c r="D87" s="7">
        <v>0</v>
      </c>
      <c r="E87" s="7">
        <f t="shared" si="0"/>
        <v>38</v>
      </c>
      <c r="F87" s="7" t="s">
        <v>920</v>
      </c>
      <c r="G87" s="9" t="s">
        <v>921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2.75" customHeight="1" x14ac:dyDescent="0.25">
      <c r="A88" s="7" t="s">
        <v>922</v>
      </c>
      <c r="B88" s="7" t="s">
        <v>797</v>
      </c>
      <c r="C88" s="7">
        <v>38</v>
      </c>
      <c r="D88" s="7">
        <v>0</v>
      </c>
      <c r="E88" s="7">
        <f t="shared" si="0"/>
        <v>38</v>
      </c>
      <c r="F88" s="7"/>
      <c r="G88" s="9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2.75" customHeight="1" x14ac:dyDescent="0.25">
      <c r="A89" s="7" t="s">
        <v>923</v>
      </c>
      <c r="B89" s="7" t="s">
        <v>810</v>
      </c>
      <c r="C89" s="7">
        <v>38</v>
      </c>
      <c r="D89" s="7">
        <v>0</v>
      </c>
      <c r="E89" s="7">
        <f t="shared" si="0"/>
        <v>38</v>
      </c>
      <c r="F89" s="7"/>
      <c r="G89" s="9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2.75" customHeight="1" x14ac:dyDescent="0.25">
      <c r="A90" s="7" t="s">
        <v>924</v>
      </c>
      <c r="B90" s="7" t="s">
        <v>810</v>
      </c>
      <c r="C90" s="7">
        <v>38</v>
      </c>
      <c r="D90" s="7">
        <v>0</v>
      </c>
      <c r="E90" s="7">
        <f t="shared" si="0"/>
        <v>38</v>
      </c>
      <c r="F90" s="7"/>
      <c r="G90" s="9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2.75" customHeight="1" x14ac:dyDescent="0.25">
      <c r="A91" s="7" t="s">
        <v>925</v>
      </c>
      <c r="B91" s="7" t="s">
        <v>810</v>
      </c>
      <c r="C91" s="7">
        <v>38</v>
      </c>
      <c r="D91" s="7">
        <v>0</v>
      </c>
      <c r="E91" s="7">
        <f t="shared" si="0"/>
        <v>38</v>
      </c>
      <c r="F91" s="7"/>
      <c r="G91" s="9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2.75" customHeight="1" x14ac:dyDescent="0.25">
      <c r="A92" s="7" t="s">
        <v>926</v>
      </c>
      <c r="B92" s="7" t="s">
        <v>810</v>
      </c>
      <c r="C92" s="7">
        <v>38</v>
      </c>
      <c r="D92" s="7">
        <v>0</v>
      </c>
      <c r="E92" s="7">
        <f t="shared" si="0"/>
        <v>38</v>
      </c>
      <c r="F92" s="7"/>
      <c r="G92" s="9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2.75" customHeight="1" x14ac:dyDescent="0.25">
      <c r="A93" s="7" t="s">
        <v>927</v>
      </c>
      <c r="B93" s="7" t="s">
        <v>810</v>
      </c>
      <c r="C93" s="7">
        <v>38</v>
      </c>
      <c r="D93" s="7">
        <v>0</v>
      </c>
      <c r="E93" s="7">
        <f t="shared" si="0"/>
        <v>38</v>
      </c>
      <c r="F93" s="7"/>
      <c r="G93" s="9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2.75" customHeight="1" x14ac:dyDescent="0.25">
      <c r="A94" s="7" t="s">
        <v>928</v>
      </c>
      <c r="B94" s="7" t="s">
        <v>810</v>
      </c>
      <c r="C94" s="7">
        <v>38</v>
      </c>
      <c r="D94" s="7">
        <v>0</v>
      </c>
      <c r="E94" s="7">
        <f t="shared" si="0"/>
        <v>38</v>
      </c>
      <c r="F94" s="7"/>
      <c r="G94" s="9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2.75" customHeight="1" x14ac:dyDescent="0.25">
      <c r="A95" s="7" t="s">
        <v>929</v>
      </c>
      <c r="B95" s="7" t="s">
        <v>810</v>
      </c>
      <c r="C95" s="7">
        <v>38</v>
      </c>
      <c r="D95" s="7">
        <v>0</v>
      </c>
      <c r="E95" s="7">
        <f t="shared" si="0"/>
        <v>38</v>
      </c>
      <c r="F95" s="7"/>
      <c r="G95" s="9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2.75" customHeight="1" x14ac:dyDescent="0.25">
      <c r="A96" s="7" t="s">
        <v>930</v>
      </c>
      <c r="B96" s="7" t="s">
        <v>810</v>
      </c>
      <c r="C96" s="7">
        <v>38</v>
      </c>
      <c r="D96" s="7">
        <v>0</v>
      </c>
      <c r="E96" s="7">
        <f t="shared" si="0"/>
        <v>38</v>
      </c>
      <c r="F96" s="7"/>
      <c r="G96" s="9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2.75" customHeight="1" x14ac:dyDescent="0.25">
      <c r="A97" s="7" t="s">
        <v>931</v>
      </c>
      <c r="B97" s="7" t="s">
        <v>830</v>
      </c>
      <c r="C97" s="7">
        <v>38</v>
      </c>
      <c r="D97" s="7">
        <v>0</v>
      </c>
      <c r="E97" s="7">
        <f t="shared" si="0"/>
        <v>38</v>
      </c>
      <c r="F97" s="7" t="s">
        <v>892</v>
      </c>
      <c r="G97" s="9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2.75" customHeight="1" x14ac:dyDescent="0.25">
      <c r="A98" s="7" t="s">
        <v>932</v>
      </c>
      <c r="B98" s="7" t="s">
        <v>859</v>
      </c>
      <c r="C98" s="7">
        <v>38</v>
      </c>
      <c r="D98" s="7">
        <v>0</v>
      </c>
      <c r="E98" s="7">
        <f t="shared" si="0"/>
        <v>38</v>
      </c>
      <c r="F98" s="7"/>
      <c r="G98" s="9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2.75" customHeight="1" x14ac:dyDescent="0.25">
      <c r="A99" s="7" t="s">
        <v>933</v>
      </c>
      <c r="B99" s="7" t="s">
        <v>810</v>
      </c>
      <c r="C99" s="7">
        <v>38</v>
      </c>
      <c r="D99" s="7">
        <v>0</v>
      </c>
      <c r="E99" s="7">
        <f t="shared" si="0"/>
        <v>38</v>
      </c>
      <c r="F99" s="7"/>
      <c r="G99" s="9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2.75" customHeight="1" x14ac:dyDescent="0.25">
      <c r="A100" s="7" t="s">
        <v>934</v>
      </c>
      <c r="B100" s="7" t="s">
        <v>797</v>
      </c>
      <c r="C100" s="7">
        <v>39</v>
      </c>
      <c r="D100" s="7">
        <v>0</v>
      </c>
      <c r="E100" s="7">
        <f t="shared" si="0"/>
        <v>39</v>
      </c>
      <c r="F100" s="7" t="s">
        <v>935</v>
      </c>
      <c r="G100" s="9" t="s">
        <v>936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2.75" customHeight="1" x14ac:dyDescent="0.25">
      <c r="A101" s="7" t="s">
        <v>937</v>
      </c>
      <c r="B101" s="7" t="s">
        <v>810</v>
      </c>
      <c r="C101" s="7">
        <v>39</v>
      </c>
      <c r="D101" s="7">
        <v>0</v>
      </c>
      <c r="E101" s="7">
        <f t="shared" si="0"/>
        <v>39</v>
      </c>
      <c r="F101" s="7"/>
      <c r="G101" s="9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2.75" customHeight="1" x14ac:dyDescent="0.25">
      <c r="A102" s="7" t="s">
        <v>938</v>
      </c>
      <c r="B102" s="7" t="s">
        <v>810</v>
      </c>
      <c r="C102" s="7">
        <v>39</v>
      </c>
      <c r="D102" s="7">
        <v>0</v>
      </c>
      <c r="E102" s="7">
        <f t="shared" si="0"/>
        <v>39</v>
      </c>
      <c r="F102" s="7" t="s">
        <v>939</v>
      </c>
      <c r="G102" s="9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2.75" customHeight="1" x14ac:dyDescent="0.25">
      <c r="A103" s="7" t="s">
        <v>940</v>
      </c>
      <c r="B103" s="7" t="s">
        <v>810</v>
      </c>
      <c r="C103" s="7">
        <v>39</v>
      </c>
      <c r="D103" s="7">
        <v>0</v>
      </c>
      <c r="E103" s="7">
        <f t="shared" si="0"/>
        <v>39</v>
      </c>
      <c r="F103" s="7"/>
      <c r="G103" s="9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2.75" customHeight="1" x14ac:dyDescent="0.25">
      <c r="A104" s="7" t="s">
        <v>941</v>
      </c>
      <c r="B104" s="7" t="s">
        <v>810</v>
      </c>
      <c r="C104" s="7">
        <v>39</v>
      </c>
      <c r="D104" s="7">
        <v>0</v>
      </c>
      <c r="E104" s="7">
        <f t="shared" si="0"/>
        <v>39</v>
      </c>
      <c r="F104" s="7"/>
      <c r="G104" s="9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2.75" customHeight="1" x14ac:dyDescent="0.25">
      <c r="A105" s="7" t="s">
        <v>942</v>
      </c>
      <c r="B105" s="7" t="s">
        <v>859</v>
      </c>
      <c r="C105" s="7">
        <v>39</v>
      </c>
      <c r="D105" s="7">
        <v>0</v>
      </c>
      <c r="E105" s="7">
        <f t="shared" si="0"/>
        <v>39</v>
      </c>
      <c r="F105" s="7"/>
      <c r="G105" s="9" t="s">
        <v>943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2.75" customHeight="1" x14ac:dyDescent="0.25">
      <c r="A106" s="7" t="s">
        <v>944</v>
      </c>
      <c r="B106" s="7" t="s">
        <v>797</v>
      </c>
      <c r="C106" s="7">
        <v>39</v>
      </c>
      <c r="D106" s="7">
        <v>0</v>
      </c>
      <c r="E106" s="7">
        <f t="shared" si="0"/>
        <v>39</v>
      </c>
      <c r="F106" s="7"/>
      <c r="G106" s="9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2.75" customHeight="1" x14ac:dyDescent="0.25">
      <c r="A107" s="7" t="s">
        <v>945</v>
      </c>
      <c r="B107" s="7" t="s">
        <v>810</v>
      </c>
      <c r="C107" s="7">
        <v>39</v>
      </c>
      <c r="D107" s="7">
        <v>0</v>
      </c>
      <c r="E107" s="7">
        <f t="shared" si="0"/>
        <v>39</v>
      </c>
      <c r="F107" s="7"/>
      <c r="G107" s="9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2.75" customHeight="1" x14ac:dyDescent="0.25">
      <c r="A108" s="7" t="s">
        <v>946</v>
      </c>
      <c r="B108" s="7" t="s">
        <v>810</v>
      </c>
      <c r="C108" s="7">
        <v>40</v>
      </c>
      <c r="D108" s="7">
        <v>0</v>
      </c>
      <c r="E108" s="7">
        <v>40</v>
      </c>
      <c r="F108" s="7"/>
      <c r="G108" s="9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2.75" customHeight="1" x14ac:dyDescent="0.25">
      <c r="A109" s="7" t="s">
        <v>947</v>
      </c>
      <c r="B109" s="7" t="s">
        <v>810</v>
      </c>
      <c r="C109" s="7">
        <v>40</v>
      </c>
      <c r="D109" s="7">
        <v>0</v>
      </c>
      <c r="E109" s="7">
        <v>40</v>
      </c>
      <c r="F109" s="7" t="s">
        <v>948</v>
      </c>
      <c r="G109" s="9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2.75" customHeight="1" x14ac:dyDescent="0.25">
      <c r="A110" s="7" t="s">
        <v>949</v>
      </c>
      <c r="B110" s="7" t="s">
        <v>802</v>
      </c>
      <c r="C110" s="7">
        <v>40</v>
      </c>
      <c r="D110" s="7">
        <v>0</v>
      </c>
      <c r="E110" s="7">
        <f t="shared" ref="E110:E157" si="1">C110</f>
        <v>40</v>
      </c>
      <c r="F110" s="7" t="s">
        <v>950</v>
      </c>
      <c r="G110" s="9" t="s">
        <v>909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.75" customHeight="1" x14ac:dyDescent="0.25">
      <c r="A111" s="7" t="s">
        <v>951</v>
      </c>
      <c r="B111" s="7" t="s">
        <v>802</v>
      </c>
      <c r="C111" s="7">
        <v>40</v>
      </c>
      <c r="D111" s="7">
        <v>0</v>
      </c>
      <c r="E111" s="7">
        <f t="shared" si="1"/>
        <v>40</v>
      </c>
      <c r="F111" s="7"/>
      <c r="G111" s="9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2.75" customHeight="1" x14ac:dyDescent="0.25">
      <c r="A112" s="7" t="s">
        <v>952</v>
      </c>
      <c r="B112" s="7" t="s">
        <v>810</v>
      </c>
      <c r="C112" s="7">
        <v>40</v>
      </c>
      <c r="D112" s="7">
        <v>0</v>
      </c>
      <c r="E112" s="7">
        <f t="shared" si="1"/>
        <v>40</v>
      </c>
      <c r="F112" s="7"/>
      <c r="G112" s="9" t="s">
        <v>953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2.75" customHeight="1" x14ac:dyDescent="0.25">
      <c r="A113" s="7" t="s">
        <v>954</v>
      </c>
      <c r="B113" s="7" t="s">
        <v>810</v>
      </c>
      <c r="C113" s="7">
        <v>40</v>
      </c>
      <c r="D113" s="7">
        <v>0</v>
      </c>
      <c r="E113" s="7">
        <f t="shared" si="1"/>
        <v>40</v>
      </c>
      <c r="F113" s="7" t="s">
        <v>939</v>
      </c>
      <c r="G113" s="9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2.75" customHeight="1" x14ac:dyDescent="0.25">
      <c r="A114" s="7" t="s">
        <v>955</v>
      </c>
      <c r="B114" s="7" t="s">
        <v>810</v>
      </c>
      <c r="C114" s="7">
        <v>40</v>
      </c>
      <c r="D114" s="7">
        <v>0</v>
      </c>
      <c r="E114" s="7">
        <f t="shared" si="1"/>
        <v>40</v>
      </c>
      <c r="F114" s="7"/>
      <c r="G114" s="9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2.75" customHeight="1" x14ac:dyDescent="0.25">
      <c r="A115" s="7" t="s">
        <v>956</v>
      </c>
      <c r="B115" s="7" t="s">
        <v>797</v>
      </c>
      <c r="C115" s="7">
        <v>40</v>
      </c>
      <c r="D115" s="7">
        <v>0</v>
      </c>
      <c r="E115" s="7">
        <f t="shared" si="1"/>
        <v>40</v>
      </c>
      <c r="F115" s="7" t="s">
        <v>957</v>
      </c>
      <c r="G115" s="9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2.75" customHeight="1" x14ac:dyDescent="0.25">
      <c r="A116" s="7" t="s">
        <v>958</v>
      </c>
      <c r="B116" s="7" t="s">
        <v>810</v>
      </c>
      <c r="C116" s="7">
        <v>40</v>
      </c>
      <c r="D116" s="7">
        <v>0</v>
      </c>
      <c r="E116" s="7">
        <f t="shared" si="1"/>
        <v>40</v>
      </c>
      <c r="F116" s="7"/>
      <c r="G116" s="9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2.75" customHeight="1" x14ac:dyDescent="0.25">
      <c r="A117" s="7" t="s">
        <v>959</v>
      </c>
      <c r="B117" s="7" t="s">
        <v>859</v>
      </c>
      <c r="C117" s="7">
        <v>40</v>
      </c>
      <c r="D117" s="7">
        <v>0</v>
      </c>
      <c r="E117" s="7">
        <f t="shared" si="1"/>
        <v>40</v>
      </c>
      <c r="F117" s="7"/>
      <c r="G117" s="9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2.75" customHeight="1" x14ac:dyDescent="0.25">
      <c r="A118" s="7" t="s">
        <v>960</v>
      </c>
      <c r="B118" s="7" t="s">
        <v>797</v>
      </c>
      <c r="C118" s="7">
        <v>40</v>
      </c>
      <c r="D118" s="7">
        <v>0</v>
      </c>
      <c r="E118" s="7">
        <f t="shared" si="1"/>
        <v>40</v>
      </c>
      <c r="F118" s="7"/>
      <c r="G118" s="9" t="s">
        <v>805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2.75" customHeight="1" x14ac:dyDescent="0.25">
      <c r="A119" s="7" t="s">
        <v>961</v>
      </c>
      <c r="B119" s="7" t="s">
        <v>810</v>
      </c>
      <c r="C119" s="7">
        <v>40</v>
      </c>
      <c r="D119" s="7">
        <v>0</v>
      </c>
      <c r="E119" s="7">
        <f t="shared" si="1"/>
        <v>40</v>
      </c>
      <c r="F119" s="7"/>
      <c r="G119" s="9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2.75" customHeight="1" x14ac:dyDescent="0.25">
      <c r="A120" s="7" t="s">
        <v>962</v>
      </c>
      <c r="B120" s="7" t="s">
        <v>810</v>
      </c>
      <c r="C120" s="7">
        <v>40</v>
      </c>
      <c r="D120" s="7">
        <v>0</v>
      </c>
      <c r="E120" s="7">
        <f t="shared" si="1"/>
        <v>40</v>
      </c>
      <c r="F120" s="7" t="s">
        <v>963</v>
      </c>
      <c r="G120" s="9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2.75" customHeight="1" x14ac:dyDescent="0.25">
      <c r="A121" s="7" t="s">
        <v>964</v>
      </c>
      <c r="B121" s="7" t="s">
        <v>810</v>
      </c>
      <c r="C121" s="7">
        <v>41</v>
      </c>
      <c r="D121" s="7">
        <v>0</v>
      </c>
      <c r="E121" s="7">
        <f t="shared" si="1"/>
        <v>41</v>
      </c>
      <c r="F121" s="7" t="s">
        <v>892</v>
      </c>
      <c r="G121" s="9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2.75" customHeight="1" x14ac:dyDescent="0.25">
      <c r="A122" s="7" t="s">
        <v>965</v>
      </c>
      <c r="B122" s="7" t="s">
        <v>810</v>
      </c>
      <c r="C122" s="7">
        <v>41</v>
      </c>
      <c r="D122" s="7">
        <v>0</v>
      </c>
      <c r="E122" s="7">
        <f t="shared" si="1"/>
        <v>41</v>
      </c>
      <c r="F122" s="7" t="s">
        <v>890</v>
      </c>
      <c r="G122" s="9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2.75" customHeight="1" x14ac:dyDescent="0.25">
      <c r="A123" s="7" t="s">
        <v>966</v>
      </c>
      <c r="B123" s="7" t="s">
        <v>810</v>
      </c>
      <c r="C123" s="7">
        <v>41</v>
      </c>
      <c r="D123" s="7">
        <v>0</v>
      </c>
      <c r="E123" s="7">
        <f t="shared" si="1"/>
        <v>41</v>
      </c>
      <c r="F123" s="7"/>
      <c r="G123" s="9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2.75" customHeight="1" x14ac:dyDescent="0.25">
      <c r="A124" s="7" t="s">
        <v>967</v>
      </c>
      <c r="B124" s="7" t="s">
        <v>810</v>
      </c>
      <c r="C124" s="7">
        <v>41</v>
      </c>
      <c r="D124" s="7">
        <v>0</v>
      </c>
      <c r="E124" s="7">
        <f t="shared" si="1"/>
        <v>41</v>
      </c>
      <c r="F124" s="7"/>
      <c r="G124" s="9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2.75" customHeight="1" x14ac:dyDescent="0.25">
      <c r="A125" s="7" t="s">
        <v>968</v>
      </c>
      <c r="B125" s="7" t="s">
        <v>810</v>
      </c>
      <c r="C125" s="7">
        <v>41</v>
      </c>
      <c r="D125" s="7">
        <v>0</v>
      </c>
      <c r="E125" s="7">
        <f t="shared" si="1"/>
        <v>41</v>
      </c>
      <c r="F125" s="7"/>
      <c r="G125" s="9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2.75" customHeight="1" x14ac:dyDescent="0.25">
      <c r="A126" s="7" t="s">
        <v>969</v>
      </c>
      <c r="B126" s="7" t="s">
        <v>810</v>
      </c>
      <c r="C126" s="7">
        <v>41</v>
      </c>
      <c r="D126" s="7">
        <v>0</v>
      </c>
      <c r="E126" s="7">
        <f t="shared" si="1"/>
        <v>41</v>
      </c>
      <c r="F126" s="7"/>
      <c r="G126" s="9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2.75" customHeight="1" x14ac:dyDescent="0.25">
      <c r="A127" s="7" t="s">
        <v>970</v>
      </c>
      <c r="B127" s="7" t="s">
        <v>810</v>
      </c>
      <c r="C127" s="7">
        <v>41</v>
      </c>
      <c r="D127" s="7">
        <v>0</v>
      </c>
      <c r="E127" s="7">
        <f t="shared" si="1"/>
        <v>41</v>
      </c>
      <c r="F127" s="7" t="s">
        <v>890</v>
      </c>
      <c r="G127" s="9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2.75" customHeight="1" x14ac:dyDescent="0.25">
      <c r="A128" s="7" t="s">
        <v>971</v>
      </c>
      <c r="B128" s="7" t="s">
        <v>810</v>
      </c>
      <c r="C128" s="7">
        <v>41</v>
      </c>
      <c r="D128" s="7">
        <v>0</v>
      </c>
      <c r="E128" s="7">
        <f t="shared" si="1"/>
        <v>41</v>
      </c>
      <c r="F128" s="7" t="s">
        <v>890</v>
      </c>
      <c r="G128" s="9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2.75" customHeight="1" x14ac:dyDescent="0.25">
      <c r="A129" s="7" t="s">
        <v>972</v>
      </c>
      <c r="B129" s="7" t="s">
        <v>810</v>
      </c>
      <c r="C129" s="7">
        <v>41</v>
      </c>
      <c r="D129" s="7">
        <v>0</v>
      </c>
      <c r="E129" s="7">
        <f t="shared" si="1"/>
        <v>41</v>
      </c>
      <c r="F129" s="7" t="s">
        <v>890</v>
      </c>
      <c r="G129" s="9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2.75" customHeight="1" x14ac:dyDescent="0.25">
      <c r="A130" s="7" t="s">
        <v>973</v>
      </c>
      <c r="B130" s="7" t="s">
        <v>810</v>
      </c>
      <c r="C130" s="7">
        <v>41</v>
      </c>
      <c r="D130" s="7">
        <v>0</v>
      </c>
      <c r="E130" s="7">
        <f t="shared" si="1"/>
        <v>41</v>
      </c>
      <c r="F130" s="7"/>
      <c r="G130" s="9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2.75" customHeight="1" x14ac:dyDescent="0.25">
      <c r="A131" s="7" t="s">
        <v>974</v>
      </c>
      <c r="B131" s="7" t="s">
        <v>810</v>
      </c>
      <c r="C131" s="7">
        <v>41</v>
      </c>
      <c r="D131" s="7">
        <v>0</v>
      </c>
      <c r="E131" s="7">
        <f t="shared" si="1"/>
        <v>41</v>
      </c>
      <c r="F131" s="7" t="s">
        <v>975</v>
      </c>
      <c r="G131" s="9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2.75" customHeight="1" x14ac:dyDescent="0.25">
      <c r="A132" s="7" t="s">
        <v>976</v>
      </c>
      <c r="B132" s="7" t="s">
        <v>810</v>
      </c>
      <c r="C132" s="7">
        <v>41</v>
      </c>
      <c r="D132" s="7">
        <v>0</v>
      </c>
      <c r="E132" s="7">
        <f t="shared" si="1"/>
        <v>41</v>
      </c>
      <c r="F132" s="7"/>
      <c r="G132" s="9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2.75" customHeight="1" x14ac:dyDescent="0.25">
      <c r="A133" s="7" t="s">
        <v>977</v>
      </c>
      <c r="B133" s="7" t="s">
        <v>810</v>
      </c>
      <c r="C133" s="7">
        <v>41</v>
      </c>
      <c r="D133" s="7">
        <v>0</v>
      </c>
      <c r="E133" s="7">
        <f t="shared" si="1"/>
        <v>41</v>
      </c>
      <c r="F133" s="7"/>
      <c r="G133" s="9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2.75" customHeight="1" x14ac:dyDescent="0.25">
      <c r="A134" s="7" t="s">
        <v>978</v>
      </c>
      <c r="B134" s="7" t="s">
        <v>810</v>
      </c>
      <c r="C134" s="7">
        <v>41</v>
      </c>
      <c r="D134" s="7">
        <v>0</v>
      </c>
      <c r="E134" s="7">
        <f t="shared" si="1"/>
        <v>41</v>
      </c>
      <c r="F134" s="7"/>
      <c r="G134" s="9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2.75" customHeight="1" x14ac:dyDescent="0.25">
      <c r="A135" s="7" t="s">
        <v>979</v>
      </c>
      <c r="B135" s="7" t="s">
        <v>810</v>
      </c>
      <c r="C135" s="7">
        <v>41</v>
      </c>
      <c r="D135" s="7">
        <v>0</v>
      </c>
      <c r="E135" s="7">
        <f t="shared" si="1"/>
        <v>41</v>
      </c>
      <c r="F135" s="7"/>
      <c r="G135" s="9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2.75" customHeight="1" x14ac:dyDescent="0.25">
      <c r="A136" s="7" t="s">
        <v>980</v>
      </c>
      <c r="B136" s="7" t="s">
        <v>810</v>
      </c>
      <c r="C136" s="7">
        <v>41</v>
      </c>
      <c r="D136" s="7">
        <v>0</v>
      </c>
      <c r="E136" s="7">
        <f t="shared" si="1"/>
        <v>41</v>
      </c>
      <c r="F136" s="7"/>
      <c r="G136" s="9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2.75" customHeight="1" x14ac:dyDescent="0.25">
      <c r="A137" s="7" t="s">
        <v>981</v>
      </c>
      <c r="B137" s="7" t="s">
        <v>810</v>
      </c>
      <c r="C137" s="7">
        <v>41</v>
      </c>
      <c r="D137" s="7">
        <v>0</v>
      </c>
      <c r="E137" s="7">
        <f t="shared" si="1"/>
        <v>41</v>
      </c>
      <c r="F137" s="7" t="s">
        <v>982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2.75" customHeight="1" x14ac:dyDescent="0.25">
      <c r="A138" s="7" t="s">
        <v>983</v>
      </c>
      <c r="B138" s="7" t="s">
        <v>810</v>
      </c>
      <c r="C138" s="7">
        <v>41</v>
      </c>
      <c r="D138" s="7">
        <v>0</v>
      </c>
      <c r="E138" s="7">
        <f t="shared" si="1"/>
        <v>41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.75" customHeight="1" x14ac:dyDescent="0.25">
      <c r="A139" s="7" t="s">
        <v>984</v>
      </c>
      <c r="B139" s="7" t="s">
        <v>797</v>
      </c>
      <c r="C139" s="7">
        <v>41</v>
      </c>
      <c r="D139" s="7">
        <v>0</v>
      </c>
      <c r="E139" s="7">
        <f t="shared" si="1"/>
        <v>41</v>
      </c>
      <c r="F139" s="7" t="s">
        <v>985</v>
      </c>
      <c r="G139" s="9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2.75" customHeight="1" x14ac:dyDescent="0.25">
      <c r="A140" s="7" t="s">
        <v>986</v>
      </c>
      <c r="B140" s="7" t="s">
        <v>797</v>
      </c>
      <c r="C140" s="7">
        <v>41</v>
      </c>
      <c r="D140" s="7">
        <v>0</v>
      </c>
      <c r="E140" s="7">
        <f t="shared" si="1"/>
        <v>41</v>
      </c>
      <c r="F140" s="7" t="s">
        <v>987</v>
      </c>
      <c r="G140" s="9" t="s">
        <v>988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2.75" customHeight="1" x14ac:dyDescent="0.25">
      <c r="A141" s="7" t="s">
        <v>989</v>
      </c>
      <c r="B141" s="7" t="s">
        <v>797</v>
      </c>
      <c r="C141" s="7">
        <v>42</v>
      </c>
      <c r="D141" s="7">
        <v>0</v>
      </c>
      <c r="E141" s="7">
        <f t="shared" si="1"/>
        <v>42</v>
      </c>
      <c r="F141" s="7" t="s">
        <v>990</v>
      </c>
      <c r="G141" s="9" t="s">
        <v>936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2.75" customHeight="1" x14ac:dyDescent="0.25">
      <c r="A142" s="7" t="s">
        <v>991</v>
      </c>
      <c r="B142" s="7" t="s">
        <v>797</v>
      </c>
      <c r="C142" s="7">
        <v>42</v>
      </c>
      <c r="D142" s="7">
        <v>0</v>
      </c>
      <c r="E142" s="7">
        <f t="shared" si="1"/>
        <v>42</v>
      </c>
      <c r="F142" s="7"/>
      <c r="G142" s="9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2.75" customHeight="1" x14ac:dyDescent="0.25">
      <c r="A143" s="7" t="s">
        <v>992</v>
      </c>
      <c r="B143" s="7" t="s">
        <v>810</v>
      </c>
      <c r="C143" s="7">
        <v>42</v>
      </c>
      <c r="D143" s="7">
        <v>0</v>
      </c>
      <c r="E143" s="7">
        <f t="shared" si="1"/>
        <v>42</v>
      </c>
      <c r="F143" s="7"/>
      <c r="G143" s="9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2.75" customHeight="1" x14ac:dyDescent="0.25">
      <c r="A144" s="7" t="s">
        <v>993</v>
      </c>
      <c r="B144" s="7" t="s">
        <v>810</v>
      </c>
      <c r="C144" s="7">
        <v>42</v>
      </c>
      <c r="D144" s="7">
        <v>0</v>
      </c>
      <c r="E144" s="7">
        <f t="shared" si="1"/>
        <v>42</v>
      </c>
      <c r="F144" s="7" t="s">
        <v>899</v>
      </c>
      <c r="G144" s="9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2.75" customHeight="1" x14ac:dyDescent="0.25">
      <c r="A145" s="7" t="s">
        <v>994</v>
      </c>
      <c r="B145" s="7" t="s">
        <v>810</v>
      </c>
      <c r="C145" s="7">
        <v>42</v>
      </c>
      <c r="D145" s="7">
        <v>0</v>
      </c>
      <c r="E145" s="7">
        <f t="shared" si="1"/>
        <v>42</v>
      </c>
      <c r="F145" s="7" t="s">
        <v>899</v>
      </c>
      <c r="G145" s="9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2.75" customHeight="1" x14ac:dyDescent="0.25">
      <c r="A146" s="7" t="s">
        <v>995</v>
      </c>
      <c r="B146" s="7" t="s">
        <v>810</v>
      </c>
      <c r="C146" s="7">
        <v>42</v>
      </c>
      <c r="D146" s="7">
        <v>0</v>
      </c>
      <c r="E146" s="7">
        <f t="shared" si="1"/>
        <v>42</v>
      </c>
      <c r="F146" s="7" t="s">
        <v>996</v>
      </c>
      <c r="G146" s="9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2.75" customHeight="1" x14ac:dyDescent="0.25">
      <c r="A147" s="7" t="s">
        <v>997</v>
      </c>
      <c r="B147" s="7" t="s">
        <v>810</v>
      </c>
      <c r="C147" s="7">
        <v>42</v>
      </c>
      <c r="D147" s="7">
        <v>0</v>
      </c>
      <c r="E147" s="7">
        <f t="shared" si="1"/>
        <v>42</v>
      </c>
      <c r="F147" s="7" t="s">
        <v>996</v>
      </c>
      <c r="G147" s="9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2.75" customHeight="1" x14ac:dyDescent="0.25">
      <c r="A148" s="7" t="s">
        <v>998</v>
      </c>
      <c r="B148" s="7" t="s">
        <v>797</v>
      </c>
      <c r="C148" s="7">
        <v>42</v>
      </c>
      <c r="D148" s="7">
        <v>0</v>
      </c>
      <c r="E148" s="7">
        <f t="shared" si="1"/>
        <v>42</v>
      </c>
      <c r="F148" s="7"/>
      <c r="G148" s="9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2.75" customHeight="1" x14ac:dyDescent="0.25">
      <c r="A149" s="7" t="s">
        <v>999</v>
      </c>
      <c r="B149" s="7" t="s">
        <v>810</v>
      </c>
      <c r="C149" s="7">
        <v>42</v>
      </c>
      <c r="D149" s="7">
        <v>0</v>
      </c>
      <c r="E149" s="7">
        <f t="shared" si="1"/>
        <v>42</v>
      </c>
      <c r="F149" s="7"/>
      <c r="G149" s="9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2.75" customHeight="1" x14ac:dyDescent="0.25">
      <c r="A150" s="7" t="s">
        <v>1000</v>
      </c>
      <c r="B150" s="7" t="s">
        <v>810</v>
      </c>
      <c r="C150" s="7">
        <v>42</v>
      </c>
      <c r="D150" s="7">
        <v>0</v>
      </c>
      <c r="E150" s="7">
        <f t="shared" si="1"/>
        <v>42</v>
      </c>
      <c r="F150" s="7"/>
      <c r="G150" s="9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2.75" customHeight="1" x14ac:dyDescent="0.25">
      <c r="A151" s="7" t="s">
        <v>1001</v>
      </c>
      <c r="B151" s="7" t="s">
        <v>810</v>
      </c>
      <c r="C151" s="7">
        <v>42</v>
      </c>
      <c r="D151" s="7">
        <v>0</v>
      </c>
      <c r="E151" s="7">
        <f t="shared" si="1"/>
        <v>42</v>
      </c>
      <c r="F151" s="7"/>
      <c r="G151" s="9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2.75" customHeight="1" x14ac:dyDescent="0.25">
      <c r="A152" s="7" t="s">
        <v>1002</v>
      </c>
      <c r="B152" s="7" t="s">
        <v>810</v>
      </c>
      <c r="C152" s="7">
        <v>42</v>
      </c>
      <c r="D152" s="7">
        <v>0</v>
      </c>
      <c r="E152" s="7">
        <f t="shared" si="1"/>
        <v>42</v>
      </c>
      <c r="F152" s="7"/>
      <c r="G152" s="9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2.75" customHeight="1" x14ac:dyDescent="0.25">
      <c r="A153" s="7" t="s">
        <v>1003</v>
      </c>
      <c r="B153" s="7" t="s">
        <v>810</v>
      </c>
      <c r="C153" s="7">
        <v>42</v>
      </c>
      <c r="D153" s="7">
        <v>0</v>
      </c>
      <c r="E153" s="7">
        <f t="shared" si="1"/>
        <v>42</v>
      </c>
      <c r="F153" s="7"/>
      <c r="G153" s="9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2.75" customHeight="1" x14ac:dyDescent="0.25">
      <c r="A154" s="7" t="s">
        <v>1004</v>
      </c>
      <c r="B154" s="7" t="s">
        <v>810</v>
      </c>
      <c r="C154" s="7">
        <v>42</v>
      </c>
      <c r="D154" s="7">
        <v>0</v>
      </c>
      <c r="E154" s="7">
        <f t="shared" si="1"/>
        <v>42</v>
      </c>
      <c r="F154" s="7"/>
      <c r="G154" s="9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2.75" customHeight="1" x14ac:dyDescent="0.25">
      <c r="A155" s="7" t="s">
        <v>1005</v>
      </c>
      <c r="B155" s="7" t="s">
        <v>810</v>
      </c>
      <c r="C155" s="7">
        <v>42</v>
      </c>
      <c r="D155" s="7">
        <v>0</v>
      </c>
      <c r="E155" s="7">
        <f t="shared" si="1"/>
        <v>42</v>
      </c>
      <c r="F155" s="7"/>
      <c r="G155" s="9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2.75" customHeight="1" x14ac:dyDescent="0.25">
      <c r="A156" s="7" t="s">
        <v>1006</v>
      </c>
      <c r="B156" s="7" t="s">
        <v>810</v>
      </c>
      <c r="C156" s="7">
        <v>42</v>
      </c>
      <c r="D156" s="7">
        <v>0</v>
      </c>
      <c r="E156" s="7">
        <f t="shared" si="1"/>
        <v>42</v>
      </c>
      <c r="F156" s="7"/>
      <c r="G156" s="9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2.75" customHeight="1" x14ac:dyDescent="0.25">
      <c r="A157" s="7" t="s">
        <v>1007</v>
      </c>
      <c r="B157" s="7" t="s">
        <v>810</v>
      </c>
      <c r="C157" s="7">
        <v>42</v>
      </c>
      <c r="D157" s="7">
        <v>0</v>
      </c>
      <c r="E157" s="7">
        <f t="shared" si="1"/>
        <v>42</v>
      </c>
      <c r="F157" s="7" t="s">
        <v>1008</v>
      </c>
      <c r="G157" s="9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2.75" customHeight="1" x14ac:dyDescent="0.25">
      <c r="A158" s="7" t="s">
        <v>1009</v>
      </c>
      <c r="B158" s="7" t="s">
        <v>810</v>
      </c>
      <c r="C158" s="7">
        <v>42</v>
      </c>
      <c r="D158" s="7">
        <v>0</v>
      </c>
      <c r="E158" s="7">
        <f>C159</f>
        <v>42</v>
      </c>
      <c r="F158" s="7"/>
      <c r="G158" s="9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2.75" customHeight="1" x14ac:dyDescent="0.25">
      <c r="A159" s="7" t="s">
        <v>1010</v>
      </c>
      <c r="B159" s="7" t="s">
        <v>810</v>
      </c>
      <c r="C159" s="7">
        <v>42</v>
      </c>
      <c r="D159" s="7">
        <v>0</v>
      </c>
      <c r="E159" s="7">
        <f t="shared" ref="E159:E193" si="2">C159</f>
        <v>42</v>
      </c>
      <c r="F159" s="7"/>
      <c r="G159" s="9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2.75" customHeight="1" x14ac:dyDescent="0.25">
      <c r="A160" s="7" t="s">
        <v>1011</v>
      </c>
      <c r="B160" s="7" t="s">
        <v>810</v>
      </c>
      <c r="C160" s="7">
        <v>42</v>
      </c>
      <c r="D160" s="7">
        <v>0</v>
      </c>
      <c r="E160" s="7">
        <f t="shared" si="2"/>
        <v>42</v>
      </c>
      <c r="F160" s="7"/>
      <c r="G160" s="9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2.75" customHeight="1" x14ac:dyDescent="0.25">
      <c r="A161" s="7" t="s">
        <v>1012</v>
      </c>
      <c r="B161" s="7" t="s">
        <v>810</v>
      </c>
      <c r="C161" s="7">
        <v>42</v>
      </c>
      <c r="D161" s="7">
        <v>0</v>
      </c>
      <c r="E161" s="7">
        <f t="shared" si="2"/>
        <v>42</v>
      </c>
      <c r="F161" s="7"/>
      <c r="G161" s="9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2.75" customHeight="1" x14ac:dyDescent="0.25">
      <c r="A162" s="7" t="s">
        <v>1013</v>
      </c>
      <c r="B162" s="7" t="s">
        <v>810</v>
      </c>
      <c r="C162" s="7">
        <v>42</v>
      </c>
      <c r="D162" s="7">
        <v>0</v>
      </c>
      <c r="E162" s="7">
        <f t="shared" si="2"/>
        <v>42</v>
      </c>
      <c r="F162" s="7"/>
      <c r="G162" s="9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2.75" customHeight="1" x14ac:dyDescent="0.25">
      <c r="A163" s="7" t="s">
        <v>1014</v>
      </c>
      <c r="B163" s="7" t="s">
        <v>810</v>
      </c>
      <c r="C163" s="7">
        <v>42</v>
      </c>
      <c r="D163" s="7">
        <v>0</v>
      </c>
      <c r="E163" s="7">
        <f t="shared" si="2"/>
        <v>42</v>
      </c>
      <c r="F163" s="7"/>
      <c r="G163" s="9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2.75" customHeight="1" x14ac:dyDescent="0.25">
      <c r="A164" s="7" t="s">
        <v>1015</v>
      </c>
      <c r="B164" s="7" t="s">
        <v>810</v>
      </c>
      <c r="C164" s="7">
        <v>42</v>
      </c>
      <c r="D164" s="7">
        <v>0</v>
      </c>
      <c r="E164" s="7">
        <f t="shared" si="2"/>
        <v>42</v>
      </c>
      <c r="F164" s="7"/>
      <c r="G164" s="9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2.75" customHeight="1" x14ac:dyDescent="0.25">
      <c r="A165" s="7" t="s">
        <v>1016</v>
      </c>
      <c r="B165" s="7" t="s">
        <v>810</v>
      </c>
      <c r="C165" s="7">
        <v>42</v>
      </c>
      <c r="D165" s="7">
        <v>0</v>
      </c>
      <c r="E165" s="7">
        <f t="shared" si="2"/>
        <v>42</v>
      </c>
      <c r="F165" s="7"/>
      <c r="G165" s="9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2.75" customHeight="1" x14ac:dyDescent="0.25">
      <c r="A166" s="7" t="s">
        <v>1017</v>
      </c>
      <c r="B166" s="7" t="s">
        <v>810</v>
      </c>
      <c r="C166" s="7">
        <v>42</v>
      </c>
      <c r="D166" s="7">
        <v>0</v>
      </c>
      <c r="E166" s="7">
        <f t="shared" si="2"/>
        <v>42</v>
      </c>
      <c r="F166" s="7"/>
      <c r="G166" s="9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.75" customHeight="1" x14ac:dyDescent="0.25">
      <c r="A167" s="7" t="s">
        <v>1018</v>
      </c>
      <c r="B167" s="7" t="s">
        <v>810</v>
      </c>
      <c r="C167" s="7">
        <v>42</v>
      </c>
      <c r="D167" s="7">
        <v>0</v>
      </c>
      <c r="E167" s="7">
        <f t="shared" si="2"/>
        <v>42</v>
      </c>
      <c r="F167" s="7"/>
      <c r="G167" s="9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2.75" customHeight="1" x14ac:dyDescent="0.25">
      <c r="A168" s="7" t="s">
        <v>1019</v>
      </c>
      <c r="B168" s="7" t="s">
        <v>810</v>
      </c>
      <c r="C168" s="7">
        <v>42</v>
      </c>
      <c r="D168" s="7">
        <v>0</v>
      </c>
      <c r="E168" s="7">
        <f t="shared" si="2"/>
        <v>42</v>
      </c>
      <c r="F168" s="7"/>
      <c r="G168" s="9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2.75" customHeight="1" x14ac:dyDescent="0.25">
      <c r="A169" s="7" t="s">
        <v>1020</v>
      </c>
      <c r="B169" s="7" t="s">
        <v>810</v>
      </c>
      <c r="C169" s="7">
        <v>43</v>
      </c>
      <c r="D169" s="7">
        <v>0</v>
      </c>
      <c r="E169" s="7">
        <f t="shared" si="2"/>
        <v>43</v>
      </c>
      <c r="F169" s="7"/>
      <c r="G169" s="9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2.75" customHeight="1" x14ac:dyDescent="0.25">
      <c r="A170" s="7" t="s">
        <v>1021</v>
      </c>
      <c r="B170" s="7" t="s">
        <v>810</v>
      </c>
      <c r="C170" s="7">
        <v>43</v>
      </c>
      <c r="D170" s="7">
        <v>0</v>
      </c>
      <c r="E170" s="7">
        <f t="shared" si="2"/>
        <v>43</v>
      </c>
      <c r="F170" s="7" t="s">
        <v>1022</v>
      </c>
      <c r="G170" s="9" t="s">
        <v>1023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2.75" customHeight="1" x14ac:dyDescent="0.25">
      <c r="A171" s="7" t="s">
        <v>1024</v>
      </c>
      <c r="B171" s="7" t="s">
        <v>810</v>
      </c>
      <c r="C171" s="7">
        <v>43</v>
      </c>
      <c r="D171" s="7">
        <v>0</v>
      </c>
      <c r="E171" s="7">
        <f t="shared" si="2"/>
        <v>43</v>
      </c>
      <c r="F171" s="7" t="s">
        <v>1022</v>
      </c>
      <c r="G171" s="9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2.75" customHeight="1" x14ac:dyDescent="0.25">
      <c r="A172" s="7" t="s">
        <v>1025</v>
      </c>
      <c r="B172" s="7" t="s">
        <v>810</v>
      </c>
      <c r="C172" s="7">
        <v>43</v>
      </c>
      <c r="D172" s="7">
        <v>0</v>
      </c>
      <c r="E172" s="7">
        <f t="shared" si="2"/>
        <v>43</v>
      </c>
      <c r="F172" s="7"/>
      <c r="G172" s="9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2.75" customHeight="1" x14ac:dyDescent="0.25">
      <c r="A173" s="7" t="s">
        <v>1026</v>
      </c>
      <c r="B173" s="7" t="s">
        <v>810</v>
      </c>
      <c r="C173" s="7">
        <v>43</v>
      </c>
      <c r="D173" s="7">
        <v>0</v>
      </c>
      <c r="E173" s="7">
        <f t="shared" si="2"/>
        <v>43</v>
      </c>
      <c r="F173" s="7" t="s">
        <v>1022</v>
      </c>
      <c r="G173" s="9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2.75" customHeight="1" x14ac:dyDescent="0.25">
      <c r="A174" s="7" t="s">
        <v>1027</v>
      </c>
      <c r="B174" s="7" t="s">
        <v>810</v>
      </c>
      <c r="C174" s="7">
        <v>43</v>
      </c>
      <c r="D174" s="7">
        <v>0</v>
      </c>
      <c r="E174" s="7">
        <f t="shared" si="2"/>
        <v>43</v>
      </c>
      <c r="F174" s="7"/>
      <c r="G174" s="9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2.75" customHeight="1" x14ac:dyDescent="0.25">
      <c r="A175" s="7" t="s">
        <v>1028</v>
      </c>
      <c r="B175" s="7" t="s">
        <v>810</v>
      </c>
      <c r="C175" s="7">
        <v>43</v>
      </c>
      <c r="D175" s="7">
        <v>0</v>
      </c>
      <c r="E175" s="7">
        <f t="shared" si="2"/>
        <v>43</v>
      </c>
      <c r="F175" s="7"/>
      <c r="G175" s="9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2.75" customHeight="1" x14ac:dyDescent="0.25">
      <c r="A176" s="7" t="s">
        <v>1029</v>
      </c>
      <c r="B176" s="7" t="s">
        <v>810</v>
      </c>
      <c r="C176" s="7">
        <v>43</v>
      </c>
      <c r="D176" s="7">
        <v>0</v>
      </c>
      <c r="E176" s="7">
        <f t="shared" si="2"/>
        <v>43</v>
      </c>
      <c r="F176" s="7"/>
      <c r="G176" s="9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2.75" customHeight="1" x14ac:dyDescent="0.25">
      <c r="A177" s="7" t="s">
        <v>1028</v>
      </c>
      <c r="B177" s="7" t="s">
        <v>810</v>
      </c>
      <c r="C177" s="7">
        <v>43</v>
      </c>
      <c r="D177" s="7">
        <v>0</v>
      </c>
      <c r="E177" s="7">
        <f t="shared" si="2"/>
        <v>43</v>
      </c>
      <c r="F177" s="7"/>
      <c r="G177" s="9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2.75" customHeight="1" x14ac:dyDescent="0.25">
      <c r="A178" s="7" t="s">
        <v>1030</v>
      </c>
      <c r="B178" s="7" t="s">
        <v>810</v>
      </c>
      <c r="C178" s="7">
        <v>43</v>
      </c>
      <c r="D178" s="7">
        <v>0</v>
      </c>
      <c r="E178" s="7">
        <f t="shared" si="2"/>
        <v>43</v>
      </c>
      <c r="F178" s="7"/>
      <c r="G178" s="9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2.75" customHeight="1" x14ac:dyDescent="0.25">
      <c r="A179" s="7" t="s">
        <v>1031</v>
      </c>
      <c r="B179" s="7" t="s">
        <v>810</v>
      </c>
      <c r="C179" s="7">
        <v>43</v>
      </c>
      <c r="D179" s="7">
        <v>0</v>
      </c>
      <c r="E179" s="7">
        <f t="shared" si="2"/>
        <v>43</v>
      </c>
      <c r="F179" s="7"/>
      <c r="G179" s="9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2.75" customHeight="1" x14ac:dyDescent="0.25">
      <c r="A180" s="7" t="s">
        <v>1032</v>
      </c>
      <c r="B180" s="7" t="s">
        <v>810</v>
      </c>
      <c r="C180" s="7">
        <v>43</v>
      </c>
      <c r="D180" s="7">
        <v>0</v>
      </c>
      <c r="E180" s="7">
        <f t="shared" si="2"/>
        <v>43</v>
      </c>
      <c r="F180" s="7"/>
      <c r="G180" s="9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2.75" customHeight="1" x14ac:dyDescent="0.25">
      <c r="A181" s="7" t="s">
        <v>1033</v>
      </c>
      <c r="B181" s="7" t="s">
        <v>810</v>
      </c>
      <c r="C181" s="7">
        <v>43</v>
      </c>
      <c r="D181" s="7">
        <v>0</v>
      </c>
      <c r="E181" s="7">
        <f t="shared" si="2"/>
        <v>43</v>
      </c>
      <c r="F181" s="7"/>
      <c r="G181" s="9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2.75" customHeight="1" x14ac:dyDescent="0.25">
      <c r="A182" s="7" t="s">
        <v>1034</v>
      </c>
      <c r="B182" s="7" t="s">
        <v>810</v>
      </c>
      <c r="C182" s="7">
        <v>43</v>
      </c>
      <c r="D182" s="7">
        <v>0</v>
      </c>
      <c r="E182" s="7">
        <f t="shared" si="2"/>
        <v>43</v>
      </c>
      <c r="F182" s="7"/>
      <c r="G182" s="9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2.75" customHeight="1" x14ac:dyDescent="0.25">
      <c r="A183" s="7" t="s">
        <v>1035</v>
      </c>
      <c r="B183" s="7" t="s">
        <v>810</v>
      </c>
      <c r="C183" s="7">
        <v>43</v>
      </c>
      <c r="D183" s="7">
        <v>0</v>
      </c>
      <c r="E183" s="7">
        <f t="shared" si="2"/>
        <v>43</v>
      </c>
      <c r="F183" s="7"/>
      <c r="G183" s="9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2.75" customHeight="1" x14ac:dyDescent="0.25">
      <c r="A184" s="7" t="s">
        <v>1036</v>
      </c>
      <c r="B184" s="7" t="s">
        <v>810</v>
      </c>
      <c r="C184" s="7">
        <v>43</v>
      </c>
      <c r="D184" s="7">
        <v>0</v>
      </c>
      <c r="E184" s="7">
        <f t="shared" si="2"/>
        <v>43</v>
      </c>
      <c r="F184" s="7"/>
      <c r="G184" s="9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2.75" customHeight="1" x14ac:dyDescent="0.25">
      <c r="A185" s="7" t="s">
        <v>1037</v>
      </c>
      <c r="B185" s="7" t="s">
        <v>830</v>
      </c>
      <c r="C185" s="7">
        <v>43</v>
      </c>
      <c r="D185" s="7">
        <v>0</v>
      </c>
      <c r="E185" s="7">
        <f t="shared" si="2"/>
        <v>43</v>
      </c>
      <c r="F185" s="7" t="s">
        <v>1038</v>
      </c>
      <c r="G185" s="9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2.75" customHeight="1" x14ac:dyDescent="0.25">
      <c r="A186" s="7" t="s">
        <v>1039</v>
      </c>
      <c r="B186" s="7" t="s">
        <v>810</v>
      </c>
      <c r="C186" s="7">
        <v>43</v>
      </c>
      <c r="D186" s="7">
        <v>0</v>
      </c>
      <c r="E186" s="7">
        <f t="shared" si="2"/>
        <v>43</v>
      </c>
      <c r="F186" s="7"/>
      <c r="G186" s="9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2.75" customHeight="1" x14ac:dyDescent="0.25">
      <c r="A187" s="7" t="s">
        <v>1040</v>
      </c>
      <c r="B187" s="7" t="s">
        <v>810</v>
      </c>
      <c r="C187" s="7">
        <v>43</v>
      </c>
      <c r="D187" s="7">
        <v>0</v>
      </c>
      <c r="E187" s="7">
        <f t="shared" si="2"/>
        <v>43</v>
      </c>
      <c r="F187" s="7"/>
      <c r="G187" s="9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2.75" customHeight="1" x14ac:dyDescent="0.25">
      <c r="A188" s="7" t="s">
        <v>1041</v>
      </c>
      <c r="B188" s="7" t="s">
        <v>797</v>
      </c>
      <c r="C188" s="7">
        <v>44</v>
      </c>
      <c r="D188" s="7">
        <v>0</v>
      </c>
      <c r="E188" s="7">
        <f t="shared" si="2"/>
        <v>44</v>
      </c>
      <c r="F188" s="7"/>
      <c r="G188" s="9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2.75" customHeight="1" x14ac:dyDescent="0.25">
      <c r="A189" s="7" t="s">
        <v>1042</v>
      </c>
      <c r="B189" s="7" t="s">
        <v>830</v>
      </c>
      <c r="C189" s="7">
        <v>44</v>
      </c>
      <c r="D189" s="7">
        <v>0</v>
      </c>
      <c r="E189" s="7">
        <f t="shared" si="2"/>
        <v>44</v>
      </c>
      <c r="F189" s="7"/>
      <c r="G189" s="9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2.75" customHeight="1" x14ac:dyDescent="0.25">
      <c r="A190" s="7" t="s">
        <v>1043</v>
      </c>
      <c r="B190" s="7" t="s">
        <v>830</v>
      </c>
      <c r="C190" s="7">
        <v>44</v>
      </c>
      <c r="D190" s="7">
        <v>0</v>
      </c>
      <c r="E190" s="7">
        <f t="shared" si="2"/>
        <v>44</v>
      </c>
      <c r="F190" s="7"/>
      <c r="G190" s="9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2.75" customHeight="1" x14ac:dyDescent="0.25">
      <c r="A191" s="7" t="s">
        <v>1044</v>
      </c>
      <c r="B191" s="7" t="s">
        <v>830</v>
      </c>
      <c r="C191" s="7">
        <v>44</v>
      </c>
      <c r="D191" s="7">
        <v>0</v>
      </c>
      <c r="E191" s="7">
        <f t="shared" si="2"/>
        <v>44</v>
      </c>
      <c r="F191" s="7"/>
      <c r="G191" s="9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2.75" customHeight="1" x14ac:dyDescent="0.25">
      <c r="A192" s="7" t="s">
        <v>1045</v>
      </c>
      <c r="B192" s="7" t="s">
        <v>797</v>
      </c>
      <c r="C192" s="7">
        <v>44</v>
      </c>
      <c r="D192" s="7">
        <v>0</v>
      </c>
      <c r="E192" s="7">
        <f t="shared" si="2"/>
        <v>44</v>
      </c>
      <c r="F192" s="7"/>
      <c r="G192" s="9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2.75" customHeight="1" x14ac:dyDescent="0.25">
      <c r="A193" s="7" t="s">
        <v>1046</v>
      </c>
      <c r="B193" s="7" t="s">
        <v>797</v>
      </c>
      <c r="C193" s="7">
        <v>44</v>
      </c>
      <c r="D193" s="7">
        <v>0</v>
      </c>
      <c r="E193" s="7">
        <f t="shared" si="2"/>
        <v>44</v>
      </c>
      <c r="F193" s="7" t="s">
        <v>1047</v>
      </c>
      <c r="G193" s="9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2.75" customHeight="1" x14ac:dyDescent="0.25">
      <c r="A194" s="7" t="s">
        <v>1048</v>
      </c>
      <c r="B194" s="7" t="s">
        <v>1049</v>
      </c>
      <c r="C194" s="7">
        <v>45</v>
      </c>
      <c r="D194" s="7">
        <v>0</v>
      </c>
      <c r="E194" s="7">
        <v>45</v>
      </c>
      <c r="F194" s="7"/>
      <c r="G194" s="9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.75" customHeight="1" x14ac:dyDescent="0.25">
      <c r="A195" s="7" t="s">
        <v>1050</v>
      </c>
      <c r="B195" s="7" t="s">
        <v>810</v>
      </c>
      <c r="C195" s="7">
        <v>45</v>
      </c>
      <c r="D195" s="7">
        <v>0</v>
      </c>
      <c r="E195" s="7">
        <f t="shared" ref="E195:E250" si="3">C195</f>
        <v>45</v>
      </c>
      <c r="F195" s="7"/>
      <c r="G195" s="9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2.75" customHeight="1" x14ac:dyDescent="0.25">
      <c r="A196" s="7" t="s">
        <v>1051</v>
      </c>
      <c r="B196" s="7" t="s">
        <v>830</v>
      </c>
      <c r="C196" s="7">
        <v>45</v>
      </c>
      <c r="D196" s="7">
        <v>0</v>
      </c>
      <c r="E196" s="7">
        <f t="shared" si="3"/>
        <v>45</v>
      </c>
      <c r="F196" s="7"/>
      <c r="G196" s="9" t="s">
        <v>1052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2.75" customHeight="1" x14ac:dyDescent="0.25">
      <c r="A197" s="7" t="s">
        <v>1053</v>
      </c>
      <c r="B197" s="7" t="s">
        <v>830</v>
      </c>
      <c r="C197" s="7">
        <v>45</v>
      </c>
      <c r="D197" s="7">
        <v>0</v>
      </c>
      <c r="E197" s="7">
        <f t="shared" si="3"/>
        <v>45</v>
      </c>
      <c r="F197" s="7"/>
      <c r="G197" s="9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2.75" customHeight="1" x14ac:dyDescent="0.25">
      <c r="A198" s="7" t="s">
        <v>1054</v>
      </c>
      <c r="B198" s="7" t="s">
        <v>830</v>
      </c>
      <c r="C198" s="7">
        <v>45</v>
      </c>
      <c r="D198" s="7">
        <v>0</v>
      </c>
      <c r="E198" s="7">
        <f t="shared" si="3"/>
        <v>45</v>
      </c>
      <c r="F198" s="7"/>
      <c r="G198" s="9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2.75" customHeight="1" x14ac:dyDescent="0.25">
      <c r="A199" s="7" t="s">
        <v>1055</v>
      </c>
      <c r="B199" s="7" t="s">
        <v>830</v>
      </c>
      <c r="C199" s="7">
        <v>45</v>
      </c>
      <c r="D199" s="7">
        <v>0</v>
      </c>
      <c r="E199" s="7">
        <f t="shared" si="3"/>
        <v>45</v>
      </c>
      <c r="F199" s="7"/>
      <c r="G199" s="9" t="s">
        <v>1056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2.75" customHeight="1" x14ac:dyDescent="0.25">
      <c r="A200" s="7" t="s">
        <v>1057</v>
      </c>
      <c r="B200" s="7" t="s">
        <v>830</v>
      </c>
      <c r="C200" s="7">
        <v>45</v>
      </c>
      <c r="D200" s="7">
        <v>0</v>
      </c>
      <c r="E200" s="7">
        <f t="shared" si="3"/>
        <v>45</v>
      </c>
      <c r="F200" s="7"/>
      <c r="G200" s="9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2.75" customHeight="1" x14ac:dyDescent="0.25">
      <c r="A201" s="7" t="s">
        <v>1058</v>
      </c>
      <c r="B201" s="7" t="s">
        <v>810</v>
      </c>
      <c r="C201" s="7">
        <v>45</v>
      </c>
      <c r="D201" s="7">
        <v>0</v>
      </c>
      <c r="E201" s="7">
        <f t="shared" si="3"/>
        <v>45</v>
      </c>
      <c r="F201" s="7"/>
      <c r="G201" s="9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2.75" customHeight="1" x14ac:dyDescent="0.25">
      <c r="A202" s="7" t="s">
        <v>1059</v>
      </c>
      <c r="B202" s="7" t="s">
        <v>810</v>
      </c>
      <c r="C202" s="7">
        <v>45</v>
      </c>
      <c r="D202" s="7">
        <v>0</v>
      </c>
      <c r="E202" s="7">
        <f t="shared" si="3"/>
        <v>45</v>
      </c>
      <c r="F202" s="7"/>
      <c r="G202" s="9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2.75" customHeight="1" x14ac:dyDescent="0.25">
      <c r="A203" s="7" t="s">
        <v>1060</v>
      </c>
      <c r="B203" s="7" t="s">
        <v>797</v>
      </c>
      <c r="C203" s="7">
        <v>46</v>
      </c>
      <c r="D203" s="7">
        <v>0</v>
      </c>
      <c r="E203" s="7">
        <f t="shared" si="3"/>
        <v>46</v>
      </c>
      <c r="F203" s="7"/>
      <c r="G203" s="9" t="s">
        <v>1061</v>
      </c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2.75" customHeight="1" x14ac:dyDescent="0.25">
      <c r="A204" s="7" t="s">
        <v>1062</v>
      </c>
      <c r="B204" s="7" t="s">
        <v>797</v>
      </c>
      <c r="C204" s="7">
        <v>46</v>
      </c>
      <c r="D204" s="7">
        <v>0</v>
      </c>
      <c r="E204" s="7">
        <f t="shared" si="3"/>
        <v>46</v>
      </c>
      <c r="F204" s="7" t="s">
        <v>1063</v>
      </c>
      <c r="G204" s="9" t="s">
        <v>1064</v>
      </c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2.75" customHeight="1" x14ac:dyDescent="0.25">
      <c r="A205" s="7" t="s">
        <v>1065</v>
      </c>
      <c r="B205" s="7" t="s">
        <v>810</v>
      </c>
      <c r="C205" s="7">
        <v>46</v>
      </c>
      <c r="D205" s="7">
        <v>0</v>
      </c>
      <c r="E205" s="7">
        <f t="shared" si="3"/>
        <v>46</v>
      </c>
      <c r="F205" s="7"/>
      <c r="G205" s="9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2.75" customHeight="1" x14ac:dyDescent="0.25">
      <c r="A206" s="7" t="s">
        <v>1066</v>
      </c>
      <c r="B206" s="7" t="s">
        <v>810</v>
      </c>
      <c r="C206" s="7">
        <v>46</v>
      </c>
      <c r="D206" s="7">
        <v>0</v>
      </c>
      <c r="E206" s="7">
        <f t="shared" si="3"/>
        <v>46</v>
      </c>
      <c r="F206" s="7"/>
      <c r="G206" s="9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2.75" customHeight="1" x14ac:dyDescent="0.25">
      <c r="A207" s="7" t="s">
        <v>1067</v>
      </c>
      <c r="B207" s="7" t="s">
        <v>830</v>
      </c>
      <c r="C207" s="7">
        <v>46</v>
      </c>
      <c r="D207" s="7">
        <v>0</v>
      </c>
      <c r="E207" s="7">
        <f t="shared" si="3"/>
        <v>46</v>
      </c>
      <c r="F207" s="7"/>
      <c r="G207" s="9" t="s">
        <v>1068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2.75" customHeight="1" x14ac:dyDescent="0.25">
      <c r="A208" s="7" t="s">
        <v>1069</v>
      </c>
      <c r="B208" s="7" t="s">
        <v>830</v>
      </c>
      <c r="C208" s="7">
        <v>46</v>
      </c>
      <c r="D208" s="7">
        <v>0</v>
      </c>
      <c r="E208" s="7">
        <f t="shared" si="3"/>
        <v>46</v>
      </c>
      <c r="F208" s="7"/>
      <c r="G208" s="51" t="s">
        <v>1070</v>
      </c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2.75" customHeight="1" x14ac:dyDescent="0.25">
      <c r="A209" s="7" t="s">
        <v>1071</v>
      </c>
      <c r="B209" s="7" t="s">
        <v>810</v>
      </c>
      <c r="C209" s="7">
        <v>47</v>
      </c>
      <c r="D209" s="7">
        <v>0</v>
      </c>
      <c r="E209" s="7">
        <f t="shared" si="3"/>
        <v>47</v>
      </c>
      <c r="F209" s="7"/>
      <c r="G209" s="9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2.75" customHeight="1" x14ac:dyDescent="0.25">
      <c r="A210" s="7" t="s">
        <v>1072</v>
      </c>
      <c r="B210" s="7" t="s">
        <v>830</v>
      </c>
      <c r="C210" s="7">
        <v>47</v>
      </c>
      <c r="D210" s="7">
        <v>0</v>
      </c>
      <c r="E210" s="7">
        <f t="shared" si="3"/>
        <v>47</v>
      </c>
      <c r="F210" s="7"/>
      <c r="G210" s="9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2.75" customHeight="1" x14ac:dyDescent="0.25">
      <c r="A211" s="7" t="s">
        <v>1073</v>
      </c>
      <c r="B211" s="7" t="s">
        <v>830</v>
      </c>
      <c r="C211" s="7">
        <v>47</v>
      </c>
      <c r="D211" s="7">
        <v>0</v>
      </c>
      <c r="E211" s="7">
        <f t="shared" si="3"/>
        <v>47</v>
      </c>
      <c r="F211" s="7"/>
      <c r="G211" s="9" t="s">
        <v>1074</v>
      </c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2.75" customHeight="1" x14ac:dyDescent="0.25">
      <c r="A212" s="7" t="s">
        <v>1075</v>
      </c>
      <c r="B212" s="7" t="s">
        <v>810</v>
      </c>
      <c r="C212" s="7">
        <v>48</v>
      </c>
      <c r="D212" s="7">
        <v>0</v>
      </c>
      <c r="E212" s="7">
        <f t="shared" si="3"/>
        <v>48</v>
      </c>
      <c r="F212" s="7"/>
      <c r="G212" s="9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2.75" customHeight="1" x14ac:dyDescent="0.25">
      <c r="A213" s="7" t="s">
        <v>1076</v>
      </c>
      <c r="B213" s="7" t="s">
        <v>810</v>
      </c>
      <c r="C213" s="7">
        <v>48</v>
      </c>
      <c r="D213" s="7">
        <v>0</v>
      </c>
      <c r="E213" s="7">
        <f t="shared" si="3"/>
        <v>48</v>
      </c>
      <c r="F213" s="7"/>
      <c r="G213" s="9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2.75" customHeight="1" x14ac:dyDescent="0.25">
      <c r="A214" s="7" t="s">
        <v>1077</v>
      </c>
      <c r="B214" s="7" t="s">
        <v>797</v>
      </c>
      <c r="C214" s="7">
        <v>48</v>
      </c>
      <c r="D214" s="7">
        <v>0</v>
      </c>
      <c r="E214" s="7">
        <f t="shared" si="3"/>
        <v>48</v>
      </c>
      <c r="F214" s="7" t="s">
        <v>1078</v>
      </c>
      <c r="G214" s="9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2.75" customHeight="1" x14ac:dyDescent="0.25">
      <c r="A215" s="7" t="s">
        <v>1079</v>
      </c>
      <c r="B215" s="7" t="s">
        <v>810</v>
      </c>
      <c r="C215" s="7">
        <v>49</v>
      </c>
      <c r="D215" s="7">
        <v>0</v>
      </c>
      <c r="E215" s="7">
        <f t="shared" si="3"/>
        <v>49</v>
      </c>
      <c r="F215" s="7" t="s">
        <v>1080</v>
      </c>
      <c r="G215" s="9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2.75" customHeight="1" x14ac:dyDescent="0.25">
      <c r="A216" s="7" t="s">
        <v>1081</v>
      </c>
      <c r="B216" s="7" t="s">
        <v>830</v>
      </c>
      <c r="C216" s="7">
        <v>49</v>
      </c>
      <c r="D216" s="7">
        <v>0</v>
      </c>
      <c r="E216" s="7">
        <f t="shared" si="3"/>
        <v>49</v>
      </c>
      <c r="F216" s="7"/>
      <c r="G216" s="9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2.75" customHeight="1" x14ac:dyDescent="0.25">
      <c r="A217" s="7" t="s">
        <v>1082</v>
      </c>
      <c r="B217" s="7" t="s">
        <v>810</v>
      </c>
      <c r="C217" s="7">
        <v>49</v>
      </c>
      <c r="D217" s="7">
        <v>0</v>
      </c>
      <c r="E217" s="7">
        <f t="shared" si="3"/>
        <v>49</v>
      </c>
      <c r="F217" s="7"/>
      <c r="G217" s="9" t="s">
        <v>1083</v>
      </c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2.75" customHeight="1" x14ac:dyDescent="0.25">
      <c r="A218" s="7" t="s">
        <v>1084</v>
      </c>
      <c r="B218" s="7" t="s">
        <v>810</v>
      </c>
      <c r="C218" s="7">
        <v>49</v>
      </c>
      <c r="D218" s="7">
        <v>0</v>
      </c>
      <c r="E218" s="7">
        <f t="shared" si="3"/>
        <v>49</v>
      </c>
      <c r="F218" s="7"/>
      <c r="G218" s="9" t="s">
        <v>1085</v>
      </c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2.75" customHeight="1" x14ac:dyDescent="0.25">
      <c r="A219" s="7" t="s">
        <v>1086</v>
      </c>
      <c r="B219" s="7" t="s">
        <v>802</v>
      </c>
      <c r="C219" s="7">
        <v>49</v>
      </c>
      <c r="D219" s="7">
        <v>0</v>
      </c>
      <c r="E219" s="7">
        <f t="shared" si="3"/>
        <v>49</v>
      </c>
      <c r="F219" s="7" t="s">
        <v>861</v>
      </c>
      <c r="G219" s="9" t="s">
        <v>862</v>
      </c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2.75" customHeight="1" x14ac:dyDescent="0.25">
      <c r="A220" s="7" t="s">
        <v>1087</v>
      </c>
      <c r="B220" s="7" t="s">
        <v>797</v>
      </c>
      <c r="C220" s="7">
        <v>50</v>
      </c>
      <c r="D220" s="7">
        <v>0</v>
      </c>
      <c r="E220" s="7">
        <f t="shared" si="3"/>
        <v>50</v>
      </c>
      <c r="F220" s="7" t="s">
        <v>1088</v>
      </c>
      <c r="G220" s="9" t="s">
        <v>1089</v>
      </c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2.75" customHeight="1" x14ac:dyDescent="0.25">
      <c r="A221" s="7" t="s">
        <v>1090</v>
      </c>
      <c r="B221" s="7" t="s">
        <v>859</v>
      </c>
      <c r="C221" s="7">
        <v>50</v>
      </c>
      <c r="D221" s="7">
        <v>0</v>
      </c>
      <c r="E221" s="7">
        <f t="shared" si="3"/>
        <v>50</v>
      </c>
      <c r="F221" s="7"/>
      <c r="G221" s="9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2.75" customHeight="1" x14ac:dyDescent="0.25">
      <c r="A222" s="7" t="s">
        <v>1091</v>
      </c>
      <c r="B222" s="7" t="s">
        <v>859</v>
      </c>
      <c r="C222" s="7">
        <v>51</v>
      </c>
      <c r="D222" s="7">
        <v>0</v>
      </c>
      <c r="E222" s="7">
        <f t="shared" si="3"/>
        <v>51</v>
      </c>
      <c r="F222" s="7"/>
      <c r="G222" s="9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.75" customHeight="1" x14ac:dyDescent="0.25">
      <c r="A223" s="7" t="s">
        <v>1092</v>
      </c>
      <c r="B223" s="7" t="s">
        <v>797</v>
      </c>
      <c r="C223" s="7">
        <v>51</v>
      </c>
      <c r="D223" s="7">
        <v>0</v>
      </c>
      <c r="E223" s="7">
        <f t="shared" si="3"/>
        <v>51</v>
      </c>
      <c r="F223" s="7" t="s">
        <v>1093</v>
      </c>
      <c r="G223" s="7" t="s">
        <v>1094</v>
      </c>
      <c r="H223" s="9" t="s">
        <v>1095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2.75" customHeight="1" x14ac:dyDescent="0.25">
      <c r="A224" s="7" t="s">
        <v>1096</v>
      </c>
      <c r="B224" s="7" t="s">
        <v>797</v>
      </c>
      <c r="C224" s="7">
        <v>51</v>
      </c>
      <c r="D224" s="7">
        <v>0</v>
      </c>
      <c r="E224" s="7">
        <f t="shared" si="3"/>
        <v>51</v>
      </c>
      <c r="F224" s="7" t="s">
        <v>1097</v>
      </c>
      <c r="G224" s="9" t="s">
        <v>1098</v>
      </c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2.75" customHeight="1" x14ac:dyDescent="0.25">
      <c r="A225" s="7" t="s">
        <v>1099</v>
      </c>
      <c r="B225" s="7" t="s">
        <v>810</v>
      </c>
      <c r="C225" s="7">
        <v>52</v>
      </c>
      <c r="D225" s="7">
        <v>0</v>
      </c>
      <c r="E225" s="7">
        <f t="shared" si="3"/>
        <v>52</v>
      </c>
      <c r="F225" s="7" t="s">
        <v>1100</v>
      </c>
      <c r="G225" s="9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2.75" customHeight="1" x14ac:dyDescent="0.25">
      <c r="A226" s="7" t="s">
        <v>1101</v>
      </c>
      <c r="B226" s="7" t="s">
        <v>810</v>
      </c>
      <c r="C226" s="7">
        <v>52</v>
      </c>
      <c r="D226" s="7">
        <v>0</v>
      </c>
      <c r="E226" s="7">
        <f t="shared" si="3"/>
        <v>52</v>
      </c>
      <c r="F226" s="7" t="s">
        <v>1100</v>
      </c>
      <c r="G226" s="9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2.75" customHeight="1" x14ac:dyDescent="0.25">
      <c r="A227" s="7" t="s">
        <v>1102</v>
      </c>
      <c r="B227" s="7" t="s">
        <v>797</v>
      </c>
      <c r="C227" s="7">
        <v>52</v>
      </c>
      <c r="D227" s="7">
        <v>0</v>
      </c>
      <c r="E227" s="7">
        <f t="shared" si="3"/>
        <v>52</v>
      </c>
      <c r="F227" s="7"/>
      <c r="G227" s="9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2.75" customHeight="1" x14ac:dyDescent="0.25">
      <c r="A228" s="7" t="s">
        <v>1103</v>
      </c>
      <c r="B228" s="7" t="s">
        <v>797</v>
      </c>
      <c r="C228" s="7">
        <v>52</v>
      </c>
      <c r="D228" s="7">
        <v>0</v>
      </c>
      <c r="E228" s="7">
        <f t="shared" si="3"/>
        <v>52</v>
      </c>
      <c r="F228" s="7"/>
      <c r="G228" s="9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2.75" customHeight="1" x14ac:dyDescent="0.25">
      <c r="A229" s="7" t="s">
        <v>1104</v>
      </c>
      <c r="B229" s="7" t="s">
        <v>797</v>
      </c>
      <c r="C229" s="7">
        <v>52</v>
      </c>
      <c r="D229" s="7">
        <v>0</v>
      </c>
      <c r="E229" s="7">
        <f t="shared" si="3"/>
        <v>52</v>
      </c>
      <c r="F229" s="7" t="s">
        <v>1105</v>
      </c>
      <c r="G229" s="9" t="s">
        <v>1106</v>
      </c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2.75" customHeight="1" x14ac:dyDescent="0.25">
      <c r="A230" s="7" t="s">
        <v>1107</v>
      </c>
      <c r="B230" s="7" t="s">
        <v>802</v>
      </c>
      <c r="C230" s="7">
        <v>53</v>
      </c>
      <c r="D230" s="7">
        <v>0</v>
      </c>
      <c r="E230" s="7">
        <f t="shared" si="3"/>
        <v>53</v>
      </c>
      <c r="F230" s="7" t="s">
        <v>1108</v>
      </c>
      <c r="G230" s="9" t="s">
        <v>1109</v>
      </c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2.75" customHeight="1" x14ac:dyDescent="0.25">
      <c r="A231" s="7" t="s">
        <v>1110</v>
      </c>
      <c r="B231" s="7" t="s">
        <v>797</v>
      </c>
      <c r="C231" s="7">
        <v>53</v>
      </c>
      <c r="D231" s="7">
        <v>0</v>
      </c>
      <c r="E231" s="7">
        <f t="shared" si="3"/>
        <v>53</v>
      </c>
      <c r="F231" s="7"/>
      <c r="G231" s="9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2.75" customHeight="1" x14ac:dyDescent="0.25">
      <c r="A232" s="7" t="s">
        <v>1111</v>
      </c>
      <c r="B232" s="7" t="s">
        <v>830</v>
      </c>
      <c r="C232" s="7">
        <v>53</v>
      </c>
      <c r="D232" s="7">
        <v>0</v>
      </c>
      <c r="E232" s="7">
        <f t="shared" si="3"/>
        <v>53</v>
      </c>
      <c r="F232" s="7"/>
      <c r="G232" s="9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2.75" customHeight="1" x14ac:dyDescent="0.25">
      <c r="A233" s="7" t="s">
        <v>1112</v>
      </c>
      <c r="B233" s="7" t="s">
        <v>797</v>
      </c>
      <c r="C233" s="7">
        <v>53</v>
      </c>
      <c r="D233" s="7">
        <v>0</v>
      </c>
      <c r="E233" s="7">
        <f t="shared" si="3"/>
        <v>53</v>
      </c>
      <c r="F233" s="7"/>
      <c r="G233" s="9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2.75" customHeight="1" x14ac:dyDescent="0.25">
      <c r="A234" s="7" t="s">
        <v>1113</v>
      </c>
      <c r="B234" s="7" t="s">
        <v>797</v>
      </c>
      <c r="C234" s="7">
        <v>53</v>
      </c>
      <c r="D234" s="7">
        <v>0</v>
      </c>
      <c r="E234" s="7">
        <f t="shared" si="3"/>
        <v>53</v>
      </c>
      <c r="F234" s="7"/>
      <c r="G234" s="9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2.75" customHeight="1" x14ac:dyDescent="0.25">
      <c r="A235" s="7" t="s">
        <v>1114</v>
      </c>
      <c r="B235" s="7" t="s">
        <v>797</v>
      </c>
      <c r="C235" s="7">
        <v>53</v>
      </c>
      <c r="D235" s="7">
        <v>0</v>
      </c>
      <c r="E235" s="7">
        <f t="shared" si="3"/>
        <v>53</v>
      </c>
      <c r="F235" s="7"/>
      <c r="G235" s="9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2.75" customHeight="1" x14ac:dyDescent="0.25">
      <c r="A236" s="7" t="s">
        <v>1115</v>
      </c>
      <c r="B236" s="7" t="s">
        <v>797</v>
      </c>
      <c r="C236" s="7">
        <v>54</v>
      </c>
      <c r="D236" s="7">
        <v>0</v>
      </c>
      <c r="E236" s="7">
        <f t="shared" si="3"/>
        <v>54</v>
      </c>
      <c r="F236" s="7"/>
      <c r="G236" s="9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2.75" customHeight="1" x14ac:dyDescent="0.25">
      <c r="A237" s="7" t="s">
        <v>1116</v>
      </c>
      <c r="B237" s="7" t="s">
        <v>797</v>
      </c>
      <c r="C237" s="7">
        <v>54</v>
      </c>
      <c r="D237" s="7">
        <v>0</v>
      </c>
      <c r="E237" s="7">
        <f t="shared" si="3"/>
        <v>54</v>
      </c>
      <c r="F237" s="7"/>
      <c r="G237" s="9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2.75" customHeight="1" x14ac:dyDescent="0.25">
      <c r="A238" s="7" t="s">
        <v>1117</v>
      </c>
      <c r="B238" s="7" t="s">
        <v>797</v>
      </c>
      <c r="C238" s="7">
        <v>54</v>
      </c>
      <c r="D238" s="7">
        <v>0</v>
      </c>
      <c r="E238" s="7">
        <f t="shared" si="3"/>
        <v>54</v>
      </c>
      <c r="F238" s="7"/>
      <c r="G238" s="9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2.75" customHeight="1" x14ac:dyDescent="0.25">
      <c r="A239" s="7" t="s">
        <v>1092</v>
      </c>
      <c r="B239" s="7" t="s">
        <v>797</v>
      </c>
      <c r="C239" s="7">
        <v>54</v>
      </c>
      <c r="D239" s="7">
        <v>0</v>
      </c>
      <c r="E239" s="7">
        <f t="shared" si="3"/>
        <v>54</v>
      </c>
      <c r="F239" s="7" t="s">
        <v>1118</v>
      </c>
      <c r="G239" s="9" t="s">
        <v>1094</v>
      </c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2.75" customHeight="1" x14ac:dyDescent="0.25">
      <c r="A240" s="7" t="s">
        <v>1119</v>
      </c>
      <c r="B240" s="7" t="s">
        <v>797</v>
      </c>
      <c r="C240" s="7">
        <v>55</v>
      </c>
      <c r="D240" s="7">
        <v>0</v>
      </c>
      <c r="E240" s="7">
        <f t="shared" si="3"/>
        <v>55</v>
      </c>
      <c r="F240" s="7"/>
      <c r="G240" s="9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2.75" customHeight="1" x14ac:dyDescent="0.25">
      <c r="A241" s="7" t="s">
        <v>1120</v>
      </c>
      <c r="B241" s="7" t="s">
        <v>797</v>
      </c>
      <c r="C241" s="7">
        <v>55</v>
      </c>
      <c r="D241" s="7">
        <v>0</v>
      </c>
      <c r="E241" s="7">
        <f t="shared" si="3"/>
        <v>55</v>
      </c>
      <c r="F241" s="7"/>
      <c r="G241" s="9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2.75" customHeight="1" x14ac:dyDescent="0.25">
      <c r="A242" s="7" t="s">
        <v>1121</v>
      </c>
      <c r="B242" s="7" t="s">
        <v>797</v>
      </c>
      <c r="C242" s="7">
        <v>55</v>
      </c>
      <c r="D242" s="7">
        <v>0</v>
      </c>
      <c r="E242" s="7">
        <f t="shared" si="3"/>
        <v>55</v>
      </c>
      <c r="F242" s="7"/>
      <c r="G242" s="9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2.75" customHeight="1" x14ac:dyDescent="0.25">
      <c r="A243" s="7" t="s">
        <v>1122</v>
      </c>
      <c r="B243" s="7" t="s">
        <v>797</v>
      </c>
      <c r="C243" s="7">
        <v>55</v>
      </c>
      <c r="D243" s="7">
        <v>0</v>
      </c>
      <c r="E243" s="7">
        <f t="shared" si="3"/>
        <v>55</v>
      </c>
      <c r="F243" s="7"/>
      <c r="G243" s="9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2.75" customHeight="1" x14ac:dyDescent="0.25">
      <c r="A244" s="7" t="s">
        <v>1123</v>
      </c>
      <c r="B244" s="7" t="s">
        <v>859</v>
      </c>
      <c r="C244" s="7">
        <v>55</v>
      </c>
      <c r="D244" s="7">
        <v>0</v>
      </c>
      <c r="E244" s="7">
        <f t="shared" si="3"/>
        <v>55</v>
      </c>
      <c r="F244" s="7"/>
      <c r="G244" s="9" t="s">
        <v>1124</v>
      </c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2.75" customHeight="1" x14ac:dyDescent="0.25">
      <c r="A245" s="7" t="s">
        <v>1125</v>
      </c>
      <c r="B245" s="7" t="s">
        <v>859</v>
      </c>
      <c r="C245" s="7">
        <v>55</v>
      </c>
      <c r="D245" s="7">
        <v>0</v>
      </c>
      <c r="E245" s="7">
        <f t="shared" si="3"/>
        <v>55</v>
      </c>
      <c r="F245" s="7" t="s">
        <v>1126</v>
      </c>
      <c r="G245" s="9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2.75" customHeight="1" x14ac:dyDescent="0.25">
      <c r="A246" s="7" t="s">
        <v>1127</v>
      </c>
      <c r="B246" s="7" t="s">
        <v>797</v>
      </c>
      <c r="C246" s="7">
        <v>56</v>
      </c>
      <c r="D246" s="7">
        <v>0</v>
      </c>
      <c r="E246" s="7">
        <f t="shared" si="3"/>
        <v>56</v>
      </c>
      <c r="F246" s="7"/>
      <c r="G246" s="9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2.75" customHeight="1" x14ac:dyDescent="0.25">
      <c r="A247" s="7" t="s">
        <v>1128</v>
      </c>
      <c r="B247" s="7" t="s">
        <v>797</v>
      </c>
      <c r="C247" s="7">
        <v>56</v>
      </c>
      <c r="D247" s="7">
        <v>0</v>
      </c>
      <c r="E247" s="7">
        <f t="shared" si="3"/>
        <v>56</v>
      </c>
      <c r="F247" s="7"/>
      <c r="G247" s="9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2.75" customHeight="1" x14ac:dyDescent="0.25">
      <c r="A248" s="7" t="s">
        <v>1129</v>
      </c>
      <c r="B248" s="7" t="s">
        <v>797</v>
      </c>
      <c r="C248" s="7">
        <v>56</v>
      </c>
      <c r="D248" s="7">
        <v>0</v>
      </c>
      <c r="E248" s="7">
        <f t="shared" si="3"/>
        <v>56</v>
      </c>
      <c r="F248" s="7"/>
      <c r="G248" s="9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2.75" customHeight="1" x14ac:dyDescent="0.25">
      <c r="A249" s="7" t="s">
        <v>1130</v>
      </c>
      <c r="B249" s="7" t="s">
        <v>797</v>
      </c>
      <c r="C249" s="7">
        <v>56</v>
      </c>
      <c r="D249" s="7">
        <v>0</v>
      </c>
      <c r="E249" s="7">
        <f t="shared" si="3"/>
        <v>56</v>
      </c>
      <c r="F249" s="7"/>
      <c r="G249" s="9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2.75" customHeight="1" x14ac:dyDescent="0.25">
      <c r="A250" s="7" t="s">
        <v>941</v>
      </c>
      <c r="B250" s="7" t="s">
        <v>859</v>
      </c>
      <c r="C250" s="7">
        <v>56</v>
      </c>
      <c r="D250" s="7">
        <v>0</v>
      </c>
      <c r="E250" s="7">
        <f t="shared" si="3"/>
        <v>56</v>
      </c>
      <c r="F250" s="7" t="s">
        <v>1131</v>
      </c>
      <c r="G250" s="9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.75" customHeight="1" x14ac:dyDescent="0.25">
      <c r="A251" s="7" t="s">
        <v>1132</v>
      </c>
      <c r="B251" s="7" t="s">
        <v>859</v>
      </c>
      <c r="C251" s="7">
        <v>56</v>
      </c>
      <c r="D251" s="7">
        <v>2</v>
      </c>
      <c r="E251" s="7">
        <f>C251+10</f>
        <v>66</v>
      </c>
      <c r="F251" s="7"/>
      <c r="G251" s="9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2.75" customHeight="1" x14ac:dyDescent="0.25">
      <c r="A252" s="7" t="s">
        <v>1133</v>
      </c>
      <c r="B252" s="7" t="s">
        <v>797</v>
      </c>
      <c r="C252" s="7">
        <v>57</v>
      </c>
      <c r="D252" s="7">
        <v>0</v>
      </c>
      <c r="E252" s="7">
        <f t="shared" ref="E252:E264" si="4">C252</f>
        <v>57</v>
      </c>
      <c r="F252" s="7" t="s">
        <v>1134</v>
      </c>
      <c r="G252" s="9" t="s">
        <v>1135</v>
      </c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2.75" customHeight="1" x14ac:dyDescent="0.25">
      <c r="A253" s="7" t="s">
        <v>1136</v>
      </c>
      <c r="B253" s="7" t="s">
        <v>797</v>
      </c>
      <c r="C253" s="7">
        <v>57</v>
      </c>
      <c r="D253" s="7">
        <v>0</v>
      </c>
      <c r="E253" s="7">
        <f t="shared" si="4"/>
        <v>57</v>
      </c>
      <c r="F253" s="7"/>
      <c r="G253" s="9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2.75" customHeight="1" x14ac:dyDescent="0.25">
      <c r="A254" s="7" t="s">
        <v>1137</v>
      </c>
      <c r="B254" s="7" t="s">
        <v>797</v>
      </c>
      <c r="C254" s="7">
        <v>57</v>
      </c>
      <c r="D254" s="7">
        <v>0</v>
      </c>
      <c r="E254" s="7">
        <f t="shared" si="4"/>
        <v>57</v>
      </c>
      <c r="F254" s="7"/>
      <c r="G254" s="9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2.75" customHeight="1" x14ac:dyDescent="0.25">
      <c r="A255" s="7" t="s">
        <v>1138</v>
      </c>
      <c r="B255" s="7" t="s">
        <v>797</v>
      </c>
      <c r="C255" s="7">
        <v>57</v>
      </c>
      <c r="D255" s="7">
        <v>0</v>
      </c>
      <c r="E255" s="7">
        <f t="shared" si="4"/>
        <v>57</v>
      </c>
      <c r="F255" s="7"/>
      <c r="G255" s="9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2.75" customHeight="1" x14ac:dyDescent="0.25">
      <c r="A256" s="7" t="s">
        <v>1139</v>
      </c>
      <c r="B256" s="7" t="s">
        <v>797</v>
      </c>
      <c r="C256" s="7">
        <v>57</v>
      </c>
      <c r="D256" s="7">
        <v>0</v>
      </c>
      <c r="E256" s="7">
        <f t="shared" si="4"/>
        <v>57</v>
      </c>
      <c r="F256" s="7"/>
      <c r="G256" s="9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2.75" customHeight="1" x14ac:dyDescent="0.25">
      <c r="A257" s="7" t="s">
        <v>1140</v>
      </c>
      <c r="B257" s="7" t="s">
        <v>797</v>
      </c>
      <c r="C257" s="7">
        <v>57</v>
      </c>
      <c r="D257" s="7">
        <v>0</v>
      </c>
      <c r="E257" s="7">
        <f t="shared" si="4"/>
        <v>57</v>
      </c>
      <c r="F257" s="7" t="s">
        <v>1141</v>
      </c>
      <c r="G257" s="9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2.75" customHeight="1" x14ac:dyDescent="0.25">
      <c r="A258" s="7" t="s">
        <v>1142</v>
      </c>
      <c r="B258" s="7" t="s">
        <v>797</v>
      </c>
      <c r="C258" s="7">
        <v>57</v>
      </c>
      <c r="D258" s="7">
        <v>0</v>
      </c>
      <c r="E258" s="7">
        <f t="shared" si="4"/>
        <v>57</v>
      </c>
      <c r="F258" s="7"/>
      <c r="G258" s="9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2.75" customHeight="1" x14ac:dyDescent="0.25">
      <c r="A259" s="7" t="s">
        <v>1143</v>
      </c>
      <c r="B259" s="7" t="s">
        <v>797</v>
      </c>
      <c r="C259" s="7">
        <v>57</v>
      </c>
      <c r="D259" s="7">
        <v>0</v>
      </c>
      <c r="E259" s="7">
        <f t="shared" si="4"/>
        <v>57</v>
      </c>
      <c r="F259" s="7"/>
      <c r="G259" s="9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2.75" customHeight="1" x14ac:dyDescent="0.25">
      <c r="A260" s="7" t="s">
        <v>1144</v>
      </c>
      <c r="B260" s="7" t="s">
        <v>797</v>
      </c>
      <c r="C260" s="7">
        <v>57</v>
      </c>
      <c r="D260" s="7">
        <v>0</v>
      </c>
      <c r="E260" s="7">
        <f t="shared" si="4"/>
        <v>57</v>
      </c>
      <c r="F260" s="52"/>
      <c r="G260" s="9" t="s">
        <v>1145</v>
      </c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2.75" customHeight="1" x14ac:dyDescent="0.25">
      <c r="A261" s="7" t="s">
        <v>1146</v>
      </c>
      <c r="B261" s="7" t="s">
        <v>797</v>
      </c>
      <c r="C261" s="7">
        <v>58</v>
      </c>
      <c r="D261" s="7">
        <v>0</v>
      </c>
      <c r="E261" s="7">
        <f t="shared" si="4"/>
        <v>58</v>
      </c>
      <c r="F261" s="7" t="s">
        <v>1147</v>
      </c>
      <c r="G261" s="9" t="s">
        <v>936</v>
      </c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2.75" customHeight="1" x14ac:dyDescent="0.25">
      <c r="A262" s="7" t="s">
        <v>1148</v>
      </c>
      <c r="B262" s="7" t="s">
        <v>797</v>
      </c>
      <c r="C262" s="7">
        <v>58</v>
      </c>
      <c r="D262" s="7">
        <v>0</v>
      </c>
      <c r="E262" s="7">
        <f t="shared" si="4"/>
        <v>58</v>
      </c>
      <c r="F262" s="7"/>
      <c r="G262" s="9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2.75" customHeight="1" x14ac:dyDescent="0.25">
      <c r="A263" s="7" t="s">
        <v>1149</v>
      </c>
      <c r="B263" s="7" t="s">
        <v>797</v>
      </c>
      <c r="C263" s="7">
        <v>58</v>
      </c>
      <c r="D263" s="7">
        <v>0</v>
      </c>
      <c r="E263" s="7">
        <f t="shared" si="4"/>
        <v>58</v>
      </c>
      <c r="F263" s="7"/>
      <c r="G263" s="9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2.75" customHeight="1" x14ac:dyDescent="0.25">
      <c r="A264" s="7" t="s">
        <v>1150</v>
      </c>
      <c r="B264" s="7" t="s">
        <v>797</v>
      </c>
      <c r="C264" s="7">
        <v>58</v>
      </c>
      <c r="D264" s="7">
        <v>0</v>
      </c>
      <c r="E264" s="7">
        <f t="shared" si="4"/>
        <v>58</v>
      </c>
      <c r="F264" s="7"/>
      <c r="G264" s="9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2.75" customHeight="1" x14ac:dyDescent="0.25">
      <c r="A265" s="7" t="s">
        <v>1151</v>
      </c>
      <c r="B265" s="7" t="s">
        <v>859</v>
      </c>
      <c r="C265" s="7">
        <v>58</v>
      </c>
      <c r="D265" s="7">
        <v>2</v>
      </c>
      <c r="E265" s="7">
        <f>C265+10</f>
        <v>68</v>
      </c>
      <c r="F265" s="7"/>
      <c r="G265" s="9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2.75" customHeight="1" x14ac:dyDescent="0.25">
      <c r="A266" s="7" t="s">
        <v>1152</v>
      </c>
      <c r="B266" s="7" t="s">
        <v>797</v>
      </c>
      <c r="C266" s="7">
        <v>58</v>
      </c>
      <c r="D266" s="7">
        <v>0</v>
      </c>
      <c r="E266" s="7">
        <f t="shared" ref="E266:E272" si="5">C266</f>
        <v>58</v>
      </c>
      <c r="F266" s="7"/>
      <c r="G266" s="9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2.75" customHeight="1" x14ac:dyDescent="0.25">
      <c r="A267" s="7" t="s">
        <v>1153</v>
      </c>
      <c r="B267" s="7" t="s">
        <v>797</v>
      </c>
      <c r="C267" s="7">
        <v>59</v>
      </c>
      <c r="D267" s="7">
        <v>0</v>
      </c>
      <c r="E267" s="7">
        <f t="shared" si="5"/>
        <v>59</v>
      </c>
      <c r="F267" s="7"/>
      <c r="G267" s="9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2.75" customHeight="1" x14ac:dyDescent="0.25">
      <c r="A268" s="7" t="s">
        <v>1154</v>
      </c>
      <c r="B268" s="7" t="s">
        <v>797</v>
      </c>
      <c r="C268" s="7">
        <v>59</v>
      </c>
      <c r="D268" s="7">
        <v>0</v>
      </c>
      <c r="E268" s="7">
        <f t="shared" si="5"/>
        <v>59</v>
      </c>
      <c r="F268" s="7" t="s">
        <v>1155</v>
      </c>
      <c r="G268" s="9" t="s">
        <v>1156</v>
      </c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2.75" customHeight="1" x14ac:dyDescent="0.25">
      <c r="A269" s="7" t="s">
        <v>1157</v>
      </c>
      <c r="B269" s="7" t="s">
        <v>797</v>
      </c>
      <c r="C269" s="7">
        <v>59</v>
      </c>
      <c r="D269" s="7">
        <v>0</v>
      </c>
      <c r="E269" s="7">
        <f t="shared" si="5"/>
        <v>59</v>
      </c>
      <c r="F269" s="7"/>
      <c r="G269" s="9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2.75" customHeight="1" x14ac:dyDescent="0.25">
      <c r="A270" s="7" t="s">
        <v>1158</v>
      </c>
      <c r="B270" s="7" t="s">
        <v>797</v>
      </c>
      <c r="C270" s="7">
        <v>59</v>
      </c>
      <c r="D270" s="7">
        <v>0</v>
      </c>
      <c r="E270" s="7">
        <f t="shared" si="5"/>
        <v>59</v>
      </c>
      <c r="F270" s="7" t="s">
        <v>1159</v>
      </c>
      <c r="G270" s="9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2.75" customHeight="1" x14ac:dyDescent="0.25">
      <c r="A271" s="7" t="s">
        <v>1160</v>
      </c>
      <c r="B271" s="7" t="s">
        <v>797</v>
      </c>
      <c r="C271" s="7">
        <v>59</v>
      </c>
      <c r="D271" s="7">
        <v>0</v>
      </c>
      <c r="E271" s="7">
        <f t="shared" si="5"/>
        <v>59</v>
      </c>
      <c r="F271" s="7" t="s">
        <v>1161</v>
      </c>
      <c r="G271" s="9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2.75" customHeight="1" x14ac:dyDescent="0.25">
      <c r="A272" s="7" t="s">
        <v>1162</v>
      </c>
      <c r="B272" s="7" t="s">
        <v>797</v>
      </c>
      <c r="C272" s="7">
        <v>59</v>
      </c>
      <c r="D272" s="7">
        <v>0</v>
      </c>
      <c r="E272" s="7">
        <f t="shared" si="5"/>
        <v>59</v>
      </c>
      <c r="F272" s="7"/>
      <c r="G272" s="9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2.75" customHeight="1" x14ac:dyDescent="0.25">
      <c r="A273" s="7" t="s">
        <v>1163</v>
      </c>
      <c r="B273" s="7" t="s">
        <v>859</v>
      </c>
      <c r="C273" s="7">
        <v>59</v>
      </c>
      <c r="D273" s="7">
        <v>2</v>
      </c>
      <c r="E273" s="7">
        <f>C273+10</f>
        <v>69</v>
      </c>
      <c r="F273" s="7"/>
      <c r="G273" s="9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2.75" customHeight="1" x14ac:dyDescent="0.25">
      <c r="A274" s="7" t="s">
        <v>1164</v>
      </c>
      <c r="B274" s="7" t="s">
        <v>797</v>
      </c>
      <c r="C274" s="7">
        <v>59</v>
      </c>
      <c r="D274" s="7">
        <v>0</v>
      </c>
      <c r="E274" s="7">
        <f t="shared" ref="E274:E282" si="6">C274</f>
        <v>59</v>
      </c>
      <c r="F274" s="7" t="s">
        <v>1165</v>
      </c>
      <c r="G274" s="9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2.75" customHeight="1" x14ac:dyDescent="0.25">
      <c r="A275" s="7" t="s">
        <v>1166</v>
      </c>
      <c r="B275" s="7" t="s">
        <v>797</v>
      </c>
      <c r="C275" s="7">
        <v>60</v>
      </c>
      <c r="D275" s="7">
        <v>0</v>
      </c>
      <c r="E275" s="7">
        <f t="shared" si="6"/>
        <v>60</v>
      </c>
      <c r="F275" s="7"/>
      <c r="G275" s="9" t="s">
        <v>1098</v>
      </c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2.75" customHeight="1" x14ac:dyDescent="0.25">
      <c r="A276" s="7" t="s">
        <v>1167</v>
      </c>
      <c r="B276" s="7" t="s">
        <v>797</v>
      </c>
      <c r="C276" s="7">
        <v>60</v>
      </c>
      <c r="D276" s="7">
        <v>0</v>
      </c>
      <c r="E276" s="7">
        <f t="shared" si="6"/>
        <v>60</v>
      </c>
      <c r="F276" s="7"/>
      <c r="G276" s="9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2.75" customHeight="1" x14ac:dyDescent="0.25">
      <c r="A277" s="7" t="s">
        <v>1168</v>
      </c>
      <c r="B277" s="7" t="s">
        <v>797</v>
      </c>
      <c r="C277" s="7">
        <v>60</v>
      </c>
      <c r="D277" s="7">
        <v>0</v>
      </c>
      <c r="E277" s="7">
        <f t="shared" si="6"/>
        <v>60</v>
      </c>
      <c r="F277" s="7"/>
      <c r="G277" s="9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2.75" customHeight="1" x14ac:dyDescent="0.25">
      <c r="A278" s="7" t="s">
        <v>1169</v>
      </c>
      <c r="B278" s="7" t="s">
        <v>797</v>
      </c>
      <c r="C278" s="7">
        <v>60</v>
      </c>
      <c r="D278" s="7">
        <v>0</v>
      </c>
      <c r="E278" s="7">
        <f t="shared" si="6"/>
        <v>60</v>
      </c>
      <c r="F278" s="7"/>
      <c r="G278" s="9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.75" customHeight="1" x14ac:dyDescent="0.25">
      <c r="A279" s="7" t="s">
        <v>1170</v>
      </c>
      <c r="B279" s="7" t="s">
        <v>797</v>
      </c>
      <c r="C279" s="7">
        <v>60</v>
      </c>
      <c r="D279" s="7">
        <v>0</v>
      </c>
      <c r="E279" s="7">
        <f t="shared" si="6"/>
        <v>60</v>
      </c>
      <c r="F279" s="7"/>
      <c r="G279" s="9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2.75" customHeight="1" x14ac:dyDescent="0.25">
      <c r="A280" s="7" t="s">
        <v>1171</v>
      </c>
      <c r="B280" s="7" t="s">
        <v>797</v>
      </c>
      <c r="C280" s="7">
        <v>60</v>
      </c>
      <c r="D280" s="7">
        <v>0</v>
      </c>
      <c r="E280" s="7">
        <f t="shared" si="6"/>
        <v>60</v>
      </c>
      <c r="F280" s="7"/>
      <c r="G280" s="9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2.75" customHeight="1" x14ac:dyDescent="0.25">
      <c r="A281" s="7" t="s">
        <v>1172</v>
      </c>
      <c r="B281" s="7" t="s">
        <v>797</v>
      </c>
      <c r="C281" s="7">
        <v>60</v>
      </c>
      <c r="D281" s="7">
        <v>0</v>
      </c>
      <c r="E281" s="7">
        <f t="shared" si="6"/>
        <v>60</v>
      </c>
      <c r="F281" s="7"/>
      <c r="G281" s="9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2.75" customHeight="1" x14ac:dyDescent="0.25">
      <c r="A282" s="7" t="s">
        <v>1173</v>
      </c>
      <c r="B282" s="7" t="s">
        <v>797</v>
      </c>
      <c r="C282" s="7">
        <v>60</v>
      </c>
      <c r="D282" s="7">
        <v>0</v>
      </c>
      <c r="E282" s="7">
        <f t="shared" si="6"/>
        <v>60</v>
      </c>
      <c r="F282" s="7" t="s">
        <v>1174</v>
      </c>
      <c r="G282" s="9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2.75" customHeight="1" x14ac:dyDescent="0.25">
      <c r="A283" s="7" t="s">
        <v>1175</v>
      </c>
      <c r="B283" s="7" t="s">
        <v>859</v>
      </c>
      <c r="C283" s="7">
        <v>60</v>
      </c>
      <c r="D283" s="7">
        <v>2</v>
      </c>
      <c r="E283" s="7">
        <f>C283+10</f>
        <v>70</v>
      </c>
      <c r="F283" s="7"/>
      <c r="G283" s="9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2.75" customHeight="1" x14ac:dyDescent="0.25">
      <c r="A284" s="7" t="s">
        <v>1176</v>
      </c>
      <c r="B284" s="7" t="s">
        <v>797</v>
      </c>
      <c r="C284" s="7">
        <v>60</v>
      </c>
      <c r="D284" s="7">
        <v>0</v>
      </c>
      <c r="E284" s="7">
        <f t="shared" ref="E284:E304" si="7">C284</f>
        <v>60</v>
      </c>
      <c r="F284" s="7"/>
      <c r="G284" s="9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2.75" customHeight="1" x14ac:dyDescent="0.25">
      <c r="A285" s="7" t="s">
        <v>1177</v>
      </c>
      <c r="B285" s="7" t="s">
        <v>797</v>
      </c>
      <c r="C285" s="7">
        <v>61</v>
      </c>
      <c r="D285" s="7">
        <v>0</v>
      </c>
      <c r="E285" s="7">
        <f t="shared" si="7"/>
        <v>61</v>
      </c>
      <c r="F285" s="7" t="s">
        <v>1178</v>
      </c>
      <c r="G285" s="9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2.75" customHeight="1" x14ac:dyDescent="0.25">
      <c r="A286" s="7" t="s">
        <v>1179</v>
      </c>
      <c r="B286" s="7" t="s">
        <v>797</v>
      </c>
      <c r="C286" s="7">
        <v>61</v>
      </c>
      <c r="D286" s="7">
        <v>0</v>
      </c>
      <c r="E286" s="7">
        <f t="shared" si="7"/>
        <v>61</v>
      </c>
      <c r="F286" s="7" t="s">
        <v>1178</v>
      </c>
      <c r="G286" s="9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2.75" customHeight="1" x14ac:dyDescent="0.25">
      <c r="A287" s="7" t="s">
        <v>1180</v>
      </c>
      <c r="B287" s="7" t="s">
        <v>797</v>
      </c>
      <c r="C287" s="7">
        <v>61</v>
      </c>
      <c r="D287" s="7">
        <v>0</v>
      </c>
      <c r="E287" s="7">
        <f t="shared" si="7"/>
        <v>61</v>
      </c>
      <c r="F287" s="7" t="s">
        <v>1178</v>
      </c>
      <c r="G287" s="9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2.75" customHeight="1" x14ac:dyDescent="0.25">
      <c r="A288" s="7" t="s">
        <v>1181</v>
      </c>
      <c r="B288" s="7" t="s">
        <v>797</v>
      </c>
      <c r="C288" s="7">
        <v>61</v>
      </c>
      <c r="D288" s="7">
        <v>0</v>
      </c>
      <c r="E288" s="7">
        <f t="shared" si="7"/>
        <v>61</v>
      </c>
      <c r="F288" s="7" t="s">
        <v>1178</v>
      </c>
      <c r="G288" s="9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2.75" customHeight="1" x14ac:dyDescent="0.25">
      <c r="A289" s="7" t="s">
        <v>1182</v>
      </c>
      <c r="B289" s="7" t="s">
        <v>797</v>
      </c>
      <c r="C289" s="7">
        <v>61</v>
      </c>
      <c r="D289" s="7">
        <v>0</v>
      </c>
      <c r="E289" s="7">
        <f t="shared" si="7"/>
        <v>61</v>
      </c>
      <c r="F289" s="7"/>
      <c r="G289" s="9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2.75" customHeight="1" x14ac:dyDescent="0.25">
      <c r="A290" s="7" t="s">
        <v>1183</v>
      </c>
      <c r="B290" s="7" t="s">
        <v>797</v>
      </c>
      <c r="C290" s="7">
        <v>61</v>
      </c>
      <c r="D290" s="7">
        <v>0</v>
      </c>
      <c r="E290" s="7">
        <f t="shared" si="7"/>
        <v>61</v>
      </c>
      <c r="F290" s="7" t="s">
        <v>1184</v>
      </c>
      <c r="G290" s="9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2.75" customHeight="1" x14ac:dyDescent="0.25">
      <c r="A291" s="7" t="s">
        <v>1185</v>
      </c>
      <c r="B291" s="7" t="s">
        <v>797</v>
      </c>
      <c r="C291" s="7">
        <v>61</v>
      </c>
      <c r="D291" s="7">
        <v>0</v>
      </c>
      <c r="E291" s="7">
        <f t="shared" si="7"/>
        <v>61</v>
      </c>
      <c r="F291" s="7"/>
      <c r="G291" s="9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2.75" customHeight="1" x14ac:dyDescent="0.25">
      <c r="A292" s="7" t="s">
        <v>1186</v>
      </c>
      <c r="B292" s="7" t="s">
        <v>797</v>
      </c>
      <c r="C292" s="7">
        <v>61</v>
      </c>
      <c r="D292" s="7">
        <v>0</v>
      </c>
      <c r="E292" s="7">
        <f t="shared" si="7"/>
        <v>61</v>
      </c>
      <c r="F292" s="7"/>
      <c r="G292" s="9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2.75" customHeight="1" x14ac:dyDescent="0.25">
      <c r="A293" s="7" t="s">
        <v>1187</v>
      </c>
      <c r="B293" s="7" t="s">
        <v>859</v>
      </c>
      <c r="C293" s="7">
        <v>61</v>
      </c>
      <c r="D293" s="7">
        <v>0</v>
      </c>
      <c r="E293" s="7">
        <f t="shared" si="7"/>
        <v>61</v>
      </c>
      <c r="F293" s="7"/>
      <c r="G293" s="9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2.75" customHeight="1" x14ac:dyDescent="0.25">
      <c r="A294" s="7" t="s">
        <v>1188</v>
      </c>
      <c r="B294" s="7" t="s">
        <v>797</v>
      </c>
      <c r="C294" s="7">
        <v>62</v>
      </c>
      <c r="D294" s="7">
        <v>0</v>
      </c>
      <c r="E294" s="7">
        <f t="shared" si="7"/>
        <v>62</v>
      </c>
      <c r="F294" s="7"/>
      <c r="G294" s="9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2.75" customHeight="1" x14ac:dyDescent="0.25">
      <c r="A295" s="7" t="s">
        <v>1189</v>
      </c>
      <c r="B295" s="7" t="s">
        <v>797</v>
      </c>
      <c r="C295" s="7">
        <v>62</v>
      </c>
      <c r="D295" s="7">
        <v>0</v>
      </c>
      <c r="E295" s="7">
        <f t="shared" si="7"/>
        <v>62</v>
      </c>
      <c r="F295" s="7" t="s">
        <v>1190</v>
      </c>
      <c r="G295" s="9" t="s">
        <v>1191</v>
      </c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2.75" customHeight="1" x14ac:dyDescent="0.25">
      <c r="A296" s="7" t="s">
        <v>1192</v>
      </c>
      <c r="B296" s="7" t="s">
        <v>797</v>
      </c>
      <c r="C296" s="7">
        <v>62</v>
      </c>
      <c r="D296" s="7">
        <v>0</v>
      </c>
      <c r="E296" s="7">
        <f t="shared" si="7"/>
        <v>62</v>
      </c>
      <c r="F296" s="7" t="s">
        <v>1193</v>
      </c>
      <c r="G296" s="9" t="s">
        <v>1194</v>
      </c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2.75" customHeight="1" x14ac:dyDescent="0.25">
      <c r="A297" s="7" t="s">
        <v>1195</v>
      </c>
      <c r="B297" s="7" t="s">
        <v>797</v>
      </c>
      <c r="C297" s="7">
        <v>62</v>
      </c>
      <c r="D297" s="7">
        <v>0</v>
      </c>
      <c r="E297" s="7">
        <f t="shared" si="7"/>
        <v>62</v>
      </c>
      <c r="F297" s="7"/>
      <c r="G297" s="9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2.75" customHeight="1" x14ac:dyDescent="0.25">
      <c r="A298" s="7" t="s">
        <v>1196</v>
      </c>
      <c r="B298" s="7" t="s">
        <v>797</v>
      </c>
      <c r="C298" s="7">
        <v>62</v>
      </c>
      <c r="D298" s="7">
        <v>0</v>
      </c>
      <c r="E298" s="7">
        <f t="shared" si="7"/>
        <v>62</v>
      </c>
      <c r="F298" s="7" t="s">
        <v>1174</v>
      </c>
      <c r="G298" s="9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2.75" customHeight="1" x14ac:dyDescent="0.25">
      <c r="A299" s="7" t="s">
        <v>1197</v>
      </c>
      <c r="B299" s="7" t="s">
        <v>797</v>
      </c>
      <c r="C299" s="7">
        <v>63</v>
      </c>
      <c r="D299" s="7">
        <v>0</v>
      </c>
      <c r="E299" s="7">
        <f t="shared" si="7"/>
        <v>63</v>
      </c>
      <c r="F299" s="7" t="s">
        <v>1198</v>
      </c>
      <c r="G299" s="9" t="s">
        <v>1199</v>
      </c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2.75" customHeight="1" x14ac:dyDescent="0.25">
      <c r="A300" s="7" t="s">
        <v>1200</v>
      </c>
      <c r="B300" s="7" t="s">
        <v>797</v>
      </c>
      <c r="C300" s="7">
        <v>63</v>
      </c>
      <c r="D300" s="7">
        <v>0</v>
      </c>
      <c r="E300" s="7">
        <f t="shared" si="7"/>
        <v>63</v>
      </c>
      <c r="F300" s="7" t="s">
        <v>1201</v>
      </c>
      <c r="G300" s="9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2.75" customHeight="1" x14ac:dyDescent="0.25">
      <c r="A301" s="7" t="s">
        <v>1202</v>
      </c>
      <c r="B301" s="7" t="s">
        <v>797</v>
      </c>
      <c r="C301" s="7">
        <v>63</v>
      </c>
      <c r="D301" s="7">
        <v>0</v>
      </c>
      <c r="E301" s="7">
        <f t="shared" si="7"/>
        <v>63</v>
      </c>
      <c r="F301" s="7" t="s">
        <v>1203</v>
      </c>
      <c r="G301" s="9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2.75" customHeight="1" x14ac:dyDescent="0.25">
      <c r="A302" s="7" t="s">
        <v>1204</v>
      </c>
      <c r="B302" s="7" t="s">
        <v>797</v>
      </c>
      <c r="C302" s="7">
        <v>63</v>
      </c>
      <c r="D302" s="7">
        <v>0</v>
      </c>
      <c r="E302" s="7">
        <f t="shared" si="7"/>
        <v>63</v>
      </c>
      <c r="F302" s="7"/>
      <c r="G302" s="9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2.75" customHeight="1" x14ac:dyDescent="0.25">
      <c r="A303" s="7" t="s">
        <v>1205</v>
      </c>
      <c r="B303" s="7" t="s">
        <v>810</v>
      </c>
      <c r="C303" s="7">
        <v>63</v>
      </c>
      <c r="D303" s="7">
        <v>0</v>
      </c>
      <c r="E303" s="7">
        <f t="shared" si="7"/>
        <v>63</v>
      </c>
      <c r="F303" s="7"/>
      <c r="G303" s="9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2.75" customHeight="1" x14ac:dyDescent="0.25">
      <c r="A304" s="7" t="s">
        <v>1206</v>
      </c>
      <c r="B304" s="7" t="s">
        <v>810</v>
      </c>
      <c r="C304" s="7">
        <v>63</v>
      </c>
      <c r="D304" s="7">
        <v>0</v>
      </c>
      <c r="E304" s="7">
        <f t="shared" si="7"/>
        <v>63</v>
      </c>
      <c r="F304" s="7"/>
      <c r="G304" s="9" t="s">
        <v>1207</v>
      </c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2.75" customHeight="1" x14ac:dyDescent="0.25">
      <c r="A305" s="7" t="s">
        <v>1208</v>
      </c>
      <c r="B305" s="7" t="s">
        <v>797</v>
      </c>
      <c r="C305" s="7">
        <v>63</v>
      </c>
      <c r="D305" s="7">
        <v>0</v>
      </c>
      <c r="E305" s="7">
        <v>63</v>
      </c>
      <c r="F305" s="7"/>
      <c r="G305" s="9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2.75" customHeight="1" x14ac:dyDescent="0.25">
      <c r="A306" s="7" t="s">
        <v>1209</v>
      </c>
      <c r="B306" s="7" t="s">
        <v>797</v>
      </c>
      <c r="C306" s="7">
        <v>64</v>
      </c>
      <c r="D306" s="7">
        <v>0</v>
      </c>
      <c r="E306" s="7">
        <f>C306</f>
        <v>64</v>
      </c>
      <c r="F306" s="7" t="s">
        <v>1198</v>
      </c>
      <c r="G306" s="9" t="s">
        <v>1199</v>
      </c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.75" customHeight="1" x14ac:dyDescent="0.25">
      <c r="A307" s="7" t="s">
        <v>1210</v>
      </c>
      <c r="B307" s="7" t="s">
        <v>1211</v>
      </c>
      <c r="C307" s="7">
        <v>64</v>
      </c>
      <c r="D307" s="7">
        <v>0</v>
      </c>
      <c r="E307" s="7">
        <v>64</v>
      </c>
      <c r="F307" s="7"/>
      <c r="G307" s="9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2.75" customHeight="1" x14ac:dyDescent="0.25">
      <c r="A308" s="7" t="s">
        <v>1212</v>
      </c>
      <c r="B308" s="7" t="s">
        <v>797</v>
      </c>
      <c r="C308" s="7">
        <v>64</v>
      </c>
      <c r="D308" s="7">
        <v>0</v>
      </c>
      <c r="E308" s="7">
        <f t="shared" ref="E308:E314" si="8">C308</f>
        <v>64</v>
      </c>
      <c r="F308" s="7"/>
      <c r="G308" s="9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2.75" customHeight="1" x14ac:dyDescent="0.25">
      <c r="A309" s="7" t="s">
        <v>1213</v>
      </c>
      <c r="B309" s="7" t="s">
        <v>797</v>
      </c>
      <c r="C309" s="7">
        <v>64</v>
      </c>
      <c r="D309" s="7">
        <v>0</v>
      </c>
      <c r="E309" s="7">
        <f t="shared" si="8"/>
        <v>64</v>
      </c>
      <c r="F309" s="7"/>
      <c r="G309" s="9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2.75" customHeight="1" x14ac:dyDescent="0.25">
      <c r="A310" s="7" t="s">
        <v>1214</v>
      </c>
      <c r="B310" s="7" t="s">
        <v>797</v>
      </c>
      <c r="C310" s="7">
        <v>65</v>
      </c>
      <c r="D310" s="7">
        <v>0</v>
      </c>
      <c r="E310" s="7">
        <f t="shared" si="8"/>
        <v>65</v>
      </c>
      <c r="F310" s="7"/>
      <c r="G310" s="9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2.75" customHeight="1" x14ac:dyDescent="0.25">
      <c r="A311" s="7" t="s">
        <v>1215</v>
      </c>
      <c r="B311" s="7" t="s">
        <v>797</v>
      </c>
      <c r="C311" s="7">
        <v>65</v>
      </c>
      <c r="D311" s="7">
        <v>0</v>
      </c>
      <c r="E311" s="7">
        <f t="shared" si="8"/>
        <v>65</v>
      </c>
      <c r="F311" s="7"/>
      <c r="G311" s="9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2.75" customHeight="1" x14ac:dyDescent="0.25">
      <c r="A312" s="7" t="s">
        <v>1216</v>
      </c>
      <c r="B312" s="7" t="s">
        <v>797</v>
      </c>
      <c r="C312" s="7">
        <v>65</v>
      </c>
      <c r="D312" s="7">
        <v>0</v>
      </c>
      <c r="E312" s="7">
        <f t="shared" si="8"/>
        <v>65</v>
      </c>
      <c r="F312" s="7" t="s">
        <v>1217</v>
      </c>
      <c r="G312" s="9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2.75" customHeight="1" x14ac:dyDescent="0.25">
      <c r="A313" s="7" t="s">
        <v>1218</v>
      </c>
      <c r="B313" s="7" t="s">
        <v>859</v>
      </c>
      <c r="C313" s="7">
        <v>65</v>
      </c>
      <c r="D313" s="7">
        <v>0</v>
      </c>
      <c r="E313" s="7">
        <f t="shared" si="8"/>
        <v>65</v>
      </c>
      <c r="F313" s="7"/>
      <c r="G313" s="9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2.75" customHeight="1" x14ac:dyDescent="0.25">
      <c r="A314" s="7" t="s">
        <v>1219</v>
      </c>
      <c r="B314" s="7" t="s">
        <v>859</v>
      </c>
      <c r="C314" s="7">
        <v>65</v>
      </c>
      <c r="D314" s="7">
        <v>0</v>
      </c>
      <c r="E314" s="7">
        <f t="shared" si="8"/>
        <v>65</v>
      </c>
      <c r="F314" s="7"/>
      <c r="G314" s="9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2.75" customHeight="1" x14ac:dyDescent="0.25">
      <c r="A315" s="7" t="s">
        <v>1220</v>
      </c>
      <c r="B315" s="7" t="s">
        <v>802</v>
      </c>
      <c r="C315" s="7">
        <v>65</v>
      </c>
      <c r="D315" s="7">
        <v>2</v>
      </c>
      <c r="E315" s="7">
        <f>C315+10</f>
        <v>75</v>
      </c>
      <c r="F315" s="7"/>
      <c r="G315" s="9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2.75" customHeight="1" x14ac:dyDescent="0.25">
      <c r="A316" s="7" t="s">
        <v>1221</v>
      </c>
      <c r="B316" s="7" t="s">
        <v>797</v>
      </c>
      <c r="C316" s="7">
        <v>65</v>
      </c>
      <c r="D316" s="7">
        <v>0</v>
      </c>
      <c r="E316" s="7">
        <f t="shared" ref="E316:E324" si="9">C316</f>
        <v>65</v>
      </c>
      <c r="F316" s="7"/>
      <c r="G316" s="9" t="s">
        <v>1222</v>
      </c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2.75" customHeight="1" x14ac:dyDescent="0.25">
      <c r="A317" s="7" t="s">
        <v>1223</v>
      </c>
      <c r="B317" s="7" t="s">
        <v>797</v>
      </c>
      <c r="C317" s="7">
        <v>65</v>
      </c>
      <c r="D317" s="7">
        <v>0</v>
      </c>
      <c r="E317" s="7">
        <f t="shared" si="9"/>
        <v>65</v>
      </c>
      <c r="F317" s="7" t="s">
        <v>1224</v>
      </c>
      <c r="G317" s="9" t="s">
        <v>1225</v>
      </c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2.75" customHeight="1" x14ac:dyDescent="0.25">
      <c r="A318" s="7" t="s">
        <v>1226</v>
      </c>
      <c r="B318" s="7" t="s">
        <v>797</v>
      </c>
      <c r="C318" s="7">
        <v>65</v>
      </c>
      <c r="D318" s="7">
        <v>0</v>
      </c>
      <c r="E318" s="7">
        <f t="shared" si="9"/>
        <v>65</v>
      </c>
      <c r="F318" s="7" t="s">
        <v>1227</v>
      </c>
      <c r="G318" s="9" t="s">
        <v>1228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2.75" customHeight="1" x14ac:dyDescent="0.25">
      <c r="A319" s="7" t="s">
        <v>1229</v>
      </c>
      <c r="B319" s="7" t="s">
        <v>797</v>
      </c>
      <c r="C319" s="7">
        <v>66</v>
      </c>
      <c r="D319" s="7">
        <v>0</v>
      </c>
      <c r="E319" s="7">
        <f t="shared" si="9"/>
        <v>66</v>
      </c>
      <c r="F319" s="7" t="s">
        <v>1230</v>
      </c>
      <c r="G319" s="9" t="s">
        <v>1231</v>
      </c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2.75" customHeight="1" x14ac:dyDescent="0.25">
      <c r="A320" s="7" t="s">
        <v>1232</v>
      </c>
      <c r="B320" s="7" t="s">
        <v>797</v>
      </c>
      <c r="C320" s="7">
        <v>66</v>
      </c>
      <c r="D320" s="7">
        <v>0</v>
      </c>
      <c r="E320" s="7">
        <f t="shared" si="9"/>
        <v>66</v>
      </c>
      <c r="F320" s="7" t="s">
        <v>1230</v>
      </c>
      <c r="G320" s="9" t="s">
        <v>1231</v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2.75" customHeight="1" x14ac:dyDescent="0.25">
      <c r="A321" s="7" t="s">
        <v>1233</v>
      </c>
      <c r="B321" s="7" t="s">
        <v>797</v>
      </c>
      <c r="C321" s="7">
        <v>66</v>
      </c>
      <c r="D321" s="7">
        <v>0</v>
      </c>
      <c r="E321" s="7">
        <f t="shared" si="9"/>
        <v>66</v>
      </c>
      <c r="F321" s="7" t="s">
        <v>1234</v>
      </c>
      <c r="G321" s="9" t="s">
        <v>1235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2.75" customHeight="1" x14ac:dyDescent="0.25">
      <c r="A322" s="7" t="s">
        <v>1236</v>
      </c>
      <c r="B322" s="7" t="s">
        <v>797</v>
      </c>
      <c r="C322" s="7">
        <v>66</v>
      </c>
      <c r="D322" s="7">
        <v>0</v>
      </c>
      <c r="E322" s="7">
        <f t="shared" si="9"/>
        <v>66</v>
      </c>
      <c r="F322" s="7"/>
      <c r="G322" s="9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2.75" customHeight="1" x14ac:dyDescent="0.25">
      <c r="A323" s="7" t="s">
        <v>1237</v>
      </c>
      <c r="B323" s="7" t="s">
        <v>797</v>
      </c>
      <c r="C323" s="7">
        <v>66</v>
      </c>
      <c r="D323" s="7">
        <v>0</v>
      </c>
      <c r="E323" s="7">
        <f t="shared" si="9"/>
        <v>66</v>
      </c>
      <c r="F323" s="7" t="s">
        <v>1238</v>
      </c>
      <c r="G323" s="9" t="s">
        <v>1239</v>
      </c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2.75" customHeight="1" x14ac:dyDescent="0.25">
      <c r="A324" s="7" t="s">
        <v>1240</v>
      </c>
      <c r="B324" s="7" t="s">
        <v>859</v>
      </c>
      <c r="C324" s="7">
        <v>66</v>
      </c>
      <c r="D324" s="7">
        <v>0</v>
      </c>
      <c r="E324" s="7">
        <f t="shared" si="9"/>
        <v>66</v>
      </c>
      <c r="F324" s="7"/>
      <c r="G324" s="9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2.75" customHeight="1" x14ac:dyDescent="0.25">
      <c r="A325" s="7" t="s">
        <v>1241</v>
      </c>
      <c r="B325" s="7" t="s">
        <v>1211</v>
      </c>
      <c r="C325" s="7">
        <v>66</v>
      </c>
      <c r="D325" s="7">
        <v>0</v>
      </c>
      <c r="E325" s="7">
        <v>66</v>
      </c>
      <c r="F325" s="7"/>
      <c r="G325" s="9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2.75" customHeight="1" x14ac:dyDescent="0.25">
      <c r="A326" s="7" t="s">
        <v>1242</v>
      </c>
      <c r="B326" s="7" t="s">
        <v>1211</v>
      </c>
      <c r="C326" s="7">
        <v>66</v>
      </c>
      <c r="D326" s="7">
        <v>0</v>
      </c>
      <c r="E326" s="7">
        <v>66</v>
      </c>
      <c r="F326" s="7"/>
      <c r="G326" s="9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2.75" customHeight="1" x14ac:dyDescent="0.25">
      <c r="A327" s="7" t="s">
        <v>1243</v>
      </c>
      <c r="B327" s="7" t="s">
        <v>797</v>
      </c>
      <c r="C327" s="7">
        <v>66</v>
      </c>
      <c r="D327" s="7">
        <v>0</v>
      </c>
      <c r="E327" s="7">
        <f>C327</f>
        <v>66</v>
      </c>
      <c r="F327" s="7" t="s">
        <v>1244</v>
      </c>
      <c r="G327" s="9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2.75" customHeight="1" x14ac:dyDescent="0.25">
      <c r="A328" s="7" t="s">
        <v>1245</v>
      </c>
      <c r="B328" s="7" t="s">
        <v>1211</v>
      </c>
      <c r="C328" s="7">
        <v>67</v>
      </c>
      <c r="D328" s="7">
        <v>0</v>
      </c>
      <c r="E328" s="7">
        <v>67</v>
      </c>
      <c r="F328" s="7"/>
      <c r="G328" s="9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2.75" customHeight="1" x14ac:dyDescent="0.25">
      <c r="A329" s="7" t="s">
        <v>1246</v>
      </c>
      <c r="B329" s="7" t="s">
        <v>802</v>
      </c>
      <c r="C329" s="7">
        <v>67</v>
      </c>
      <c r="D329" s="7">
        <v>2</v>
      </c>
      <c r="E329" s="7">
        <f>C329+10</f>
        <v>77</v>
      </c>
      <c r="F329" s="7"/>
      <c r="G329" s="9" t="s">
        <v>1247</v>
      </c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2.75" customHeight="1" x14ac:dyDescent="0.25">
      <c r="A330" s="7" t="s">
        <v>1223</v>
      </c>
      <c r="B330" s="7" t="s">
        <v>797</v>
      </c>
      <c r="C330" s="7">
        <v>67</v>
      </c>
      <c r="D330" s="7">
        <v>0</v>
      </c>
      <c r="E330" s="7">
        <f t="shared" ref="E330:E331" si="10">C330</f>
        <v>67</v>
      </c>
      <c r="F330" s="7" t="s">
        <v>1248</v>
      </c>
      <c r="G330" s="9" t="s">
        <v>1249</v>
      </c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2.75" customHeight="1" x14ac:dyDescent="0.25">
      <c r="A331" s="7" t="s">
        <v>1250</v>
      </c>
      <c r="B331" s="7" t="s">
        <v>797</v>
      </c>
      <c r="C331" s="7">
        <v>68</v>
      </c>
      <c r="D331" s="7">
        <v>0</v>
      </c>
      <c r="E331" s="7">
        <f t="shared" si="10"/>
        <v>68</v>
      </c>
      <c r="F331" s="7"/>
      <c r="G331" s="9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2.75" customHeight="1" x14ac:dyDescent="0.25">
      <c r="A332" s="7" t="s">
        <v>1251</v>
      </c>
      <c r="B332" s="7" t="s">
        <v>1211</v>
      </c>
      <c r="C332" s="7">
        <v>68</v>
      </c>
      <c r="D332" s="7">
        <v>0</v>
      </c>
      <c r="E332" s="7">
        <v>68</v>
      </c>
      <c r="F332" s="7"/>
      <c r="G332" s="9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2.75" customHeight="1" x14ac:dyDescent="0.25">
      <c r="A333" s="7" t="s">
        <v>1252</v>
      </c>
      <c r="B333" s="7" t="s">
        <v>797</v>
      </c>
      <c r="C333" s="7">
        <v>68</v>
      </c>
      <c r="D333" s="7">
        <v>0</v>
      </c>
      <c r="E333" s="7">
        <f t="shared" ref="E333:E335" si="11">C333</f>
        <v>68</v>
      </c>
      <c r="F333" s="7"/>
      <c r="G333" s="9" t="s">
        <v>1253</v>
      </c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2.75" customHeight="1" x14ac:dyDescent="0.25">
      <c r="A334" s="7" t="s">
        <v>1254</v>
      </c>
      <c r="B334" s="7" t="s">
        <v>859</v>
      </c>
      <c r="C334" s="7">
        <v>68</v>
      </c>
      <c r="D334" s="7">
        <v>0</v>
      </c>
      <c r="E334" s="7">
        <f t="shared" si="11"/>
        <v>68</v>
      </c>
      <c r="F334" s="7"/>
      <c r="G334" s="9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2.75" customHeight="1" x14ac:dyDescent="0.25">
      <c r="A335" s="7" t="s">
        <v>1255</v>
      </c>
      <c r="B335" s="7" t="s">
        <v>810</v>
      </c>
      <c r="C335" s="7">
        <v>68</v>
      </c>
      <c r="D335" s="7">
        <v>0</v>
      </c>
      <c r="E335" s="7">
        <f t="shared" si="11"/>
        <v>68</v>
      </c>
      <c r="F335" s="7"/>
      <c r="G335" s="9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2.75" customHeight="1" x14ac:dyDescent="0.25">
      <c r="A336" s="7" t="s">
        <v>1256</v>
      </c>
      <c r="B336" s="7" t="s">
        <v>802</v>
      </c>
      <c r="C336" s="7">
        <v>68</v>
      </c>
      <c r="D336" s="7">
        <v>1</v>
      </c>
      <c r="E336" s="7">
        <f>C336+5</f>
        <v>73</v>
      </c>
      <c r="F336" s="7" t="s">
        <v>1257</v>
      </c>
      <c r="G336" s="9" t="s">
        <v>1258</v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2.75" customHeight="1" x14ac:dyDescent="0.25">
      <c r="A337" s="7" t="s">
        <v>1259</v>
      </c>
      <c r="B337" s="7" t="s">
        <v>797</v>
      </c>
      <c r="C337" s="7">
        <v>69</v>
      </c>
      <c r="D337" s="7">
        <v>0</v>
      </c>
      <c r="E337" s="7">
        <f t="shared" ref="E337:E339" si="12">C337</f>
        <v>69</v>
      </c>
      <c r="F337" s="7" t="s">
        <v>1260</v>
      </c>
      <c r="G337" s="9" t="s">
        <v>1261</v>
      </c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2.75" customHeight="1" x14ac:dyDescent="0.25">
      <c r="A338" s="7" t="s">
        <v>1262</v>
      </c>
      <c r="B338" s="7" t="s">
        <v>797</v>
      </c>
      <c r="C338" s="7">
        <v>69</v>
      </c>
      <c r="D338" s="7">
        <v>0</v>
      </c>
      <c r="E338" s="7">
        <f t="shared" si="12"/>
        <v>69</v>
      </c>
      <c r="F338" s="7" t="s">
        <v>1263</v>
      </c>
      <c r="G338" s="9" t="s">
        <v>1264</v>
      </c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2.75" customHeight="1" x14ac:dyDescent="0.25">
      <c r="A339" s="7" t="s">
        <v>1265</v>
      </c>
      <c r="B339" s="7" t="s">
        <v>810</v>
      </c>
      <c r="C339" s="7">
        <v>69</v>
      </c>
      <c r="D339" s="7">
        <v>0</v>
      </c>
      <c r="E339" s="7">
        <f t="shared" si="12"/>
        <v>69</v>
      </c>
      <c r="F339" s="7"/>
      <c r="G339" s="9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2.75" customHeight="1" x14ac:dyDescent="0.25">
      <c r="A340" s="7" t="s">
        <v>1266</v>
      </c>
      <c r="B340" s="7" t="s">
        <v>1211</v>
      </c>
      <c r="C340" s="7">
        <v>69</v>
      </c>
      <c r="D340" s="7">
        <v>1</v>
      </c>
      <c r="E340" s="7">
        <f>C340+5</f>
        <v>74</v>
      </c>
      <c r="F340" s="7"/>
      <c r="G340" s="9" t="s">
        <v>1267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2.75" customHeight="1" x14ac:dyDescent="0.25">
      <c r="A341" s="7" t="s">
        <v>1268</v>
      </c>
      <c r="B341" s="7" t="s">
        <v>797</v>
      </c>
      <c r="C341" s="7">
        <v>69</v>
      </c>
      <c r="D341" s="7">
        <v>0</v>
      </c>
      <c r="E341" s="7">
        <f t="shared" ref="E341:E352" si="13">C341</f>
        <v>69</v>
      </c>
      <c r="F341" s="7"/>
      <c r="G341" s="9" t="s">
        <v>1269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2.75" customHeight="1" x14ac:dyDescent="0.25">
      <c r="A342" s="7" t="s">
        <v>1270</v>
      </c>
      <c r="B342" s="7" t="s">
        <v>797</v>
      </c>
      <c r="C342" s="7">
        <v>69</v>
      </c>
      <c r="D342" s="7">
        <v>0</v>
      </c>
      <c r="E342" s="7">
        <f t="shared" si="13"/>
        <v>69</v>
      </c>
      <c r="F342" s="7" t="s">
        <v>1271</v>
      </c>
      <c r="G342" s="9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2.75" customHeight="1" x14ac:dyDescent="0.25">
      <c r="A343" s="7" t="s">
        <v>1272</v>
      </c>
      <c r="B343" s="7" t="s">
        <v>797</v>
      </c>
      <c r="C343" s="7">
        <v>69</v>
      </c>
      <c r="D343" s="7">
        <v>0</v>
      </c>
      <c r="E343" s="7">
        <f t="shared" si="13"/>
        <v>69</v>
      </c>
      <c r="F343" s="7"/>
      <c r="G343" s="9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2.75" customHeight="1" x14ac:dyDescent="0.25">
      <c r="A344" s="7" t="s">
        <v>1273</v>
      </c>
      <c r="B344" s="7" t="s">
        <v>797</v>
      </c>
      <c r="C344" s="7">
        <v>70</v>
      </c>
      <c r="D344" s="7">
        <v>0</v>
      </c>
      <c r="E344" s="7">
        <f t="shared" si="13"/>
        <v>70</v>
      </c>
      <c r="F344" s="7"/>
      <c r="G344" s="9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2.75" customHeight="1" x14ac:dyDescent="0.25">
      <c r="A345" s="7" t="s">
        <v>1274</v>
      </c>
      <c r="B345" s="7" t="s">
        <v>797</v>
      </c>
      <c r="C345" s="7">
        <v>70</v>
      </c>
      <c r="D345" s="7">
        <v>0</v>
      </c>
      <c r="E345" s="7">
        <f t="shared" si="13"/>
        <v>70</v>
      </c>
      <c r="F345" s="7" t="s">
        <v>1275</v>
      </c>
      <c r="G345" s="9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2.75" customHeight="1" x14ac:dyDescent="0.25">
      <c r="A346" s="7" t="s">
        <v>1276</v>
      </c>
      <c r="B346" s="7" t="s">
        <v>797</v>
      </c>
      <c r="C346" s="7">
        <v>70</v>
      </c>
      <c r="D346" s="7">
        <v>0</v>
      </c>
      <c r="E346" s="7">
        <f t="shared" si="13"/>
        <v>70</v>
      </c>
      <c r="F346" s="7"/>
      <c r="G346" s="9" t="s">
        <v>1277</v>
      </c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2.75" customHeight="1" x14ac:dyDescent="0.25">
      <c r="A347" s="7" t="s">
        <v>1278</v>
      </c>
      <c r="B347" s="7" t="s">
        <v>797</v>
      </c>
      <c r="C347" s="7">
        <v>70</v>
      </c>
      <c r="D347" s="7">
        <v>0</v>
      </c>
      <c r="E347" s="7">
        <f t="shared" si="13"/>
        <v>70</v>
      </c>
      <c r="F347" s="7"/>
      <c r="G347" s="9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2.75" customHeight="1" x14ac:dyDescent="0.25">
      <c r="A348" s="7" t="s">
        <v>1279</v>
      </c>
      <c r="B348" s="7" t="s">
        <v>797</v>
      </c>
      <c r="C348" s="7">
        <v>70</v>
      </c>
      <c r="D348" s="7">
        <v>0</v>
      </c>
      <c r="E348" s="7">
        <f t="shared" si="13"/>
        <v>70</v>
      </c>
      <c r="F348" s="7" t="s">
        <v>1280</v>
      </c>
      <c r="G348" s="9" t="s">
        <v>1281</v>
      </c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2.75" customHeight="1" x14ac:dyDescent="0.25">
      <c r="A349" s="7" t="s">
        <v>1282</v>
      </c>
      <c r="B349" s="7" t="s">
        <v>797</v>
      </c>
      <c r="C349" s="7">
        <v>70</v>
      </c>
      <c r="D349" s="7">
        <v>0</v>
      </c>
      <c r="E349" s="7">
        <f t="shared" si="13"/>
        <v>70</v>
      </c>
      <c r="F349" s="7" t="s">
        <v>1283</v>
      </c>
      <c r="G349" s="9" t="s">
        <v>1284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2.75" customHeight="1" x14ac:dyDescent="0.25">
      <c r="A350" s="7" t="s">
        <v>1285</v>
      </c>
      <c r="B350" s="7" t="s">
        <v>797</v>
      </c>
      <c r="C350" s="7">
        <v>70</v>
      </c>
      <c r="D350" s="7">
        <v>0</v>
      </c>
      <c r="E350" s="7">
        <f t="shared" si="13"/>
        <v>70</v>
      </c>
      <c r="F350" s="7"/>
      <c r="G350" s="9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2.75" customHeight="1" x14ac:dyDescent="0.25">
      <c r="A351" s="7" t="s">
        <v>1286</v>
      </c>
      <c r="B351" s="7" t="s">
        <v>797</v>
      </c>
      <c r="C351" s="7">
        <v>70</v>
      </c>
      <c r="D351" s="7">
        <v>0</v>
      </c>
      <c r="E351" s="7">
        <f t="shared" si="13"/>
        <v>70</v>
      </c>
      <c r="F351" s="7" t="s">
        <v>1287</v>
      </c>
      <c r="G351" s="9" t="s">
        <v>1288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2.75" customHeight="1" x14ac:dyDescent="0.25">
      <c r="A352" s="7" t="s">
        <v>1289</v>
      </c>
      <c r="B352" s="7" t="s">
        <v>810</v>
      </c>
      <c r="C352" s="7">
        <v>70</v>
      </c>
      <c r="D352" s="7">
        <v>0</v>
      </c>
      <c r="E352" s="7">
        <f t="shared" si="13"/>
        <v>70</v>
      </c>
      <c r="F352" s="7" t="s">
        <v>1290</v>
      </c>
      <c r="G352" s="9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2.75" customHeight="1" x14ac:dyDescent="0.25">
      <c r="A353" s="7" t="s">
        <v>1291</v>
      </c>
      <c r="B353" s="7" t="s">
        <v>1211</v>
      </c>
      <c r="C353" s="7">
        <v>70</v>
      </c>
      <c r="D353" s="7">
        <v>1</v>
      </c>
      <c r="E353" s="7">
        <f>C353+5</f>
        <v>75</v>
      </c>
      <c r="F353" s="7"/>
      <c r="G353" s="9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2.75" customHeight="1" x14ac:dyDescent="0.25">
      <c r="A354" s="7" t="s">
        <v>1292</v>
      </c>
      <c r="B354" s="7" t="s">
        <v>797</v>
      </c>
      <c r="C354" s="7">
        <v>71</v>
      </c>
      <c r="D354" s="7">
        <v>0</v>
      </c>
      <c r="E354" s="7">
        <f t="shared" ref="E354:E361" si="14">C354</f>
        <v>71</v>
      </c>
      <c r="F354" s="7" t="s">
        <v>1293</v>
      </c>
      <c r="G354" s="9" t="s">
        <v>1294</v>
      </c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2.75" customHeight="1" x14ac:dyDescent="0.25">
      <c r="A355" s="7" t="s">
        <v>1295</v>
      </c>
      <c r="B355" s="7" t="s">
        <v>797</v>
      </c>
      <c r="C355" s="7">
        <v>71</v>
      </c>
      <c r="D355" s="7">
        <v>0</v>
      </c>
      <c r="E355" s="7">
        <f t="shared" si="14"/>
        <v>71</v>
      </c>
      <c r="F355" s="7" t="s">
        <v>1296</v>
      </c>
      <c r="G355" s="9" t="s">
        <v>1297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2.75" customHeight="1" x14ac:dyDescent="0.25">
      <c r="A356" s="7" t="s">
        <v>1298</v>
      </c>
      <c r="B356" s="7" t="s">
        <v>810</v>
      </c>
      <c r="C356" s="7">
        <v>71</v>
      </c>
      <c r="D356" s="7">
        <v>0</v>
      </c>
      <c r="E356" s="7">
        <f t="shared" si="14"/>
        <v>71</v>
      </c>
      <c r="F356" s="7" t="s">
        <v>1299</v>
      </c>
      <c r="G356" s="9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2.75" customHeight="1" x14ac:dyDescent="0.25">
      <c r="A357" s="7" t="s">
        <v>1300</v>
      </c>
      <c r="B357" s="7" t="s">
        <v>810</v>
      </c>
      <c r="C357" s="7">
        <v>72</v>
      </c>
      <c r="D357" s="7">
        <v>0</v>
      </c>
      <c r="E357" s="7">
        <f t="shared" si="14"/>
        <v>72</v>
      </c>
      <c r="F357" s="7"/>
      <c r="G357" s="9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2.75" customHeight="1" x14ac:dyDescent="0.25">
      <c r="A358" s="7" t="s">
        <v>1301</v>
      </c>
      <c r="B358" s="7" t="s">
        <v>810</v>
      </c>
      <c r="C358" s="7">
        <v>72</v>
      </c>
      <c r="D358" s="7">
        <v>0</v>
      </c>
      <c r="E358" s="7">
        <f t="shared" si="14"/>
        <v>72</v>
      </c>
      <c r="F358" s="7" t="s">
        <v>890</v>
      </c>
      <c r="G358" s="9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2.75" customHeight="1" x14ac:dyDescent="0.25">
      <c r="A359" s="7" t="s">
        <v>1302</v>
      </c>
      <c r="B359" s="7" t="s">
        <v>810</v>
      </c>
      <c r="C359" s="7">
        <v>72</v>
      </c>
      <c r="D359" s="7">
        <v>0</v>
      </c>
      <c r="E359" s="7">
        <f t="shared" si="14"/>
        <v>72</v>
      </c>
      <c r="F359" s="7" t="s">
        <v>890</v>
      </c>
      <c r="G359" s="9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2.75" customHeight="1" x14ac:dyDescent="0.25">
      <c r="A360" s="7" t="s">
        <v>1303</v>
      </c>
      <c r="B360" s="7" t="s">
        <v>797</v>
      </c>
      <c r="C360" s="7">
        <v>72</v>
      </c>
      <c r="D360" s="7">
        <v>0</v>
      </c>
      <c r="E360" s="7">
        <f t="shared" si="14"/>
        <v>72</v>
      </c>
      <c r="F360" s="7"/>
      <c r="G360" s="9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2.75" customHeight="1" x14ac:dyDescent="0.25">
      <c r="A361" s="7" t="s">
        <v>1304</v>
      </c>
      <c r="B361" s="7" t="s">
        <v>797</v>
      </c>
      <c r="C361" s="7">
        <v>72</v>
      </c>
      <c r="D361" s="7">
        <v>0</v>
      </c>
      <c r="E361" s="7">
        <f t="shared" si="14"/>
        <v>72</v>
      </c>
      <c r="F361" s="7"/>
      <c r="G361" s="9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2.75" customHeight="1" x14ac:dyDescent="0.25">
      <c r="A362" s="7" t="s">
        <v>1305</v>
      </c>
      <c r="B362" s="7" t="s">
        <v>797</v>
      </c>
      <c r="C362" s="7">
        <v>72</v>
      </c>
      <c r="D362" s="7">
        <v>0</v>
      </c>
      <c r="E362" s="7">
        <v>72</v>
      </c>
      <c r="F362" s="7"/>
      <c r="G362" s="9" t="s">
        <v>1306</v>
      </c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2.75" customHeight="1" x14ac:dyDescent="0.25">
      <c r="A363" s="7" t="s">
        <v>1307</v>
      </c>
      <c r="B363" s="7" t="s">
        <v>797</v>
      </c>
      <c r="C363" s="7">
        <v>72</v>
      </c>
      <c r="D363" s="7">
        <v>0</v>
      </c>
      <c r="E363" s="7">
        <f t="shared" ref="E363:E393" si="15">C363</f>
        <v>72</v>
      </c>
      <c r="F363" s="7" t="s">
        <v>1308</v>
      </c>
      <c r="G363" s="9" t="s">
        <v>1309</v>
      </c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2.75" customHeight="1" x14ac:dyDescent="0.25">
      <c r="A364" s="7" t="s">
        <v>1310</v>
      </c>
      <c r="B364" s="7" t="s">
        <v>797</v>
      </c>
      <c r="C364" s="7">
        <v>72</v>
      </c>
      <c r="D364" s="7">
        <v>0</v>
      </c>
      <c r="E364" s="7">
        <f t="shared" si="15"/>
        <v>72</v>
      </c>
      <c r="F364" s="7"/>
      <c r="G364" s="9" t="s">
        <v>1311</v>
      </c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2.75" customHeight="1" x14ac:dyDescent="0.25">
      <c r="A365" s="7" t="s">
        <v>1312</v>
      </c>
      <c r="B365" s="7" t="s">
        <v>797</v>
      </c>
      <c r="C365" s="7">
        <v>72</v>
      </c>
      <c r="D365" s="7">
        <v>0</v>
      </c>
      <c r="E365" s="7">
        <f t="shared" si="15"/>
        <v>72</v>
      </c>
      <c r="F365" s="7" t="s">
        <v>1313</v>
      </c>
      <c r="G365" s="9" t="s">
        <v>1314</v>
      </c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2.75" customHeight="1" x14ac:dyDescent="0.25">
      <c r="A366" s="7" t="s">
        <v>1315</v>
      </c>
      <c r="B366" s="7" t="s">
        <v>797</v>
      </c>
      <c r="C366" s="7">
        <v>72</v>
      </c>
      <c r="D366" s="7">
        <v>0</v>
      </c>
      <c r="E366" s="7">
        <f t="shared" si="15"/>
        <v>72</v>
      </c>
      <c r="F366" s="7"/>
      <c r="G366" s="9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2.75" customHeight="1" x14ac:dyDescent="0.25">
      <c r="A367" s="7" t="s">
        <v>1316</v>
      </c>
      <c r="B367" s="7" t="s">
        <v>797</v>
      </c>
      <c r="C367" s="7">
        <v>73</v>
      </c>
      <c r="D367" s="7">
        <v>0</v>
      </c>
      <c r="E367" s="7">
        <f t="shared" si="15"/>
        <v>73</v>
      </c>
      <c r="F367" s="7"/>
      <c r="G367" s="9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2.75" customHeight="1" x14ac:dyDescent="0.25">
      <c r="A368" s="7" t="s">
        <v>1317</v>
      </c>
      <c r="B368" s="7" t="s">
        <v>797</v>
      </c>
      <c r="C368" s="7">
        <v>73</v>
      </c>
      <c r="D368" s="7">
        <v>0</v>
      </c>
      <c r="E368" s="7">
        <f t="shared" si="15"/>
        <v>73</v>
      </c>
      <c r="F368" s="7"/>
      <c r="G368" s="9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2.75" customHeight="1" x14ac:dyDescent="0.25">
      <c r="A369" s="7" t="s">
        <v>1318</v>
      </c>
      <c r="B369" s="7" t="s">
        <v>797</v>
      </c>
      <c r="C369" s="7">
        <v>73</v>
      </c>
      <c r="D369" s="7">
        <v>0</v>
      </c>
      <c r="E369" s="7">
        <f t="shared" si="15"/>
        <v>73</v>
      </c>
      <c r="F369" s="7" t="s">
        <v>1244</v>
      </c>
      <c r="G369" s="9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2.75" customHeight="1" x14ac:dyDescent="0.25">
      <c r="A370" s="7" t="s">
        <v>1319</v>
      </c>
      <c r="B370" s="7" t="s">
        <v>797</v>
      </c>
      <c r="C370" s="7">
        <v>73</v>
      </c>
      <c r="D370" s="7">
        <v>0</v>
      </c>
      <c r="E370" s="7">
        <f t="shared" si="15"/>
        <v>73</v>
      </c>
      <c r="F370" s="7"/>
      <c r="G370" s="9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2.75" customHeight="1" x14ac:dyDescent="0.25">
      <c r="A371" s="7" t="s">
        <v>1320</v>
      </c>
      <c r="B371" s="7" t="s">
        <v>797</v>
      </c>
      <c r="C371" s="7">
        <v>73</v>
      </c>
      <c r="D371" s="7">
        <v>0</v>
      </c>
      <c r="E371" s="7">
        <f t="shared" si="15"/>
        <v>73</v>
      </c>
      <c r="F371" s="7" t="s">
        <v>1321</v>
      </c>
      <c r="G371" s="9" t="s">
        <v>1322</v>
      </c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2.75" customHeight="1" x14ac:dyDescent="0.25">
      <c r="A372" s="7" t="s">
        <v>1323</v>
      </c>
      <c r="B372" s="7" t="s">
        <v>797</v>
      </c>
      <c r="C372" s="7">
        <v>73</v>
      </c>
      <c r="D372" s="7">
        <v>0</v>
      </c>
      <c r="E372" s="7">
        <f t="shared" si="15"/>
        <v>73</v>
      </c>
      <c r="F372" s="7"/>
      <c r="G372" s="9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2.75" customHeight="1" x14ac:dyDescent="0.25">
      <c r="A373" s="7" t="s">
        <v>1324</v>
      </c>
      <c r="B373" s="7" t="s">
        <v>810</v>
      </c>
      <c r="C373" s="7">
        <v>73</v>
      </c>
      <c r="D373" s="7">
        <v>0</v>
      </c>
      <c r="E373" s="7">
        <f t="shared" si="15"/>
        <v>73</v>
      </c>
      <c r="F373" s="7"/>
      <c r="G373" s="9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2.75" customHeight="1" x14ac:dyDescent="0.25">
      <c r="A374" s="7" t="s">
        <v>1325</v>
      </c>
      <c r="B374" s="7" t="s">
        <v>797</v>
      </c>
      <c r="C374" s="7">
        <v>73</v>
      </c>
      <c r="D374" s="7">
        <v>0</v>
      </c>
      <c r="E374" s="7">
        <f t="shared" si="15"/>
        <v>73</v>
      </c>
      <c r="F374" s="7"/>
      <c r="G374" s="9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2.75" customHeight="1" x14ac:dyDescent="0.25">
      <c r="A375" s="7" t="s">
        <v>1326</v>
      </c>
      <c r="B375" s="7" t="s">
        <v>797</v>
      </c>
      <c r="C375" s="7">
        <v>73</v>
      </c>
      <c r="D375" s="7">
        <v>0</v>
      </c>
      <c r="E375" s="7">
        <f t="shared" si="15"/>
        <v>73</v>
      </c>
      <c r="F375" s="7" t="s">
        <v>1327</v>
      </c>
      <c r="G375" s="9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2.75" customHeight="1" x14ac:dyDescent="0.25">
      <c r="A376" s="7" t="s">
        <v>1328</v>
      </c>
      <c r="B376" s="7" t="s">
        <v>810</v>
      </c>
      <c r="C376" s="7">
        <v>73</v>
      </c>
      <c r="D376" s="7">
        <v>0</v>
      </c>
      <c r="E376" s="7">
        <f t="shared" si="15"/>
        <v>73</v>
      </c>
      <c r="F376" s="7" t="s">
        <v>1329</v>
      </c>
      <c r="G376" s="9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2.75" customHeight="1" x14ac:dyDescent="0.25">
      <c r="A377" s="7" t="s">
        <v>1330</v>
      </c>
      <c r="B377" s="7" t="s">
        <v>810</v>
      </c>
      <c r="C377" s="7">
        <v>74</v>
      </c>
      <c r="D377" s="7">
        <v>0</v>
      </c>
      <c r="E377" s="7">
        <f t="shared" si="15"/>
        <v>74</v>
      </c>
      <c r="F377" s="7"/>
      <c r="G377" s="9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2.75" customHeight="1" x14ac:dyDescent="0.25">
      <c r="A378" s="7" t="s">
        <v>1331</v>
      </c>
      <c r="B378" s="7" t="s">
        <v>810</v>
      </c>
      <c r="C378" s="7">
        <v>74</v>
      </c>
      <c r="D378" s="7">
        <v>0</v>
      </c>
      <c r="E378" s="7">
        <f t="shared" si="15"/>
        <v>74</v>
      </c>
      <c r="F378" s="7"/>
      <c r="G378" s="9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2.75" customHeight="1" x14ac:dyDescent="0.25">
      <c r="A379" s="7" t="s">
        <v>1332</v>
      </c>
      <c r="B379" s="7" t="s">
        <v>810</v>
      </c>
      <c r="C379" s="7">
        <v>74</v>
      </c>
      <c r="D379" s="7">
        <v>0</v>
      </c>
      <c r="E379" s="7">
        <f t="shared" si="15"/>
        <v>74</v>
      </c>
      <c r="F379" s="7"/>
      <c r="G379" s="9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2.75" customHeight="1" x14ac:dyDescent="0.25">
      <c r="A380" s="7" t="s">
        <v>1333</v>
      </c>
      <c r="B380" s="7" t="s">
        <v>797</v>
      </c>
      <c r="C380" s="7">
        <v>74</v>
      </c>
      <c r="D380" s="7">
        <v>0</v>
      </c>
      <c r="E380" s="7">
        <f t="shared" si="15"/>
        <v>74</v>
      </c>
      <c r="F380" s="7" t="s">
        <v>1334</v>
      </c>
      <c r="G380" s="9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2.75" customHeight="1" x14ac:dyDescent="0.25">
      <c r="A381" s="7" t="s">
        <v>1335</v>
      </c>
      <c r="B381" s="7" t="s">
        <v>797</v>
      </c>
      <c r="C381" s="7">
        <v>74</v>
      </c>
      <c r="D381" s="7">
        <v>0</v>
      </c>
      <c r="E381" s="7">
        <f t="shared" si="15"/>
        <v>74</v>
      </c>
      <c r="F381" s="7"/>
      <c r="G381" s="9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2.75" customHeight="1" x14ac:dyDescent="0.25">
      <c r="A382" s="7" t="s">
        <v>1336</v>
      </c>
      <c r="B382" s="7" t="s">
        <v>797</v>
      </c>
      <c r="C382" s="7">
        <v>74</v>
      </c>
      <c r="D382" s="7">
        <v>0</v>
      </c>
      <c r="E382" s="7">
        <f t="shared" si="15"/>
        <v>74</v>
      </c>
      <c r="F382" s="7"/>
      <c r="G382" s="9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2.75" customHeight="1" x14ac:dyDescent="0.25">
      <c r="A383" s="7" t="s">
        <v>1337</v>
      </c>
      <c r="B383" s="7" t="s">
        <v>797</v>
      </c>
      <c r="C383" s="7">
        <v>74</v>
      </c>
      <c r="D383" s="7">
        <v>0</v>
      </c>
      <c r="E383" s="7">
        <f t="shared" si="15"/>
        <v>74</v>
      </c>
      <c r="F383" s="7"/>
      <c r="G383" s="9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2.75" customHeight="1" x14ac:dyDescent="0.25">
      <c r="A384" s="7" t="s">
        <v>1338</v>
      </c>
      <c r="B384" s="7" t="s">
        <v>797</v>
      </c>
      <c r="C384" s="7">
        <v>74</v>
      </c>
      <c r="D384" s="7">
        <v>0</v>
      </c>
      <c r="E384" s="7">
        <f t="shared" si="15"/>
        <v>74</v>
      </c>
      <c r="F384" s="7" t="s">
        <v>1339</v>
      </c>
      <c r="G384" s="9" t="s">
        <v>1340</v>
      </c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2.75" customHeight="1" x14ac:dyDescent="0.25">
      <c r="A385" s="7" t="s">
        <v>1341</v>
      </c>
      <c r="B385" s="7" t="s">
        <v>797</v>
      </c>
      <c r="C385" s="7">
        <v>74</v>
      </c>
      <c r="D385" s="7">
        <v>0</v>
      </c>
      <c r="E385" s="7">
        <f t="shared" si="15"/>
        <v>74</v>
      </c>
      <c r="F385" s="7" t="s">
        <v>1342</v>
      </c>
      <c r="G385" s="9" t="s">
        <v>1343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2.75" customHeight="1" x14ac:dyDescent="0.25">
      <c r="A386" s="7" t="s">
        <v>1344</v>
      </c>
      <c r="B386" s="7" t="s">
        <v>797</v>
      </c>
      <c r="C386" s="7">
        <v>74</v>
      </c>
      <c r="D386" s="7">
        <v>0</v>
      </c>
      <c r="E386" s="7">
        <f t="shared" si="15"/>
        <v>74</v>
      </c>
      <c r="F386" s="7" t="s">
        <v>1342</v>
      </c>
      <c r="G386" s="9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2.75" customHeight="1" x14ac:dyDescent="0.25">
      <c r="A387" s="7" t="s">
        <v>1345</v>
      </c>
      <c r="B387" s="7" t="s">
        <v>797</v>
      </c>
      <c r="C387" s="7">
        <v>74</v>
      </c>
      <c r="D387" s="7">
        <v>0</v>
      </c>
      <c r="E387" s="7">
        <f t="shared" si="15"/>
        <v>74</v>
      </c>
      <c r="F387" s="7" t="s">
        <v>1238</v>
      </c>
      <c r="G387" s="9" t="s">
        <v>1239</v>
      </c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2.75" customHeight="1" x14ac:dyDescent="0.25">
      <c r="A388" s="7" t="s">
        <v>1346</v>
      </c>
      <c r="B388" s="7" t="s">
        <v>797</v>
      </c>
      <c r="C388" s="7">
        <v>74</v>
      </c>
      <c r="D388" s="7">
        <v>0</v>
      </c>
      <c r="E388" s="7">
        <f t="shared" si="15"/>
        <v>74</v>
      </c>
      <c r="F388" s="7" t="s">
        <v>1347</v>
      </c>
      <c r="G388" s="9" t="s">
        <v>1348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2.75" customHeight="1" x14ac:dyDescent="0.25">
      <c r="A389" s="7" t="s">
        <v>1349</v>
      </c>
      <c r="B389" s="7" t="s">
        <v>797</v>
      </c>
      <c r="C389" s="7">
        <v>74</v>
      </c>
      <c r="D389" s="7">
        <v>0</v>
      </c>
      <c r="E389" s="7">
        <f t="shared" si="15"/>
        <v>74</v>
      </c>
      <c r="F389" s="7" t="s">
        <v>1350</v>
      </c>
      <c r="G389" s="9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2.75" customHeight="1" x14ac:dyDescent="0.25">
      <c r="A390" s="7" t="s">
        <v>1351</v>
      </c>
      <c r="B390" s="7" t="s">
        <v>797</v>
      </c>
      <c r="C390" s="7">
        <v>74</v>
      </c>
      <c r="D390" s="7">
        <v>0</v>
      </c>
      <c r="E390" s="7">
        <f t="shared" si="15"/>
        <v>74</v>
      </c>
      <c r="F390" s="7" t="s">
        <v>1352</v>
      </c>
      <c r="G390" s="9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2.75" customHeight="1" x14ac:dyDescent="0.25">
      <c r="A391" s="7" t="s">
        <v>1353</v>
      </c>
      <c r="B391" s="7" t="s">
        <v>797</v>
      </c>
      <c r="C391" s="7">
        <v>74</v>
      </c>
      <c r="D391" s="7">
        <v>0</v>
      </c>
      <c r="E391" s="7">
        <f t="shared" si="15"/>
        <v>74</v>
      </c>
      <c r="F391" s="7" t="s">
        <v>1198</v>
      </c>
      <c r="G391" s="9" t="s">
        <v>1199</v>
      </c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2.75" customHeight="1" x14ac:dyDescent="0.25">
      <c r="A392" s="7" t="s">
        <v>1354</v>
      </c>
      <c r="B392" s="7" t="s">
        <v>797</v>
      </c>
      <c r="C392" s="7">
        <v>78</v>
      </c>
      <c r="D392" s="7">
        <v>0</v>
      </c>
      <c r="E392" s="7">
        <f t="shared" si="15"/>
        <v>78</v>
      </c>
      <c r="F392" s="7" t="s">
        <v>1355</v>
      </c>
      <c r="G392" s="9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2.75" customHeight="1" x14ac:dyDescent="0.25">
      <c r="A393" s="7" t="s">
        <v>1356</v>
      </c>
      <c r="B393" s="7" t="s">
        <v>797</v>
      </c>
      <c r="C393" s="7">
        <v>75</v>
      </c>
      <c r="D393" s="7">
        <v>0</v>
      </c>
      <c r="E393" s="7">
        <f t="shared" si="15"/>
        <v>75</v>
      </c>
      <c r="F393" s="7" t="s">
        <v>1334</v>
      </c>
      <c r="G393" s="9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2.75" customHeight="1" x14ac:dyDescent="0.25">
      <c r="A394" s="7" t="s">
        <v>1357</v>
      </c>
      <c r="B394" s="7" t="s">
        <v>797</v>
      </c>
      <c r="C394" s="7">
        <v>75</v>
      </c>
      <c r="D394" s="7">
        <v>0</v>
      </c>
      <c r="E394" s="7">
        <v>72</v>
      </c>
      <c r="F394" s="7"/>
      <c r="G394" s="9" t="s">
        <v>1306</v>
      </c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2.75" customHeight="1" x14ac:dyDescent="0.25">
      <c r="A395" s="7" t="s">
        <v>1358</v>
      </c>
      <c r="B395" s="7" t="s">
        <v>797</v>
      </c>
      <c r="C395" s="7">
        <v>75</v>
      </c>
      <c r="D395" s="7">
        <v>0</v>
      </c>
      <c r="E395" s="7">
        <f t="shared" ref="E395:E407" si="16">C395</f>
        <v>75</v>
      </c>
      <c r="F395" s="7" t="s">
        <v>1359</v>
      </c>
      <c r="G395" s="9" t="s">
        <v>1281</v>
      </c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2.75" customHeight="1" x14ac:dyDescent="0.25">
      <c r="A396" s="7" t="s">
        <v>1360</v>
      </c>
      <c r="B396" s="7" t="s">
        <v>797</v>
      </c>
      <c r="C396" s="7">
        <v>75</v>
      </c>
      <c r="D396" s="7">
        <v>0</v>
      </c>
      <c r="E396" s="7">
        <f t="shared" si="16"/>
        <v>75</v>
      </c>
      <c r="F396" s="7" t="s">
        <v>1361</v>
      </c>
      <c r="G396" s="9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2.75" customHeight="1" x14ac:dyDescent="0.25">
      <c r="A397" s="7" t="s">
        <v>1362</v>
      </c>
      <c r="B397" s="7" t="s">
        <v>797</v>
      </c>
      <c r="C397" s="7">
        <v>75</v>
      </c>
      <c r="D397" s="7">
        <v>0</v>
      </c>
      <c r="E397" s="7">
        <f t="shared" si="16"/>
        <v>75</v>
      </c>
      <c r="F397" s="7" t="s">
        <v>1363</v>
      </c>
      <c r="G397" s="9" t="s">
        <v>1364</v>
      </c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2.75" customHeight="1" x14ac:dyDescent="0.25">
      <c r="A398" s="7" t="s">
        <v>1365</v>
      </c>
      <c r="B398" s="7" t="s">
        <v>797</v>
      </c>
      <c r="C398" s="7">
        <v>75</v>
      </c>
      <c r="D398" s="7">
        <v>0</v>
      </c>
      <c r="E398" s="7">
        <f t="shared" si="16"/>
        <v>75</v>
      </c>
      <c r="F398" s="7"/>
      <c r="G398" s="9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2.75" customHeight="1" x14ac:dyDescent="0.25">
      <c r="A399" s="7" t="s">
        <v>1366</v>
      </c>
      <c r="B399" s="7" t="s">
        <v>797</v>
      </c>
      <c r="C399" s="7">
        <v>75</v>
      </c>
      <c r="D399" s="7">
        <v>0</v>
      </c>
      <c r="E399" s="7">
        <f t="shared" si="16"/>
        <v>75</v>
      </c>
      <c r="F399" s="7" t="s">
        <v>1367</v>
      </c>
      <c r="G399" s="9" t="s">
        <v>1235</v>
      </c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2.75" customHeight="1" x14ac:dyDescent="0.25">
      <c r="A400" s="7" t="s">
        <v>1368</v>
      </c>
      <c r="B400" s="7" t="s">
        <v>797</v>
      </c>
      <c r="C400" s="7">
        <v>75</v>
      </c>
      <c r="D400" s="7">
        <v>0</v>
      </c>
      <c r="E400" s="7">
        <f t="shared" si="16"/>
        <v>75</v>
      </c>
      <c r="F400" s="7" t="s">
        <v>1369</v>
      </c>
      <c r="G400" s="9" t="s">
        <v>1370</v>
      </c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2.75" customHeight="1" x14ac:dyDescent="0.25">
      <c r="A401" s="7" t="s">
        <v>1371</v>
      </c>
      <c r="B401" s="7" t="s">
        <v>797</v>
      </c>
      <c r="C401" s="7">
        <v>75</v>
      </c>
      <c r="D401" s="7">
        <v>0</v>
      </c>
      <c r="E401" s="7">
        <f t="shared" si="16"/>
        <v>75</v>
      </c>
      <c r="F401" s="7"/>
      <c r="G401" s="9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2.75" customHeight="1" x14ac:dyDescent="0.25">
      <c r="A402" s="7" t="s">
        <v>1372</v>
      </c>
      <c r="B402" s="7" t="s">
        <v>797</v>
      </c>
      <c r="C402" s="7">
        <v>75</v>
      </c>
      <c r="D402" s="7">
        <v>0</v>
      </c>
      <c r="E402" s="7">
        <f t="shared" si="16"/>
        <v>75</v>
      </c>
      <c r="F402" s="7" t="s">
        <v>1248</v>
      </c>
      <c r="G402" s="9" t="s">
        <v>1373</v>
      </c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2.75" customHeight="1" x14ac:dyDescent="0.25">
      <c r="A403" s="7" t="s">
        <v>1374</v>
      </c>
      <c r="B403" s="7" t="s">
        <v>797</v>
      </c>
      <c r="C403" s="7">
        <v>75</v>
      </c>
      <c r="D403" s="7">
        <v>0</v>
      </c>
      <c r="E403" s="7">
        <f t="shared" si="16"/>
        <v>75</v>
      </c>
      <c r="F403" s="9" t="s">
        <v>1244</v>
      </c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2.75" customHeight="1" x14ac:dyDescent="0.25">
      <c r="A404" s="7" t="s">
        <v>1375</v>
      </c>
      <c r="B404" s="7" t="s">
        <v>797</v>
      </c>
      <c r="C404" s="7">
        <v>75</v>
      </c>
      <c r="D404" s="7">
        <v>0</v>
      </c>
      <c r="E404" s="7">
        <f t="shared" si="16"/>
        <v>75</v>
      </c>
      <c r="F404" s="7" t="s">
        <v>1347</v>
      </c>
      <c r="G404" s="9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2.75" customHeight="1" x14ac:dyDescent="0.25">
      <c r="A405" s="7" t="s">
        <v>1376</v>
      </c>
      <c r="B405" s="7" t="s">
        <v>797</v>
      </c>
      <c r="C405" s="7">
        <v>75</v>
      </c>
      <c r="D405" s="7">
        <v>0</v>
      </c>
      <c r="E405" s="7">
        <f t="shared" si="16"/>
        <v>75</v>
      </c>
      <c r="F405" s="7" t="s">
        <v>1377</v>
      </c>
      <c r="G405" s="9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2.75" customHeight="1" x14ac:dyDescent="0.25">
      <c r="A406" s="7" t="s">
        <v>1378</v>
      </c>
      <c r="B406" s="7" t="s">
        <v>797</v>
      </c>
      <c r="C406" s="7">
        <v>75</v>
      </c>
      <c r="D406" s="7">
        <v>0</v>
      </c>
      <c r="E406" s="7">
        <f t="shared" si="16"/>
        <v>75</v>
      </c>
      <c r="F406" s="7"/>
      <c r="G406" s="9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2.75" customHeight="1" x14ac:dyDescent="0.25">
      <c r="A407" s="7" t="s">
        <v>1379</v>
      </c>
      <c r="B407" s="7" t="s">
        <v>797</v>
      </c>
      <c r="C407" s="7">
        <v>75</v>
      </c>
      <c r="D407" s="7">
        <v>0</v>
      </c>
      <c r="E407" s="7">
        <f t="shared" si="16"/>
        <v>75</v>
      </c>
      <c r="F407" s="7" t="s">
        <v>1380</v>
      </c>
      <c r="G407" s="9" t="s">
        <v>1381</v>
      </c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2.75" customHeight="1" x14ac:dyDescent="0.25">
      <c r="A408" s="7" t="s">
        <v>1382</v>
      </c>
      <c r="B408" s="7" t="s">
        <v>797</v>
      </c>
      <c r="C408" s="7">
        <v>75</v>
      </c>
      <c r="D408" s="7">
        <v>0</v>
      </c>
      <c r="E408" s="7">
        <v>75</v>
      </c>
      <c r="F408" s="7" t="s">
        <v>1383</v>
      </c>
      <c r="G408" s="9" t="s">
        <v>1384</v>
      </c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2.75" customHeight="1" x14ac:dyDescent="0.25">
      <c r="A409" s="7" t="s">
        <v>1385</v>
      </c>
      <c r="B409" s="7" t="s">
        <v>1211</v>
      </c>
      <c r="C409" s="7">
        <v>75</v>
      </c>
      <c r="D409" s="7">
        <v>0</v>
      </c>
      <c r="E409" s="7">
        <v>75</v>
      </c>
      <c r="F409" s="7"/>
      <c r="G409" s="9" t="s">
        <v>1386</v>
      </c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2.75" customHeight="1" x14ac:dyDescent="0.25">
      <c r="A410" s="7" t="s">
        <v>1387</v>
      </c>
      <c r="B410" s="7" t="s">
        <v>1211</v>
      </c>
      <c r="C410" s="7">
        <v>75</v>
      </c>
      <c r="D410" s="7">
        <v>0</v>
      </c>
      <c r="E410" s="7">
        <v>75</v>
      </c>
      <c r="F410" s="7"/>
      <c r="G410" s="9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2.75" customHeight="1" x14ac:dyDescent="0.25">
      <c r="A411" s="7" t="s">
        <v>1388</v>
      </c>
      <c r="B411" s="7" t="s">
        <v>797</v>
      </c>
      <c r="C411" s="7">
        <v>75</v>
      </c>
      <c r="D411" s="7">
        <v>0</v>
      </c>
      <c r="E411" s="7">
        <v>75</v>
      </c>
      <c r="F411" s="7"/>
      <c r="G411" s="9" t="s">
        <v>1253</v>
      </c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2.75" customHeight="1" x14ac:dyDescent="0.25">
      <c r="A412" s="7" t="s">
        <v>1389</v>
      </c>
      <c r="B412" s="7" t="s">
        <v>810</v>
      </c>
      <c r="C412" s="7">
        <v>75</v>
      </c>
      <c r="D412" s="7">
        <v>0</v>
      </c>
      <c r="E412" s="7">
        <f t="shared" ref="E412:E415" si="17">C412</f>
        <v>75</v>
      </c>
      <c r="F412" s="7" t="s">
        <v>996</v>
      </c>
      <c r="G412" s="9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2.75" customHeight="1" x14ac:dyDescent="0.25">
      <c r="A413" s="7" t="s">
        <v>1390</v>
      </c>
      <c r="B413" s="7" t="s">
        <v>810</v>
      </c>
      <c r="C413" s="7">
        <v>75</v>
      </c>
      <c r="D413" s="7">
        <v>0</v>
      </c>
      <c r="E413" s="7">
        <f t="shared" si="17"/>
        <v>75</v>
      </c>
      <c r="F413" s="7" t="s">
        <v>996</v>
      </c>
      <c r="G413" s="9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2.75" customHeight="1" x14ac:dyDescent="0.25">
      <c r="A414" s="7" t="s">
        <v>1391</v>
      </c>
      <c r="B414" s="7" t="s">
        <v>797</v>
      </c>
      <c r="C414" s="7">
        <v>76</v>
      </c>
      <c r="D414" s="7">
        <v>0</v>
      </c>
      <c r="E414" s="7">
        <f t="shared" si="17"/>
        <v>76</v>
      </c>
      <c r="F414" s="7" t="s">
        <v>1392</v>
      </c>
      <c r="G414" s="9" t="s">
        <v>1393</v>
      </c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2.75" customHeight="1" x14ac:dyDescent="0.25">
      <c r="A415" s="7" t="s">
        <v>1394</v>
      </c>
      <c r="B415" s="7" t="s">
        <v>797</v>
      </c>
      <c r="C415" s="7">
        <v>76</v>
      </c>
      <c r="D415" s="7">
        <v>0</v>
      </c>
      <c r="E415" s="7">
        <f t="shared" si="17"/>
        <v>76</v>
      </c>
      <c r="F415" s="7"/>
      <c r="G415" s="9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2.75" customHeight="1" x14ac:dyDescent="0.25">
      <c r="A416" s="7" t="s">
        <v>1395</v>
      </c>
      <c r="B416" s="7" t="s">
        <v>1211</v>
      </c>
      <c r="C416" s="7">
        <v>76</v>
      </c>
      <c r="D416" s="7">
        <v>0</v>
      </c>
      <c r="E416" s="7">
        <v>76</v>
      </c>
      <c r="F416" s="7"/>
      <c r="G416" s="9" t="s">
        <v>1396</v>
      </c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2.75" customHeight="1" x14ac:dyDescent="0.25">
      <c r="A417" s="7" t="s">
        <v>1397</v>
      </c>
      <c r="B417" s="7" t="s">
        <v>810</v>
      </c>
      <c r="C417" s="7">
        <v>76</v>
      </c>
      <c r="D417" s="7">
        <v>0</v>
      </c>
      <c r="E417" s="7">
        <f t="shared" ref="E417:E433" si="18">C417</f>
        <v>76</v>
      </c>
      <c r="F417" s="7"/>
      <c r="G417" s="9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2.75" customHeight="1" x14ac:dyDescent="0.25">
      <c r="A418" s="7" t="s">
        <v>1398</v>
      </c>
      <c r="B418" s="7" t="s">
        <v>810</v>
      </c>
      <c r="C418" s="7">
        <v>76</v>
      </c>
      <c r="D418" s="7">
        <v>0</v>
      </c>
      <c r="E418" s="7">
        <f t="shared" si="18"/>
        <v>76</v>
      </c>
      <c r="F418" s="7"/>
      <c r="G418" s="9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2.75" customHeight="1" x14ac:dyDescent="0.25">
      <c r="A419" s="7" t="s">
        <v>1399</v>
      </c>
      <c r="B419" s="7" t="s">
        <v>797</v>
      </c>
      <c r="C419" s="7">
        <v>76</v>
      </c>
      <c r="D419" s="7">
        <v>0</v>
      </c>
      <c r="E419" s="7">
        <f t="shared" si="18"/>
        <v>76</v>
      </c>
      <c r="F419" s="7" t="s">
        <v>1400</v>
      </c>
      <c r="G419" s="9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2.75" customHeight="1" x14ac:dyDescent="0.25">
      <c r="A420" s="7" t="s">
        <v>1401</v>
      </c>
      <c r="B420" s="7" t="s">
        <v>797</v>
      </c>
      <c r="C420" s="7">
        <v>76</v>
      </c>
      <c r="D420" s="7">
        <v>0</v>
      </c>
      <c r="E420" s="7">
        <f t="shared" si="18"/>
        <v>76</v>
      </c>
      <c r="F420" s="7" t="s">
        <v>1402</v>
      </c>
      <c r="G420" s="9" t="s">
        <v>1297</v>
      </c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2.75" customHeight="1" x14ac:dyDescent="0.25">
      <c r="A421" s="7" t="s">
        <v>1403</v>
      </c>
      <c r="B421" s="7" t="s">
        <v>797</v>
      </c>
      <c r="C421" s="7">
        <v>76</v>
      </c>
      <c r="D421" s="7">
        <v>0</v>
      </c>
      <c r="E421" s="7">
        <f t="shared" si="18"/>
        <v>76</v>
      </c>
      <c r="F421" s="7"/>
      <c r="G421" s="9" t="s">
        <v>1404</v>
      </c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2.75" customHeight="1" x14ac:dyDescent="0.25">
      <c r="A422" s="7" t="s">
        <v>1405</v>
      </c>
      <c r="B422" s="7" t="s">
        <v>797</v>
      </c>
      <c r="C422" s="7">
        <v>76</v>
      </c>
      <c r="D422" s="7">
        <v>0</v>
      </c>
      <c r="E422" s="7">
        <f t="shared" si="18"/>
        <v>76</v>
      </c>
      <c r="F422" s="7" t="s">
        <v>1260</v>
      </c>
      <c r="G422" s="9" t="s">
        <v>1261</v>
      </c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2.75" customHeight="1" x14ac:dyDescent="0.25">
      <c r="A423" s="7" t="s">
        <v>1406</v>
      </c>
      <c r="B423" s="7" t="s">
        <v>810</v>
      </c>
      <c r="C423" s="7">
        <v>76</v>
      </c>
      <c r="D423" s="7">
        <v>0</v>
      </c>
      <c r="E423" s="7">
        <f t="shared" si="18"/>
        <v>76</v>
      </c>
      <c r="F423" s="7" t="s">
        <v>1407</v>
      </c>
      <c r="G423" s="9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2.75" customHeight="1" x14ac:dyDescent="0.25">
      <c r="A424" s="7" t="s">
        <v>1408</v>
      </c>
      <c r="B424" s="7" t="s">
        <v>810</v>
      </c>
      <c r="C424" s="7">
        <v>76</v>
      </c>
      <c r="D424" s="7">
        <v>0</v>
      </c>
      <c r="E424" s="7">
        <f t="shared" si="18"/>
        <v>76</v>
      </c>
      <c r="F424" s="7"/>
      <c r="G424" s="9" t="s">
        <v>1409</v>
      </c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2.75" customHeight="1" x14ac:dyDescent="0.25">
      <c r="A425" s="7" t="s">
        <v>1410</v>
      </c>
      <c r="B425" s="7" t="s">
        <v>810</v>
      </c>
      <c r="C425" s="7">
        <v>76</v>
      </c>
      <c r="D425" s="7">
        <v>0</v>
      </c>
      <c r="E425" s="7">
        <f t="shared" si="18"/>
        <v>76</v>
      </c>
      <c r="F425" s="7" t="s">
        <v>899</v>
      </c>
      <c r="G425" s="9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2.75" customHeight="1" x14ac:dyDescent="0.25">
      <c r="A426" s="7" t="s">
        <v>1411</v>
      </c>
      <c r="B426" s="7" t="s">
        <v>810</v>
      </c>
      <c r="C426" s="7">
        <v>76</v>
      </c>
      <c r="D426" s="7">
        <v>0</v>
      </c>
      <c r="E426" s="7">
        <f t="shared" si="18"/>
        <v>76</v>
      </c>
      <c r="F426" s="7" t="s">
        <v>1412</v>
      </c>
      <c r="G426" s="9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2.75" customHeight="1" x14ac:dyDescent="0.25">
      <c r="A427" s="7" t="s">
        <v>1413</v>
      </c>
      <c r="B427" s="7" t="s">
        <v>810</v>
      </c>
      <c r="C427" s="7">
        <v>76</v>
      </c>
      <c r="D427" s="7">
        <v>0</v>
      </c>
      <c r="E427" s="7">
        <f t="shared" si="18"/>
        <v>76</v>
      </c>
      <c r="F427" s="7" t="s">
        <v>1412</v>
      </c>
      <c r="G427" s="9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2.75" customHeight="1" x14ac:dyDescent="0.25">
      <c r="A428" s="7" t="s">
        <v>1414</v>
      </c>
      <c r="B428" s="7" t="s">
        <v>797</v>
      </c>
      <c r="C428" s="7">
        <v>77</v>
      </c>
      <c r="D428" s="7">
        <v>0</v>
      </c>
      <c r="E428" s="7">
        <f t="shared" si="18"/>
        <v>77</v>
      </c>
      <c r="F428" s="7" t="s">
        <v>1415</v>
      </c>
      <c r="G428" s="9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2.75" customHeight="1" x14ac:dyDescent="0.25">
      <c r="A429" s="7" t="s">
        <v>1416</v>
      </c>
      <c r="B429" s="7" t="s">
        <v>810</v>
      </c>
      <c r="C429" s="7">
        <v>77</v>
      </c>
      <c r="D429" s="7">
        <v>0</v>
      </c>
      <c r="E429" s="7">
        <f t="shared" si="18"/>
        <v>77</v>
      </c>
      <c r="F429" s="7"/>
      <c r="G429" s="9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2.75" customHeight="1" x14ac:dyDescent="0.25">
      <c r="A430" s="7" t="s">
        <v>1417</v>
      </c>
      <c r="B430" s="7" t="s">
        <v>797</v>
      </c>
      <c r="C430" s="7">
        <v>77</v>
      </c>
      <c r="D430" s="7">
        <v>0</v>
      </c>
      <c r="E430" s="7">
        <f t="shared" si="18"/>
        <v>77</v>
      </c>
      <c r="F430" s="7"/>
      <c r="G430" s="9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2.75" customHeight="1" x14ac:dyDescent="0.25">
      <c r="A431" s="7" t="s">
        <v>1418</v>
      </c>
      <c r="B431" s="7" t="s">
        <v>797</v>
      </c>
      <c r="C431" s="7">
        <v>77</v>
      </c>
      <c r="D431" s="7">
        <v>0</v>
      </c>
      <c r="E431" s="7">
        <f t="shared" si="18"/>
        <v>77</v>
      </c>
      <c r="F431" s="7" t="s">
        <v>1419</v>
      </c>
      <c r="G431" s="9" t="s">
        <v>1420</v>
      </c>
      <c r="H431" s="7" t="s">
        <v>1421</v>
      </c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2.75" customHeight="1" x14ac:dyDescent="0.25">
      <c r="A432" s="7" t="s">
        <v>1422</v>
      </c>
      <c r="B432" s="7" t="s">
        <v>797</v>
      </c>
      <c r="C432" s="7">
        <v>77</v>
      </c>
      <c r="D432" s="7">
        <v>0</v>
      </c>
      <c r="E432" s="7">
        <f t="shared" si="18"/>
        <v>77</v>
      </c>
      <c r="F432" s="7" t="s">
        <v>1423</v>
      </c>
      <c r="G432" s="9" t="s">
        <v>1424</v>
      </c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2.75" customHeight="1" x14ac:dyDescent="0.25">
      <c r="A433" s="7" t="s">
        <v>1425</v>
      </c>
      <c r="B433" s="7" t="s">
        <v>797</v>
      </c>
      <c r="C433" s="7">
        <v>77</v>
      </c>
      <c r="D433" s="7">
        <v>0</v>
      </c>
      <c r="E433" s="7">
        <f t="shared" si="18"/>
        <v>77</v>
      </c>
      <c r="F433" s="7" t="s">
        <v>1426</v>
      </c>
      <c r="G433" s="9" t="s">
        <v>1427</v>
      </c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2.75" customHeight="1" x14ac:dyDescent="0.25">
      <c r="A434" s="7" t="s">
        <v>1428</v>
      </c>
      <c r="B434" s="7" t="s">
        <v>797</v>
      </c>
      <c r="C434" s="7">
        <v>77</v>
      </c>
      <c r="D434" s="7">
        <v>0</v>
      </c>
      <c r="E434" s="7">
        <v>77</v>
      </c>
      <c r="F434" s="7" t="s">
        <v>1429</v>
      </c>
      <c r="G434" s="9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2.75" customHeight="1" x14ac:dyDescent="0.25">
      <c r="A435" s="7" t="s">
        <v>1430</v>
      </c>
      <c r="B435" s="7" t="s">
        <v>797</v>
      </c>
      <c r="C435" s="7">
        <v>77</v>
      </c>
      <c r="D435" s="7">
        <v>0</v>
      </c>
      <c r="E435" s="7">
        <f t="shared" ref="E435:E465" si="19">C435</f>
        <v>77</v>
      </c>
      <c r="F435" s="7"/>
      <c r="G435" s="9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2.75" customHeight="1" x14ac:dyDescent="0.25">
      <c r="A436" s="7" t="s">
        <v>1431</v>
      </c>
      <c r="B436" s="7" t="s">
        <v>797</v>
      </c>
      <c r="C436" s="7">
        <v>77</v>
      </c>
      <c r="D436" s="7">
        <v>0</v>
      </c>
      <c r="E436" s="7">
        <f t="shared" si="19"/>
        <v>77</v>
      </c>
      <c r="F436" s="7" t="s">
        <v>1415</v>
      </c>
      <c r="G436" s="9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2.75" customHeight="1" x14ac:dyDescent="0.25">
      <c r="A437" s="7" t="s">
        <v>1432</v>
      </c>
      <c r="B437" s="7" t="s">
        <v>797</v>
      </c>
      <c r="C437" s="7">
        <v>77</v>
      </c>
      <c r="D437" s="7">
        <v>0</v>
      </c>
      <c r="E437" s="7">
        <f t="shared" si="19"/>
        <v>77</v>
      </c>
      <c r="F437" s="7" t="s">
        <v>1415</v>
      </c>
      <c r="G437" s="9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2.75" customHeight="1" x14ac:dyDescent="0.25">
      <c r="A438" s="7" t="s">
        <v>1433</v>
      </c>
      <c r="B438" s="7" t="s">
        <v>797</v>
      </c>
      <c r="C438" s="7">
        <v>77</v>
      </c>
      <c r="D438" s="7">
        <v>0</v>
      </c>
      <c r="E438" s="7">
        <f t="shared" si="19"/>
        <v>77</v>
      </c>
      <c r="F438" s="7" t="s">
        <v>1434</v>
      </c>
      <c r="G438" s="9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2.75" customHeight="1" x14ac:dyDescent="0.25">
      <c r="A439" s="7" t="s">
        <v>1435</v>
      </c>
      <c r="B439" s="7" t="s">
        <v>797</v>
      </c>
      <c r="C439" s="7">
        <v>77</v>
      </c>
      <c r="D439" s="7">
        <v>0</v>
      </c>
      <c r="E439" s="7">
        <f t="shared" si="19"/>
        <v>77</v>
      </c>
      <c r="F439" s="7"/>
      <c r="G439" s="9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2.75" customHeight="1" x14ac:dyDescent="0.25">
      <c r="A440" s="7" t="s">
        <v>1436</v>
      </c>
      <c r="B440" s="7" t="s">
        <v>797</v>
      </c>
      <c r="C440" s="7">
        <v>77</v>
      </c>
      <c r="D440" s="7">
        <v>0</v>
      </c>
      <c r="E440" s="7">
        <f t="shared" si="19"/>
        <v>77</v>
      </c>
      <c r="F440" s="7"/>
      <c r="G440" s="9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2.75" customHeight="1" x14ac:dyDescent="0.25">
      <c r="A441" s="7" t="s">
        <v>1437</v>
      </c>
      <c r="B441" s="7" t="s">
        <v>810</v>
      </c>
      <c r="C441" s="7">
        <v>78</v>
      </c>
      <c r="D441" s="7">
        <v>0</v>
      </c>
      <c r="E441" s="7">
        <f t="shared" si="19"/>
        <v>78</v>
      </c>
      <c r="F441" s="7" t="s">
        <v>1438</v>
      </c>
      <c r="G441" s="9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2.75" customHeight="1" x14ac:dyDescent="0.25">
      <c r="A442" s="7" t="s">
        <v>1439</v>
      </c>
      <c r="B442" s="7" t="s">
        <v>810</v>
      </c>
      <c r="C442" s="7">
        <v>78</v>
      </c>
      <c r="D442" s="7">
        <v>0</v>
      </c>
      <c r="E442" s="7">
        <f t="shared" si="19"/>
        <v>78</v>
      </c>
      <c r="F442" s="7"/>
      <c r="G442" s="9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2.75" customHeight="1" x14ac:dyDescent="0.25">
      <c r="A443" s="7" t="s">
        <v>1440</v>
      </c>
      <c r="B443" s="7" t="s">
        <v>797</v>
      </c>
      <c r="C443" s="7">
        <v>78</v>
      </c>
      <c r="D443" s="7">
        <v>0</v>
      </c>
      <c r="E443" s="7">
        <f t="shared" si="19"/>
        <v>78</v>
      </c>
      <c r="F443" s="7" t="s">
        <v>1441</v>
      </c>
      <c r="G443" s="9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2.75" customHeight="1" x14ac:dyDescent="0.25">
      <c r="A444" s="7" t="s">
        <v>1442</v>
      </c>
      <c r="B444" s="7" t="s">
        <v>797</v>
      </c>
      <c r="C444" s="7">
        <v>78</v>
      </c>
      <c r="D444" s="7">
        <v>0</v>
      </c>
      <c r="E444" s="7">
        <f t="shared" si="19"/>
        <v>78</v>
      </c>
      <c r="F444" s="7" t="s">
        <v>1415</v>
      </c>
      <c r="G444" s="9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2.75" customHeight="1" x14ac:dyDescent="0.25">
      <c r="A445" s="7" t="s">
        <v>1443</v>
      </c>
      <c r="B445" s="7" t="s">
        <v>797</v>
      </c>
      <c r="C445" s="7">
        <v>78</v>
      </c>
      <c r="D445" s="7">
        <v>0</v>
      </c>
      <c r="E445" s="7">
        <f t="shared" si="19"/>
        <v>78</v>
      </c>
      <c r="F445" s="7" t="s">
        <v>1441</v>
      </c>
      <c r="G445" s="9" t="s">
        <v>1444</v>
      </c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2.75" customHeight="1" x14ac:dyDescent="0.25">
      <c r="A446" s="7" t="s">
        <v>1445</v>
      </c>
      <c r="B446" s="7" t="s">
        <v>797</v>
      </c>
      <c r="C446" s="7">
        <v>78</v>
      </c>
      <c r="D446" s="7">
        <v>0</v>
      </c>
      <c r="E446" s="7">
        <f t="shared" si="19"/>
        <v>78</v>
      </c>
      <c r="F446" s="7"/>
      <c r="G446" s="9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2.75" customHeight="1" x14ac:dyDescent="0.25">
      <c r="A447" s="7" t="s">
        <v>1446</v>
      </c>
      <c r="B447" s="7" t="s">
        <v>797</v>
      </c>
      <c r="C447" s="7">
        <v>78</v>
      </c>
      <c r="D447" s="7">
        <v>0</v>
      </c>
      <c r="E447" s="7">
        <f t="shared" si="19"/>
        <v>78</v>
      </c>
      <c r="F447" s="7"/>
      <c r="G447" s="9" t="s">
        <v>1447</v>
      </c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2.75" customHeight="1" x14ac:dyDescent="0.25">
      <c r="A448" s="7" t="s">
        <v>1448</v>
      </c>
      <c r="B448" s="7" t="s">
        <v>797</v>
      </c>
      <c r="C448" s="7">
        <v>78</v>
      </c>
      <c r="D448" s="7">
        <v>0</v>
      </c>
      <c r="E448" s="7">
        <f t="shared" si="19"/>
        <v>78</v>
      </c>
      <c r="F448" s="7"/>
      <c r="G448" s="9" t="s">
        <v>1449</v>
      </c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2.75" customHeight="1" x14ac:dyDescent="0.25">
      <c r="A449" s="7" t="s">
        <v>1450</v>
      </c>
      <c r="B449" s="7" t="s">
        <v>797</v>
      </c>
      <c r="C449" s="7">
        <v>78</v>
      </c>
      <c r="D449" s="7">
        <v>0</v>
      </c>
      <c r="E449" s="7">
        <f t="shared" si="19"/>
        <v>78</v>
      </c>
      <c r="F449" s="7" t="s">
        <v>1377</v>
      </c>
      <c r="G449" s="9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2.75" customHeight="1" x14ac:dyDescent="0.25">
      <c r="A450" s="7" t="s">
        <v>1451</v>
      </c>
      <c r="B450" s="7" t="s">
        <v>797</v>
      </c>
      <c r="C450" s="7">
        <v>78</v>
      </c>
      <c r="D450" s="7">
        <v>0</v>
      </c>
      <c r="E450" s="7">
        <f t="shared" si="19"/>
        <v>78</v>
      </c>
      <c r="F450" s="7" t="s">
        <v>1452</v>
      </c>
      <c r="G450" s="9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2.75" customHeight="1" x14ac:dyDescent="0.25">
      <c r="A451" s="7" t="s">
        <v>1453</v>
      </c>
      <c r="B451" s="7" t="s">
        <v>797</v>
      </c>
      <c r="C451" s="7">
        <v>78</v>
      </c>
      <c r="D451" s="7">
        <v>0</v>
      </c>
      <c r="E451" s="7">
        <f t="shared" si="19"/>
        <v>78</v>
      </c>
      <c r="F451" s="7" t="s">
        <v>1454</v>
      </c>
      <c r="G451" s="9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2.75" customHeight="1" x14ac:dyDescent="0.25">
      <c r="A452" s="7" t="s">
        <v>1455</v>
      </c>
      <c r="B452" s="7" t="s">
        <v>810</v>
      </c>
      <c r="C452" s="7">
        <v>78</v>
      </c>
      <c r="D452" s="7">
        <v>0</v>
      </c>
      <c r="E452" s="7">
        <f t="shared" si="19"/>
        <v>78</v>
      </c>
      <c r="F452" s="7"/>
      <c r="G452" s="9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2.75" customHeight="1" x14ac:dyDescent="0.25">
      <c r="A453" s="7" t="s">
        <v>1456</v>
      </c>
      <c r="B453" s="7" t="s">
        <v>797</v>
      </c>
      <c r="C453" s="7">
        <v>79</v>
      </c>
      <c r="D453" s="7">
        <v>0</v>
      </c>
      <c r="E453" s="7">
        <f t="shared" si="19"/>
        <v>79</v>
      </c>
      <c r="F453" s="7" t="s">
        <v>1441</v>
      </c>
      <c r="G453" s="9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2.75" customHeight="1" x14ac:dyDescent="0.25">
      <c r="A454" s="7" t="s">
        <v>1457</v>
      </c>
      <c r="B454" s="7" t="s">
        <v>797</v>
      </c>
      <c r="C454" s="7">
        <v>79</v>
      </c>
      <c r="D454" s="7">
        <v>0</v>
      </c>
      <c r="E454" s="7">
        <f t="shared" si="19"/>
        <v>79</v>
      </c>
      <c r="F454" s="7" t="s">
        <v>1248</v>
      </c>
      <c r="G454" s="9" t="s">
        <v>1458</v>
      </c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2.75" customHeight="1" x14ac:dyDescent="0.25">
      <c r="A455" s="7" t="s">
        <v>1459</v>
      </c>
      <c r="B455" s="7" t="s">
        <v>797</v>
      </c>
      <c r="C455" s="7">
        <v>79</v>
      </c>
      <c r="D455" s="7">
        <v>0</v>
      </c>
      <c r="E455" s="7">
        <f t="shared" si="19"/>
        <v>79</v>
      </c>
      <c r="F455" s="7" t="s">
        <v>1460</v>
      </c>
      <c r="G455" s="9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2.75" customHeight="1" x14ac:dyDescent="0.25">
      <c r="A456" s="7" t="s">
        <v>1461</v>
      </c>
      <c r="B456" s="7" t="s">
        <v>797</v>
      </c>
      <c r="C456" s="7">
        <v>79</v>
      </c>
      <c r="D456" s="7">
        <v>0</v>
      </c>
      <c r="E456" s="7">
        <f t="shared" si="19"/>
        <v>79</v>
      </c>
      <c r="F456" s="7" t="s">
        <v>1415</v>
      </c>
      <c r="G456" s="9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2.75" customHeight="1" x14ac:dyDescent="0.25">
      <c r="A457" s="7" t="s">
        <v>1462</v>
      </c>
      <c r="B457" s="7" t="s">
        <v>797</v>
      </c>
      <c r="C457" s="7">
        <v>79</v>
      </c>
      <c r="D457" s="7">
        <v>0</v>
      </c>
      <c r="E457" s="7">
        <f t="shared" si="19"/>
        <v>79</v>
      </c>
      <c r="F457" s="7" t="s">
        <v>1415</v>
      </c>
      <c r="G457" s="9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2.75" customHeight="1" x14ac:dyDescent="0.25">
      <c r="A458" s="7" t="s">
        <v>1463</v>
      </c>
      <c r="B458" s="7" t="s">
        <v>797</v>
      </c>
      <c r="C458" s="7">
        <v>79</v>
      </c>
      <c r="D458" s="7">
        <v>0</v>
      </c>
      <c r="E458" s="7">
        <f t="shared" si="19"/>
        <v>79</v>
      </c>
      <c r="F458" s="7" t="s">
        <v>1441</v>
      </c>
      <c r="G458" s="9" t="s">
        <v>1464</v>
      </c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2.75" customHeight="1" x14ac:dyDescent="0.25">
      <c r="A459" s="7" t="s">
        <v>1465</v>
      </c>
      <c r="B459" s="7" t="s">
        <v>859</v>
      </c>
      <c r="C459" s="7">
        <v>79</v>
      </c>
      <c r="D459" s="7">
        <v>0</v>
      </c>
      <c r="E459" s="7">
        <f t="shared" si="19"/>
        <v>79</v>
      </c>
      <c r="F459" s="7"/>
      <c r="G459" s="9" t="s">
        <v>1466</v>
      </c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2.75" customHeight="1" x14ac:dyDescent="0.25">
      <c r="A460" s="7" t="s">
        <v>1467</v>
      </c>
      <c r="B460" s="7" t="s">
        <v>1211</v>
      </c>
      <c r="C460" s="7">
        <v>79</v>
      </c>
      <c r="D460" s="7">
        <v>0</v>
      </c>
      <c r="E460" s="7">
        <f t="shared" si="19"/>
        <v>79</v>
      </c>
      <c r="F460" s="7"/>
      <c r="G460" s="9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2.75" customHeight="1" x14ac:dyDescent="0.25">
      <c r="A461" s="7" t="s">
        <v>1468</v>
      </c>
      <c r="B461" s="7" t="s">
        <v>797</v>
      </c>
      <c r="C461" s="7">
        <v>79</v>
      </c>
      <c r="D461" s="7">
        <v>0</v>
      </c>
      <c r="E461" s="7">
        <f t="shared" si="19"/>
        <v>79</v>
      </c>
      <c r="F461" s="7"/>
      <c r="G461" s="9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2.75" customHeight="1" x14ac:dyDescent="0.25">
      <c r="A462" s="7" t="s">
        <v>1469</v>
      </c>
      <c r="B462" s="7" t="s">
        <v>797</v>
      </c>
      <c r="C462" s="7">
        <v>79</v>
      </c>
      <c r="D462" s="7">
        <v>0</v>
      </c>
      <c r="E462" s="7">
        <f t="shared" si="19"/>
        <v>79</v>
      </c>
      <c r="F462" s="7" t="s">
        <v>1470</v>
      </c>
      <c r="G462" s="9" t="s">
        <v>1471</v>
      </c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2.75" customHeight="1" x14ac:dyDescent="0.25">
      <c r="A463" s="7" t="s">
        <v>1472</v>
      </c>
      <c r="B463" s="7" t="s">
        <v>797</v>
      </c>
      <c r="C463" s="7">
        <v>79</v>
      </c>
      <c r="D463" s="7">
        <v>0</v>
      </c>
      <c r="E463" s="7">
        <f t="shared" si="19"/>
        <v>79</v>
      </c>
      <c r="F463" s="7"/>
      <c r="G463" s="9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2.75" customHeight="1" x14ac:dyDescent="0.25">
      <c r="A464" s="7" t="s">
        <v>1473</v>
      </c>
      <c r="B464" s="7" t="s">
        <v>810</v>
      </c>
      <c r="C464" s="7">
        <v>80</v>
      </c>
      <c r="D464" s="7">
        <v>0</v>
      </c>
      <c r="E464" s="7">
        <f t="shared" si="19"/>
        <v>80</v>
      </c>
      <c r="F464" s="7" t="s">
        <v>1474</v>
      </c>
      <c r="G464" s="9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2.75" customHeight="1" x14ac:dyDescent="0.25">
      <c r="A465" s="7" t="s">
        <v>1475</v>
      </c>
      <c r="B465" s="7" t="s">
        <v>797</v>
      </c>
      <c r="C465" s="7">
        <v>80</v>
      </c>
      <c r="D465" s="7">
        <v>0</v>
      </c>
      <c r="E465" s="7">
        <f t="shared" si="19"/>
        <v>80</v>
      </c>
      <c r="F465" s="7" t="s">
        <v>1476</v>
      </c>
      <c r="G465" s="9" t="s">
        <v>1249</v>
      </c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2.75" customHeight="1" x14ac:dyDescent="0.25">
      <c r="A466" s="7" t="s">
        <v>1477</v>
      </c>
      <c r="B466" s="7" t="s">
        <v>859</v>
      </c>
      <c r="C466" s="7">
        <v>80</v>
      </c>
      <c r="D466" s="7">
        <v>3</v>
      </c>
      <c r="E466" s="7">
        <f>C466+16</f>
        <v>96</v>
      </c>
      <c r="F466" s="7"/>
      <c r="G466" s="9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2.75" customHeight="1" x14ac:dyDescent="0.25">
      <c r="A467" s="7" t="s">
        <v>1478</v>
      </c>
      <c r="B467" s="7" t="s">
        <v>797</v>
      </c>
      <c r="C467" s="7">
        <v>80</v>
      </c>
      <c r="D467" s="7">
        <v>0</v>
      </c>
      <c r="E467" s="7">
        <f t="shared" ref="E467:E470" si="20">C467</f>
        <v>80</v>
      </c>
      <c r="F467" s="7" t="s">
        <v>1479</v>
      </c>
      <c r="G467" s="9" t="s">
        <v>1480</v>
      </c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2.75" customHeight="1" x14ac:dyDescent="0.25">
      <c r="A468" s="7" t="s">
        <v>1481</v>
      </c>
      <c r="B468" s="7" t="s">
        <v>797</v>
      </c>
      <c r="C468" s="7">
        <v>80</v>
      </c>
      <c r="D468" s="7">
        <v>0</v>
      </c>
      <c r="E468" s="7">
        <f t="shared" si="20"/>
        <v>80</v>
      </c>
      <c r="F468" s="7" t="s">
        <v>1482</v>
      </c>
      <c r="G468" s="9" t="s">
        <v>1483</v>
      </c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2.75" customHeight="1" x14ac:dyDescent="0.25">
      <c r="A469" s="7" t="s">
        <v>1484</v>
      </c>
      <c r="B469" s="7" t="s">
        <v>810</v>
      </c>
      <c r="C469" s="7">
        <v>80</v>
      </c>
      <c r="D469" s="7">
        <v>0</v>
      </c>
      <c r="E469" s="7">
        <f t="shared" si="20"/>
        <v>80</v>
      </c>
      <c r="F469" s="7"/>
      <c r="G469" s="9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2.75" customHeight="1" x14ac:dyDescent="0.25">
      <c r="A470" s="7" t="s">
        <v>1485</v>
      </c>
      <c r="B470" s="7" t="s">
        <v>859</v>
      </c>
      <c r="C470" s="7">
        <v>80</v>
      </c>
      <c r="D470" s="7">
        <v>0</v>
      </c>
      <c r="E470" s="7">
        <f t="shared" si="20"/>
        <v>80</v>
      </c>
      <c r="F470" s="7"/>
      <c r="G470" s="9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2.75" customHeight="1" x14ac:dyDescent="0.25">
      <c r="A471" s="7" t="s">
        <v>1486</v>
      </c>
      <c r="B471" s="7" t="s">
        <v>1211</v>
      </c>
      <c r="C471" s="7">
        <v>80</v>
      </c>
      <c r="D471" s="7">
        <v>0</v>
      </c>
      <c r="E471" s="7">
        <v>80</v>
      </c>
      <c r="F471" s="7"/>
      <c r="G471" s="9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2.75" customHeight="1" x14ac:dyDescent="0.25">
      <c r="A472" s="7" t="s">
        <v>1487</v>
      </c>
      <c r="B472" s="7" t="s">
        <v>1211</v>
      </c>
      <c r="C472" s="7">
        <v>80</v>
      </c>
      <c r="D472" s="7">
        <v>0</v>
      </c>
      <c r="E472" s="7">
        <v>80</v>
      </c>
      <c r="F472" s="7"/>
      <c r="G472" s="9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2.75" customHeight="1" x14ac:dyDescent="0.25">
      <c r="A473" s="7" t="s">
        <v>1488</v>
      </c>
      <c r="B473" s="7" t="s">
        <v>1211</v>
      </c>
      <c r="C473" s="7">
        <v>80</v>
      </c>
      <c r="D473" s="7">
        <v>1</v>
      </c>
      <c r="E473" s="7">
        <f>C473+5</f>
        <v>85</v>
      </c>
      <c r="F473" s="7"/>
      <c r="G473" s="9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2.75" customHeight="1" x14ac:dyDescent="0.25">
      <c r="A474" s="7" t="s">
        <v>1489</v>
      </c>
      <c r="B474" s="7" t="s">
        <v>1211</v>
      </c>
      <c r="C474" s="7">
        <v>80</v>
      </c>
      <c r="D474" s="7">
        <v>0</v>
      </c>
      <c r="E474" s="7">
        <f t="shared" ref="E474:E475" si="21">C474</f>
        <v>80</v>
      </c>
      <c r="F474" s="7"/>
      <c r="G474" s="9" t="s">
        <v>1490</v>
      </c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2.75" customHeight="1" x14ac:dyDescent="0.25">
      <c r="A475" s="7" t="s">
        <v>1491</v>
      </c>
      <c r="B475" s="7" t="s">
        <v>797</v>
      </c>
      <c r="C475" s="7">
        <v>80</v>
      </c>
      <c r="D475" s="7">
        <v>0</v>
      </c>
      <c r="E475" s="7">
        <f t="shared" si="21"/>
        <v>80</v>
      </c>
      <c r="F475" s="7"/>
      <c r="G475" s="9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2.75" customHeight="1" x14ac:dyDescent="0.25">
      <c r="A476" s="7" t="s">
        <v>1492</v>
      </c>
      <c r="B476" s="7" t="s">
        <v>797</v>
      </c>
      <c r="C476" s="7">
        <v>80</v>
      </c>
      <c r="D476" s="7">
        <v>0</v>
      </c>
      <c r="E476" s="7">
        <v>83</v>
      </c>
      <c r="F476" s="7" t="s">
        <v>1493</v>
      </c>
      <c r="G476" s="9" t="s">
        <v>1314</v>
      </c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2.75" customHeight="1" x14ac:dyDescent="0.25">
      <c r="A477" s="7" t="s">
        <v>1494</v>
      </c>
      <c r="B477" s="7" t="s">
        <v>797</v>
      </c>
      <c r="C477" s="7">
        <v>80</v>
      </c>
      <c r="D477" s="7">
        <v>0</v>
      </c>
      <c r="E477" s="7">
        <f t="shared" ref="E477:E481" si="22">C477</f>
        <v>80</v>
      </c>
      <c r="F477" s="7" t="s">
        <v>1495</v>
      </c>
      <c r="G477" s="9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2.75" customHeight="1" x14ac:dyDescent="0.25">
      <c r="A478" s="7" t="s">
        <v>1496</v>
      </c>
      <c r="B478" s="7" t="s">
        <v>797</v>
      </c>
      <c r="C478" s="7">
        <v>80</v>
      </c>
      <c r="D478" s="7">
        <v>0</v>
      </c>
      <c r="E478" s="7">
        <f t="shared" si="22"/>
        <v>80</v>
      </c>
      <c r="F478" s="7"/>
      <c r="G478" s="9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2.75" customHeight="1" x14ac:dyDescent="0.25">
      <c r="A479" s="7" t="s">
        <v>1497</v>
      </c>
      <c r="B479" s="7" t="s">
        <v>810</v>
      </c>
      <c r="C479" s="7">
        <v>81</v>
      </c>
      <c r="D479" s="7">
        <v>0</v>
      </c>
      <c r="E479" s="7">
        <f t="shared" si="22"/>
        <v>81</v>
      </c>
      <c r="F479" s="7"/>
      <c r="G479" s="9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2.75" customHeight="1" x14ac:dyDescent="0.25">
      <c r="A480" s="7" t="s">
        <v>1498</v>
      </c>
      <c r="B480" s="7" t="s">
        <v>797</v>
      </c>
      <c r="C480" s="7">
        <v>81</v>
      </c>
      <c r="D480" s="7">
        <v>0</v>
      </c>
      <c r="E480" s="7">
        <f t="shared" si="22"/>
        <v>81</v>
      </c>
      <c r="F480" s="7" t="s">
        <v>1499</v>
      </c>
      <c r="G480" s="9" t="s">
        <v>1480</v>
      </c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2.75" customHeight="1" x14ac:dyDescent="0.25">
      <c r="A481" s="7" t="s">
        <v>1500</v>
      </c>
      <c r="B481" s="7" t="s">
        <v>797</v>
      </c>
      <c r="C481" s="7">
        <v>81</v>
      </c>
      <c r="D481" s="7">
        <v>0</v>
      </c>
      <c r="E481" s="7">
        <f t="shared" si="22"/>
        <v>81</v>
      </c>
      <c r="F481" s="7"/>
      <c r="G481" s="9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2.75" customHeight="1" x14ac:dyDescent="0.25">
      <c r="A482" s="7" t="s">
        <v>1501</v>
      </c>
      <c r="B482" s="7" t="s">
        <v>1211</v>
      </c>
      <c r="C482" s="7">
        <v>81</v>
      </c>
      <c r="D482" s="7">
        <v>0</v>
      </c>
      <c r="E482" s="7">
        <v>81</v>
      </c>
      <c r="F482" s="7"/>
      <c r="G482" s="9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2.75" customHeight="1" x14ac:dyDescent="0.25">
      <c r="A483" s="7" t="s">
        <v>1502</v>
      </c>
      <c r="B483" s="7" t="s">
        <v>797</v>
      </c>
      <c r="C483" s="7">
        <v>81</v>
      </c>
      <c r="D483" s="7">
        <v>0</v>
      </c>
      <c r="E483" s="7">
        <f t="shared" ref="E483:E485" si="23">C483</f>
        <v>81</v>
      </c>
      <c r="F483" s="7" t="s">
        <v>1503</v>
      </c>
      <c r="G483" s="9" t="s">
        <v>1504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2.75" customHeight="1" x14ac:dyDescent="0.25">
      <c r="A484" s="7" t="s">
        <v>1505</v>
      </c>
      <c r="B484" s="7" t="s">
        <v>797</v>
      </c>
      <c r="C484" s="7">
        <v>81</v>
      </c>
      <c r="D484" s="7">
        <v>0</v>
      </c>
      <c r="E484" s="7">
        <f t="shared" si="23"/>
        <v>81</v>
      </c>
      <c r="F484" s="7"/>
      <c r="G484" s="9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2.75" customHeight="1" x14ac:dyDescent="0.25">
      <c r="A485" s="7" t="s">
        <v>1506</v>
      </c>
      <c r="B485" s="7" t="s">
        <v>797</v>
      </c>
      <c r="C485" s="7">
        <v>82</v>
      </c>
      <c r="D485" s="7">
        <v>0</v>
      </c>
      <c r="E485" s="7">
        <f t="shared" si="23"/>
        <v>82</v>
      </c>
      <c r="F485" s="7"/>
      <c r="G485" s="9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2.75" customHeight="1" x14ac:dyDescent="0.25">
      <c r="A486" s="7" t="s">
        <v>1507</v>
      </c>
      <c r="B486" s="7" t="s">
        <v>797</v>
      </c>
      <c r="C486" s="7">
        <v>82</v>
      </c>
      <c r="D486" s="7">
        <v>0</v>
      </c>
      <c r="E486" s="7">
        <v>82</v>
      </c>
      <c r="F486" s="7"/>
      <c r="G486" s="9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2.75" customHeight="1" x14ac:dyDescent="0.25">
      <c r="A487" s="7" t="s">
        <v>1508</v>
      </c>
      <c r="B487" s="7" t="s">
        <v>797</v>
      </c>
      <c r="C487" s="7">
        <v>82</v>
      </c>
      <c r="D487" s="7">
        <v>0</v>
      </c>
      <c r="E487" s="7">
        <f t="shared" ref="E487:E501" si="24">C487</f>
        <v>82</v>
      </c>
      <c r="F487" s="7"/>
      <c r="G487" s="9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2.75" customHeight="1" x14ac:dyDescent="0.25">
      <c r="A488" s="7" t="s">
        <v>1509</v>
      </c>
      <c r="B488" s="7" t="s">
        <v>797</v>
      </c>
      <c r="C488" s="7">
        <v>82</v>
      </c>
      <c r="D488" s="7">
        <v>0</v>
      </c>
      <c r="E488" s="7">
        <f t="shared" si="24"/>
        <v>82</v>
      </c>
      <c r="F488" s="7" t="s">
        <v>1510</v>
      </c>
      <c r="G488" s="9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2.75" customHeight="1" x14ac:dyDescent="0.25">
      <c r="A489" s="7" t="s">
        <v>1511</v>
      </c>
      <c r="B489" s="7" t="s">
        <v>859</v>
      </c>
      <c r="C489" s="7">
        <v>82</v>
      </c>
      <c r="D489" s="7">
        <v>0</v>
      </c>
      <c r="E489" s="7">
        <f t="shared" si="24"/>
        <v>82</v>
      </c>
      <c r="F489" s="7"/>
      <c r="G489" s="9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2.75" customHeight="1" x14ac:dyDescent="0.25">
      <c r="A490" s="7" t="s">
        <v>1512</v>
      </c>
      <c r="B490" s="7" t="s">
        <v>797</v>
      </c>
      <c r="C490" s="7">
        <v>82</v>
      </c>
      <c r="D490" s="7">
        <v>0</v>
      </c>
      <c r="E490" s="7">
        <f t="shared" si="24"/>
        <v>82</v>
      </c>
      <c r="F490" s="7"/>
      <c r="G490" s="9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2.75" customHeight="1" x14ac:dyDescent="0.25">
      <c r="A491" s="7" t="s">
        <v>1513</v>
      </c>
      <c r="B491" s="7" t="s">
        <v>797</v>
      </c>
      <c r="C491" s="7">
        <v>82</v>
      </c>
      <c r="D491" s="7">
        <v>0</v>
      </c>
      <c r="E491" s="7">
        <f t="shared" si="24"/>
        <v>82</v>
      </c>
      <c r="F491" s="7"/>
      <c r="G491" s="9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2.75" customHeight="1" x14ac:dyDescent="0.25">
      <c r="A492" s="7" t="s">
        <v>1514</v>
      </c>
      <c r="B492" s="7" t="s">
        <v>797</v>
      </c>
      <c r="C492" s="7">
        <v>82</v>
      </c>
      <c r="D492" s="7">
        <v>0</v>
      </c>
      <c r="E492" s="7">
        <f t="shared" si="24"/>
        <v>82</v>
      </c>
      <c r="F492" s="7" t="s">
        <v>1515</v>
      </c>
      <c r="G492" s="9" t="s">
        <v>1516</v>
      </c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2.75" customHeight="1" x14ac:dyDescent="0.25">
      <c r="A493" s="7" t="s">
        <v>1517</v>
      </c>
      <c r="B493" s="7" t="s">
        <v>797</v>
      </c>
      <c r="C493" s="7">
        <v>82</v>
      </c>
      <c r="D493" s="7">
        <v>0</v>
      </c>
      <c r="E493" s="7">
        <f t="shared" si="24"/>
        <v>82</v>
      </c>
      <c r="F493" s="7" t="s">
        <v>1495</v>
      </c>
      <c r="G493" s="9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2.75" customHeight="1" x14ac:dyDescent="0.25">
      <c r="A494" s="7" t="s">
        <v>1518</v>
      </c>
      <c r="B494" s="7" t="s">
        <v>797</v>
      </c>
      <c r="C494" s="7">
        <v>82</v>
      </c>
      <c r="D494" s="7">
        <v>0</v>
      </c>
      <c r="E494" s="7">
        <f t="shared" si="24"/>
        <v>82</v>
      </c>
      <c r="F494" s="7" t="s">
        <v>1519</v>
      </c>
      <c r="G494" s="9" t="s">
        <v>1381</v>
      </c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2.75" customHeight="1" x14ac:dyDescent="0.25">
      <c r="A495" s="7" t="s">
        <v>1520</v>
      </c>
      <c r="B495" s="7" t="s">
        <v>797</v>
      </c>
      <c r="C495" s="7">
        <v>83</v>
      </c>
      <c r="D495" s="7">
        <v>0</v>
      </c>
      <c r="E495" s="7">
        <f t="shared" si="24"/>
        <v>83</v>
      </c>
      <c r="F495" s="7"/>
      <c r="G495" s="9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2.75" customHeight="1" x14ac:dyDescent="0.25">
      <c r="A496" s="7" t="s">
        <v>1521</v>
      </c>
      <c r="B496" s="7" t="s">
        <v>797</v>
      </c>
      <c r="C496" s="7">
        <v>83</v>
      </c>
      <c r="D496" s="7">
        <v>0</v>
      </c>
      <c r="E496" s="7">
        <f t="shared" si="24"/>
        <v>83</v>
      </c>
      <c r="F496" s="7" t="s">
        <v>1522</v>
      </c>
      <c r="G496" s="9" t="s">
        <v>1235</v>
      </c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2.75" customHeight="1" x14ac:dyDescent="0.25">
      <c r="A497" s="7" t="s">
        <v>1523</v>
      </c>
      <c r="B497" s="7" t="s">
        <v>797</v>
      </c>
      <c r="C497" s="7">
        <v>83</v>
      </c>
      <c r="D497" s="7">
        <v>0</v>
      </c>
      <c r="E497" s="7">
        <f t="shared" si="24"/>
        <v>83</v>
      </c>
      <c r="F497" s="7" t="s">
        <v>1524</v>
      </c>
      <c r="G497" s="9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2.75" customHeight="1" x14ac:dyDescent="0.25">
      <c r="A498" s="7" t="s">
        <v>1509</v>
      </c>
      <c r="B498" s="7" t="s">
        <v>797</v>
      </c>
      <c r="C498" s="7">
        <v>83</v>
      </c>
      <c r="D498" s="7">
        <v>0</v>
      </c>
      <c r="E498" s="7">
        <f t="shared" si="24"/>
        <v>83</v>
      </c>
      <c r="F498" s="7" t="s">
        <v>1525</v>
      </c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2.75" customHeight="1" x14ac:dyDescent="0.25">
      <c r="A499" s="7" t="s">
        <v>1526</v>
      </c>
      <c r="B499" s="7" t="s">
        <v>797</v>
      </c>
      <c r="C499" s="7">
        <v>83</v>
      </c>
      <c r="D499" s="7">
        <v>0</v>
      </c>
      <c r="E499" s="7">
        <f t="shared" si="24"/>
        <v>83</v>
      </c>
      <c r="F499" s="7" t="s">
        <v>1352</v>
      </c>
      <c r="G499" s="9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2.75" customHeight="1" x14ac:dyDescent="0.25">
      <c r="A500" s="7" t="s">
        <v>1496</v>
      </c>
      <c r="B500" s="7" t="s">
        <v>797</v>
      </c>
      <c r="C500" s="7">
        <v>83</v>
      </c>
      <c r="D500" s="7">
        <v>0</v>
      </c>
      <c r="E500" s="7">
        <f t="shared" si="24"/>
        <v>83</v>
      </c>
      <c r="F500" s="7"/>
      <c r="G500" s="9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2.75" customHeight="1" x14ac:dyDescent="0.25">
      <c r="A501" s="7" t="s">
        <v>1527</v>
      </c>
      <c r="B501" s="7" t="s">
        <v>797</v>
      </c>
      <c r="C501" s="7">
        <v>83</v>
      </c>
      <c r="D501" s="7">
        <v>0</v>
      </c>
      <c r="E501" s="7">
        <f t="shared" si="24"/>
        <v>83</v>
      </c>
      <c r="F501" s="7"/>
      <c r="G501" s="9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2.75" customHeight="1" x14ac:dyDescent="0.25">
      <c r="A502" s="7" t="s">
        <v>1528</v>
      </c>
      <c r="B502" s="7" t="s">
        <v>810</v>
      </c>
      <c r="C502" s="7">
        <v>83</v>
      </c>
      <c r="D502" s="7">
        <v>1</v>
      </c>
      <c r="E502" s="7">
        <f>C502+5</f>
        <v>88</v>
      </c>
      <c r="F502" s="7" t="s">
        <v>939</v>
      </c>
      <c r="G502" s="9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2.75" customHeight="1" x14ac:dyDescent="0.25">
      <c r="A503" s="7" t="s">
        <v>1529</v>
      </c>
      <c r="B503" s="7" t="s">
        <v>797</v>
      </c>
      <c r="C503" s="7">
        <v>83</v>
      </c>
      <c r="D503" s="7">
        <v>0</v>
      </c>
      <c r="E503" s="7">
        <f t="shared" ref="E503:E516" si="25">C503</f>
        <v>83</v>
      </c>
      <c r="F503" s="7"/>
      <c r="G503" s="9" t="s">
        <v>1530</v>
      </c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2.75" customHeight="1" x14ac:dyDescent="0.25">
      <c r="A504" s="7" t="s">
        <v>1531</v>
      </c>
      <c r="B504" s="7" t="s">
        <v>797</v>
      </c>
      <c r="C504" s="7">
        <v>83</v>
      </c>
      <c r="D504" s="7">
        <v>0</v>
      </c>
      <c r="E504" s="7">
        <f t="shared" si="25"/>
        <v>83</v>
      </c>
      <c r="F504" s="7" t="s">
        <v>1532</v>
      </c>
      <c r="G504" s="9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2.75" customHeight="1" x14ac:dyDescent="0.25">
      <c r="A505" s="7" t="s">
        <v>1533</v>
      </c>
      <c r="B505" s="7" t="s">
        <v>797</v>
      </c>
      <c r="C505" s="7">
        <v>83</v>
      </c>
      <c r="D505" s="7">
        <v>0</v>
      </c>
      <c r="E505" s="7">
        <f t="shared" si="25"/>
        <v>83</v>
      </c>
      <c r="F505" s="7" t="s">
        <v>1534</v>
      </c>
      <c r="G505" s="9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2.75" customHeight="1" x14ac:dyDescent="0.25">
      <c r="A506" s="7" t="s">
        <v>1535</v>
      </c>
      <c r="B506" s="7" t="s">
        <v>797</v>
      </c>
      <c r="C506" s="7">
        <v>83</v>
      </c>
      <c r="D506" s="7">
        <v>0</v>
      </c>
      <c r="E506" s="7">
        <f t="shared" si="25"/>
        <v>83</v>
      </c>
      <c r="F506" s="7"/>
      <c r="G506" s="9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2.75" customHeight="1" x14ac:dyDescent="0.25">
      <c r="A507" s="7" t="s">
        <v>1536</v>
      </c>
      <c r="B507" s="7" t="s">
        <v>797</v>
      </c>
      <c r="C507" s="7">
        <v>83</v>
      </c>
      <c r="D507" s="7">
        <v>0</v>
      </c>
      <c r="E507" s="7">
        <f t="shared" si="25"/>
        <v>83</v>
      </c>
      <c r="F507" s="7" t="s">
        <v>1537</v>
      </c>
      <c r="G507" s="9" t="s">
        <v>1306</v>
      </c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2.75" customHeight="1" x14ac:dyDescent="0.25">
      <c r="A508" s="7" t="s">
        <v>1538</v>
      </c>
      <c r="B508" s="7" t="s">
        <v>802</v>
      </c>
      <c r="C508" s="7">
        <v>83</v>
      </c>
      <c r="D508" s="7">
        <v>0</v>
      </c>
      <c r="E508" s="7">
        <f t="shared" si="25"/>
        <v>83</v>
      </c>
      <c r="F508" s="7" t="s">
        <v>1539</v>
      </c>
      <c r="G508" s="9" t="s">
        <v>1540</v>
      </c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2.75" customHeight="1" x14ac:dyDescent="0.25">
      <c r="A509" s="7" t="s">
        <v>1541</v>
      </c>
      <c r="B509" s="7" t="s">
        <v>802</v>
      </c>
      <c r="C509" s="7">
        <v>83</v>
      </c>
      <c r="D509" s="7">
        <v>0</v>
      </c>
      <c r="E509" s="7">
        <f t="shared" si="25"/>
        <v>83</v>
      </c>
      <c r="F509" s="7" t="s">
        <v>1542</v>
      </c>
      <c r="G509" s="9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2.75" customHeight="1" x14ac:dyDescent="0.25">
      <c r="A510" s="7" t="s">
        <v>1543</v>
      </c>
      <c r="B510" s="7" t="s">
        <v>797</v>
      </c>
      <c r="C510" s="7">
        <v>84</v>
      </c>
      <c r="D510" s="7">
        <v>0</v>
      </c>
      <c r="E510" s="7">
        <f t="shared" si="25"/>
        <v>84</v>
      </c>
      <c r="F510" s="7"/>
      <c r="G510" s="9" t="s">
        <v>1404</v>
      </c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2.75" customHeight="1" x14ac:dyDescent="0.25">
      <c r="A511" s="7" t="s">
        <v>1544</v>
      </c>
      <c r="B511" s="7" t="s">
        <v>797</v>
      </c>
      <c r="C511" s="7">
        <v>84</v>
      </c>
      <c r="D511" s="7">
        <v>0</v>
      </c>
      <c r="E511" s="7">
        <f t="shared" si="25"/>
        <v>84</v>
      </c>
      <c r="F511" s="7"/>
      <c r="G511" s="9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2.75" customHeight="1" x14ac:dyDescent="0.25">
      <c r="A512" s="7" t="s">
        <v>1545</v>
      </c>
      <c r="B512" s="7" t="s">
        <v>797</v>
      </c>
      <c r="C512" s="7">
        <v>84</v>
      </c>
      <c r="D512" s="7">
        <v>0</v>
      </c>
      <c r="E512" s="7">
        <f t="shared" si="25"/>
        <v>84</v>
      </c>
      <c r="F512" s="7"/>
      <c r="G512" s="9" t="s">
        <v>1546</v>
      </c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2.75" customHeight="1" x14ac:dyDescent="0.25">
      <c r="A513" s="7" t="s">
        <v>1547</v>
      </c>
      <c r="B513" s="7" t="s">
        <v>797</v>
      </c>
      <c r="C513" s="7">
        <v>84</v>
      </c>
      <c r="D513" s="7">
        <v>0</v>
      </c>
      <c r="E513" s="7">
        <f t="shared" si="25"/>
        <v>84</v>
      </c>
      <c r="F513" s="7"/>
      <c r="G513" s="9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2.75" customHeight="1" x14ac:dyDescent="0.25">
      <c r="A514" s="7" t="s">
        <v>1548</v>
      </c>
      <c r="B514" s="7" t="s">
        <v>797</v>
      </c>
      <c r="C514" s="7">
        <v>84</v>
      </c>
      <c r="D514" s="7">
        <v>0</v>
      </c>
      <c r="E514" s="7">
        <f t="shared" si="25"/>
        <v>84</v>
      </c>
      <c r="F514" s="7" t="s">
        <v>1482</v>
      </c>
      <c r="G514" s="9" t="s">
        <v>1549</v>
      </c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2.75" customHeight="1" x14ac:dyDescent="0.25">
      <c r="A515" s="7" t="s">
        <v>1550</v>
      </c>
      <c r="B515" s="7" t="s">
        <v>810</v>
      </c>
      <c r="C515" s="7">
        <v>84</v>
      </c>
      <c r="D515" s="7">
        <v>0</v>
      </c>
      <c r="E515" s="7">
        <f t="shared" si="25"/>
        <v>84</v>
      </c>
      <c r="F515" s="7"/>
      <c r="G515" s="9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2.75" customHeight="1" x14ac:dyDescent="0.25">
      <c r="A516" s="7" t="s">
        <v>1551</v>
      </c>
      <c r="B516" s="7" t="s">
        <v>810</v>
      </c>
      <c r="C516" s="7">
        <v>84</v>
      </c>
      <c r="D516" s="7">
        <v>0</v>
      </c>
      <c r="E516" s="7">
        <f t="shared" si="25"/>
        <v>84</v>
      </c>
      <c r="F516" s="7"/>
      <c r="G516" s="9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2.75" customHeight="1" x14ac:dyDescent="0.25">
      <c r="A517" s="7" t="s">
        <v>1552</v>
      </c>
      <c r="B517" s="7" t="s">
        <v>1211</v>
      </c>
      <c r="C517" s="7">
        <v>84</v>
      </c>
      <c r="D517" s="7">
        <v>1</v>
      </c>
      <c r="E517" s="7">
        <f>C517+5</f>
        <v>89</v>
      </c>
      <c r="F517" s="7"/>
      <c r="G517" s="9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2.75" customHeight="1" x14ac:dyDescent="0.25">
      <c r="A518" s="7" t="s">
        <v>1553</v>
      </c>
      <c r="B518" s="7" t="s">
        <v>797</v>
      </c>
      <c r="C518" s="7">
        <v>84</v>
      </c>
      <c r="D518" s="7">
        <v>0</v>
      </c>
      <c r="E518" s="7">
        <f t="shared" ref="E518:E528" si="26">C518</f>
        <v>84</v>
      </c>
      <c r="F518" s="7" t="s">
        <v>1554</v>
      </c>
      <c r="G518" s="9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2.75" customHeight="1" x14ac:dyDescent="0.25">
      <c r="A519" s="7" t="s">
        <v>1555</v>
      </c>
      <c r="B519" s="7" t="s">
        <v>797</v>
      </c>
      <c r="C519" s="7">
        <v>84</v>
      </c>
      <c r="D519" s="7">
        <v>0</v>
      </c>
      <c r="E519" s="7">
        <f t="shared" si="26"/>
        <v>84</v>
      </c>
      <c r="F519" s="7" t="s">
        <v>1556</v>
      </c>
      <c r="G519" s="9" t="s">
        <v>1557</v>
      </c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2.75" customHeight="1" x14ac:dyDescent="0.25">
      <c r="A520" s="7" t="s">
        <v>1558</v>
      </c>
      <c r="B520" s="7" t="s">
        <v>797</v>
      </c>
      <c r="C520" s="7">
        <v>84</v>
      </c>
      <c r="D520" s="7">
        <v>0</v>
      </c>
      <c r="E520" s="7">
        <f t="shared" si="26"/>
        <v>84</v>
      </c>
      <c r="F520" s="7" t="s">
        <v>1559</v>
      </c>
      <c r="G520" s="9" t="s">
        <v>1309</v>
      </c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2.75" customHeight="1" x14ac:dyDescent="0.25">
      <c r="A521" s="7" t="s">
        <v>1560</v>
      </c>
      <c r="B521" s="7" t="s">
        <v>797</v>
      </c>
      <c r="C521" s="7">
        <v>84</v>
      </c>
      <c r="D521" s="7">
        <v>0</v>
      </c>
      <c r="E521" s="7">
        <f t="shared" si="26"/>
        <v>84</v>
      </c>
      <c r="F521" s="7"/>
      <c r="G521" s="9" t="s">
        <v>1311</v>
      </c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2.75" customHeight="1" x14ac:dyDescent="0.25">
      <c r="A522" s="7" t="s">
        <v>1561</v>
      </c>
      <c r="B522" s="7" t="s">
        <v>797</v>
      </c>
      <c r="C522" s="7">
        <v>84</v>
      </c>
      <c r="D522" s="7">
        <v>0</v>
      </c>
      <c r="E522" s="7">
        <f t="shared" si="26"/>
        <v>84</v>
      </c>
      <c r="F522" s="7" t="s">
        <v>1562</v>
      </c>
      <c r="G522" s="9" t="s">
        <v>1364</v>
      </c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2.75" customHeight="1" x14ac:dyDescent="0.25">
      <c r="A523" s="7" t="s">
        <v>1563</v>
      </c>
      <c r="B523" s="7" t="s">
        <v>797</v>
      </c>
      <c r="C523" s="7">
        <v>84</v>
      </c>
      <c r="D523" s="7">
        <v>0</v>
      </c>
      <c r="E523" s="7">
        <f t="shared" si="26"/>
        <v>84</v>
      </c>
      <c r="F523" s="7" t="s">
        <v>1564</v>
      </c>
      <c r="G523" s="9" t="s">
        <v>1297</v>
      </c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2.75" customHeight="1" x14ac:dyDescent="0.25">
      <c r="A524" s="7" t="s">
        <v>1553</v>
      </c>
      <c r="B524" s="7" t="s">
        <v>797</v>
      </c>
      <c r="C524" s="7">
        <v>85</v>
      </c>
      <c r="D524" s="7">
        <v>0</v>
      </c>
      <c r="E524" s="7">
        <f t="shared" si="26"/>
        <v>85</v>
      </c>
      <c r="F524" s="7" t="s">
        <v>1554</v>
      </c>
      <c r="G524" s="9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2.75" customHeight="1" x14ac:dyDescent="0.25">
      <c r="A525" s="7" t="s">
        <v>1565</v>
      </c>
      <c r="B525" s="7" t="s">
        <v>802</v>
      </c>
      <c r="C525" s="7">
        <v>85</v>
      </c>
      <c r="D525" s="7">
        <v>0</v>
      </c>
      <c r="E525" s="7">
        <f t="shared" si="26"/>
        <v>85</v>
      </c>
      <c r="F525" s="7"/>
      <c r="G525" s="9" t="s">
        <v>1566</v>
      </c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2.75" customHeight="1" x14ac:dyDescent="0.25">
      <c r="A526" s="7" t="s">
        <v>1567</v>
      </c>
      <c r="B526" s="7" t="s">
        <v>802</v>
      </c>
      <c r="C526" s="7">
        <v>85</v>
      </c>
      <c r="D526" s="7">
        <v>0</v>
      </c>
      <c r="E526" s="7">
        <f t="shared" si="26"/>
        <v>85</v>
      </c>
      <c r="F526" s="7"/>
      <c r="G526" s="9" t="s">
        <v>1568</v>
      </c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2.75" customHeight="1" x14ac:dyDescent="0.25">
      <c r="A527" s="7" t="s">
        <v>1341</v>
      </c>
      <c r="B527" s="7" t="s">
        <v>797</v>
      </c>
      <c r="C527" s="7">
        <v>85</v>
      </c>
      <c r="D527" s="7">
        <v>0</v>
      </c>
      <c r="E527" s="7">
        <f t="shared" si="26"/>
        <v>85</v>
      </c>
      <c r="F527" s="7" t="s">
        <v>1569</v>
      </c>
      <c r="G527" s="9" t="s">
        <v>1570</v>
      </c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2.75" customHeight="1" x14ac:dyDescent="0.25">
      <c r="A528" s="7" t="s">
        <v>1571</v>
      </c>
      <c r="B528" s="7" t="s">
        <v>797</v>
      </c>
      <c r="C528" s="7">
        <v>85</v>
      </c>
      <c r="D528" s="7">
        <v>0</v>
      </c>
      <c r="E528" s="7">
        <f t="shared" si="26"/>
        <v>85</v>
      </c>
      <c r="F528" s="7" t="s">
        <v>1572</v>
      </c>
      <c r="G528" s="9" t="s">
        <v>1573</v>
      </c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2.75" customHeight="1" x14ac:dyDescent="0.25">
      <c r="A529" s="7" t="s">
        <v>1574</v>
      </c>
      <c r="B529" s="7" t="s">
        <v>1211</v>
      </c>
      <c r="C529" s="7">
        <v>85</v>
      </c>
      <c r="D529" s="7">
        <v>0</v>
      </c>
      <c r="E529" s="7">
        <v>85</v>
      </c>
      <c r="F529" s="7"/>
      <c r="G529" s="9" t="s">
        <v>1575</v>
      </c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2.75" customHeight="1" x14ac:dyDescent="0.25">
      <c r="A530" s="7" t="s">
        <v>1576</v>
      </c>
      <c r="B530" s="7" t="s">
        <v>797</v>
      </c>
      <c r="C530" s="7">
        <v>85</v>
      </c>
      <c r="D530" s="7">
        <v>0</v>
      </c>
      <c r="E530" s="7">
        <v>85</v>
      </c>
      <c r="F530" s="7"/>
      <c r="G530" s="9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2.75" customHeight="1" x14ac:dyDescent="0.25">
      <c r="A531" s="7" t="s">
        <v>1577</v>
      </c>
      <c r="B531" s="7" t="s">
        <v>797</v>
      </c>
      <c r="C531" s="7">
        <v>85</v>
      </c>
      <c r="D531" s="7">
        <v>0</v>
      </c>
      <c r="E531" s="7">
        <f t="shared" ref="E531:E535" si="27">C531</f>
        <v>85</v>
      </c>
      <c r="F531" s="7"/>
      <c r="G531" s="9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2.75" customHeight="1" x14ac:dyDescent="0.25">
      <c r="A532" s="7" t="s">
        <v>1578</v>
      </c>
      <c r="B532" s="7" t="s">
        <v>797</v>
      </c>
      <c r="C532" s="7">
        <v>85</v>
      </c>
      <c r="D532" s="7">
        <v>0</v>
      </c>
      <c r="E532" s="7">
        <f t="shared" si="27"/>
        <v>85</v>
      </c>
      <c r="F532" s="7" t="s">
        <v>1482</v>
      </c>
      <c r="G532" s="9" t="s">
        <v>1579</v>
      </c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2.75" customHeight="1" x14ac:dyDescent="0.25">
      <c r="A533" s="7" t="s">
        <v>1580</v>
      </c>
      <c r="B533" s="7" t="s">
        <v>797</v>
      </c>
      <c r="C533" s="7">
        <v>85</v>
      </c>
      <c r="D533" s="7">
        <v>0</v>
      </c>
      <c r="E533" s="7">
        <f t="shared" si="27"/>
        <v>85</v>
      </c>
      <c r="F533" s="7" t="s">
        <v>1482</v>
      </c>
      <c r="G533" s="9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2.75" customHeight="1" x14ac:dyDescent="0.25">
      <c r="A534" s="7" t="s">
        <v>1581</v>
      </c>
      <c r="B534" s="7" t="s">
        <v>797</v>
      </c>
      <c r="C534" s="7">
        <v>85</v>
      </c>
      <c r="D534" s="7">
        <v>0</v>
      </c>
      <c r="E534" s="7">
        <f t="shared" si="27"/>
        <v>85</v>
      </c>
      <c r="F534" s="7"/>
      <c r="G534" s="9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2.75" customHeight="1" x14ac:dyDescent="0.25">
      <c r="A535" s="7" t="s">
        <v>1582</v>
      </c>
      <c r="B535" s="7" t="s">
        <v>797</v>
      </c>
      <c r="C535" s="7">
        <v>85</v>
      </c>
      <c r="D535" s="7">
        <v>0</v>
      </c>
      <c r="E535" s="7">
        <f t="shared" si="27"/>
        <v>85</v>
      </c>
      <c r="F535" s="7" t="s">
        <v>1415</v>
      </c>
      <c r="G535" s="9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2.75" customHeight="1" x14ac:dyDescent="0.25">
      <c r="A536" s="7" t="s">
        <v>1583</v>
      </c>
      <c r="B536" s="7" t="s">
        <v>1211</v>
      </c>
      <c r="C536" s="7">
        <v>85</v>
      </c>
      <c r="D536" s="7">
        <v>0</v>
      </c>
      <c r="E536" s="7">
        <v>85</v>
      </c>
      <c r="F536" s="7" t="s">
        <v>1584</v>
      </c>
      <c r="G536" s="9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2.75" customHeight="1" x14ac:dyDescent="0.25">
      <c r="A537" s="7" t="s">
        <v>1585</v>
      </c>
      <c r="B537" s="7" t="s">
        <v>797</v>
      </c>
      <c r="C537" s="7">
        <v>86</v>
      </c>
      <c r="D537" s="7">
        <v>0</v>
      </c>
      <c r="E537" s="7">
        <f t="shared" ref="E537:E539" si="28">C537</f>
        <v>86</v>
      </c>
      <c r="F537" s="7" t="s">
        <v>1562</v>
      </c>
      <c r="G537" s="9" t="s">
        <v>1364</v>
      </c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2.75" customHeight="1" x14ac:dyDescent="0.25">
      <c r="A538" s="7" t="s">
        <v>1586</v>
      </c>
      <c r="B538" s="7" t="s">
        <v>797</v>
      </c>
      <c r="C538" s="7">
        <v>86</v>
      </c>
      <c r="D538" s="7">
        <v>0</v>
      </c>
      <c r="E538" s="7">
        <f t="shared" si="28"/>
        <v>86</v>
      </c>
      <c r="F538" s="7"/>
      <c r="G538" s="9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2.75" customHeight="1" x14ac:dyDescent="0.25">
      <c r="A539" s="7" t="s">
        <v>1587</v>
      </c>
      <c r="B539" s="7" t="s">
        <v>797</v>
      </c>
      <c r="C539" s="7">
        <v>86</v>
      </c>
      <c r="D539" s="7">
        <v>0</v>
      </c>
      <c r="E539" s="7">
        <f t="shared" si="28"/>
        <v>86</v>
      </c>
      <c r="F539" s="7" t="s">
        <v>1588</v>
      </c>
      <c r="G539" s="9" t="s">
        <v>1314</v>
      </c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2.75" customHeight="1" x14ac:dyDescent="0.25">
      <c r="A540" s="7" t="s">
        <v>1589</v>
      </c>
      <c r="B540" s="7" t="s">
        <v>797</v>
      </c>
      <c r="C540" s="7">
        <v>86</v>
      </c>
      <c r="D540" s="7">
        <v>0</v>
      </c>
      <c r="E540" s="7">
        <v>85</v>
      </c>
      <c r="F540" s="7" t="s">
        <v>1590</v>
      </c>
      <c r="G540" s="9" t="s">
        <v>1591</v>
      </c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2.75" customHeight="1" x14ac:dyDescent="0.25">
      <c r="A541" s="7" t="s">
        <v>1592</v>
      </c>
      <c r="B541" s="7" t="s">
        <v>797</v>
      </c>
      <c r="C541" s="7">
        <v>86</v>
      </c>
      <c r="D541" s="7">
        <v>0</v>
      </c>
      <c r="E541" s="7">
        <f>C541</f>
        <v>86</v>
      </c>
      <c r="F541" s="7" t="s">
        <v>1593</v>
      </c>
      <c r="G541" s="9" t="s">
        <v>1471</v>
      </c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2.75" customHeight="1" x14ac:dyDescent="0.25">
      <c r="A542" s="7" t="s">
        <v>1594</v>
      </c>
      <c r="B542" s="7" t="s">
        <v>859</v>
      </c>
      <c r="C542" s="7">
        <v>86</v>
      </c>
      <c r="D542" s="7">
        <v>4</v>
      </c>
      <c r="E542" s="7">
        <f>C542+20</f>
        <v>106</v>
      </c>
      <c r="F542" s="7"/>
      <c r="G542" s="9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2.75" customHeight="1" x14ac:dyDescent="0.25">
      <c r="A543" s="7" t="s">
        <v>1595</v>
      </c>
      <c r="B543" s="7" t="s">
        <v>797</v>
      </c>
      <c r="C543" s="7">
        <v>86</v>
      </c>
      <c r="D543" s="7">
        <v>0</v>
      </c>
      <c r="E543" s="7">
        <f t="shared" ref="E543:E544" si="29">C543</f>
        <v>86</v>
      </c>
      <c r="F543" s="7" t="s">
        <v>1248</v>
      </c>
      <c r="G543" s="9" t="s">
        <v>1373</v>
      </c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2.75" customHeight="1" x14ac:dyDescent="0.25">
      <c r="A544" s="7" t="s">
        <v>1596</v>
      </c>
      <c r="B544" s="7" t="s">
        <v>797</v>
      </c>
      <c r="C544" s="7">
        <v>87</v>
      </c>
      <c r="D544" s="7">
        <v>0</v>
      </c>
      <c r="E544" s="7">
        <f t="shared" si="29"/>
        <v>87</v>
      </c>
      <c r="F544" s="7" t="s">
        <v>1597</v>
      </c>
      <c r="G544" s="9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2.75" customHeight="1" x14ac:dyDescent="0.25">
      <c r="A545" s="7" t="s">
        <v>1598</v>
      </c>
      <c r="B545" s="7" t="s">
        <v>797</v>
      </c>
      <c r="C545" s="7">
        <v>87</v>
      </c>
      <c r="D545" s="7">
        <v>0</v>
      </c>
      <c r="E545" s="7">
        <v>87</v>
      </c>
      <c r="F545" s="7"/>
      <c r="G545" s="9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2.75" customHeight="1" x14ac:dyDescent="0.25">
      <c r="A546" s="7" t="s">
        <v>1599</v>
      </c>
      <c r="B546" s="7" t="s">
        <v>797</v>
      </c>
      <c r="C546" s="7">
        <v>87</v>
      </c>
      <c r="D546" s="7">
        <v>0</v>
      </c>
      <c r="E546" s="7">
        <v>87</v>
      </c>
      <c r="F546" s="7"/>
      <c r="G546" s="9" t="s">
        <v>1600</v>
      </c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2.75" customHeight="1" x14ac:dyDescent="0.25">
      <c r="A547" s="7" t="s">
        <v>1601</v>
      </c>
      <c r="B547" s="7" t="s">
        <v>797</v>
      </c>
      <c r="C547" s="7">
        <v>87</v>
      </c>
      <c r="D547" s="7">
        <v>0</v>
      </c>
      <c r="E547" s="7">
        <f t="shared" ref="E547:E557" si="30">C547</f>
        <v>87</v>
      </c>
      <c r="F547" s="7"/>
      <c r="G547" s="9" t="s">
        <v>1602</v>
      </c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2.75" customHeight="1" x14ac:dyDescent="0.25">
      <c r="A548" s="7" t="s">
        <v>1603</v>
      </c>
      <c r="B548" s="7" t="s">
        <v>859</v>
      </c>
      <c r="C548" s="7">
        <v>87</v>
      </c>
      <c r="D548" s="7">
        <v>0</v>
      </c>
      <c r="E548" s="7">
        <f t="shared" si="30"/>
        <v>87</v>
      </c>
      <c r="F548" s="7"/>
      <c r="G548" s="7" t="s">
        <v>1604</v>
      </c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2.75" customHeight="1" x14ac:dyDescent="0.25">
      <c r="A549" s="7" t="s">
        <v>1605</v>
      </c>
      <c r="B549" s="7" t="s">
        <v>797</v>
      </c>
      <c r="C549" s="7">
        <v>88</v>
      </c>
      <c r="D549" s="7">
        <v>0</v>
      </c>
      <c r="E549" s="7">
        <f t="shared" si="30"/>
        <v>88</v>
      </c>
      <c r="F549" s="7"/>
      <c r="G549" s="9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2.75" customHeight="1" x14ac:dyDescent="0.25">
      <c r="A550" s="7" t="s">
        <v>1606</v>
      </c>
      <c r="B550" s="7" t="s">
        <v>797</v>
      </c>
      <c r="C550" s="7">
        <v>88</v>
      </c>
      <c r="D550" s="7">
        <v>0</v>
      </c>
      <c r="E550" s="7">
        <f t="shared" si="30"/>
        <v>88</v>
      </c>
      <c r="F550" s="7"/>
      <c r="G550" s="9" t="s">
        <v>1607</v>
      </c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2.75" customHeight="1" x14ac:dyDescent="0.25">
      <c r="A551" s="7" t="s">
        <v>1608</v>
      </c>
      <c r="B551" s="7" t="s">
        <v>797</v>
      </c>
      <c r="C551" s="7">
        <v>88</v>
      </c>
      <c r="D551" s="7">
        <v>0</v>
      </c>
      <c r="E551" s="7">
        <f t="shared" si="30"/>
        <v>88</v>
      </c>
      <c r="F551" s="7" t="s">
        <v>1609</v>
      </c>
      <c r="G551" s="9" t="s">
        <v>1464</v>
      </c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2.75" customHeight="1" x14ac:dyDescent="0.25">
      <c r="A552" s="7" t="s">
        <v>1610</v>
      </c>
      <c r="B552" s="7" t="s">
        <v>797</v>
      </c>
      <c r="C552" s="7">
        <v>88</v>
      </c>
      <c r="D552" s="7">
        <v>0</v>
      </c>
      <c r="E552" s="7">
        <f t="shared" si="30"/>
        <v>88</v>
      </c>
      <c r="F552" s="7" t="s">
        <v>1611</v>
      </c>
      <c r="G552" s="9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2.75" customHeight="1" x14ac:dyDescent="0.25">
      <c r="A553" s="7" t="s">
        <v>1612</v>
      </c>
      <c r="B553" s="7" t="s">
        <v>797</v>
      </c>
      <c r="C553" s="7">
        <v>88</v>
      </c>
      <c r="D553" s="7">
        <v>0</v>
      </c>
      <c r="E553" s="7">
        <f t="shared" si="30"/>
        <v>88</v>
      </c>
      <c r="F553" s="7" t="s">
        <v>1611</v>
      </c>
      <c r="G553" s="9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2.75" customHeight="1" x14ac:dyDescent="0.25">
      <c r="A554" s="7" t="s">
        <v>1613</v>
      </c>
      <c r="B554" s="7" t="s">
        <v>797</v>
      </c>
      <c r="C554" s="7">
        <v>88</v>
      </c>
      <c r="D554" s="7">
        <v>0</v>
      </c>
      <c r="E554" s="7">
        <f t="shared" si="30"/>
        <v>88</v>
      </c>
      <c r="F554" s="7" t="s">
        <v>1614</v>
      </c>
      <c r="G554" s="9" t="s">
        <v>1615</v>
      </c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2.75" customHeight="1" x14ac:dyDescent="0.25">
      <c r="A555" s="7" t="s">
        <v>1616</v>
      </c>
      <c r="B555" s="7" t="s">
        <v>797</v>
      </c>
      <c r="C555" s="7">
        <v>88</v>
      </c>
      <c r="D555" s="7">
        <v>0</v>
      </c>
      <c r="E555" s="7">
        <f t="shared" si="30"/>
        <v>88</v>
      </c>
      <c r="F555" s="7" t="s">
        <v>1617</v>
      </c>
      <c r="G555" s="9" t="s">
        <v>1370</v>
      </c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2.75" customHeight="1" x14ac:dyDescent="0.25">
      <c r="A556" s="7" t="s">
        <v>1618</v>
      </c>
      <c r="B556" s="7" t="s">
        <v>797</v>
      </c>
      <c r="C556" s="7">
        <v>88</v>
      </c>
      <c r="D556" s="7">
        <v>0</v>
      </c>
      <c r="E556" s="7">
        <f t="shared" si="30"/>
        <v>88</v>
      </c>
      <c r="F556" s="7"/>
      <c r="G556" s="9" t="s">
        <v>1619</v>
      </c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2.75" customHeight="1" x14ac:dyDescent="0.25">
      <c r="A557" s="7" t="s">
        <v>1620</v>
      </c>
      <c r="B557" s="7" t="s">
        <v>859</v>
      </c>
      <c r="C557" s="7">
        <v>88</v>
      </c>
      <c r="D557" s="7">
        <v>0</v>
      </c>
      <c r="E557" s="7">
        <f t="shared" si="30"/>
        <v>88</v>
      </c>
      <c r="F557" s="7"/>
      <c r="G557" s="9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2.75" customHeight="1" x14ac:dyDescent="0.25">
      <c r="A558" s="7" t="s">
        <v>1621</v>
      </c>
      <c r="B558" s="7" t="s">
        <v>797</v>
      </c>
      <c r="C558" s="7">
        <v>88</v>
      </c>
      <c r="D558" s="7">
        <v>1</v>
      </c>
      <c r="E558" s="7">
        <f>C558+5</f>
        <v>93</v>
      </c>
      <c r="F558" s="7" t="s">
        <v>1622</v>
      </c>
      <c r="G558" s="9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2.75" customHeight="1" x14ac:dyDescent="0.25">
      <c r="A559" s="7" t="s">
        <v>1623</v>
      </c>
      <c r="B559" s="7" t="s">
        <v>797</v>
      </c>
      <c r="C559" s="7">
        <v>89</v>
      </c>
      <c r="D559" s="7">
        <v>0</v>
      </c>
      <c r="E559" s="7">
        <f t="shared" ref="E559:E563" si="31">C559</f>
        <v>89</v>
      </c>
      <c r="F559" s="7" t="s">
        <v>1522</v>
      </c>
      <c r="G559" s="9"/>
      <c r="H559" s="7" t="s">
        <v>1458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2.75" customHeight="1" x14ac:dyDescent="0.25">
      <c r="A560" s="7" t="s">
        <v>1624</v>
      </c>
      <c r="B560" s="7" t="s">
        <v>797</v>
      </c>
      <c r="C560" s="7">
        <v>89</v>
      </c>
      <c r="D560" s="7">
        <v>0</v>
      </c>
      <c r="E560" s="7">
        <f t="shared" si="31"/>
        <v>89</v>
      </c>
      <c r="F560" s="7" t="s">
        <v>1482</v>
      </c>
      <c r="G560" s="9" t="s">
        <v>1625</v>
      </c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2.75" customHeight="1" x14ac:dyDescent="0.25">
      <c r="A561" s="7" t="s">
        <v>1626</v>
      </c>
      <c r="B561" s="7" t="s">
        <v>797</v>
      </c>
      <c r="C561" s="7">
        <v>89</v>
      </c>
      <c r="D561" s="7">
        <v>0</v>
      </c>
      <c r="E561" s="7">
        <f t="shared" si="31"/>
        <v>89</v>
      </c>
      <c r="F561" s="7" t="s">
        <v>1482</v>
      </c>
      <c r="G561" s="9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2.75" customHeight="1" x14ac:dyDescent="0.25">
      <c r="A562" s="7" t="s">
        <v>1627</v>
      </c>
      <c r="B562" s="7" t="s">
        <v>797</v>
      </c>
      <c r="C562" s="7">
        <v>89</v>
      </c>
      <c r="D562" s="7">
        <v>0</v>
      </c>
      <c r="E562" s="7">
        <f t="shared" si="31"/>
        <v>89</v>
      </c>
      <c r="F562" s="7" t="s">
        <v>1628</v>
      </c>
      <c r="G562" s="9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2.75" customHeight="1" x14ac:dyDescent="0.25">
      <c r="A563" s="7" t="s">
        <v>1629</v>
      </c>
      <c r="B563" s="7" t="s">
        <v>797</v>
      </c>
      <c r="C563" s="7">
        <v>89</v>
      </c>
      <c r="D563" s="7">
        <v>0</v>
      </c>
      <c r="E563" s="7">
        <f t="shared" si="31"/>
        <v>89</v>
      </c>
      <c r="F563" s="9" t="s">
        <v>1244</v>
      </c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2.75" customHeight="1" x14ac:dyDescent="0.25">
      <c r="A564" s="7" t="s">
        <v>1630</v>
      </c>
      <c r="B564" s="7" t="s">
        <v>797</v>
      </c>
      <c r="C564" s="7">
        <v>89</v>
      </c>
      <c r="D564" s="7">
        <v>4</v>
      </c>
      <c r="E564" s="7">
        <f>C564+20</f>
        <v>109</v>
      </c>
      <c r="F564" s="7" t="s">
        <v>1631</v>
      </c>
      <c r="G564" s="9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2.75" customHeight="1" x14ac:dyDescent="0.25">
      <c r="A565" s="7" t="s">
        <v>1632</v>
      </c>
      <c r="B565" s="7" t="s">
        <v>797</v>
      </c>
      <c r="C565" s="7">
        <v>89</v>
      </c>
      <c r="D565" s="7">
        <v>0</v>
      </c>
      <c r="E565" s="7">
        <f t="shared" ref="E565:E572" si="32">C565</f>
        <v>89</v>
      </c>
      <c r="F565" s="7" t="s">
        <v>1633</v>
      </c>
      <c r="G565" s="9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2.75" customHeight="1" x14ac:dyDescent="0.25">
      <c r="A566" s="7" t="s">
        <v>1634</v>
      </c>
      <c r="B566" s="7" t="s">
        <v>797</v>
      </c>
      <c r="C566" s="7">
        <v>90</v>
      </c>
      <c r="D566" s="7">
        <v>0</v>
      </c>
      <c r="E566" s="7">
        <f t="shared" si="32"/>
        <v>90</v>
      </c>
      <c r="F566" s="7" t="s">
        <v>1633</v>
      </c>
      <c r="G566" s="9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2.75" customHeight="1" x14ac:dyDescent="0.25">
      <c r="A567" s="7" t="s">
        <v>1635</v>
      </c>
      <c r="B567" s="7" t="s">
        <v>797</v>
      </c>
      <c r="C567" s="7">
        <v>90</v>
      </c>
      <c r="D567" s="7">
        <v>0</v>
      </c>
      <c r="E567" s="7">
        <f t="shared" si="32"/>
        <v>90</v>
      </c>
      <c r="F567" s="9" t="s">
        <v>1334</v>
      </c>
      <c r="G567" s="9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2.75" customHeight="1" x14ac:dyDescent="0.25">
      <c r="A568" s="7" t="s">
        <v>1636</v>
      </c>
      <c r="B568" s="7" t="s">
        <v>797</v>
      </c>
      <c r="C568" s="7">
        <v>90</v>
      </c>
      <c r="D568" s="7">
        <v>0</v>
      </c>
      <c r="E568" s="7">
        <f t="shared" si="32"/>
        <v>90</v>
      </c>
      <c r="F568" s="9" t="s">
        <v>1334</v>
      </c>
      <c r="G568" s="9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2.75" customHeight="1" x14ac:dyDescent="0.25">
      <c r="A569" s="7" t="s">
        <v>1637</v>
      </c>
      <c r="B569" s="7" t="s">
        <v>797</v>
      </c>
      <c r="C569" s="7">
        <v>90</v>
      </c>
      <c r="D569" s="7">
        <v>0</v>
      </c>
      <c r="E569" s="7">
        <f t="shared" si="32"/>
        <v>90</v>
      </c>
      <c r="F569" s="9" t="s">
        <v>1334</v>
      </c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2.75" customHeight="1" x14ac:dyDescent="0.25">
      <c r="A570" s="7" t="s">
        <v>1638</v>
      </c>
      <c r="B570" s="7" t="s">
        <v>797</v>
      </c>
      <c r="C570" s="7">
        <v>90</v>
      </c>
      <c r="D570" s="7">
        <v>0</v>
      </c>
      <c r="E570" s="7">
        <f t="shared" si="32"/>
        <v>90</v>
      </c>
      <c r="F570" s="7" t="s">
        <v>1415</v>
      </c>
      <c r="G570" s="9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2.75" customHeight="1" x14ac:dyDescent="0.25">
      <c r="A571" s="7" t="s">
        <v>1639</v>
      </c>
      <c r="B571" s="7" t="s">
        <v>797</v>
      </c>
      <c r="C571" s="7">
        <v>90</v>
      </c>
      <c r="D571" s="7">
        <v>0</v>
      </c>
      <c r="E571" s="7">
        <f t="shared" si="32"/>
        <v>90</v>
      </c>
      <c r="F571" s="7" t="s">
        <v>1415</v>
      </c>
      <c r="G571" s="9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2.75" customHeight="1" x14ac:dyDescent="0.25">
      <c r="A572" s="7" t="s">
        <v>1640</v>
      </c>
      <c r="B572" s="7" t="s">
        <v>859</v>
      </c>
      <c r="C572" s="7">
        <v>90</v>
      </c>
      <c r="D572" s="7">
        <v>0</v>
      </c>
      <c r="E572" s="7">
        <f t="shared" si="32"/>
        <v>90</v>
      </c>
      <c r="F572" s="7"/>
      <c r="G572" s="9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2.75" customHeight="1" x14ac:dyDescent="0.25">
      <c r="A573" s="7" t="s">
        <v>1641</v>
      </c>
      <c r="B573" s="7" t="s">
        <v>1211</v>
      </c>
      <c r="C573" s="7">
        <v>90</v>
      </c>
      <c r="D573" s="7">
        <v>2</v>
      </c>
      <c r="E573" s="7">
        <f>C573+10</f>
        <v>100</v>
      </c>
      <c r="F573" s="7"/>
      <c r="G573" s="9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2.75" customHeight="1" x14ac:dyDescent="0.25">
      <c r="A574" s="7" t="s">
        <v>1642</v>
      </c>
      <c r="B574" s="7" t="s">
        <v>859</v>
      </c>
      <c r="C574" s="7">
        <v>90</v>
      </c>
      <c r="D574" s="7">
        <v>4</v>
      </c>
      <c r="E574" s="7">
        <f>C574+20</f>
        <v>110</v>
      </c>
      <c r="F574" s="7"/>
      <c r="G574" s="9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2.75" customHeight="1" x14ac:dyDescent="0.25">
      <c r="A575" s="7" t="s">
        <v>1643</v>
      </c>
      <c r="B575" s="7" t="s">
        <v>797</v>
      </c>
      <c r="C575" s="7">
        <v>90</v>
      </c>
      <c r="D575" s="7">
        <v>0</v>
      </c>
      <c r="E575" s="7">
        <f t="shared" ref="E575:E579" si="33">C575</f>
        <v>90</v>
      </c>
      <c r="F575" s="7" t="s">
        <v>1534</v>
      </c>
      <c r="G575" s="9" t="s">
        <v>1404</v>
      </c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2.75" customHeight="1" x14ac:dyDescent="0.25">
      <c r="A576" s="7" t="s">
        <v>1644</v>
      </c>
      <c r="B576" s="7" t="s">
        <v>797</v>
      </c>
      <c r="C576" s="7">
        <v>90</v>
      </c>
      <c r="D576" s="7">
        <v>0</v>
      </c>
      <c r="E576" s="7">
        <f t="shared" si="33"/>
        <v>90</v>
      </c>
      <c r="F576" s="7" t="s">
        <v>1645</v>
      </c>
      <c r="G576" s="9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2.75" customHeight="1" x14ac:dyDescent="0.25">
      <c r="A577" s="7" t="s">
        <v>1646</v>
      </c>
      <c r="B577" s="7" t="s">
        <v>797</v>
      </c>
      <c r="C577" s="7">
        <v>91</v>
      </c>
      <c r="D577" s="7">
        <v>0</v>
      </c>
      <c r="E577" s="7">
        <f t="shared" si="33"/>
        <v>91</v>
      </c>
      <c r="F577" s="7" t="s">
        <v>1534</v>
      </c>
      <c r="G577" s="9" t="s">
        <v>1647</v>
      </c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2.75" customHeight="1" x14ac:dyDescent="0.25">
      <c r="A578" s="7" t="s">
        <v>1648</v>
      </c>
      <c r="B578" s="7" t="s">
        <v>797</v>
      </c>
      <c r="C578" s="7">
        <v>91</v>
      </c>
      <c r="D578" s="7">
        <v>0</v>
      </c>
      <c r="E578" s="7">
        <f t="shared" si="33"/>
        <v>91</v>
      </c>
      <c r="F578" s="7" t="s">
        <v>1649</v>
      </c>
      <c r="G578" s="9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2.75" customHeight="1" x14ac:dyDescent="0.25">
      <c r="A579" s="7" t="s">
        <v>1650</v>
      </c>
      <c r="B579" s="7" t="s">
        <v>797</v>
      </c>
      <c r="C579" s="7">
        <v>91</v>
      </c>
      <c r="D579" s="7">
        <v>0</v>
      </c>
      <c r="E579" s="7">
        <f t="shared" si="33"/>
        <v>91</v>
      </c>
      <c r="F579" s="7" t="s">
        <v>1534</v>
      </c>
      <c r="G579" s="9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2.75" customHeight="1" x14ac:dyDescent="0.25">
      <c r="A580" s="7" t="s">
        <v>1651</v>
      </c>
      <c r="B580" s="7" t="s">
        <v>859</v>
      </c>
      <c r="C580" s="7">
        <v>91</v>
      </c>
      <c r="D580" s="7">
        <v>4</v>
      </c>
      <c r="E580" s="7">
        <f>C580+20</f>
        <v>111</v>
      </c>
      <c r="F580" s="7"/>
      <c r="G580" s="9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2.75" customHeight="1" x14ac:dyDescent="0.25">
      <c r="A581" s="7" t="s">
        <v>1652</v>
      </c>
      <c r="B581" s="7" t="s">
        <v>1211</v>
      </c>
      <c r="C581" s="7">
        <v>91</v>
      </c>
      <c r="D581" s="7">
        <v>2</v>
      </c>
      <c r="E581" s="7">
        <f>C581+10</f>
        <v>101</v>
      </c>
      <c r="F581" s="7"/>
      <c r="G581" s="9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2.75" customHeight="1" x14ac:dyDescent="0.25">
      <c r="A582" s="7" t="s">
        <v>1653</v>
      </c>
      <c r="B582" s="7" t="s">
        <v>797</v>
      </c>
      <c r="C582" s="7">
        <v>91</v>
      </c>
      <c r="D582" s="7">
        <v>0</v>
      </c>
      <c r="E582" s="7">
        <f t="shared" ref="E582:E583" si="34">C582</f>
        <v>91</v>
      </c>
      <c r="F582" s="7" t="s">
        <v>1654</v>
      </c>
      <c r="G582" s="9" t="s">
        <v>1655</v>
      </c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2.75" customHeight="1" x14ac:dyDescent="0.25">
      <c r="A583" s="7" t="s">
        <v>1656</v>
      </c>
      <c r="B583" s="7" t="s">
        <v>797</v>
      </c>
      <c r="C583" s="7">
        <v>91</v>
      </c>
      <c r="D583" s="7">
        <v>0</v>
      </c>
      <c r="E583" s="7">
        <f t="shared" si="34"/>
        <v>91</v>
      </c>
      <c r="F583" s="7" t="s">
        <v>1564</v>
      </c>
      <c r="G583" s="9" t="s">
        <v>1297</v>
      </c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2.75" customHeight="1" x14ac:dyDescent="0.25">
      <c r="A584" s="7" t="s">
        <v>1657</v>
      </c>
      <c r="B584" s="7" t="s">
        <v>1211</v>
      </c>
      <c r="C584" s="7">
        <v>92</v>
      </c>
      <c r="D584" s="7">
        <v>3</v>
      </c>
      <c r="E584" s="7">
        <f>C584+16</f>
        <v>108</v>
      </c>
      <c r="F584" s="7"/>
      <c r="G584" s="9" t="s">
        <v>1658</v>
      </c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2.75" customHeight="1" x14ac:dyDescent="0.25">
      <c r="A585" s="7" t="s">
        <v>1659</v>
      </c>
      <c r="B585" s="7" t="s">
        <v>1211</v>
      </c>
      <c r="C585" s="7">
        <v>92</v>
      </c>
      <c r="D585" s="7">
        <v>1</v>
      </c>
      <c r="E585" s="7">
        <f t="shared" ref="E585:E587" si="35">C585+5</f>
        <v>97</v>
      </c>
      <c r="F585" s="7"/>
      <c r="G585" s="9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2.75" customHeight="1" x14ac:dyDescent="0.25">
      <c r="A586" s="7" t="s">
        <v>1660</v>
      </c>
      <c r="B586" s="7" t="s">
        <v>797</v>
      </c>
      <c r="C586" s="7">
        <v>92</v>
      </c>
      <c r="D586" s="7">
        <v>1</v>
      </c>
      <c r="E586" s="7">
        <f t="shared" si="35"/>
        <v>97</v>
      </c>
      <c r="F586" s="7" t="s">
        <v>1590</v>
      </c>
      <c r="G586" s="9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2.75" customHeight="1" x14ac:dyDescent="0.25">
      <c r="A587" s="7" t="s">
        <v>1661</v>
      </c>
      <c r="B587" s="7" t="s">
        <v>1211</v>
      </c>
      <c r="C587" s="7">
        <v>92</v>
      </c>
      <c r="D587" s="7">
        <v>1</v>
      </c>
      <c r="E587" s="7">
        <f t="shared" si="35"/>
        <v>97</v>
      </c>
      <c r="F587" s="7"/>
      <c r="G587" s="9" t="s">
        <v>1662</v>
      </c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2.75" customHeight="1" x14ac:dyDescent="0.25">
      <c r="A588" s="7" t="s">
        <v>1663</v>
      </c>
      <c r="B588" s="7" t="s">
        <v>797</v>
      </c>
      <c r="C588" s="7">
        <v>92</v>
      </c>
      <c r="D588" s="7">
        <v>4</v>
      </c>
      <c r="E588" s="7">
        <f>C588+20</f>
        <v>112</v>
      </c>
      <c r="F588" s="7" t="s">
        <v>1664</v>
      </c>
      <c r="G588" s="9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2.75" customHeight="1" x14ac:dyDescent="0.25">
      <c r="A589" s="7" t="s">
        <v>1665</v>
      </c>
      <c r="B589" s="7" t="s">
        <v>797</v>
      </c>
      <c r="C589" s="7">
        <v>93</v>
      </c>
      <c r="D589" s="7">
        <v>0</v>
      </c>
      <c r="E589" s="7">
        <f t="shared" ref="E589:E590" si="36">C589</f>
        <v>93</v>
      </c>
      <c r="F589" s="7" t="s">
        <v>1666</v>
      </c>
      <c r="G589" s="9" t="s">
        <v>1322</v>
      </c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2.75" customHeight="1" x14ac:dyDescent="0.25">
      <c r="A590" s="7" t="s">
        <v>1667</v>
      </c>
      <c r="B590" s="7" t="s">
        <v>797</v>
      </c>
      <c r="C590" s="7">
        <v>93</v>
      </c>
      <c r="D590" s="7">
        <v>0</v>
      </c>
      <c r="E590" s="7">
        <f t="shared" si="36"/>
        <v>93</v>
      </c>
      <c r="F590" s="7" t="s">
        <v>1668</v>
      </c>
      <c r="G590" s="9" t="s">
        <v>1669</v>
      </c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2.75" customHeight="1" x14ac:dyDescent="0.25">
      <c r="A591" s="7" t="s">
        <v>1670</v>
      </c>
      <c r="B591" s="7" t="s">
        <v>1211</v>
      </c>
      <c r="C591" s="7">
        <v>93</v>
      </c>
      <c r="D591" s="7">
        <v>1</v>
      </c>
      <c r="E591" s="7">
        <f>C591+5</f>
        <v>98</v>
      </c>
      <c r="F591" s="7"/>
      <c r="G591" s="9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2.75" customHeight="1" x14ac:dyDescent="0.25">
      <c r="A592" s="7" t="s">
        <v>1671</v>
      </c>
      <c r="B592" s="7" t="s">
        <v>797</v>
      </c>
      <c r="C592" s="7">
        <v>93</v>
      </c>
      <c r="D592" s="7">
        <v>0</v>
      </c>
      <c r="E592" s="7">
        <v>85</v>
      </c>
      <c r="F592" s="7" t="s">
        <v>1590</v>
      </c>
      <c r="G592" s="9" t="s">
        <v>1672</v>
      </c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2.75" customHeight="1" x14ac:dyDescent="0.25">
      <c r="A593" s="7" t="s">
        <v>1673</v>
      </c>
      <c r="B593" s="7" t="s">
        <v>797</v>
      </c>
      <c r="C593" s="7">
        <v>93</v>
      </c>
      <c r="D593" s="7">
        <v>0</v>
      </c>
      <c r="E593" s="7">
        <f t="shared" ref="E593:E594" si="37">C593</f>
        <v>93</v>
      </c>
      <c r="F593" s="7" t="s">
        <v>1377</v>
      </c>
      <c r="G593" s="9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2.75" customHeight="1" x14ac:dyDescent="0.25">
      <c r="A594" s="7" t="s">
        <v>1674</v>
      </c>
      <c r="B594" s="7" t="s">
        <v>797</v>
      </c>
      <c r="C594" s="7">
        <v>93</v>
      </c>
      <c r="D594" s="7">
        <v>0</v>
      </c>
      <c r="E594" s="7">
        <f t="shared" si="37"/>
        <v>93</v>
      </c>
      <c r="F594" s="7" t="s">
        <v>1452</v>
      </c>
      <c r="G594" s="9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2.75" customHeight="1" x14ac:dyDescent="0.25">
      <c r="A595" s="7" t="s">
        <v>1675</v>
      </c>
      <c r="B595" s="7" t="s">
        <v>797</v>
      </c>
      <c r="C595" s="7">
        <v>93</v>
      </c>
      <c r="D595" s="7">
        <v>0</v>
      </c>
      <c r="E595" s="7">
        <v>85</v>
      </c>
      <c r="F595" s="7" t="s">
        <v>1588</v>
      </c>
      <c r="G595" s="9" t="s">
        <v>1314</v>
      </c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2.75" customHeight="1" x14ac:dyDescent="0.25">
      <c r="A596" s="7" t="s">
        <v>1676</v>
      </c>
      <c r="B596" s="7" t="s">
        <v>797</v>
      </c>
      <c r="C596" s="7">
        <v>93</v>
      </c>
      <c r="D596" s="7">
        <v>0</v>
      </c>
      <c r="E596" s="7">
        <f t="shared" ref="E596:E601" si="38">C596</f>
        <v>93</v>
      </c>
      <c r="F596" s="7" t="s">
        <v>1677</v>
      </c>
      <c r="G596" s="9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2.75" customHeight="1" x14ac:dyDescent="0.25">
      <c r="A597" s="7" t="s">
        <v>1678</v>
      </c>
      <c r="B597" s="7" t="s">
        <v>797</v>
      </c>
      <c r="C597" s="7">
        <v>94</v>
      </c>
      <c r="D597" s="7">
        <v>0</v>
      </c>
      <c r="E597" s="7">
        <f t="shared" si="38"/>
        <v>94</v>
      </c>
      <c r="F597" s="7" t="s">
        <v>1677</v>
      </c>
      <c r="G597" s="9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2.75" customHeight="1" x14ac:dyDescent="0.25">
      <c r="A598" s="7" t="s">
        <v>1679</v>
      </c>
      <c r="B598" s="7" t="s">
        <v>797</v>
      </c>
      <c r="C598" s="7">
        <v>94</v>
      </c>
      <c r="D598" s="7">
        <v>0</v>
      </c>
      <c r="E598" s="7">
        <f t="shared" si="38"/>
        <v>94</v>
      </c>
      <c r="F598" s="7" t="s">
        <v>1590</v>
      </c>
      <c r="G598" s="9" t="s">
        <v>1427</v>
      </c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2.75" customHeight="1" x14ac:dyDescent="0.25">
      <c r="A599" s="7" t="s">
        <v>1680</v>
      </c>
      <c r="B599" s="7" t="s">
        <v>797</v>
      </c>
      <c r="C599" s="7">
        <v>94</v>
      </c>
      <c r="D599" s="7">
        <v>0</v>
      </c>
      <c r="E599" s="7">
        <f t="shared" si="38"/>
        <v>94</v>
      </c>
      <c r="F599" s="7" t="s">
        <v>1681</v>
      </c>
      <c r="G599" s="9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2.75" customHeight="1" x14ac:dyDescent="0.25">
      <c r="A600" s="7" t="s">
        <v>1682</v>
      </c>
      <c r="B600" s="7" t="s">
        <v>797</v>
      </c>
      <c r="C600" s="7">
        <v>95</v>
      </c>
      <c r="D600" s="7">
        <v>0</v>
      </c>
      <c r="E600" s="7">
        <f t="shared" si="38"/>
        <v>95</v>
      </c>
      <c r="F600" s="7" t="s">
        <v>1572</v>
      </c>
      <c r="G600" s="9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2.75" customHeight="1" x14ac:dyDescent="0.25">
      <c r="A601" s="7" t="s">
        <v>1683</v>
      </c>
      <c r="B601" s="7" t="s">
        <v>797</v>
      </c>
      <c r="C601" s="7">
        <v>95</v>
      </c>
      <c r="D601" s="7">
        <v>0</v>
      </c>
      <c r="E601" s="7">
        <f t="shared" si="38"/>
        <v>95</v>
      </c>
      <c r="F601" s="7" t="s">
        <v>1684</v>
      </c>
      <c r="G601" s="9" t="s">
        <v>1480</v>
      </c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2.75" customHeight="1" x14ac:dyDescent="0.25">
      <c r="A602" s="7" t="s">
        <v>1685</v>
      </c>
      <c r="B602" s="7" t="s">
        <v>1211</v>
      </c>
      <c r="C602" s="7">
        <v>95</v>
      </c>
      <c r="D602" s="7">
        <v>0</v>
      </c>
      <c r="E602" s="7">
        <v>95</v>
      </c>
      <c r="F602" s="7"/>
      <c r="G602" s="9" t="s">
        <v>1480</v>
      </c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2.75" customHeight="1" x14ac:dyDescent="0.25">
      <c r="A603" s="7" t="s">
        <v>1686</v>
      </c>
      <c r="B603" s="7" t="s">
        <v>810</v>
      </c>
      <c r="C603" s="7">
        <v>95</v>
      </c>
      <c r="D603" s="7">
        <v>1</v>
      </c>
      <c r="E603" s="7">
        <f t="shared" ref="E603:E604" si="39">C603+5</f>
        <v>100</v>
      </c>
      <c r="F603" s="7"/>
      <c r="G603" s="9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2.75" customHeight="1" x14ac:dyDescent="0.25">
      <c r="A604" s="7" t="s">
        <v>1687</v>
      </c>
      <c r="B604" s="7" t="s">
        <v>797</v>
      </c>
      <c r="C604" s="7">
        <v>95</v>
      </c>
      <c r="D604" s="7">
        <v>1</v>
      </c>
      <c r="E604" s="7">
        <f t="shared" si="39"/>
        <v>100</v>
      </c>
      <c r="F604" s="7" t="s">
        <v>1590</v>
      </c>
      <c r="G604" s="9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2.75" customHeight="1" x14ac:dyDescent="0.25">
      <c r="A605" s="7" t="s">
        <v>1688</v>
      </c>
      <c r="B605" s="7" t="s">
        <v>797</v>
      </c>
      <c r="C605" s="7">
        <v>96</v>
      </c>
      <c r="D605" s="7">
        <v>0</v>
      </c>
      <c r="E605" s="7">
        <f t="shared" ref="E605:E607" si="40">C605</f>
        <v>96</v>
      </c>
      <c r="F605" s="7" t="s">
        <v>1689</v>
      </c>
      <c r="G605" s="9" t="s">
        <v>1690</v>
      </c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2.75" customHeight="1" x14ac:dyDescent="0.25">
      <c r="A606" s="7" t="s">
        <v>1691</v>
      </c>
      <c r="B606" s="7" t="s">
        <v>797</v>
      </c>
      <c r="C606" s="7">
        <v>96</v>
      </c>
      <c r="D606" s="7">
        <v>0</v>
      </c>
      <c r="E606" s="7">
        <f t="shared" si="40"/>
        <v>96</v>
      </c>
      <c r="F606" s="7" t="s">
        <v>1244</v>
      </c>
      <c r="G606" s="9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2.75" customHeight="1" x14ac:dyDescent="0.25">
      <c r="A607" s="7" t="s">
        <v>1692</v>
      </c>
      <c r="B607" s="7" t="s">
        <v>797</v>
      </c>
      <c r="C607" s="7">
        <v>96</v>
      </c>
      <c r="D607" s="7">
        <v>0</v>
      </c>
      <c r="E607" s="7">
        <f t="shared" si="40"/>
        <v>96</v>
      </c>
      <c r="F607" s="7" t="s">
        <v>1693</v>
      </c>
      <c r="G607" s="9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2.75" customHeight="1" x14ac:dyDescent="0.25">
      <c r="A608" s="7" t="s">
        <v>1694</v>
      </c>
      <c r="B608" s="7" t="s">
        <v>797</v>
      </c>
      <c r="C608" s="7">
        <v>96</v>
      </c>
      <c r="D608" s="7">
        <v>0</v>
      </c>
      <c r="E608" s="7">
        <v>96</v>
      </c>
      <c r="F608" s="7" t="s">
        <v>1695</v>
      </c>
      <c r="G608" s="9" t="s">
        <v>1696</v>
      </c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2.75" customHeight="1" x14ac:dyDescent="0.25">
      <c r="A609" s="7" t="s">
        <v>1697</v>
      </c>
      <c r="B609" s="7" t="s">
        <v>797</v>
      </c>
      <c r="C609" s="7">
        <v>96</v>
      </c>
      <c r="D609" s="7">
        <v>0</v>
      </c>
      <c r="E609" s="7">
        <f t="shared" ref="E609:E613" si="41">C609</f>
        <v>96</v>
      </c>
      <c r="F609" s="7" t="s">
        <v>1590</v>
      </c>
      <c r="G609" s="9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2.75" customHeight="1" x14ac:dyDescent="0.25">
      <c r="A610" s="7" t="s">
        <v>1698</v>
      </c>
      <c r="B610" s="7" t="s">
        <v>797</v>
      </c>
      <c r="C610" s="7">
        <v>96</v>
      </c>
      <c r="D610" s="7">
        <v>0</v>
      </c>
      <c r="E610" s="7">
        <f t="shared" si="41"/>
        <v>96</v>
      </c>
      <c r="F610" s="7" t="s">
        <v>1590</v>
      </c>
      <c r="G610" s="9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2.75" customHeight="1" x14ac:dyDescent="0.25">
      <c r="A611" s="7" t="s">
        <v>1699</v>
      </c>
      <c r="B611" s="7" t="s">
        <v>797</v>
      </c>
      <c r="C611" s="7">
        <v>96</v>
      </c>
      <c r="D611" s="7">
        <v>0</v>
      </c>
      <c r="E611" s="7">
        <f t="shared" si="41"/>
        <v>96</v>
      </c>
      <c r="F611" s="7" t="s">
        <v>1590</v>
      </c>
      <c r="G611" s="9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2.75" customHeight="1" x14ac:dyDescent="0.25">
      <c r="A612" s="7" t="s">
        <v>1700</v>
      </c>
      <c r="B612" s="7" t="s">
        <v>797</v>
      </c>
      <c r="C612" s="7">
        <v>96</v>
      </c>
      <c r="D612" s="7">
        <v>0</v>
      </c>
      <c r="E612" s="7">
        <f t="shared" si="41"/>
        <v>96</v>
      </c>
      <c r="F612" s="7" t="s">
        <v>1590</v>
      </c>
      <c r="G612" s="9" t="s">
        <v>1701</v>
      </c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2.75" customHeight="1" x14ac:dyDescent="0.25">
      <c r="A613" s="7" t="s">
        <v>1702</v>
      </c>
      <c r="B613" s="7" t="s">
        <v>859</v>
      </c>
      <c r="C613" s="7">
        <v>96</v>
      </c>
      <c r="D613" s="7">
        <v>0</v>
      </c>
      <c r="E613" s="7">
        <f t="shared" si="41"/>
        <v>96</v>
      </c>
      <c r="F613" s="7"/>
      <c r="G613" s="9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2.75" customHeight="1" x14ac:dyDescent="0.25">
      <c r="A614" s="7" t="s">
        <v>1703</v>
      </c>
      <c r="B614" s="7" t="s">
        <v>1211</v>
      </c>
      <c r="C614" s="7">
        <v>96</v>
      </c>
      <c r="D614" s="7">
        <v>1</v>
      </c>
      <c r="E614" s="7">
        <f>C614+5</f>
        <v>101</v>
      </c>
      <c r="F614" s="7"/>
      <c r="G614" s="9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2.75" customHeight="1" x14ac:dyDescent="0.25">
      <c r="A615" s="7" t="s">
        <v>1704</v>
      </c>
      <c r="B615" s="7" t="s">
        <v>797</v>
      </c>
      <c r="C615" s="7">
        <v>97</v>
      </c>
      <c r="D615" s="7">
        <v>0</v>
      </c>
      <c r="E615" s="7">
        <f>C615</f>
        <v>97</v>
      </c>
      <c r="F615" s="7" t="s">
        <v>1705</v>
      </c>
      <c r="G615" s="9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2.75" customHeight="1" x14ac:dyDescent="0.25">
      <c r="A616" s="7" t="s">
        <v>1706</v>
      </c>
      <c r="B616" s="7" t="s">
        <v>810</v>
      </c>
      <c r="C616" s="7">
        <v>97</v>
      </c>
      <c r="D616" s="7">
        <v>1</v>
      </c>
      <c r="E616" s="7">
        <f>C616+5</f>
        <v>102</v>
      </c>
      <c r="F616" s="7"/>
      <c r="G616" s="9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2.75" customHeight="1" x14ac:dyDescent="0.25">
      <c r="A617" s="7" t="s">
        <v>1707</v>
      </c>
      <c r="B617" s="7" t="s">
        <v>797</v>
      </c>
      <c r="C617" s="7">
        <v>97</v>
      </c>
      <c r="D617" s="7">
        <v>2</v>
      </c>
      <c r="E617" s="7">
        <f>C617+10</f>
        <v>107</v>
      </c>
      <c r="F617" s="7" t="s">
        <v>1708</v>
      </c>
      <c r="G617" s="9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2.75" customHeight="1" x14ac:dyDescent="0.25">
      <c r="A618" s="7" t="s">
        <v>1709</v>
      </c>
      <c r="B618" s="7" t="s">
        <v>797</v>
      </c>
      <c r="C618" s="7">
        <v>97</v>
      </c>
      <c r="D618" s="7">
        <v>0</v>
      </c>
      <c r="E618" s="7">
        <f t="shared" ref="E618:E626" si="42">C618</f>
        <v>97</v>
      </c>
      <c r="F618" s="7" t="s">
        <v>1590</v>
      </c>
      <c r="G618" s="9" t="s">
        <v>1710</v>
      </c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2.75" customHeight="1" x14ac:dyDescent="0.25">
      <c r="A619" s="7" t="s">
        <v>1711</v>
      </c>
      <c r="B619" s="7" t="s">
        <v>797</v>
      </c>
      <c r="C619" s="7">
        <v>98</v>
      </c>
      <c r="D619" s="7">
        <v>0</v>
      </c>
      <c r="E619" s="7">
        <f t="shared" si="42"/>
        <v>98</v>
      </c>
      <c r="F619" s="7" t="s">
        <v>1590</v>
      </c>
      <c r="G619" s="9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2.75" customHeight="1" x14ac:dyDescent="0.25">
      <c r="A620" s="7" t="s">
        <v>1712</v>
      </c>
      <c r="B620" s="7" t="s">
        <v>797</v>
      </c>
      <c r="C620" s="7">
        <v>98</v>
      </c>
      <c r="D620" s="7">
        <v>0</v>
      </c>
      <c r="E620" s="7">
        <f t="shared" si="42"/>
        <v>98</v>
      </c>
      <c r="F620" s="7" t="s">
        <v>1590</v>
      </c>
      <c r="G620" s="9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2.75" customHeight="1" x14ac:dyDescent="0.25">
      <c r="A621" s="7" t="s">
        <v>1713</v>
      </c>
      <c r="B621" s="7" t="s">
        <v>797</v>
      </c>
      <c r="C621" s="7">
        <v>98</v>
      </c>
      <c r="D621" s="7">
        <v>0</v>
      </c>
      <c r="E621" s="7">
        <f t="shared" si="42"/>
        <v>98</v>
      </c>
      <c r="F621" s="7"/>
      <c r="G621" s="9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2.75" customHeight="1" x14ac:dyDescent="0.25">
      <c r="A622" s="7" t="s">
        <v>1612</v>
      </c>
      <c r="B622" s="7" t="s">
        <v>797</v>
      </c>
      <c r="C622" s="7">
        <v>98</v>
      </c>
      <c r="D622" s="7">
        <v>0</v>
      </c>
      <c r="E622" s="7">
        <f t="shared" si="42"/>
        <v>98</v>
      </c>
      <c r="F622" s="7"/>
      <c r="G622" s="9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2.75" customHeight="1" x14ac:dyDescent="0.25">
      <c r="A623" s="7" t="s">
        <v>1714</v>
      </c>
      <c r="B623" s="7" t="s">
        <v>797</v>
      </c>
      <c r="C623" s="7">
        <v>98</v>
      </c>
      <c r="D623" s="7">
        <v>0</v>
      </c>
      <c r="E623" s="7">
        <f t="shared" si="42"/>
        <v>98</v>
      </c>
      <c r="F623" s="7" t="s">
        <v>1715</v>
      </c>
      <c r="G623" s="9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2.75" customHeight="1" x14ac:dyDescent="0.25">
      <c r="A624" s="7" t="s">
        <v>1716</v>
      </c>
      <c r="B624" s="7" t="s">
        <v>797</v>
      </c>
      <c r="C624" s="7">
        <v>98</v>
      </c>
      <c r="D624" s="7">
        <v>0</v>
      </c>
      <c r="E624" s="7">
        <f t="shared" si="42"/>
        <v>98</v>
      </c>
      <c r="F624" s="7" t="s">
        <v>1717</v>
      </c>
      <c r="G624" s="9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2.75" customHeight="1" x14ac:dyDescent="0.25">
      <c r="A625" s="7" t="s">
        <v>1718</v>
      </c>
      <c r="B625" s="7" t="s">
        <v>797</v>
      </c>
      <c r="C625" s="7">
        <v>99</v>
      </c>
      <c r="D625" s="7">
        <v>0</v>
      </c>
      <c r="E625" s="7">
        <f t="shared" si="42"/>
        <v>99</v>
      </c>
      <c r="F625" s="7" t="s">
        <v>1719</v>
      </c>
      <c r="G625" s="9" t="s">
        <v>1720</v>
      </c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2.75" customHeight="1" x14ac:dyDescent="0.25">
      <c r="A626" s="7" t="s">
        <v>1721</v>
      </c>
      <c r="B626" s="7" t="s">
        <v>797</v>
      </c>
      <c r="C626" s="7">
        <v>99</v>
      </c>
      <c r="D626" s="7">
        <v>0</v>
      </c>
      <c r="E626" s="7">
        <f t="shared" si="42"/>
        <v>99</v>
      </c>
      <c r="F626" s="7" t="s">
        <v>1722</v>
      </c>
      <c r="G626" s="9" t="s">
        <v>1723</v>
      </c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2.75" customHeight="1" x14ac:dyDescent="0.25">
      <c r="A627" s="7" t="s">
        <v>1724</v>
      </c>
      <c r="B627" s="7" t="s">
        <v>859</v>
      </c>
      <c r="C627" s="7">
        <v>99</v>
      </c>
      <c r="D627" s="7">
        <v>2</v>
      </c>
      <c r="E627" s="7">
        <f>C627+10</f>
        <v>109</v>
      </c>
      <c r="F627" s="7" t="s">
        <v>1725</v>
      </c>
      <c r="G627" s="9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2.75" customHeight="1" x14ac:dyDescent="0.25">
      <c r="A628" s="7" t="s">
        <v>1726</v>
      </c>
      <c r="B628" s="7" t="s">
        <v>1211</v>
      </c>
      <c r="C628" s="7">
        <v>99</v>
      </c>
      <c r="D628" s="7">
        <v>1</v>
      </c>
      <c r="E628" s="7">
        <f t="shared" ref="E628:E629" si="43">C628+5</f>
        <v>104</v>
      </c>
      <c r="F628" s="7"/>
      <c r="G628" s="9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2.75" customHeight="1" x14ac:dyDescent="0.25">
      <c r="A629" s="7" t="s">
        <v>1727</v>
      </c>
      <c r="B629" s="7" t="s">
        <v>1211</v>
      </c>
      <c r="C629" s="7">
        <v>100</v>
      </c>
      <c r="D629" s="7">
        <v>1</v>
      </c>
      <c r="E629" s="7">
        <f t="shared" si="43"/>
        <v>105</v>
      </c>
      <c r="F629" s="7" t="s">
        <v>1728</v>
      </c>
      <c r="G629" s="9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2.75" customHeight="1" x14ac:dyDescent="0.25">
      <c r="A630" s="7" t="s">
        <v>1729</v>
      </c>
      <c r="B630" s="7" t="s">
        <v>797</v>
      </c>
      <c r="C630" s="7">
        <v>100</v>
      </c>
      <c r="D630" s="7">
        <v>0</v>
      </c>
      <c r="E630" s="7">
        <f t="shared" ref="E630:E633" si="44">C630</f>
        <v>100</v>
      </c>
      <c r="F630" s="7" t="s">
        <v>1730</v>
      </c>
      <c r="G630" s="9" t="s">
        <v>1690</v>
      </c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2.75" customHeight="1" x14ac:dyDescent="0.25">
      <c r="A631" s="7" t="s">
        <v>1731</v>
      </c>
      <c r="B631" s="7" t="s">
        <v>797</v>
      </c>
      <c r="C631" s="7">
        <v>100</v>
      </c>
      <c r="D631" s="7">
        <v>0</v>
      </c>
      <c r="E631" s="7">
        <f t="shared" si="44"/>
        <v>100</v>
      </c>
      <c r="F631" s="7" t="s">
        <v>1732</v>
      </c>
      <c r="G631" s="9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2.75" customHeight="1" x14ac:dyDescent="0.25">
      <c r="A632" s="7" t="s">
        <v>1733</v>
      </c>
      <c r="B632" s="7" t="s">
        <v>797</v>
      </c>
      <c r="C632" s="7">
        <v>101</v>
      </c>
      <c r="D632" s="7">
        <v>0</v>
      </c>
      <c r="E632" s="7">
        <f t="shared" si="44"/>
        <v>101</v>
      </c>
      <c r="F632" s="7"/>
      <c r="G632" s="9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2.75" customHeight="1" x14ac:dyDescent="0.25">
      <c r="A633" s="7" t="s">
        <v>1734</v>
      </c>
      <c r="B633" s="7" t="s">
        <v>797</v>
      </c>
      <c r="C633" s="7">
        <v>101</v>
      </c>
      <c r="D633" s="7">
        <v>0</v>
      </c>
      <c r="E633" s="7">
        <f t="shared" si="44"/>
        <v>101</v>
      </c>
      <c r="F633" s="7"/>
      <c r="G633" s="9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2.75" customHeight="1" x14ac:dyDescent="0.25">
      <c r="A634" s="7" t="s">
        <v>1735</v>
      </c>
      <c r="B634" s="7" t="s">
        <v>1211</v>
      </c>
      <c r="C634" s="7">
        <v>101</v>
      </c>
      <c r="D634" s="7">
        <v>1</v>
      </c>
      <c r="E634" s="7">
        <f>C634+5</f>
        <v>106</v>
      </c>
      <c r="F634" s="7"/>
      <c r="G634" s="9" t="s">
        <v>1736</v>
      </c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2.75" customHeight="1" x14ac:dyDescent="0.25">
      <c r="A635" s="7" t="s">
        <v>1737</v>
      </c>
      <c r="B635" s="7" t="s">
        <v>859</v>
      </c>
      <c r="C635" s="7">
        <v>101</v>
      </c>
      <c r="D635" s="7">
        <v>4</v>
      </c>
      <c r="E635" s="7">
        <f>C635+20</f>
        <v>121</v>
      </c>
      <c r="F635" s="7"/>
      <c r="G635" s="9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2.75" customHeight="1" x14ac:dyDescent="0.25">
      <c r="A636" s="7" t="s">
        <v>1738</v>
      </c>
      <c r="B636" s="7" t="s">
        <v>859</v>
      </c>
      <c r="C636" s="7">
        <v>101</v>
      </c>
      <c r="D636" s="7">
        <v>0</v>
      </c>
      <c r="E636" s="7">
        <f t="shared" ref="E636:E642" si="45">C636</f>
        <v>101</v>
      </c>
      <c r="F636" s="7"/>
      <c r="G636" s="9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2.75" customHeight="1" x14ac:dyDescent="0.25">
      <c r="A637" s="7" t="s">
        <v>1739</v>
      </c>
      <c r="B637" s="7" t="s">
        <v>797</v>
      </c>
      <c r="C637" s="7">
        <v>102</v>
      </c>
      <c r="D637" s="7">
        <v>0</v>
      </c>
      <c r="E637" s="7">
        <f t="shared" si="45"/>
        <v>102</v>
      </c>
      <c r="F637" s="7" t="s">
        <v>1590</v>
      </c>
      <c r="G637" s="9" t="s">
        <v>1579</v>
      </c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2.75" customHeight="1" x14ac:dyDescent="0.25">
      <c r="A638" s="7" t="s">
        <v>1740</v>
      </c>
      <c r="B638" s="7" t="s">
        <v>797</v>
      </c>
      <c r="C638" s="7">
        <v>102</v>
      </c>
      <c r="D638" s="7">
        <v>0</v>
      </c>
      <c r="E638" s="7">
        <f t="shared" si="45"/>
        <v>102</v>
      </c>
      <c r="F638" s="7" t="s">
        <v>1590</v>
      </c>
      <c r="G638" s="9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2.75" customHeight="1" x14ac:dyDescent="0.25">
      <c r="A639" s="7" t="s">
        <v>1741</v>
      </c>
      <c r="B639" s="7" t="s">
        <v>797</v>
      </c>
      <c r="C639" s="7">
        <v>102</v>
      </c>
      <c r="D639" s="7">
        <v>0</v>
      </c>
      <c r="E639" s="7">
        <f t="shared" si="45"/>
        <v>102</v>
      </c>
      <c r="F639" s="7" t="s">
        <v>1590</v>
      </c>
      <c r="G639" s="9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2.75" customHeight="1" x14ac:dyDescent="0.25">
      <c r="A640" s="7" t="s">
        <v>1742</v>
      </c>
      <c r="B640" s="7" t="s">
        <v>797</v>
      </c>
      <c r="C640" s="7">
        <v>102</v>
      </c>
      <c r="D640" s="7">
        <v>0</v>
      </c>
      <c r="E640" s="7">
        <f t="shared" si="45"/>
        <v>102</v>
      </c>
      <c r="F640" s="7" t="s">
        <v>1719</v>
      </c>
      <c r="G640" s="9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2.75" customHeight="1" x14ac:dyDescent="0.25">
      <c r="A641" s="7" t="s">
        <v>1743</v>
      </c>
      <c r="B641" s="7" t="s">
        <v>797</v>
      </c>
      <c r="C641" s="7">
        <v>102</v>
      </c>
      <c r="D641" s="7">
        <v>0</v>
      </c>
      <c r="E641" s="7">
        <f t="shared" si="45"/>
        <v>102</v>
      </c>
      <c r="F641" s="7" t="s">
        <v>1534</v>
      </c>
      <c r="G641" s="9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2.75" customHeight="1" x14ac:dyDescent="0.25">
      <c r="A642" s="7" t="s">
        <v>1744</v>
      </c>
      <c r="B642" s="7" t="s">
        <v>797</v>
      </c>
      <c r="C642" s="7">
        <v>103</v>
      </c>
      <c r="D642" s="7">
        <v>0</v>
      </c>
      <c r="E642" s="7">
        <f t="shared" si="45"/>
        <v>103</v>
      </c>
      <c r="F642" s="7" t="s">
        <v>1534</v>
      </c>
      <c r="G642" s="9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2.75" customHeight="1" x14ac:dyDescent="0.25">
      <c r="A643" s="7" t="s">
        <v>1745</v>
      </c>
      <c r="B643" s="7" t="s">
        <v>1211</v>
      </c>
      <c r="C643" s="7">
        <v>103</v>
      </c>
      <c r="D643" s="7">
        <v>1</v>
      </c>
      <c r="E643" s="7">
        <f t="shared" ref="E643:E645" si="46">C643+5</f>
        <v>108</v>
      </c>
      <c r="F643" s="7" t="s">
        <v>1728</v>
      </c>
      <c r="G643" s="9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2.75" customHeight="1" x14ac:dyDescent="0.25">
      <c r="A644" s="7" t="s">
        <v>1746</v>
      </c>
      <c r="B644" s="7" t="s">
        <v>1211</v>
      </c>
      <c r="C644" s="7">
        <v>103</v>
      </c>
      <c r="D644" s="7">
        <v>1</v>
      </c>
      <c r="E644" s="7">
        <f t="shared" si="46"/>
        <v>108</v>
      </c>
      <c r="F644" s="7"/>
      <c r="G644" s="9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2.75" customHeight="1" x14ac:dyDescent="0.25">
      <c r="A645" s="7" t="s">
        <v>1747</v>
      </c>
      <c r="B645" s="7" t="s">
        <v>1211</v>
      </c>
      <c r="C645" s="7">
        <v>103</v>
      </c>
      <c r="D645" s="7">
        <v>1</v>
      </c>
      <c r="E645" s="7">
        <f t="shared" si="46"/>
        <v>108</v>
      </c>
      <c r="F645" s="7"/>
      <c r="G645" s="9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2.75" customHeight="1" x14ac:dyDescent="0.25">
      <c r="A646" s="7" t="s">
        <v>1748</v>
      </c>
      <c r="B646" s="7" t="s">
        <v>859</v>
      </c>
      <c r="C646" s="7">
        <v>103</v>
      </c>
      <c r="D646" s="7">
        <v>5</v>
      </c>
      <c r="E646" s="7">
        <f>C646+25</f>
        <v>128</v>
      </c>
      <c r="F646" s="7"/>
      <c r="G646" s="9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2.75" customHeight="1" x14ac:dyDescent="0.25">
      <c r="A647" s="7" t="s">
        <v>1749</v>
      </c>
      <c r="B647" s="7" t="s">
        <v>797</v>
      </c>
      <c r="C647" s="7">
        <v>104</v>
      </c>
      <c r="D647" s="7">
        <v>0</v>
      </c>
      <c r="E647" s="7">
        <f>C647</f>
        <v>104</v>
      </c>
      <c r="F647" s="7" t="s">
        <v>1590</v>
      </c>
      <c r="G647" s="9" t="s">
        <v>1750</v>
      </c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2.75" customHeight="1" x14ac:dyDescent="0.25">
      <c r="A648" s="7" t="s">
        <v>1751</v>
      </c>
      <c r="B648" s="7" t="s">
        <v>1211</v>
      </c>
      <c r="C648" s="7">
        <v>104</v>
      </c>
      <c r="D648" s="7">
        <v>1</v>
      </c>
      <c r="E648" s="7">
        <f>C648+5</f>
        <v>109</v>
      </c>
      <c r="F648" s="7" t="s">
        <v>1752</v>
      </c>
      <c r="G648" s="9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2.75" customHeight="1" x14ac:dyDescent="0.25">
      <c r="A649" s="7" t="s">
        <v>1753</v>
      </c>
      <c r="B649" s="7" t="s">
        <v>859</v>
      </c>
      <c r="C649" s="7">
        <v>104</v>
      </c>
      <c r="D649" s="7">
        <v>0</v>
      </c>
      <c r="E649" s="7">
        <f>C649</f>
        <v>104</v>
      </c>
      <c r="F649" s="7"/>
      <c r="G649" s="9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2.75" customHeight="1" x14ac:dyDescent="0.25">
      <c r="A650" s="7" t="s">
        <v>1754</v>
      </c>
      <c r="B650" s="7" t="s">
        <v>859</v>
      </c>
      <c r="C650" s="7">
        <v>104</v>
      </c>
      <c r="D650" s="7">
        <v>2</v>
      </c>
      <c r="E650" s="7">
        <f>C650+10</f>
        <v>114</v>
      </c>
      <c r="F650" s="7"/>
      <c r="G650" s="9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2.75" customHeight="1" x14ac:dyDescent="0.25">
      <c r="A651" s="7" t="s">
        <v>1755</v>
      </c>
      <c r="B651" s="7" t="s">
        <v>1211</v>
      </c>
      <c r="C651" s="7">
        <v>104</v>
      </c>
      <c r="D651" s="7">
        <v>1</v>
      </c>
      <c r="E651" s="7">
        <f>C651+5</f>
        <v>109</v>
      </c>
      <c r="F651" s="7"/>
      <c r="G651" s="9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2.75" customHeight="1" x14ac:dyDescent="0.25">
      <c r="A652" s="7" t="s">
        <v>1756</v>
      </c>
      <c r="B652" s="7" t="s">
        <v>797</v>
      </c>
      <c r="C652" s="7">
        <v>105</v>
      </c>
      <c r="D652" s="7">
        <v>0</v>
      </c>
      <c r="E652" s="7">
        <f>C652</f>
        <v>105</v>
      </c>
      <c r="F652" s="7" t="s">
        <v>1757</v>
      </c>
      <c r="G652" s="9" t="s">
        <v>1758</v>
      </c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2.75" customHeight="1" x14ac:dyDescent="0.25">
      <c r="A653" s="7" t="s">
        <v>1759</v>
      </c>
      <c r="B653" s="7" t="s">
        <v>1211</v>
      </c>
      <c r="C653" s="7">
        <v>105</v>
      </c>
      <c r="D653" s="7">
        <v>2</v>
      </c>
      <c r="E653" s="7">
        <f>C653+10</f>
        <v>115</v>
      </c>
      <c r="F653" s="7" t="s">
        <v>1760</v>
      </c>
      <c r="G653" s="9" t="s">
        <v>1761</v>
      </c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2.75" customHeight="1" x14ac:dyDescent="0.25">
      <c r="A654" s="7" t="s">
        <v>1762</v>
      </c>
      <c r="B654" s="7" t="s">
        <v>797</v>
      </c>
      <c r="C654" s="7">
        <v>105</v>
      </c>
      <c r="D654" s="7">
        <v>0</v>
      </c>
      <c r="E654" s="7">
        <f t="shared" ref="E654:E655" si="47">C654</f>
        <v>105</v>
      </c>
      <c r="F654" s="7" t="s">
        <v>1590</v>
      </c>
      <c r="G654" s="9" t="s">
        <v>1763</v>
      </c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2.75" customHeight="1" x14ac:dyDescent="0.25">
      <c r="A655" s="7" t="s">
        <v>1764</v>
      </c>
      <c r="B655" s="7" t="s">
        <v>797</v>
      </c>
      <c r="C655" s="7">
        <v>105</v>
      </c>
      <c r="D655" s="7">
        <v>0</v>
      </c>
      <c r="E655" s="7">
        <f t="shared" si="47"/>
        <v>105</v>
      </c>
      <c r="F655" s="7" t="s">
        <v>1765</v>
      </c>
      <c r="G655" s="9" t="s">
        <v>1766</v>
      </c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2.75" customHeight="1" x14ac:dyDescent="0.25">
      <c r="A656" s="7" t="s">
        <v>1767</v>
      </c>
      <c r="B656" s="7" t="s">
        <v>1211</v>
      </c>
      <c r="C656" s="7">
        <v>106</v>
      </c>
      <c r="D656" s="7">
        <v>1</v>
      </c>
      <c r="E656" s="7">
        <f>C656+5</f>
        <v>111</v>
      </c>
      <c r="F656" s="7"/>
      <c r="G656" s="9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2.75" customHeight="1" x14ac:dyDescent="0.25">
      <c r="A657" s="7" t="s">
        <v>1768</v>
      </c>
      <c r="B657" s="7" t="s">
        <v>1211</v>
      </c>
      <c r="C657" s="7">
        <v>106</v>
      </c>
      <c r="D657" s="7">
        <v>3</v>
      </c>
      <c r="E657" s="7">
        <f>C657+16</f>
        <v>122</v>
      </c>
      <c r="F657" s="7"/>
      <c r="G657" s="9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2.75" customHeight="1" x14ac:dyDescent="0.25">
      <c r="A658" s="7" t="s">
        <v>1769</v>
      </c>
      <c r="B658" s="7" t="s">
        <v>797</v>
      </c>
      <c r="C658" s="7">
        <v>106</v>
      </c>
      <c r="D658" s="7">
        <v>0</v>
      </c>
      <c r="E658" s="7">
        <v>107</v>
      </c>
      <c r="F658" s="7" t="s">
        <v>1770</v>
      </c>
      <c r="G658" s="9" t="s">
        <v>1591</v>
      </c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2.75" customHeight="1" x14ac:dyDescent="0.25">
      <c r="A659" s="7" t="s">
        <v>1771</v>
      </c>
      <c r="B659" s="7" t="s">
        <v>797</v>
      </c>
      <c r="C659" s="7">
        <v>106</v>
      </c>
      <c r="D659" s="7">
        <v>0</v>
      </c>
      <c r="E659" s="7">
        <f>C659</f>
        <v>106</v>
      </c>
      <c r="F659" s="7" t="s">
        <v>1772</v>
      </c>
      <c r="G659" s="9" t="s">
        <v>1471</v>
      </c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2.75" customHeight="1" x14ac:dyDescent="0.25">
      <c r="A660" s="7" t="s">
        <v>1773</v>
      </c>
      <c r="B660" s="7" t="s">
        <v>1211</v>
      </c>
      <c r="C660" s="7">
        <v>107</v>
      </c>
      <c r="D660" s="7">
        <v>1</v>
      </c>
      <c r="E660" s="7">
        <f>C660+5</f>
        <v>112</v>
      </c>
      <c r="F660" s="7"/>
      <c r="G660" s="9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2.75" customHeight="1" x14ac:dyDescent="0.25">
      <c r="A661" s="7" t="s">
        <v>1774</v>
      </c>
      <c r="B661" s="7" t="s">
        <v>797</v>
      </c>
      <c r="C661" s="7">
        <v>107</v>
      </c>
      <c r="D661" s="7">
        <v>0</v>
      </c>
      <c r="E661" s="7">
        <v>107</v>
      </c>
      <c r="F661" s="7"/>
      <c r="G661" s="9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2.75" customHeight="1" x14ac:dyDescent="0.25">
      <c r="A662" s="7" t="s">
        <v>1775</v>
      </c>
      <c r="B662" s="7" t="s">
        <v>1211</v>
      </c>
      <c r="C662" s="7">
        <v>108</v>
      </c>
      <c r="D662" s="7">
        <v>3</v>
      </c>
      <c r="E662" s="7">
        <f>C662+16</f>
        <v>124</v>
      </c>
      <c r="F662" s="7"/>
      <c r="G662" s="9" t="s">
        <v>1776</v>
      </c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2.75" customHeight="1" x14ac:dyDescent="0.25">
      <c r="A663" s="7" t="s">
        <v>1777</v>
      </c>
      <c r="B663" s="7" t="s">
        <v>797</v>
      </c>
      <c r="C663" s="7">
        <v>109</v>
      </c>
      <c r="D663" s="7">
        <v>2</v>
      </c>
      <c r="E663" s="7">
        <f>C663+10</f>
        <v>119</v>
      </c>
      <c r="F663" s="7"/>
      <c r="G663" s="9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2.75" customHeight="1" x14ac:dyDescent="0.25">
      <c r="A664" s="7" t="s">
        <v>1778</v>
      </c>
      <c r="B664" s="7" t="s">
        <v>859</v>
      </c>
      <c r="C664" s="7">
        <v>109</v>
      </c>
      <c r="D664" s="7">
        <v>0</v>
      </c>
      <c r="E664" s="7">
        <f>C664</f>
        <v>109</v>
      </c>
      <c r="F664" s="7"/>
      <c r="G664" s="9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2.75" customHeight="1" x14ac:dyDescent="0.25">
      <c r="A665" s="7" t="s">
        <v>1779</v>
      </c>
      <c r="B665" s="7" t="s">
        <v>859</v>
      </c>
      <c r="C665" s="7">
        <v>109</v>
      </c>
      <c r="D665" s="7">
        <v>2</v>
      </c>
      <c r="E665" s="7">
        <f>C665+10</f>
        <v>119</v>
      </c>
      <c r="F665" s="7"/>
      <c r="G665" s="9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2.75" customHeight="1" x14ac:dyDescent="0.25">
      <c r="A666" s="7" t="s">
        <v>1780</v>
      </c>
      <c r="B666" s="7" t="s">
        <v>797</v>
      </c>
      <c r="C666" s="7">
        <v>109</v>
      </c>
      <c r="D666" s="7">
        <v>0</v>
      </c>
      <c r="E666" s="7">
        <f t="shared" ref="E666:E667" si="48">C666</f>
        <v>109</v>
      </c>
      <c r="F666" s="7" t="s">
        <v>1781</v>
      </c>
      <c r="G666" s="9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2.75" customHeight="1" x14ac:dyDescent="0.25">
      <c r="A667" s="7" t="s">
        <v>1782</v>
      </c>
      <c r="B667" s="7" t="s">
        <v>797</v>
      </c>
      <c r="C667" s="7">
        <v>110</v>
      </c>
      <c r="D667" s="7">
        <v>0</v>
      </c>
      <c r="E667" s="7">
        <f t="shared" si="48"/>
        <v>110</v>
      </c>
      <c r="F667" s="7" t="s">
        <v>1590</v>
      </c>
      <c r="G667" s="9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2.75" customHeight="1" x14ac:dyDescent="0.25">
      <c r="A668" s="7" t="s">
        <v>1783</v>
      </c>
      <c r="B668" s="7" t="s">
        <v>797</v>
      </c>
      <c r="C668" s="7">
        <v>110</v>
      </c>
      <c r="D668" s="7">
        <v>0</v>
      </c>
      <c r="E668" s="7">
        <v>110</v>
      </c>
      <c r="F668" s="7" t="s">
        <v>1590</v>
      </c>
      <c r="G668" s="9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2.75" customHeight="1" x14ac:dyDescent="0.25">
      <c r="A669" s="7" t="s">
        <v>1784</v>
      </c>
      <c r="B669" s="7" t="s">
        <v>797</v>
      </c>
      <c r="C669" s="7">
        <v>110</v>
      </c>
      <c r="D669" s="7">
        <v>0</v>
      </c>
      <c r="E669" s="7">
        <f t="shared" ref="E669:E670" si="49">C669</f>
        <v>110</v>
      </c>
      <c r="F669" s="7" t="s">
        <v>1400</v>
      </c>
      <c r="G669" s="9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2.75" customHeight="1" x14ac:dyDescent="0.25">
      <c r="A670" s="7" t="s">
        <v>1785</v>
      </c>
      <c r="B670" s="7" t="s">
        <v>797</v>
      </c>
      <c r="C670" s="7">
        <v>110</v>
      </c>
      <c r="D670" s="7">
        <v>0</v>
      </c>
      <c r="E670" s="7">
        <f t="shared" si="49"/>
        <v>110</v>
      </c>
      <c r="F670" s="7" t="s">
        <v>1786</v>
      </c>
      <c r="G670" s="9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2.75" customHeight="1" x14ac:dyDescent="0.25">
      <c r="A671" s="7" t="s">
        <v>1787</v>
      </c>
      <c r="B671" s="7" t="s">
        <v>859</v>
      </c>
      <c r="C671" s="7">
        <v>110</v>
      </c>
      <c r="D671" s="7">
        <v>2</v>
      </c>
      <c r="E671" s="7">
        <f>C671+10</f>
        <v>120</v>
      </c>
      <c r="F671" s="7"/>
      <c r="G671" s="9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2.75" customHeight="1" x14ac:dyDescent="0.25">
      <c r="A672" s="7" t="s">
        <v>1788</v>
      </c>
      <c r="B672" s="7" t="s">
        <v>797</v>
      </c>
      <c r="C672" s="7">
        <v>110</v>
      </c>
      <c r="D672" s="7">
        <v>4</v>
      </c>
      <c r="E672" s="7">
        <f>C672+20</f>
        <v>130</v>
      </c>
      <c r="F672" s="7"/>
      <c r="G672" s="9" t="s">
        <v>1789</v>
      </c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2.75" customHeight="1" x14ac:dyDescent="0.25">
      <c r="A673" s="7" t="s">
        <v>1790</v>
      </c>
      <c r="B673" s="7" t="s">
        <v>797</v>
      </c>
      <c r="C673" s="7">
        <v>111</v>
      </c>
      <c r="D673" s="7">
        <v>0</v>
      </c>
      <c r="E673" s="7">
        <f t="shared" ref="E673:E674" si="50">C673</f>
        <v>111</v>
      </c>
      <c r="F673" s="7" t="s">
        <v>1791</v>
      </c>
      <c r="G673" s="9" t="s">
        <v>1690</v>
      </c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2.75" customHeight="1" x14ac:dyDescent="0.25">
      <c r="A674" s="7" t="s">
        <v>1792</v>
      </c>
      <c r="B674" s="7" t="s">
        <v>797</v>
      </c>
      <c r="C674" s="7">
        <v>111</v>
      </c>
      <c r="D674" s="7">
        <v>0</v>
      </c>
      <c r="E674" s="7">
        <f t="shared" si="50"/>
        <v>111</v>
      </c>
      <c r="F674" s="7" t="s">
        <v>1793</v>
      </c>
      <c r="G674" s="9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2.75" customHeight="1" x14ac:dyDescent="0.25">
      <c r="A675" s="7" t="s">
        <v>1794</v>
      </c>
      <c r="B675" s="7" t="s">
        <v>1211</v>
      </c>
      <c r="C675" s="7">
        <v>111</v>
      </c>
      <c r="D675" s="7">
        <v>3</v>
      </c>
      <c r="E675" s="7">
        <f>C675+16</f>
        <v>127</v>
      </c>
      <c r="F675" s="7"/>
      <c r="G675" s="9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2.75" customHeight="1" x14ac:dyDescent="0.25">
      <c r="A676" s="7" t="s">
        <v>1795</v>
      </c>
      <c r="B676" s="7" t="s">
        <v>797</v>
      </c>
      <c r="C676" s="7">
        <v>111</v>
      </c>
      <c r="D676" s="7">
        <v>0</v>
      </c>
      <c r="E676" s="7">
        <f t="shared" ref="E676:E677" si="51">C676</f>
        <v>111</v>
      </c>
      <c r="F676" s="7" t="s">
        <v>1590</v>
      </c>
      <c r="G676" s="9" t="s">
        <v>1796</v>
      </c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2.75" customHeight="1" x14ac:dyDescent="0.25">
      <c r="A677" s="7" t="s">
        <v>1797</v>
      </c>
      <c r="B677" s="7" t="s">
        <v>859</v>
      </c>
      <c r="C677" s="7">
        <v>112</v>
      </c>
      <c r="D677" s="7">
        <v>0</v>
      </c>
      <c r="E677" s="7">
        <f t="shared" si="51"/>
        <v>112</v>
      </c>
      <c r="F677" s="7"/>
      <c r="G677" s="9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2.75" customHeight="1" x14ac:dyDescent="0.25">
      <c r="A678" s="7" t="s">
        <v>1798</v>
      </c>
      <c r="B678" s="7" t="s">
        <v>797</v>
      </c>
      <c r="C678" s="7">
        <v>112</v>
      </c>
      <c r="D678" s="7">
        <v>1</v>
      </c>
      <c r="E678" s="7">
        <f>C678+5</f>
        <v>117</v>
      </c>
      <c r="F678" s="7" t="s">
        <v>1590</v>
      </c>
      <c r="G678" s="9" t="s">
        <v>1799</v>
      </c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2.75" customHeight="1" x14ac:dyDescent="0.25">
      <c r="A679" s="7" t="s">
        <v>1800</v>
      </c>
      <c r="B679" s="7" t="s">
        <v>1211</v>
      </c>
      <c r="C679" s="7">
        <v>112</v>
      </c>
      <c r="D679" s="7">
        <v>2</v>
      </c>
      <c r="E679" s="7">
        <f t="shared" ref="E679:E680" si="52">C679+10</f>
        <v>122</v>
      </c>
      <c r="F679" s="7" t="s">
        <v>1801</v>
      </c>
      <c r="G679" s="9" t="s">
        <v>1802</v>
      </c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2.75" customHeight="1" x14ac:dyDescent="0.25">
      <c r="A680" s="7" t="s">
        <v>1803</v>
      </c>
      <c r="B680" s="7" t="s">
        <v>859</v>
      </c>
      <c r="C680" s="7">
        <v>112</v>
      </c>
      <c r="D680" s="7">
        <v>2</v>
      </c>
      <c r="E680" s="7">
        <f t="shared" si="52"/>
        <v>122</v>
      </c>
      <c r="F680" s="7"/>
      <c r="G680" s="9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2.75" customHeight="1" x14ac:dyDescent="0.25">
      <c r="A681" s="7" t="s">
        <v>1804</v>
      </c>
      <c r="B681" s="7" t="s">
        <v>797</v>
      </c>
      <c r="C681" s="7">
        <v>112</v>
      </c>
      <c r="D681" s="7">
        <v>4</v>
      </c>
      <c r="E681" s="7">
        <f>C681+20</f>
        <v>132</v>
      </c>
      <c r="F681" s="7" t="s">
        <v>1805</v>
      </c>
      <c r="G681" s="9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2.75" customHeight="1" x14ac:dyDescent="0.25">
      <c r="A682" s="7" t="s">
        <v>1803</v>
      </c>
      <c r="B682" s="7" t="s">
        <v>859</v>
      </c>
      <c r="C682" s="7">
        <v>113</v>
      </c>
      <c r="D682" s="7">
        <v>2</v>
      </c>
      <c r="E682" s="7">
        <f>C682+10</f>
        <v>123</v>
      </c>
      <c r="F682" s="7"/>
      <c r="G682" s="9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2.75" customHeight="1" x14ac:dyDescent="0.25">
      <c r="A683" s="7" t="s">
        <v>1806</v>
      </c>
      <c r="B683" s="7" t="s">
        <v>797</v>
      </c>
      <c r="C683" s="7">
        <v>114</v>
      </c>
      <c r="D683" s="7">
        <v>0</v>
      </c>
      <c r="E683" s="7">
        <f>C683</f>
        <v>114</v>
      </c>
      <c r="F683" s="7" t="s">
        <v>1807</v>
      </c>
      <c r="G683" s="9" t="s">
        <v>1381</v>
      </c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2.75" customHeight="1" x14ac:dyDescent="0.25">
      <c r="A684" s="7" t="s">
        <v>1808</v>
      </c>
      <c r="B684" s="7" t="s">
        <v>797</v>
      </c>
      <c r="C684" s="7">
        <v>115</v>
      </c>
      <c r="D684" s="7">
        <v>2</v>
      </c>
      <c r="E684" s="7">
        <f>C684+10</f>
        <v>125</v>
      </c>
      <c r="F684" s="7"/>
      <c r="G684" s="9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2.75" customHeight="1" x14ac:dyDescent="0.25">
      <c r="A685" s="7" t="s">
        <v>1809</v>
      </c>
      <c r="B685" s="7" t="s">
        <v>797</v>
      </c>
      <c r="C685" s="7">
        <v>115</v>
      </c>
      <c r="D685" s="7">
        <v>4</v>
      </c>
      <c r="E685" s="7">
        <f>C685+20</f>
        <v>135</v>
      </c>
      <c r="F685" s="7" t="s">
        <v>1664</v>
      </c>
      <c r="G685" s="9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2.75" customHeight="1" x14ac:dyDescent="0.25">
      <c r="A686" s="7" t="s">
        <v>1810</v>
      </c>
      <c r="B686" s="7" t="s">
        <v>797</v>
      </c>
      <c r="C686" s="7">
        <v>116</v>
      </c>
      <c r="D686" s="7">
        <v>3</v>
      </c>
      <c r="E686" s="7">
        <f>C686+16</f>
        <v>132</v>
      </c>
      <c r="F686" s="7"/>
      <c r="G686" s="9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2.75" customHeight="1" x14ac:dyDescent="0.25">
      <c r="A687" s="7" t="s">
        <v>1811</v>
      </c>
      <c r="B687" s="7" t="s">
        <v>797</v>
      </c>
      <c r="C687" s="7">
        <v>116</v>
      </c>
      <c r="D687" s="7">
        <v>1</v>
      </c>
      <c r="E687" s="7">
        <f>C687+5</f>
        <v>121</v>
      </c>
      <c r="F687" s="7" t="s">
        <v>1812</v>
      </c>
      <c r="G687" s="9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2.75" customHeight="1" x14ac:dyDescent="0.25">
      <c r="A688" s="7" t="s">
        <v>1813</v>
      </c>
      <c r="B688" s="7" t="s">
        <v>797</v>
      </c>
      <c r="C688" s="7">
        <v>117</v>
      </c>
      <c r="D688" s="7">
        <v>2</v>
      </c>
      <c r="E688" s="7">
        <f>C688+10</f>
        <v>127</v>
      </c>
      <c r="F688" s="7" t="s">
        <v>1590</v>
      </c>
      <c r="G688" s="9" t="s">
        <v>1814</v>
      </c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2.75" customHeight="1" x14ac:dyDescent="0.25">
      <c r="A689" s="7" t="s">
        <v>1815</v>
      </c>
      <c r="B689" s="7" t="s">
        <v>1211</v>
      </c>
      <c r="C689" s="7">
        <v>117</v>
      </c>
      <c r="D689" s="7">
        <v>3</v>
      </c>
      <c r="E689" s="7">
        <f>C689+16</f>
        <v>133</v>
      </c>
      <c r="F689" s="7"/>
      <c r="G689" s="9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2.75" customHeight="1" x14ac:dyDescent="0.25">
      <c r="A690" s="7" t="s">
        <v>1816</v>
      </c>
      <c r="B690" s="7" t="s">
        <v>797</v>
      </c>
      <c r="C690" s="7">
        <v>117</v>
      </c>
      <c r="D690" s="7">
        <v>0</v>
      </c>
      <c r="E690" s="7">
        <f>C690</f>
        <v>117</v>
      </c>
      <c r="F690" s="7" t="s">
        <v>1817</v>
      </c>
      <c r="G690" s="9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2.75" customHeight="1" x14ac:dyDescent="0.25">
      <c r="A691" s="7" t="s">
        <v>1818</v>
      </c>
      <c r="B691" s="7" t="s">
        <v>797</v>
      </c>
      <c r="C691" s="7">
        <v>118</v>
      </c>
      <c r="D691" s="7">
        <v>1</v>
      </c>
      <c r="E691" s="7">
        <f>C691+5</f>
        <v>123</v>
      </c>
      <c r="F691" s="7"/>
      <c r="G691" s="9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2.75" customHeight="1" x14ac:dyDescent="0.25">
      <c r="A692" s="7" t="s">
        <v>1819</v>
      </c>
      <c r="B692" s="7" t="s">
        <v>797</v>
      </c>
      <c r="C692" s="7">
        <v>118</v>
      </c>
      <c r="D692" s="7">
        <v>5</v>
      </c>
      <c r="E692" s="7">
        <f>C692+25</f>
        <v>143</v>
      </c>
      <c r="F692" s="7" t="s">
        <v>1820</v>
      </c>
      <c r="G692" s="9" t="s">
        <v>1758</v>
      </c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2.75" customHeight="1" x14ac:dyDescent="0.25">
      <c r="A693" s="7" t="s">
        <v>1821</v>
      </c>
      <c r="B693" s="7" t="s">
        <v>797</v>
      </c>
      <c r="C693" s="7">
        <v>119</v>
      </c>
      <c r="D693" s="7">
        <v>4</v>
      </c>
      <c r="E693" s="7">
        <f>C693+20</f>
        <v>139</v>
      </c>
      <c r="F693" s="7" t="s">
        <v>1822</v>
      </c>
      <c r="G693" s="9" t="s">
        <v>1823</v>
      </c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2.75" customHeight="1" x14ac:dyDescent="0.25">
      <c r="A694" s="7" t="s">
        <v>1824</v>
      </c>
      <c r="B694" s="7" t="s">
        <v>1211</v>
      </c>
      <c r="C694" s="7">
        <v>119</v>
      </c>
      <c r="D694" s="7">
        <v>1</v>
      </c>
      <c r="E694" s="7">
        <f>C694+5</f>
        <v>124</v>
      </c>
      <c r="F694" s="7" t="s">
        <v>1801</v>
      </c>
      <c r="G694" s="9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2.75" customHeight="1" x14ac:dyDescent="0.25">
      <c r="A695" s="7" t="s">
        <v>1825</v>
      </c>
      <c r="B695" s="7" t="s">
        <v>1211</v>
      </c>
      <c r="C695" s="7">
        <v>119</v>
      </c>
      <c r="D695" s="7">
        <v>2</v>
      </c>
      <c r="E695" s="7">
        <f>C695+10</f>
        <v>129</v>
      </c>
      <c r="F695" s="7"/>
      <c r="G695" s="9" t="s">
        <v>1826</v>
      </c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2.75" customHeight="1" x14ac:dyDescent="0.25">
      <c r="A696" s="7" t="s">
        <v>1827</v>
      </c>
      <c r="B696" s="7" t="s">
        <v>797</v>
      </c>
      <c r="C696" s="7">
        <v>120</v>
      </c>
      <c r="D696" s="7">
        <v>0</v>
      </c>
      <c r="E696" s="7">
        <f>C696</f>
        <v>120</v>
      </c>
      <c r="F696" s="7"/>
      <c r="G696" s="9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2.75" customHeight="1" x14ac:dyDescent="0.25">
      <c r="A697" s="7" t="s">
        <v>1828</v>
      </c>
      <c r="B697" s="7" t="s">
        <v>1211</v>
      </c>
      <c r="C697" s="7">
        <v>121</v>
      </c>
      <c r="D697" s="7">
        <v>3</v>
      </c>
      <c r="E697" s="7">
        <f>C697+16</f>
        <v>137</v>
      </c>
      <c r="F697" s="7" t="s">
        <v>1829</v>
      </c>
      <c r="G697" s="9" t="s">
        <v>1830</v>
      </c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2.75" customHeight="1" x14ac:dyDescent="0.25">
      <c r="A698" s="7" t="s">
        <v>1831</v>
      </c>
      <c r="B698" s="7" t="s">
        <v>1211</v>
      </c>
      <c r="C698" s="7">
        <v>121</v>
      </c>
      <c r="D698" s="7">
        <v>1</v>
      </c>
      <c r="E698" s="7">
        <f>C698+5</f>
        <v>126</v>
      </c>
      <c r="F698" s="7" t="s">
        <v>1801</v>
      </c>
      <c r="G698" s="9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2.75" customHeight="1" x14ac:dyDescent="0.25">
      <c r="A699" s="7" t="s">
        <v>1832</v>
      </c>
      <c r="B699" s="7" t="s">
        <v>797</v>
      </c>
      <c r="C699" s="7">
        <v>122</v>
      </c>
      <c r="D699" s="7">
        <v>0</v>
      </c>
      <c r="E699" s="7">
        <f>C699</f>
        <v>122</v>
      </c>
      <c r="F699" s="7"/>
      <c r="G699" s="9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2.75" customHeight="1" x14ac:dyDescent="0.25">
      <c r="A700" s="7" t="s">
        <v>1833</v>
      </c>
      <c r="B700" s="7" t="s">
        <v>797</v>
      </c>
      <c r="C700" s="7">
        <v>123</v>
      </c>
      <c r="D700" s="7">
        <v>4</v>
      </c>
      <c r="E700" s="7">
        <f t="shared" ref="E700:E701" si="53">C700+20</f>
        <v>143</v>
      </c>
      <c r="F700" s="7"/>
      <c r="G700" s="9" t="s">
        <v>1834</v>
      </c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2.75" customHeight="1" x14ac:dyDescent="0.25">
      <c r="A701" s="7" t="s">
        <v>1835</v>
      </c>
      <c r="B701" s="7" t="s">
        <v>1211</v>
      </c>
      <c r="C701" s="7">
        <v>124</v>
      </c>
      <c r="D701" s="7">
        <v>4</v>
      </c>
      <c r="E701" s="7">
        <f t="shared" si="53"/>
        <v>144</v>
      </c>
      <c r="F701" s="7"/>
      <c r="G701" s="9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2.75" customHeight="1" x14ac:dyDescent="0.25">
      <c r="A702" s="7" t="s">
        <v>1836</v>
      </c>
      <c r="B702" s="7" t="s">
        <v>797</v>
      </c>
      <c r="C702" s="7">
        <v>125</v>
      </c>
      <c r="D702" s="7">
        <v>3</v>
      </c>
      <c r="E702" s="7">
        <f>C702+16</f>
        <v>141</v>
      </c>
      <c r="F702" s="7" t="s">
        <v>1837</v>
      </c>
      <c r="G702" s="9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2.75" customHeight="1" x14ac:dyDescent="0.25">
      <c r="A703" s="7" t="s">
        <v>1838</v>
      </c>
      <c r="B703" s="7" t="s">
        <v>797</v>
      </c>
      <c r="C703" s="7">
        <v>125</v>
      </c>
      <c r="D703" s="7">
        <v>4</v>
      </c>
      <c r="E703" s="7">
        <f t="shared" ref="E703:E704" si="54">C703+20</f>
        <v>145</v>
      </c>
      <c r="F703" s="7"/>
      <c r="G703" s="9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2.75" customHeight="1" x14ac:dyDescent="0.25">
      <c r="A704" s="7" t="s">
        <v>1839</v>
      </c>
      <c r="B704" s="7" t="s">
        <v>1211</v>
      </c>
      <c r="C704" s="7">
        <v>125</v>
      </c>
      <c r="D704" s="7">
        <v>4</v>
      </c>
      <c r="E704" s="7">
        <f t="shared" si="54"/>
        <v>145</v>
      </c>
      <c r="F704" s="7"/>
      <c r="G704" s="9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2.75" customHeight="1" x14ac:dyDescent="0.25">
      <c r="A705" s="7" t="s">
        <v>1840</v>
      </c>
      <c r="B705" s="7" t="s">
        <v>1211</v>
      </c>
      <c r="C705" s="7">
        <v>125</v>
      </c>
      <c r="D705" s="7">
        <v>3</v>
      </c>
      <c r="E705" s="7">
        <f t="shared" ref="E705:E706" si="55">C705+16</f>
        <v>141</v>
      </c>
      <c r="F705" s="7"/>
      <c r="G705" s="9" t="s">
        <v>1841</v>
      </c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2.75" customHeight="1" x14ac:dyDescent="0.25">
      <c r="A706" s="7" t="s">
        <v>1842</v>
      </c>
      <c r="B706" s="7" t="s">
        <v>1211</v>
      </c>
      <c r="C706" s="7">
        <v>126</v>
      </c>
      <c r="D706" s="7">
        <v>3</v>
      </c>
      <c r="E706" s="7">
        <f t="shared" si="55"/>
        <v>142</v>
      </c>
      <c r="F706" s="7"/>
      <c r="G706" s="9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2.75" customHeight="1" x14ac:dyDescent="0.25">
      <c r="A707" s="7" t="s">
        <v>1843</v>
      </c>
      <c r="B707" s="7" t="s">
        <v>797</v>
      </c>
      <c r="C707" s="7">
        <v>126</v>
      </c>
      <c r="D707" s="7">
        <v>4</v>
      </c>
      <c r="E707" s="7">
        <f t="shared" ref="E707:E710" si="56">C707+20</f>
        <v>146</v>
      </c>
      <c r="F707" s="7" t="s">
        <v>1844</v>
      </c>
      <c r="G707" s="9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2.75" customHeight="1" x14ac:dyDescent="0.25">
      <c r="A708" s="7" t="s">
        <v>1845</v>
      </c>
      <c r="B708" s="7" t="s">
        <v>797</v>
      </c>
      <c r="C708" s="7">
        <v>127</v>
      </c>
      <c r="D708" s="7">
        <v>4</v>
      </c>
      <c r="E708" s="7">
        <f t="shared" si="56"/>
        <v>147</v>
      </c>
      <c r="F708" s="7" t="s">
        <v>1846</v>
      </c>
      <c r="G708" s="9" t="s">
        <v>1847</v>
      </c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2.75" customHeight="1" x14ac:dyDescent="0.25">
      <c r="A709" s="7" t="s">
        <v>1848</v>
      </c>
      <c r="B709" s="7" t="s">
        <v>1211</v>
      </c>
      <c r="C709" s="7">
        <v>127</v>
      </c>
      <c r="D709" s="7">
        <v>4</v>
      </c>
      <c r="E709" s="7">
        <f t="shared" si="56"/>
        <v>147</v>
      </c>
      <c r="F709" s="7"/>
      <c r="G709" s="9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2.75" customHeight="1" x14ac:dyDescent="0.25">
      <c r="A710" s="7" t="s">
        <v>1849</v>
      </c>
      <c r="B710" s="7" t="s">
        <v>797</v>
      </c>
      <c r="C710" s="7">
        <v>127</v>
      </c>
      <c r="D710" s="7">
        <v>4</v>
      </c>
      <c r="E710" s="7">
        <f t="shared" si="56"/>
        <v>147</v>
      </c>
      <c r="F710" s="7" t="s">
        <v>1850</v>
      </c>
      <c r="G710" s="9" t="s">
        <v>1851</v>
      </c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2.75" customHeight="1" x14ac:dyDescent="0.25">
      <c r="A711" s="7" t="s">
        <v>1852</v>
      </c>
      <c r="B711" s="7" t="s">
        <v>1211</v>
      </c>
      <c r="C711" s="7">
        <v>127</v>
      </c>
      <c r="D711" s="7">
        <v>1</v>
      </c>
      <c r="E711" s="7">
        <f>C711+5</f>
        <v>132</v>
      </c>
      <c r="F711" s="7"/>
      <c r="G711" s="9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2.75" customHeight="1" x14ac:dyDescent="0.25">
      <c r="A712" s="7" t="s">
        <v>1853</v>
      </c>
      <c r="B712" s="7" t="s">
        <v>1211</v>
      </c>
      <c r="C712" s="7">
        <v>127</v>
      </c>
      <c r="D712" s="7">
        <v>4</v>
      </c>
      <c r="E712" s="7">
        <f>C712+20</f>
        <v>147</v>
      </c>
      <c r="F712" s="7"/>
      <c r="G712" s="9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2.75" customHeight="1" x14ac:dyDescent="0.25">
      <c r="A713" s="7" t="s">
        <v>1854</v>
      </c>
      <c r="B713" s="7" t="s">
        <v>797</v>
      </c>
      <c r="C713" s="7">
        <v>128</v>
      </c>
      <c r="D713" s="7">
        <v>0</v>
      </c>
      <c r="E713" s="7">
        <f>C713</f>
        <v>128</v>
      </c>
      <c r="F713" s="7" t="s">
        <v>1855</v>
      </c>
      <c r="G713" s="9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2.75" customHeight="1" x14ac:dyDescent="0.25">
      <c r="A714" s="7" t="s">
        <v>1856</v>
      </c>
      <c r="B714" s="7" t="s">
        <v>1857</v>
      </c>
      <c r="C714" s="7">
        <v>128</v>
      </c>
      <c r="D714" s="7">
        <v>3</v>
      </c>
      <c r="E714" s="7">
        <f t="shared" ref="E714:E715" si="57">C714+16</f>
        <v>144</v>
      </c>
      <c r="F714" s="7" t="s">
        <v>1858</v>
      </c>
      <c r="G714" s="9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2.75" customHeight="1" x14ac:dyDescent="0.25">
      <c r="A715" s="7" t="s">
        <v>1794</v>
      </c>
      <c r="B715" s="7" t="s">
        <v>1211</v>
      </c>
      <c r="C715" s="7">
        <v>128</v>
      </c>
      <c r="D715" s="7">
        <v>3</v>
      </c>
      <c r="E715" s="7">
        <f t="shared" si="57"/>
        <v>144</v>
      </c>
      <c r="F715" s="7"/>
      <c r="G715" s="9" t="s">
        <v>1859</v>
      </c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2.75" customHeight="1" x14ac:dyDescent="0.25">
      <c r="A716" s="7" t="s">
        <v>1860</v>
      </c>
      <c r="B716" s="7" t="s">
        <v>797</v>
      </c>
      <c r="C716" s="7">
        <v>129</v>
      </c>
      <c r="D716" s="7">
        <v>1</v>
      </c>
      <c r="E716" s="7">
        <f>C716+5</f>
        <v>134</v>
      </c>
      <c r="F716" s="7" t="s">
        <v>1861</v>
      </c>
      <c r="G716" s="9" t="s">
        <v>1862</v>
      </c>
      <c r="H716" s="7" t="s">
        <v>1863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2.75" customHeight="1" x14ac:dyDescent="0.25">
      <c r="A717" s="7" t="s">
        <v>1864</v>
      </c>
      <c r="B717" s="7" t="s">
        <v>1211</v>
      </c>
      <c r="C717" s="7">
        <v>129</v>
      </c>
      <c r="D717" s="7">
        <v>3</v>
      </c>
      <c r="E717" s="7">
        <f t="shared" ref="E717:E719" si="58">C717+16</f>
        <v>145</v>
      </c>
      <c r="F717" s="7"/>
      <c r="G717" s="9" t="s">
        <v>1865</v>
      </c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2.75" customHeight="1" x14ac:dyDescent="0.25">
      <c r="A718" s="7" t="s">
        <v>1866</v>
      </c>
      <c r="B718" s="7" t="s">
        <v>797</v>
      </c>
      <c r="C718" s="7">
        <v>129</v>
      </c>
      <c r="D718" s="7">
        <v>3</v>
      </c>
      <c r="E718" s="7">
        <f t="shared" si="58"/>
        <v>145</v>
      </c>
      <c r="F718" s="7" t="s">
        <v>1844</v>
      </c>
      <c r="G718" s="9" t="s">
        <v>1867</v>
      </c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2.75" customHeight="1" x14ac:dyDescent="0.25">
      <c r="A719" s="7" t="s">
        <v>1868</v>
      </c>
      <c r="B719" s="7" t="s">
        <v>797</v>
      </c>
      <c r="C719" s="7">
        <v>129</v>
      </c>
      <c r="D719" s="7">
        <v>3</v>
      </c>
      <c r="E719" s="7">
        <f t="shared" si="58"/>
        <v>145</v>
      </c>
      <c r="F719" s="7"/>
      <c r="G719" s="9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2.75" customHeight="1" x14ac:dyDescent="0.25">
      <c r="A720" s="7" t="s">
        <v>1869</v>
      </c>
      <c r="B720" s="7" t="s">
        <v>797</v>
      </c>
      <c r="C720" s="7">
        <v>129</v>
      </c>
      <c r="D720" s="7">
        <v>0</v>
      </c>
      <c r="E720" s="7">
        <f>C720</f>
        <v>129</v>
      </c>
      <c r="F720" s="7"/>
      <c r="G720" s="9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2.75" customHeight="1" x14ac:dyDescent="0.25">
      <c r="A721" s="7" t="s">
        <v>1870</v>
      </c>
      <c r="B721" s="7" t="s">
        <v>797</v>
      </c>
      <c r="C721" s="7">
        <v>129</v>
      </c>
      <c r="D721" s="7">
        <v>4</v>
      </c>
      <c r="E721" s="7">
        <f t="shared" ref="E721:E722" si="59">C721+20</f>
        <v>149</v>
      </c>
      <c r="F721" s="7" t="s">
        <v>1871</v>
      </c>
      <c r="G721" s="9" t="s">
        <v>1872</v>
      </c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2.75" customHeight="1" x14ac:dyDescent="0.25">
      <c r="A722" s="7" t="s">
        <v>1873</v>
      </c>
      <c r="B722" s="7" t="s">
        <v>1211</v>
      </c>
      <c r="C722" s="7">
        <v>129</v>
      </c>
      <c r="D722" s="7">
        <v>4</v>
      </c>
      <c r="E722" s="7">
        <f t="shared" si="59"/>
        <v>149</v>
      </c>
      <c r="F722" s="7" t="s">
        <v>1482</v>
      </c>
      <c r="G722" s="9" t="s">
        <v>1874</v>
      </c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2.75" customHeight="1" x14ac:dyDescent="0.25">
      <c r="A723" s="7" t="s">
        <v>1875</v>
      </c>
      <c r="B723" s="7" t="s">
        <v>797</v>
      </c>
      <c r="C723" s="7">
        <v>129</v>
      </c>
      <c r="D723" s="7">
        <v>0</v>
      </c>
      <c r="E723" s="7">
        <f t="shared" ref="E723:E726" si="60">C723</f>
        <v>129</v>
      </c>
      <c r="F723" s="7"/>
      <c r="G723" s="9" t="s">
        <v>1876</v>
      </c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2.75" customHeight="1" x14ac:dyDescent="0.25">
      <c r="A724" s="7" t="s">
        <v>1877</v>
      </c>
      <c r="B724" s="7" t="s">
        <v>797</v>
      </c>
      <c r="C724" s="7">
        <v>129</v>
      </c>
      <c r="D724" s="7">
        <v>0</v>
      </c>
      <c r="E724" s="7">
        <f t="shared" si="60"/>
        <v>129</v>
      </c>
      <c r="F724" s="7"/>
      <c r="G724" s="9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2.75" customHeight="1" x14ac:dyDescent="0.25">
      <c r="A725" s="7" t="s">
        <v>1878</v>
      </c>
      <c r="B725" s="7" t="s">
        <v>797</v>
      </c>
      <c r="C725" s="7">
        <v>130</v>
      </c>
      <c r="D725" s="7">
        <v>0</v>
      </c>
      <c r="E725" s="7">
        <f t="shared" si="60"/>
        <v>130</v>
      </c>
      <c r="F725" s="7"/>
      <c r="G725" s="9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2.75" customHeight="1" x14ac:dyDescent="0.25">
      <c r="A726" s="7" t="s">
        <v>1879</v>
      </c>
      <c r="B726" s="7" t="s">
        <v>797</v>
      </c>
      <c r="C726" s="7">
        <v>130</v>
      </c>
      <c r="D726" s="7">
        <v>0</v>
      </c>
      <c r="E726" s="7">
        <f t="shared" si="60"/>
        <v>130</v>
      </c>
      <c r="F726" s="7"/>
      <c r="G726" s="9" t="s">
        <v>1880</v>
      </c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2.75" customHeight="1" x14ac:dyDescent="0.25">
      <c r="A727" s="7" t="s">
        <v>1881</v>
      </c>
      <c r="B727" s="7" t="s">
        <v>797</v>
      </c>
      <c r="C727" s="7">
        <v>130</v>
      </c>
      <c r="D727" s="7">
        <v>2</v>
      </c>
      <c r="E727" s="7">
        <f>C727+10</f>
        <v>140</v>
      </c>
      <c r="F727" s="7" t="s">
        <v>1882</v>
      </c>
      <c r="G727" s="9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2.75" customHeight="1" x14ac:dyDescent="0.25">
      <c r="A728" s="7" t="s">
        <v>1883</v>
      </c>
      <c r="B728" s="7" t="s">
        <v>797</v>
      </c>
      <c r="C728" s="7">
        <v>130</v>
      </c>
      <c r="D728" s="7">
        <v>4</v>
      </c>
      <c r="E728" s="7">
        <f>C728+20</f>
        <v>150</v>
      </c>
      <c r="F728" s="7" t="s">
        <v>1884</v>
      </c>
      <c r="G728" s="9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2.75" customHeight="1" x14ac:dyDescent="0.25">
      <c r="A729" s="7" t="s">
        <v>1885</v>
      </c>
      <c r="B729" s="7" t="s">
        <v>797</v>
      </c>
      <c r="C729" s="7">
        <v>130</v>
      </c>
      <c r="D729" s="7">
        <v>3</v>
      </c>
      <c r="E729" s="7">
        <f>C729+16</f>
        <v>146</v>
      </c>
      <c r="F729" s="7" t="s">
        <v>1884</v>
      </c>
      <c r="G729" s="9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2.75" customHeight="1" x14ac:dyDescent="0.25">
      <c r="A730" s="7" t="s">
        <v>1886</v>
      </c>
      <c r="B730" s="7" t="s">
        <v>797</v>
      </c>
      <c r="C730" s="7">
        <v>130</v>
      </c>
      <c r="D730" s="7">
        <v>2</v>
      </c>
      <c r="E730" s="7">
        <f>C730+10</f>
        <v>140</v>
      </c>
      <c r="F730" s="7"/>
      <c r="G730" s="9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2.75" customHeight="1" x14ac:dyDescent="0.25">
      <c r="A731" s="7" t="s">
        <v>1887</v>
      </c>
      <c r="B731" s="7" t="s">
        <v>797</v>
      </c>
      <c r="C731" s="7">
        <v>130</v>
      </c>
      <c r="D731" s="7">
        <v>4</v>
      </c>
      <c r="E731" s="7">
        <f t="shared" ref="E731:E732" si="61">C731+20</f>
        <v>150</v>
      </c>
      <c r="F731" s="7" t="s">
        <v>1844</v>
      </c>
      <c r="G731" s="9" t="s">
        <v>1888</v>
      </c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2.75" customHeight="1" x14ac:dyDescent="0.25">
      <c r="A732" s="7" t="s">
        <v>1889</v>
      </c>
      <c r="B732" s="7" t="s">
        <v>797</v>
      </c>
      <c r="C732" s="7">
        <v>130</v>
      </c>
      <c r="D732" s="7">
        <v>4</v>
      </c>
      <c r="E732" s="7">
        <f t="shared" si="61"/>
        <v>150</v>
      </c>
      <c r="F732" s="7" t="s">
        <v>1844</v>
      </c>
      <c r="G732" s="9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2.75" customHeight="1" x14ac:dyDescent="0.25">
      <c r="A733" s="7" t="s">
        <v>1890</v>
      </c>
      <c r="B733" s="7" t="s">
        <v>797</v>
      </c>
      <c r="C733" s="7">
        <v>130</v>
      </c>
      <c r="D733" s="7">
        <v>0</v>
      </c>
      <c r="E733" s="7">
        <f>C733</f>
        <v>130</v>
      </c>
      <c r="F733" s="7" t="s">
        <v>1891</v>
      </c>
      <c r="G733" s="9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2.75" customHeight="1" x14ac:dyDescent="0.25">
      <c r="A734" s="7" t="s">
        <v>1892</v>
      </c>
      <c r="B734" s="7" t="s">
        <v>797</v>
      </c>
      <c r="C734" s="7">
        <v>131</v>
      </c>
      <c r="D734" s="7">
        <v>4</v>
      </c>
      <c r="E734" s="7">
        <f t="shared" ref="E734:E735" si="62">C734+20</f>
        <v>151</v>
      </c>
      <c r="F734" s="7" t="s">
        <v>1893</v>
      </c>
      <c r="G734" s="9" t="s">
        <v>1894</v>
      </c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2.75" customHeight="1" x14ac:dyDescent="0.25">
      <c r="A735" s="7" t="s">
        <v>1895</v>
      </c>
      <c r="B735" s="7" t="s">
        <v>797</v>
      </c>
      <c r="C735" s="7">
        <v>131</v>
      </c>
      <c r="D735" s="7">
        <v>4</v>
      </c>
      <c r="E735" s="7">
        <f t="shared" si="62"/>
        <v>151</v>
      </c>
      <c r="F735" s="7" t="s">
        <v>1884</v>
      </c>
      <c r="G735" s="9" t="s">
        <v>1896</v>
      </c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2.75" customHeight="1" x14ac:dyDescent="0.25">
      <c r="A736" s="7" t="s">
        <v>1897</v>
      </c>
      <c r="B736" s="7" t="s">
        <v>1211</v>
      </c>
      <c r="C736" s="7">
        <v>131</v>
      </c>
      <c r="D736" s="7">
        <v>3</v>
      </c>
      <c r="E736" s="7">
        <f>C736+16</f>
        <v>147</v>
      </c>
      <c r="F736" s="7"/>
      <c r="G736" s="9" t="s">
        <v>1898</v>
      </c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2.75" customHeight="1" x14ac:dyDescent="0.25">
      <c r="A737" s="7" t="s">
        <v>1899</v>
      </c>
      <c r="B737" s="7" t="s">
        <v>797</v>
      </c>
      <c r="C737" s="7">
        <v>131</v>
      </c>
      <c r="D737" s="7">
        <v>4</v>
      </c>
      <c r="E737" s="7">
        <f t="shared" ref="E737:E741" si="63">C737+20</f>
        <v>151</v>
      </c>
      <c r="F737" s="7" t="s">
        <v>1900</v>
      </c>
      <c r="G737" s="9" t="s">
        <v>1901</v>
      </c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2.75" customHeight="1" x14ac:dyDescent="0.25">
      <c r="A738" s="7" t="s">
        <v>1902</v>
      </c>
      <c r="B738" s="7" t="s">
        <v>797</v>
      </c>
      <c r="C738" s="7">
        <v>129</v>
      </c>
      <c r="D738" s="7">
        <v>4</v>
      </c>
      <c r="E738" s="7">
        <f t="shared" si="63"/>
        <v>149</v>
      </c>
      <c r="F738" s="7" t="s">
        <v>1871</v>
      </c>
      <c r="G738" s="9" t="s">
        <v>1872</v>
      </c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2.75" customHeight="1" x14ac:dyDescent="0.25">
      <c r="A739" s="7" t="s">
        <v>1903</v>
      </c>
      <c r="B739" s="7" t="s">
        <v>797</v>
      </c>
      <c r="C739" s="7">
        <v>132</v>
      </c>
      <c r="D739" s="7">
        <v>4</v>
      </c>
      <c r="E739" s="7">
        <f t="shared" si="63"/>
        <v>152</v>
      </c>
      <c r="F739" s="7" t="s">
        <v>1904</v>
      </c>
      <c r="G739" s="9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2.75" customHeight="1" x14ac:dyDescent="0.25">
      <c r="A740" s="7" t="s">
        <v>1905</v>
      </c>
      <c r="B740" s="7" t="s">
        <v>797</v>
      </c>
      <c r="C740" s="7">
        <v>132</v>
      </c>
      <c r="D740" s="7">
        <v>4</v>
      </c>
      <c r="E740" s="7">
        <f t="shared" si="63"/>
        <v>152</v>
      </c>
      <c r="F740" s="7" t="s">
        <v>1590</v>
      </c>
      <c r="G740" s="9" t="s">
        <v>1906</v>
      </c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2.75" customHeight="1" x14ac:dyDescent="0.25">
      <c r="A741" s="7" t="s">
        <v>1907</v>
      </c>
      <c r="B741" s="7" t="s">
        <v>797</v>
      </c>
      <c r="C741" s="7">
        <v>132</v>
      </c>
      <c r="D741" s="7">
        <v>4</v>
      </c>
      <c r="E741" s="7">
        <f t="shared" si="63"/>
        <v>152</v>
      </c>
      <c r="F741" s="7" t="s">
        <v>1844</v>
      </c>
      <c r="G741" s="9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2.75" customHeight="1" x14ac:dyDescent="0.25">
      <c r="A742" s="7" t="s">
        <v>1908</v>
      </c>
      <c r="B742" s="7" t="s">
        <v>797</v>
      </c>
      <c r="C742" s="7">
        <v>132</v>
      </c>
      <c r="D742" s="7">
        <v>1</v>
      </c>
      <c r="E742" s="7">
        <f>C742+5</f>
        <v>137</v>
      </c>
      <c r="F742" s="7"/>
      <c r="G742" s="9" t="s">
        <v>1909</v>
      </c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2.75" customHeight="1" x14ac:dyDescent="0.25">
      <c r="A743" s="7" t="s">
        <v>1910</v>
      </c>
      <c r="B743" s="7" t="s">
        <v>797</v>
      </c>
      <c r="C743" s="7">
        <v>133</v>
      </c>
      <c r="D743" s="7">
        <v>4</v>
      </c>
      <c r="E743" s="7">
        <f>C743+20</f>
        <v>153</v>
      </c>
      <c r="F743" s="7" t="s">
        <v>1805</v>
      </c>
      <c r="G743" s="9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2.75" customHeight="1" x14ac:dyDescent="0.25">
      <c r="A744" s="7" t="s">
        <v>1911</v>
      </c>
      <c r="B744" s="7" t="s">
        <v>1211</v>
      </c>
      <c r="C744" s="7">
        <v>133</v>
      </c>
      <c r="D744" s="7">
        <v>2</v>
      </c>
      <c r="E744" s="7">
        <f>C744+10</f>
        <v>143</v>
      </c>
      <c r="F744" s="7"/>
      <c r="G744" s="9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2.75" customHeight="1" x14ac:dyDescent="0.25">
      <c r="A745" s="7" t="s">
        <v>1912</v>
      </c>
      <c r="B745" s="7" t="s">
        <v>797</v>
      </c>
      <c r="C745" s="7">
        <v>133</v>
      </c>
      <c r="D745" s="7">
        <v>4</v>
      </c>
      <c r="E745" s="7">
        <f t="shared" ref="E745:E747" si="64">C745+20</f>
        <v>153</v>
      </c>
      <c r="F745" s="7"/>
      <c r="G745" s="9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2.75" customHeight="1" x14ac:dyDescent="0.25">
      <c r="A746" s="7" t="s">
        <v>1913</v>
      </c>
      <c r="B746" s="7" t="s">
        <v>797</v>
      </c>
      <c r="C746" s="7">
        <v>133</v>
      </c>
      <c r="D746" s="7">
        <v>4</v>
      </c>
      <c r="E746" s="7">
        <f t="shared" si="64"/>
        <v>153</v>
      </c>
      <c r="F746" s="7" t="s">
        <v>1914</v>
      </c>
      <c r="G746" s="9" t="s">
        <v>1915</v>
      </c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2.75" customHeight="1" x14ac:dyDescent="0.25">
      <c r="A747" s="7" t="s">
        <v>1916</v>
      </c>
      <c r="B747" s="7" t="s">
        <v>797</v>
      </c>
      <c r="C747" s="7">
        <v>134</v>
      </c>
      <c r="D747" s="7">
        <v>4</v>
      </c>
      <c r="E747" s="7">
        <f t="shared" si="64"/>
        <v>154</v>
      </c>
      <c r="F747" s="7" t="s">
        <v>1844</v>
      </c>
      <c r="G747" s="9" t="s">
        <v>1888</v>
      </c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2.75" customHeight="1" x14ac:dyDescent="0.25">
      <c r="A748" s="7" t="s">
        <v>1917</v>
      </c>
      <c r="B748" s="7" t="s">
        <v>1211</v>
      </c>
      <c r="C748" s="7">
        <v>134</v>
      </c>
      <c r="D748" s="7">
        <v>3</v>
      </c>
      <c r="E748" s="7">
        <f t="shared" ref="E748:E749" si="65">C748+16</f>
        <v>150</v>
      </c>
      <c r="F748" s="7" t="s">
        <v>1918</v>
      </c>
      <c r="G748" s="9" t="s">
        <v>1919</v>
      </c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2.75" customHeight="1" x14ac:dyDescent="0.25">
      <c r="A749" s="7" t="s">
        <v>1920</v>
      </c>
      <c r="B749" s="7" t="s">
        <v>1211</v>
      </c>
      <c r="C749" s="7">
        <v>134</v>
      </c>
      <c r="D749" s="7">
        <v>3</v>
      </c>
      <c r="E749" s="7">
        <f t="shared" si="65"/>
        <v>150</v>
      </c>
      <c r="F749" s="7" t="s">
        <v>1918</v>
      </c>
      <c r="G749" s="9" t="s">
        <v>1921</v>
      </c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2.75" customHeight="1" x14ac:dyDescent="0.25">
      <c r="A750" s="7" t="s">
        <v>1922</v>
      </c>
      <c r="B750" s="7" t="s">
        <v>797</v>
      </c>
      <c r="C750" s="7">
        <v>134</v>
      </c>
      <c r="D750" s="7">
        <v>2</v>
      </c>
      <c r="E750" s="7">
        <f>C750+10</f>
        <v>144</v>
      </c>
      <c r="F750" s="7"/>
      <c r="G750" s="9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2.75" customHeight="1" x14ac:dyDescent="0.25">
      <c r="A751" s="7" t="s">
        <v>1923</v>
      </c>
      <c r="B751" s="7" t="s">
        <v>797</v>
      </c>
      <c r="C751" s="7">
        <v>134</v>
      </c>
      <c r="D751" s="7">
        <v>4</v>
      </c>
      <c r="E751" s="7">
        <f>C751+20</f>
        <v>154</v>
      </c>
      <c r="F751" s="7" t="s">
        <v>1844</v>
      </c>
      <c r="G751" s="9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2.75" customHeight="1" x14ac:dyDescent="0.25">
      <c r="A752" s="7" t="s">
        <v>1924</v>
      </c>
      <c r="B752" s="7" t="s">
        <v>797</v>
      </c>
      <c r="C752" s="7">
        <v>134</v>
      </c>
      <c r="D752" s="7">
        <v>0</v>
      </c>
      <c r="E752" s="7">
        <f t="shared" ref="E752:E753" si="66">C752</f>
        <v>134</v>
      </c>
      <c r="F752" s="7" t="s">
        <v>1770</v>
      </c>
      <c r="G752" s="9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2.75" customHeight="1" x14ac:dyDescent="0.25">
      <c r="A753" s="7" t="s">
        <v>1925</v>
      </c>
      <c r="B753" s="7" t="s">
        <v>797</v>
      </c>
      <c r="C753" s="7">
        <v>134</v>
      </c>
      <c r="D753" s="7">
        <v>0</v>
      </c>
      <c r="E753" s="7">
        <f t="shared" si="66"/>
        <v>134</v>
      </c>
      <c r="F753" s="7" t="s">
        <v>1770</v>
      </c>
      <c r="G753" s="9" t="s">
        <v>1799</v>
      </c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2.75" customHeight="1" x14ac:dyDescent="0.25">
      <c r="A754" s="7" t="s">
        <v>1926</v>
      </c>
      <c r="B754" s="7" t="s">
        <v>1211</v>
      </c>
      <c r="C754" s="7">
        <v>134</v>
      </c>
      <c r="D754" s="7">
        <v>2</v>
      </c>
      <c r="E754" s="7">
        <f>C754+10</f>
        <v>144</v>
      </c>
      <c r="F754" s="7" t="s">
        <v>1927</v>
      </c>
      <c r="G754" s="9" t="s">
        <v>1928</v>
      </c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2.75" customHeight="1" x14ac:dyDescent="0.25">
      <c r="A755" s="7" t="s">
        <v>1929</v>
      </c>
      <c r="B755" s="7" t="s">
        <v>797</v>
      </c>
      <c r="C755" s="7">
        <v>134</v>
      </c>
      <c r="D755" s="7">
        <v>3</v>
      </c>
      <c r="E755" s="7">
        <f>C755+16</f>
        <v>150</v>
      </c>
      <c r="F755" s="7"/>
      <c r="G755" s="9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2.75" customHeight="1" x14ac:dyDescent="0.25">
      <c r="A756" s="7" t="s">
        <v>1930</v>
      </c>
      <c r="B756" s="7" t="s">
        <v>797</v>
      </c>
      <c r="C756" s="7">
        <v>134</v>
      </c>
      <c r="D756" s="7">
        <v>4</v>
      </c>
      <c r="E756" s="7">
        <f t="shared" ref="E756:E757" si="67">C756+20</f>
        <v>154</v>
      </c>
      <c r="F756" s="7" t="s">
        <v>1931</v>
      </c>
      <c r="G756" s="9" t="s">
        <v>1458</v>
      </c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2.75" customHeight="1" x14ac:dyDescent="0.25">
      <c r="A757" s="7" t="s">
        <v>1932</v>
      </c>
      <c r="B757" s="7" t="s">
        <v>797</v>
      </c>
      <c r="C757" s="7">
        <v>135</v>
      </c>
      <c r="D757" s="7">
        <v>4</v>
      </c>
      <c r="E757" s="7">
        <f t="shared" si="67"/>
        <v>155</v>
      </c>
      <c r="F757" s="7" t="s">
        <v>1664</v>
      </c>
      <c r="G757" s="9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2.75" customHeight="1" x14ac:dyDescent="0.25">
      <c r="A758" s="7" t="s">
        <v>1933</v>
      </c>
      <c r="B758" s="7" t="s">
        <v>797</v>
      </c>
      <c r="C758" s="7">
        <v>135</v>
      </c>
      <c r="D758" s="7">
        <v>2</v>
      </c>
      <c r="E758" s="7">
        <f>C758+10</f>
        <v>145</v>
      </c>
      <c r="F758" s="7" t="s">
        <v>1770</v>
      </c>
      <c r="G758" s="9" t="s">
        <v>1814</v>
      </c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2.75" customHeight="1" x14ac:dyDescent="0.25">
      <c r="A759" s="7" t="s">
        <v>1934</v>
      </c>
      <c r="B759" s="7" t="s">
        <v>797</v>
      </c>
      <c r="C759" s="7">
        <v>135</v>
      </c>
      <c r="D759" s="7">
        <v>3</v>
      </c>
      <c r="E759" s="7">
        <f t="shared" ref="E759:E760" si="68">C759+16</f>
        <v>151</v>
      </c>
      <c r="F759" s="7" t="s">
        <v>1935</v>
      </c>
      <c r="G759" s="9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2.75" customHeight="1" x14ac:dyDescent="0.25">
      <c r="A760" s="7" t="s">
        <v>1936</v>
      </c>
      <c r="B760" s="7" t="s">
        <v>1211</v>
      </c>
      <c r="C760" s="7">
        <v>135</v>
      </c>
      <c r="D760" s="7">
        <v>3</v>
      </c>
      <c r="E760" s="7">
        <f t="shared" si="68"/>
        <v>151</v>
      </c>
      <c r="F760" s="7"/>
      <c r="G760" s="9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2.75" customHeight="1" x14ac:dyDescent="0.25">
      <c r="A761" s="7" t="s">
        <v>1937</v>
      </c>
      <c r="B761" s="7" t="s">
        <v>1211</v>
      </c>
      <c r="C761" s="7">
        <v>135</v>
      </c>
      <c r="D761" s="7">
        <v>2</v>
      </c>
      <c r="E761" s="7">
        <f>C761+10</f>
        <v>145</v>
      </c>
      <c r="F761" s="7" t="s">
        <v>1927</v>
      </c>
      <c r="G761" s="9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2.75" customHeight="1" x14ac:dyDescent="0.25">
      <c r="A762" s="7" t="s">
        <v>1938</v>
      </c>
      <c r="B762" s="7" t="s">
        <v>1211</v>
      </c>
      <c r="C762" s="7">
        <v>135</v>
      </c>
      <c r="D762" s="7">
        <v>4</v>
      </c>
      <c r="E762" s="7">
        <f>C762+20</f>
        <v>155</v>
      </c>
      <c r="F762" s="7" t="s">
        <v>1927</v>
      </c>
      <c r="G762" s="9" t="s">
        <v>1939</v>
      </c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2.75" customHeight="1" x14ac:dyDescent="0.25">
      <c r="A763" s="7" t="s">
        <v>1940</v>
      </c>
      <c r="B763" s="7" t="s">
        <v>797</v>
      </c>
      <c r="C763" s="7">
        <v>135</v>
      </c>
      <c r="D763" s="7">
        <v>0</v>
      </c>
      <c r="E763" s="7">
        <f t="shared" ref="E763:E764" si="69">C763</f>
        <v>135</v>
      </c>
      <c r="F763" s="7"/>
      <c r="G763" s="9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2.75" customHeight="1" x14ac:dyDescent="0.25">
      <c r="A764" s="7" t="s">
        <v>1941</v>
      </c>
      <c r="B764" s="7" t="s">
        <v>797</v>
      </c>
      <c r="C764" s="7">
        <v>135</v>
      </c>
      <c r="D764" s="7">
        <v>0</v>
      </c>
      <c r="E764" s="7">
        <f t="shared" si="69"/>
        <v>135</v>
      </c>
      <c r="F764" s="7"/>
      <c r="G764" s="9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2.75" customHeight="1" x14ac:dyDescent="0.25">
      <c r="A765" s="7" t="s">
        <v>1942</v>
      </c>
      <c r="B765" s="7" t="s">
        <v>797</v>
      </c>
      <c r="C765" s="7">
        <v>136</v>
      </c>
      <c r="D765" s="7">
        <v>3</v>
      </c>
      <c r="E765" s="7">
        <f t="shared" ref="E765:E767" si="70">C765+16</f>
        <v>152</v>
      </c>
      <c r="F765" s="7" t="s">
        <v>1590</v>
      </c>
      <c r="G765" s="9" t="s">
        <v>1943</v>
      </c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2.75" customHeight="1" x14ac:dyDescent="0.25">
      <c r="A766" s="7" t="s">
        <v>1944</v>
      </c>
      <c r="B766" s="7" t="s">
        <v>797</v>
      </c>
      <c r="C766" s="7">
        <v>136</v>
      </c>
      <c r="D766" s="7">
        <v>3</v>
      </c>
      <c r="E766" s="7">
        <f t="shared" si="70"/>
        <v>152</v>
      </c>
      <c r="F766" s="7"/>
      <c r="G766" s="9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2.75" customHeight="1" x14ac:dyDescent="0.25">
      <c r="A767" s="7" t="s">
        <v>1945</v>
      </c>
      <c r="B767" s="7" t="s">
        <v>797</v>
      </c>
      <c r="C767" s="7">
        <v>136</v>
      </c>
      <c r="D767" s="7">
        <v>3</v>
      </c>
      <c r="E767" s="7">
        <f t="shared" si="70"/>
        <v>152</v>
      </c>
      <c r="F767" s="7" t="s">
        <v>1946</v>
      </c>
      <c r="G767" s="9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2.75" customHeight="1" x14ac:dyDescent="0.25">
      <c r="A768" s="7" t="s">
        <v>1947</v>
      </c>
      <c r="B768" s="7" t="s">
        <v>797</v>
      </c>
      <c r="C768" s="7">
        <v>136</v>
      </c>
      <c r="D768" s="7">
        <v>5</v>
      </c>
      <c r="E768" s="7">
        <f>C768+25</f>
        <v>161</v>
      </c>
      <c r="F768" s="7" t="s">
        <v>1948</v>
      </c>
      <c r="G768" s="9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2.75" customHeight="1" x14ac:dyDescent="0.25">
      <c r="A769" s="7" t="s">
        <v>1949</v>
      </c>
      <c r="B769" s="7" t="s">
        <v>797</v>
      </c>
      <c r="C769" s="7">
        <v>136</v>
      </c>
      <c r="D769" s="7">
        <v>4</v>
      </c>
      <c r="E769" s="7">
        <f t="shared" ref="E769:E772" si="71">C769+20</f>
        <v>156</v>
      </c>
      <c r="F769" s="7" t="s">
        <v>1946</v>
      </c>
      <c r="G769" s="9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2.75" customHeight="1" x14ac:dyDescent="0.25">
      <c r="A770" s="7" t="s">
        <v>1950</v>
      </c>
      <c r="B770" s="7" t="s">
        <v>797</v>
      </c>
      <c r="C770" s="7">
        <v>136</v>
      </c>
      <c r="D770" s="7">
        <v>4</v>
      </c>
      <c r="E770" s="7">
        <f t="shared" si="71"/>
        <v>156</v>
      </c>
      <c r="F770" s="7" t="s">
        <v>1946</v>
      </c>
      <c r="G770" s="9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2.75" customHeight="1" x14ac:dyDescent="0.25">
      <c r="A771" s="7" t="s">
        <v>1951</v>
      </c>
      <c r="B771" s="7" t="s">
        <v>797</v>
      </c>
      <c r="C771" s="7">
        <v>136</v>
      </c>
      <c r="D771" s="7">
        <v>4</v>
      </c>
      <c r="E771" s="7">
        <f t="shared" si="71"/>
        <v>156</v>
      </c>
      <c r="F771" s="7" t="s">
        <v>1946</v>
      </c>
      <c r="G771" s="9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2.75" customHeight="1" x14ac:dyDescent="0.25">
      <c r="A772" s="7" t="s">
        <v>1952</v>
      </c>
      <c r="B772" s="7" t="s">
        <v>797</v>
      </c>
      <c r="C772" s="7">
        <v>137</v>
      </c>
      <c r="D772" s="7">
        <v>4</v>
      </c>
      <c r="E772" s="7">
        <f t="shared" si="71"/>
        <v>157</v>
      </c>
      <c r="F772" s="7" t="s">
        <v>1953</v>
      </c>
      <c r="G772" s="9" t="s">
        <v>1954</v>
      </c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2.75" customHeight="1" x14ac:dyDescent="0.25">
      <c r="A773" s="7" t="s">
        <v>1955</v>
      </c>
      <c r="B773" s="7" t="s">
        <v>797</v>
      </c>
      <c r="C773" s="7">
        <v>137</v>
      </c>
      <c r="D773" s="7">
        <v>0</v>
      </c>
      <c r="E773" s="7">
        <f>C773</f>
        <v>137</v>
      </c>
      <c r="F773" s="7" t="s">
        <v>1770</v>
      </c>
      <c r="G773" s="9" t="s">
        <v>1956</v>
      </c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2.75" customHeight="1" x14ac:dyDescent="0.25">
      <c r="A774" s="7" t="s">
        <v>1957</v>
      </c>
      <c r="B774" s="7" t="s">
        <v>1211</v>
      </c>
      <c r="C774" s="7">
        <v>137</v>
      </c>
      <c r="D774" s="7">
        <v>2</v>
      </c>
      <c r="E774" s="7">
        <f t="shared" ref="E774:E775" si="72">C774+10</f>
        <v>147</v>
      </c>
      <c r="F774" s="7" t="s">
        <v>1927</v>
      </c>
      <c r="G774" s="9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2.75" customHeight="1" x14ac:dyDescent="0.25">
      <c r="A775" s="7" t="s">
        <v>1958</v>
      </c>
      <c r="B775" s="7" t="s">
        <v>1211</v>
      </c>
      <c r="C775" s="7">
        <v>137</v>
      </c>
      <c r="D775" s="7">
        <v>2</v>
      </c>
      <c r="E775" s="7">
        <f t="shared" si="72"/>
        <v>147</v>
      </c>
      <c r="F775" s="7" t="s">
        <v>1927</v>
      </c>
      <c r="G775" s="9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2.75" customHeight="1" x14ac:dyDescent="0.25">
      <c r="A776" s="7" t="s">
        <v>1959</v>
      </c>
      <c r="B776" s="7" t="s">
        <v>797</v>
      </c>
      <c r="C776" s="7">
        <v>137</v>
      </c>
      <c r="D776" s="7">
        <v>3</v>
      </c>
      <c r="E776" s="7">
        <f t="shared" ref="E776:E778" si="73">C776+16</f>
        <v>153</v>
      </c>
      <c r="F776" s="7"/>
      <c r="G776" s="9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2.75" customHeight="1" x14ac:dyDescent="0.25">
      <c r="A777" s="7" t="s">
        <v>1960</v>
      </c>
      <c r="B777" s="7" t="s">
        <v>797</v>
      </c>
      <c r="C777" s="7">
        <v>137</v>
      </c>
      <c r="D777" s="7">
        <v>3</v>
      </c>
      <c r="E777" s="7">
        <f t="shared" si="73"/>
        <v>153</v>
      </c>
      <c r="F777" s="7" t="s">
        <v>1590</v>
      </c>
      <c r="G777" s="9" t="s">
        <v>1961</v>
      </c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2.75" customHeight="1" x14ac:dyDescent="0.25">
      <c r="A778" s="7" t="s">
        <v>1962</v>
      </c>
      <c r="B778" s="7" t="s">
        <v>1211</v>
      </c>
      <c r="C778" s="7">
        <v>137</v>
      </c>
      <c r="D778" s="7">
        <v>3</v>
      </c>
      <c r="E778" s="7">
        <f t="shared" si="73"/>
        <v>153</v>
      </c>
      <c r="F778" s="7"/>
      <c r="G778" s="9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2.75" customHeight="1" x14ac:dyDescent="0.25">
      <c r="A779" s="7" t="s">
        <v>1963</v>
      </c>
      <c r="B779" s="7" t="s">
        <v>797</v>
      </c>
      <c r="C779" s="7">
        <v>137</v>
      </c>
      <c r="D779" s="7">
        <v>4</v>
      </c>
      <c r="E779" s="7">
        <f t="shared" ref="E779:E780" si="74">C779+20</f>
        <v>157</v>
      </c>
      <c r="F779" s="7" t="s">
        <v>1590</v>
      </c>
      <c r="G779" s="9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2.75" customHeight="1" x14ac:dyDescent="0.25">
      <c r="A780" s="7" t="s">
        <v>1964</v>
      </c>
      <c r="B780" s="7" t="s">
        <v>797</v>
      </c>
      <c r="C780" s="7">
        <v>139</v>
      </c>
      <c r="D780" s="7">
        <v>4</v>
      </c>
      <c r="E780" s="7">
        <f t="shared" si="74"/>
        <v>159</v>
      </c>
      <c r="F780" s="7" t="s">
        <v>1946</v>
      </c>
      <c r="G780" s="9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2.75" customHeight="1" x14ac:dyDescent="0.25">
      <c r="A781" s="7" t="s">
        <v>1965</v>
      </c>
      <c r="B781" s="7" t="s">
        <v>797</v>
      </c>
      <c r="C781" s="7">
        <v>139</v>
      </c>
      <c r="D781" s="7">
        <v>5</v>
      </c>
      <c r="E781" s="7">
        <f>C781+25</f>
        <v>164</v>
      </c>
      <c r="F781" s="7" t="s">
        <v>1966</v>
      </c>
      <c r="G781" s="9" t="s">
        <v>1967</v>
      </c>
      <c r="H781" s="7" t="s">
        <v>1968</v>
      </c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2.75" customHeight="1" x14ac:dyDescent="0.25">
      <c r="A782" s="7" t="s">
        <v>1969</v>
      </c>
      <c r="B782" s="7" t="s">
        <v>797</v>
      </c>
      <c r="C782" s="7">
        <v>139</v>
      </c>
      <c r="D782" s="7">
        <v>4</v>
      </c>
      <c r="E782" s="7">
        <f t="shared" ref="E782:E783" si="75">C782+20</f>
        <v>159</v>
      </c>
      <c r="F782" s="7"/>
      <c r="G782" s="9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2.75" customHeight="1" x14ac:dyDescent="0.25">
      <c r="A783" s="7" t="s">
        <v>1970</v>
      </c>
      <c r="B783" s="7" t="s">
        <v>1211</v>
      </c>
      <c r="C783" s="7">
        <v>139</v>
      </c>
      <c r="D783" s="7">
        <v>4</v>
      </c>
      <c r="E783" s="7">
        <f t="shared" si="75"/>
        <v>159</v>
      </c>
      <c r="F783" s="7" t="s">
        <v>1971</v>
      </c>
      <c r="G783" s="9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2.75" customHeight="1" x14ac:dyDescent="0.25">
      <c r="A784" s="7" t="s">
        <v>1972</v>
      </c>
      <c r="B784" s="7" t="s">
        <v>1211</v>
      </c>
      <c r="C784" s="7">
        <v>139</v>
      </c>
      <c r="D784" s="7">
        <v>3</v>
      </c>
      <c r="E784" s="7">
        <f t="shared" ref="E784:E785" si="76">C784+16</f>
        <v>155</v>
      </c>
      <c r="F784" s="7" t="s">
        <v>1971</v>
      </c>
      <c r="G784" s="9" t="s">
        <v>1973</v>
      </c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2.75" customHeight="1" x14ac:dyDescent="0.25">
      <c r="A785" s="7" t="s">
        <v>1974</v>
      </c>
      <c r="B785" s="7" t="s">
        <v>1211</v>
      </c>
      <c r="C785" s="7">
        <v>139</v>
      </c>
      <c r="D785" s="7">
        <v>3</v>
      </c>
      <c r="E785" s="7">
        <f t="shared" si="76"/>
        <v>155</v>
      </c>
      <c r="F785" s="7"/>
      <c r="G785" s="9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2.75" customHeight="1" x14ac:dyDescent="0.25">
      <c r="A786" s="7" t="s">
        <v>1975</v>
      </c>
      <c r="B786" s="7" t="s">
        <v>1211</v>
      </c>
      <c r="C786" s="7">
        <v>140</v>
      </c>
      <c r="D786" s="7">
        <v>4</v>
      </c>
      <c r="E786" s="7">
        <f t="shared" ref="E786:E790" si="77">C786+20</f>
        <v>160</v>
      </c>
      <c r="F786" s="7" t="s">
        <v>1971</v>
      </c>
      <c r="G786" s="9" t="s">
        <v>1976</v>
      </c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2.75" customHeight="1" x14ac:dyDescent="0.25">
      <c r="A787" s="7" t="s">
        <v>1977</v>
      </c>
      <c r="B787" s="7" t="s">
        <v>797</v>
      </c>
      <c r="C787" s="7">
        <v>140</v>
      </c>
      <c r="D787" s="7">
        <v>4</v>
      </c>
      <c r="E787" s="7">
        <f t="shared" si="77"/>
        <v>160</v>
      </c>
      <c r="F787" s="7" t="s">
        <v>1590</v>
      </c>
      <c r="G787" s="9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2.75" customHeight="1" x14ac:dyDescent="0.25">
      <c r="A788" s="7" t="s">
        <v>1978</v>
      </c>
      <c r="B788" s="7" t="s">
        <v>797</v>
      </c>
      <c r="C788" s="7">
        <v>140</v>
      </c>
      <c r="D788" s="7">
        <v>4</v>
      </c>
      <c r="E788" s="7">
        <f t="shared" si="77"/>
        <v>160</v>
      </c>
      <c r="F788" s="7"/>
      <c r="G788" s="9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2.75" customHeight="1" x14ac:dyDescent="0.25">
      <c r="A789" s="7" t="s">
        <v>1979</v>
      </c>
      <c r="B789" s="7" t="s">
        <v>1211</v>
      </c>
      <c r="C789" s="7">
        <v>141</v>
      </c>
      <c r="D789" s="7">
        <v>4</v>
      </c>
      <c r="E789" s="7">
        <f t="shared" si="77"/>
        <v>161</v>
      </c>
      <c r="F789" s="7"/>
      <c r="G789" s="9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2.75" customHeight="1" x14ac:dyDescent="0.25">
      <c r="A790" s="7" t="s">
        <v>1980</v>
      </c>
      <c r="B790" s="7" t="s">
        <v>1211</v>
      </c>
      <c r="C790" s="7">
        <v>141</v>
      </c>
      <c r="D790" s="7">
        <v>4</v>
      </c>
      <c r="E790" s="7">
        <f t="shared" si="77"/>
        <v>161</v>
      </c>
      <c r="F790" s="7"/>
      <c r="G790" s="9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2.75" customHeight="1" x14ac:dyDescent="0.25">
      <c r="A791" s="7" t="s">
        <v>1981</v>
      </c>
      <c r="B791" s="7" t="s">
        <v>797</v>
      </c>
      <c r="C791" s="7">
        <v>141</v>
      </c>
      <c r="D791" s="7">
        <v>0</v>
      </c>
      <c r="E791" s="7">
        <f>C791</f>
        <v>141</v>
      </c>
      <c r="F791" s="7" t="s">
        <v>1534</v>
      </c>
      <c r="G791" s="9" t="s">
        <v>1720</v>
      </c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2.75" customHeight="1" x14ac:dyDescent="0.25">
      <c r="A792" s="7" t="s">
        <v>1982</v>
      </c>
      <c r="B792" s="7" t="s">
        <v>859</v>
      </c>
      <c r="C792" s="7">
        <v>142</v>
      </c>
      <c r="D792" s="7">
        <v>3</v>
      </c>
      <c r="E792" s="7">
        <f>C792+16</f>
        <v>158</v>
      </c>
      <c r="F792" s="7" t="s">
        <v>1983</v>
      </c>
      <c r="G792" s="9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2.75" customHeight="1" x14ac:dyDescent="0.25">
      <c r="A793" s="7" t="s">
        <v>1984</v>
      </c>
      <c r="B793" s="7" t="s">
        <v>797</v>
      </c>
      <c r="C793" s="7">
        <v>142</v>
      </c>
      <c r="D793" s="7">
        <v>4</v>
      </c>
      <c r="E793" s="7">
        <f>C793+20</f>
        <v>162</v>
      </c>
      <c r="F793" s="7"/>
      <c r="G793" s="9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2.75" customHeight="1" x14ac:dyDescent="0.25">
      <c r="A794" s="7" t="s">
        <v>1985</v>
      </c>
      <c r="B794" s="7" t="s">
        <v>797</v>
      </c>
      <c r="C794" s="7">
        <v>142</v>
      </c>
      <c r="D794" s="7">
        <v>0</v>
      </c>
      <c r="E794" s="7">
        <f>C794</f>
        <v>142</v>
      </c>
      <c r="F794" s="7" t="s">
        <v>1986</v>
      </c>
      <c r="G794" s="9" t="s">
        <v>1710</v>
      </c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2.75" customHeight="1" x14ac:dyDescent="0.25">
      <c r="A795" s="7" t="s">
        <v>1987</v>
      </c>
      <c r="B795" s="7" t="s">
        <v>797</v>
      </c>
      <c r="C795" s="7">
        <v>142</v>
      </c>
      <c r="D795" s="7">
        <v>1</v>
      </c>
      <c r="E795" s="7">
        <f>C795+5</f>
        <v>147</v>
      </c>
      <c r="F795" s="7" t="s">
        <v>1988</v>
      </c>
      <c r="G795" s="9" t="s">
        <v>1989</v>
      </c>
      <c r="H795" s="7" t="s">
        <v>1990</v>
      </c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2.75" customHeight="1" x14ac:dyDescent="0.25">
      <c r="A796" s="7" t="s">
        <v>1991</v>
      </c>
      <c r="B796" s="7" t="s">
        <v>797</v>
      </c>
      <c r="C796" s="7">
        <v>142</v>
      </c>
      <c r="D796" s="7">
        <v>4</v>
      </c>
      <c r="E796" s="7">
        <f>C796+20</f>
        <v>162</v>
      </c>
      <c r="F796" s="7" t="s">
        <v>1992</v>
      </c>
      <c r="G796" s="9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2.75" customHeight="1" x14ac:dyDescent="0.25">
      <c r="A797" s="7" t="s">
        <v>1993</v>
      </c>
      <c r="B797" s="7" t="s">
        <v>1857</v>
      </c>
      <c r="C797" s="7">
        <v>143</v>
      </c>
      <c r="D797" s="7">
        <v>2</v>
      </c>
      <c r="E797" s="7">
        <f>C797+10</f>
        <v>153</v>
      </c>
      <c r="F797" s="7" t="s">
        <v>1994</v>
      </c>
      <c r="G797" s="9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2.75" customHeight="1" x14ac:dyDescent="0.25">
      <c r="A798" s="7" t="s">
        <v>1995</v>
      </c>
      <c r="B798" s="7" t="s">
        <v>797</v>
      </c>
      <c r="C798" s="7">
        <v>143</v>
      </c>
      <c r="D798" s="7">
        <v>0</v>
      </c>
      <c r="E798" s="7">
        <f>C798</f>
        <v>143</v>
      </c>
      <c r="F798" s="7" t="s">
        <v>1996</v>
      </c>
      <c r="G798" s="9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2.75" customHeight="1" x14ac:dyDescent="0.25">
      <c r="A799" s="7" t="s">
        <v>1997</v>
      </c>
      <c r="B799" s="7" t="s">
        <v>797</v>
      </c>
      <c r="C799" s="7">
        <v>143</v>
      </c>
      <c r="D799" s="7">
        <v>5</v>
      </c>
      <c r="E799" s="7">
        <f>C799+20</f>
        <v>163</v>
      </c>
      <c r="F799" s="7" t="s">
        <v>1998</v>
      </c>
      <c r="G799" s="9" t="s">
        <v>1851</v>
      </c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2.75" customHeight="1" x14ac:dyDescent="0.25">
      <c r="A800" s="7" t="s">
        <v>1999</v>
      </c>
      <c r="B800" s="7" t="s">
        <v>797</v>
      </c>
      <c r="C800" s="7">
        <v>143</v>
      </c>
      <c r="D800" s="7">
        <v>0</v>
      </c>
      <c r="E800" s="7">
        <f>C800</f>
        <v>143</v>
      </c>
      <c r="F800" s="7"/>
      <c r="G800" s="9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2.75" customHeight="1" x14ac:dyDescent="0.25">
      <c r="A801" s="7" t="s">
        <v>2000</v>
      </c>
      <c r="B801" s="7" t="s">
        <v>797</v>
      </c>
      <c r="C801" s="7">
        <v>144</v>
      </c>
      <c r="D801" s="7">
        <v>4</v>
      </c>
      <c r="E801" s="7">
        <f t="shared" ref="E801:E804" si="78">C801+20</f>
        <v>164</v>
      </c>
      <c r="F801" s="7" t="s">
        <v>2001</v>
      </c>
      <c r="G801" s="9" t="s">
        <v>1655</v>
      </c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2.75" customHeight="1" x14ac:dyDescent="0.25">
      <c r="A802" s="7" t="s">
        <v>2002</v>
      </c>
      <c r="B802" s="7" t="s">
        <v>797</v>
      </c>
      <c r="C802" s="7">
        <v>144</v>
      </c>
      <c r="D802" s="7">
        <v>4</v>
      </c>
      <c r="E802" s="7">
        <f t="shared" si="78"/>
        <v>164</v>
      </c>
      <c r="F802" s="7"/>
      <c r="G802" s="9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2.75" customHeight="1" x14ac:dyDescent="0.25">
      <c r="A803" s="7" t="s">
        <v>2003</v>
      </c>
      <c r="B803" s="7" t="s">
        <v>859</v>
      </c>
      <c r="C803" s="7">
        <v>144</v>
      </c>
      <c r="D803" s="7">
        <v>4</v>
      </c>
      <c r="E803" s="7">
        <f t="shared" si="78"/>
        <v>164</v>
      </c>
      <c r="F803" s="7"/>
      <c r="G803" s="9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2.75" customHeight="1" x14ac:dyDescent="0.25">
      <c r="A804" s="7" t="s">
        <v>2004</v>
      </c>
      <c r="B804" s="7" t="s">
        <v>797</v>
      </c>
      <c r="C804" s="7">
        <v>144</v>
      </c>
      <c r="D804" s="7">
        <v>4</v>
      </c>
      <c r="E804" s="7">
        <f t="shared" si="78"/>
        <v>164</v>
      </c>
      <c r="F804" s="7" t="s">
        <v>1590</v>
      </c>
      <c r="G804" s="9" t="s">
        <v>2005</v>
      </c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2.75" customHeight="1" x14ac:dyDescent="0.25">
      <c r="A805" s="7" t="s">
        <v>2006</v>
      </c>
      <c r="B805" s="7" t="s">
        <v>797</v>
      </c>
      <c r="C805" s="7">
        <v>144</v>
      </c>
      <c r="D805" s="7">
        <v>0</v>
      </c>
      <c r="E805" s="7">
        <f t="shared" ref="E805:E807" si="79">C805</f>
        <v>144</v>
      </c>
      <c r="F805" s="7" t="s">
        <v>1400</v>
      </c>
      <c r="G805" s="9" t="s">
        <v>2007</v>
      </c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2.75" customHeight="1" x14ac:dyDescent="0.25">
      <c r="A806" s="7" t="s">
        <v>2008</v>
      </c>
      <c r="B806" s="7" t="s">
        <v>797</v>
      </c>
      <c r="C806" s="7">
        <v>144</v>
      </c>
      <c r="D806" s="7">
        <v>0</v>
      </c>
      <c r="E806" s="7">
        <f t="shared" si="79"/>
        <v>144</v>
      </c>
      <c r="F806" s="7" t="s">
        <v>1400</v>
      </c>
      <c r="G806" s="9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2.75" customHeight="1" x14ac:dyDescent="0.25">
      <c r="A807" s="7" t="s">
        <v>2009</v>
      </c>
      <c r="B807" s="7" t="s">
        <v>797</v>
      </c>
      <c r="C807" s="7">
        <v>144</v>
      </c>
      <c r="D807" s="7">
        <v>0</v>
      </c>
      <c r="E807" s="7">
        <f t="shared" si="79"/>
        <v>144</v>
      </c>
      <c r="F807" s="7" t="s">
        <v>2010</v>
      </c>
      <c r="G807" s="9" t="s">
        <v>1381</v>
      </c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2.75" customHeight="1" x14ac:dyDescent="0.25">
      <c r="A808" s="7" t="s">
        <v>2011</v>
      </c>
      <c r="B808" s="7" t="s">
        <v>797</v>
      </c>
      <c r="C808" s="7">
        <v>145</v>
      </c>
      <c r="D808" s="7">
        <v>5</v>
      </c>
      <c r="E808" s="7">
        <f>C808+25</f>
        <v>170</v>
      </c>
      <c r="F808" s="7"/>
      <c r="G808" s="9" t="s">
        <v>2012</v>
      </c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2.75" customHeight="1" x14ac:dyDescent="0.25">
      <c r="A809" s="7" t="s">
        <v>2013</v>
      </c>
      <c r="B809" s="7" t="s">
        <v>797</v>
      </c>
      <c r="C809" s="7">
        <v>145</v>
      </c>
      <c r="D809" s="7">
        <v>4</v>
      </c>
      <c r="E809" s="7">
        <f t="shared" ref="E809:E810" si="80">C809+20</f>
        <v>165</v>
      </c>
      <c r="F809" s="7" t="s">
        <v>1770</v>
      </c>
      <c r="G809" s="9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2.75" customHeight="1" x14ac:dyDescent="0.25">
      <c r="A810" s="7" t="s">
        <v>2014</v>
      </c>
      <c r="B810" s="7" t="s">
        <v>1211</v>
      </c>
      <c r="C810" s="7">
        <v>145</v>
      </c>
      <c r="D810" s="7">
        <v>4</v>
      </c>
      <c r="E810" s="7">
        <f t="shared" si="80"/>
        <v>165</v>
      </c>
      <c r="F810" s="7" t="s">
        <v>1590</v>
      </c>
      <c r="G810" s="9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2.75" customHeight="1" x14ac:dyDescent="0.25">
      <c r="A811" s="7" t="s">
        <v>2015</v>
      </c>
      <c r="B811" s="7" t="s">
        <v>797</v>
      </c>
      <c r="C811" s="7">
        <v>145</v>
      </c>
      <c r="D811" s="7">
        <v>3</v>
      </c>
      <c r="E811" s="7">
        <f>C811+16</f>
        <v>161</v>
      </c>
      <c r="F811" s="7"/>
      <c r="G811" s="9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2.75" customHeight="1" x14ac:dyDescent="0.25">
      <c r="A812" s="7" t="s">
        <v>2016</v>
      </c>
      <c r="B812" s="7" t="s">
        <v>797</v>
      </c>
      <c r="C812" s="7">
        <v>145</v>
      </c>
      <c r="D812" s="7">
        <v>0</v>
      </c>
      <c r="E812" s="7">
        <f>C812</f>
        <v>145</v>
      </c>
      <c r="F812" s="7"/>
      <c r="G812" s="9" t="s">
        <v>2017</v>
      </c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2.75" customHeight="1" x14ac:dyDescent="0.25">
      <c r="A813" s="7" t="s">
        <v>2018</v>
      </c>
      <c r="B813" s="7" t="s">
        <v>797</v>
      </c>
      <c r="C813" s="7">
        <v>145</v>
      </c>
      <c r="D813" s="7">
        <v>4</v>
      </c>
      <c r="E813" s="7">
        <f t="shared" ref="E813:E814" si="81">C813+20</f>
        <v>165</v>
      </c>
      <c r="F813" s="7" t="s">
        <v>2019</v>
      </c>
      <c r="G813" s="9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2.75" customHeight="1" x14ac:dyDescent="0.25">
      <c r="A814" s="7" t="s">
        <v>2020</v>
      </c>
      <c r="B814" s="7" t="s">
        <v>797</v>
      </c>
      <c r="C814" s="7">
        <v>145</v>
      </c>
      <c r="D814" s="7">
        <v>4</v>
      </c>
      <c r="E814" s="7">
        <f t="shared" si="81"/>
        <v>165</v>
      </c>
      <c r="F814" s="7" t="s">
        <v>2021</v>
      </c>
      <c r="G814" s="9" t="s">
        <v>1901</v>
      </c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2.75" customHeight="1" x14ac:dyDescent="0.25">
      <c r="A815" s="7" t="s">
        <v>2022</v>
      </c>
      <c r="B815" s="7" t="s">
        <v>797</v>
      </c>
      <c r="C815" s="7">
        <v>145</v>
      </c>
      <c r="D815" s="7">
        <v>3</v>
      </c>
      <c r="E815" s="7">
        <f>C815+16</f>
        <v>161</v>
      </c>
      <c r="F815" s="7" t="s">
        <v>2023</v>
      </c>
      <c r="G815" s="9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2.75" customHeight="1" x14ac:dyDescent="0.25">
      <c r="A816" s="7" t="s">
        <v>2024</v>
      </c>
      <c r="B816" s="7" t="s">
        <v>797</v>
      </c>
      <c r="C816" s="7">
        <v>145</v>
      </c>
      <c r="D816" s="7">
        <v>4</v>
      </c>
      <c r="E816" s="7">
        <f t="shared" ref="E816:E820" si="82">C816+20</f>
        <v>165</v>
      </c>
      <c r="F816" s="7" t="s">
        <v>2025</v>
      </c>
      <c r="G816" s="9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2.75" customHeight="1" x14ac:dyDescent="0.25">
      <c r="A817" s="7" t="s">
        <v>2026</v>
      </c>
      <c r="B817" s="7" t="s">
        <v>859</v>
      </c>
      <c r="C817" s="7">
        <v>145</v>
      </c>
      <c r="D817" s="7">
        <v>4</v>
      </c>
      <c r="E817" s="7">
        <f t="shared" si="82"/>
        <v>165</v>
      </c>
      <c r="F817" s="7"/>
      <c r="G817" s="9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2.75" customHeight="1" x14ac:dyDescent="0.25">
      <c r="A818" s="7" t="s">
        <v>2027</v>
      </c>
      <c r="B818" s="7" t="s">
        <v>797</v>
      </c>
      <c r="C818" s="7">
        <v>146</v>
      </c>
      <c r="D818" s="7">
        <v>4</v>
      </c>
      <c r="E818" s="7">
        <f t="shared" si="82"/>
        <v>166</v>
      </c>
      <c r="F818" s="7" t="s">
        <v>2028</v>
      </c>
      <c r="G818" s="9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2.75" customHeight="1" x14ac:dyDescent="0.25">
      <c r="A819" s="7" t="s">
        <v>2029</v>
      </c>
      <c r="B819" s="7" t="s">
        <v>797</v>
      </c>
      <c r="C819" s="7">
        <v>146</v>
      </c>
      <c r="D819" s="7">
        <v>4</v>
      </c>
      <c r="E819" s="7">
        <f t="shared" si="82"/>
        <v>166</v>
      </c>
      <c r="F819" s="7" t="s">
        <v>2021</v>
      </c>
      <c r="G819" s="9" t="s">
        <v>1894</v>
      </c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2.75" customHeight="1" x14ac:dyDescent="0.25">
      <c r="A820" s="7" t="s">
        <v>2030</v>
      </c>
      <c r="B820" s="7" t="s">
        <v>797</v>
      </c>
      <c r="C820" s="7">
        <v>146</v>
      </c>
      <c r="D820" s="7">
        <v>4</v>
      </c>
      <c r="E820" s="7">
        <f t="shared" si="82"/>
        <v>166</v>
      </c>
      <c r="F820" s="7" t="s">
        <v>2021</v>
      </c>
      <c r="G820" s="9" t="s">
        <v>2031</v>
      </c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2.75" customHeight="1" x14ac:dyDescent="0.25">
      <c r="A821" s="7" t="s">
        <v>2032</v>
      </c>
      <c r="B821" s="7" t="s">
        <v>859</v>
      </c>
      <c r="C821" s="7">
        <v>146</v>
      </c>
      <c r="D821" s="7">
        <v>3</v>
      </c>
      <c r="E821" s="7">
        <f>C821+16</f>
        <v>162</v>
      </c>
      <c r="F821" s="7"/>
      <c r="G821" s="9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2.75" customHeight="1" x14ac:dyDescent="0.25">
      <c r="A822" s="7" t="s">
        <v>2033</v>
      </c>
      <c r="B822" s="7" t="s">
        <v>797</v>
      </c>
      <c r="C822" s="7">
        <v>146</v>
      </c>
      <c r="D822" s="7">
        <v>4</v>
      </c>
      <c r="E822" s="7">
        <f>C822+20</f>
        <v>166</v>
      </c>
      <c r="F822" s="7" t="s">
        <v>2034</v>
      </c>
      <c r="G822" s="9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2.75" customHeight="1" x14ac:dyDescent="0.25">
      <c r="A823" s="7" t="s">
        <v>2035</v>
      </c>
      <c r="B823" s="7" t="s">
        <v>797</v>
      </c>
      <c r="C823" s="7">
        <v>146</v>
      </c>
      <c r="D823" s="7">
        <v>3</v>
      </c>
      <c r="E823" s="7">
        <f>C823+16</f>
        <v>162</v>
      </c>
      <c r="F823" s="7"/>
      <c r="G823" s="9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2.75" customHeight="1" x14ac:dyDescent="0.25">
      <c r="A824" s="7" t="s">
        <v>2036</v>
      </c>
      <c r="B824" s="7" t="s">
        <v>1211</v>
      </c>
      <c r="C824" s="7">
        <v>147</v>
      </c>
      <c r="D824" s="7">
        <v>4</v>
      </c>
      <c r="E824" s="7">
        <f t="shared" ref="E824:E829" si="83">C824+20</f>
        <v>167</v>
      </c>
      <c r="F824" s="7" t="s">
        <v>1590</v>
      </c>
      <c r="G824" s="9" t="s">
        <v>2037</v>
      </c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2.75" customHeight="1" x14ac:dyDescent="0.25">
      <c r="A825" s="7" t="s">
        <v>2038</v>
      </c>
      <c r="B825" s="7" t="s">
        <v>859</v>
      </c>
      <c r="C825" s="7">
        <v>147</v>
      </c>
      <c r="D825" s="7">
        <v>4</v>
      </c>
      <c r="E825" s="7">
        <f t="shared" si="83"/>
        <v>167</v>
      </c>
      <c r="F825" s="7"/>
      <c r="G825" s="9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2.75" customHeight="1" x14ac:dyDescent="0.25">
      <c r="A826" s="7" t="s">
        <v>2039</v>
      </c>
      <c r="B826" s="7" t="s">
        <v>797</v>
      </c>
      <c r="C826" s="7">
        <v>147</v>
      </c>
      <c r="D826" s="7">
        <v>4</v>
      </c>
      <c r="E826" s="7">
        <f t="shared" si="83"/>
        <v>167</v>
      </c>
      <c r="F826" s="7" t="s">
        <v>1844</v>
      </c>
      <c r="G826" s="9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2.75" customHeight="1" x14ac:dyDescent="0.25">
      <c r="A827" s="7" t="s">
        <v>2040</v>
      </c>
      <c r="B827" s="7" t="s">
        <v>797</v>
      </c>
      <c r="C827" s="7">
        <v>147</v>
      </c>
      <c r="D827" s="7">
        <v>4</v>
      </c>
      <c r="E827" s="7">
        <f t="shared" si="83"/>
        <v>167</v>
      </c>
      <c r="F827" s="7" t="s">
        <v>2041</v>
      </c>
      <c r="G827" s="9" t="s">
        <v>1872</v>
      </c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2.75" customHeight="1" x14ac:dyDescent="0.25">
      <c r="A828" s="7" t="s">
        <v>2042</v>
      </c>
      <c r="B828" s="7" t="s">
        <v>797</v>
      </c>
      <c r="C828" s="7">
        <v>147</v>
      </c>
      <c r="D828" s="7">
        <v>4</v>
      </c>
      <c r="E828" s="7">
        <f t="shared" si="83"/>
        <v>167</v>
      </c>
      <c r="F828" s="7" t="s">
        <v>1844</v>
      </c>
      <c r="G828" s="9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2.75" customHeight="1" x14ac:dyDescent="0.25">
      <c r="A829" s="7" t="s">
        <v>2043</v>
      </c>
      <c r="B829" s="7" t="s">
        <v>797</v>
      </c>
      <c r="C829" s="7">
        <v>147</v>
      </c>
      <c r="D829" s="7">
        <v>4</v>
      </c>
      <c r="E829" s="7">
        <f t="shared" si="83"/>
        <v>167</v>
      </c>
      <c r="F829" s="7" t="s">
        <v>1844</v>
      </c>
      <c r="G829" s="9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2.75" customHeight="1" x14ac:dyDescent="0.25">
      <c r="A830" s="7" t="s">
        <v>2044</v>
      </c>
      <c r="B830" s="7" t="s">
        <v>797</v>
      </c>
      <c r="C830" s="7">
        <v>148</v>
      </c>
      <c r="D830" s="7">
        <v>0</v>
      </c>
      <c r="E830" s="7">
        <f t="shared" ref="E830:E831" si="84">C830</f>
        <v>148</v>
      </c>
      <c r="F830" s="7" t="s">
        <v>2045</v>
      </c>
      <c r="G830" s="9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2.75" customHeight="1" x14ac:dyDescent="0.25">
      <c r="A831" s="7" t="s">
        <v>2046</v>
      </c>
      <c r="B831" s="7" t="s">
        <v>797</v>
      </c>
      <c r="C831" s="7">
        <v>148</v>
      </c>
      <c r="D831" s="7">
        <v>0</v>
      </c>
      <c r="E831" s="7">
        <f t="shared" si="84"/>
        <v>148</v>
      </c>
      <c r="F831" s="7"/>
      <c r="G831" s="9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2.75" customHeight="1" x14ac:dyDescent="0.25">
      <c r="A832" s="7" t="s">
        <v>2047</v>
      </c>
      <c r="B832" s="7" t="s">
        <v>797</v>
      </c>
      <c r="C832" s="7">
        <v>148</v>
      </c>
      <c r="D832" s="7">
        <v>5</v>
      </c>
      <c r="E832" s="7">
        <f t="shared" ref="E832:E834" si="85">C832+25</f>
        <v>173</v>
      </c>
      <c r="F832" s="7"/>
      <c r="G832" s="9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2.75" customHeight="1" x14ac:dyDescent="0.25">
      <c r="A833" s="7" t="s">
        <v>2048</v>
      </c>
      <c r="B833" s="7" t="s">
        <v>797</v>
      </c>
      <c r="C833" s="7">
        <v>148</v>
      </c>
      <c r="D833" s="7">
        <v>5</v>
      </c>
      <c r="E833" s="7">
        <f t="shared" si="85"/>
        <v>173</v>
      </c>
      <c r="F833" s="7"/>
      <c r="G833" s="9" t="s">
        <v>2049</v>
      </c>
      <c r="H833" s="7" t="s">
        <v>2050</v>
      </c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2.75" customHeight="1" x14ac:dyDescent="0.25">
      <c r="A834" s="7" t="s">
        <v>2051</v>
      </c>
      <c r="B834" s="7" t="s">
        <v>797</v>
      </c>
      <c r="C834" s="7">
        <v>148</v>
      </c>
      <c r="D834" s="7">
        <v>5</v>
      </c>
      <c r="E834" s="7">
        <f t="shared" si="85"/>
        <v>173</v>
      </c>
      <c r="F834" s="7" t="s">
        <v>2052</v>
      </c>
      <c r="G834" s="9" t="s">
        <v>2012</v>
      </c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2.75" customHeight="1" x14ac:dyDescent="0.25">
      <c r="A835" s="7" t="s">
        <v>2053</v>
      </c>
      <c r="B835" s="7" t="s">
        <v>1211</v>
      </c>
      <c r="C835" s="7">
        <v>148</v>
      </c>
      <c r="D835" s="7">
        <v>4</v>
      </c>
      <c r="E835" s="7">
        <f t="shared" ref="E835:E838" si="86">C835+20</f>
        <v>168</v>
      </c>
      <c r="F835" s="7"/>
      <c r="G835" s="9" t="s">
        <v>2054</v>
      </c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2.75" customHeight="1" x14ac:dyDescent="0.25">
      <c r="A836" s="7" t="s">
        <v>2055</v>
      </c>
      <c r="B836" s="7" t="s">
        <v>797</v>
      </c>
      <c r="C836" s="7">
        <v>147</v>
      </c>
      <c r="D836" s="7">
        <v>4</v>
      </c>
      <c r="E836" s="7">
        <f t="shared" si="86"/>
        <v>167</v>
      </c>
      <c r="F836" s="7" t="s">
        <v>2056</v>
      </c>
      <c r="G836" s="9" t="s">
        <v>2057</v>
      </c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2.75" customHeight="1" x14ac:dyDescent="0.25">
      <c r="A837" s="7" t="s">
        <v>2058</v>
      </c>
      <c r="B837" s="7" t="s">
        <v>797</v>
      </c>
      <c r="C837" s="7">
        <v>149</v>
      </c>
      <c r="D837" s="7">
        <v>4</v>
      </c>
      <c r="E837" s="7">
        <f t="shared" si="86"/>
        <v>169</v>
      </c>
      <c r="F837" s="7" t="s">
        <v>1844</v>
      </c>
      <c r="G837" s="9" t="s">
        <v>1888</v>
      </c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2.75" customHeight="1" x14ac:dyDescent="0.25">
      <c r="A838" s="7" t="s">
        <v>2059</v>
      </c>
      <c r="B838" s="7" t="s">
        <v>1211</v>
      </c>
      <c r="C838" s="7">
        <v>149</v>
      </c>
      <c r="D838" s="7">
        <v>4</v>
      </c>
      <c r="E838" s="7">
        <f t="shared" si="86"/>
        <v>169</v>
      </c>
      <c r="F838" s="7"/>
      <c r="G838" s="9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2.75" customHeight="1" x14ac:dyDescent="0.25">
      <c r="A839" s="7" t="s">
        <v>2060</v>
      </c>
      <c r="B839" s="7" t="s">
        <v>1857</v>
      </c>
      <c r="C839" s="7">
        <v>149</v>
      </c>
      <c r="D839" s="7">
        <v>3</v>
      </c>
      <c r="E839" s="7">
        <f>C839+16</f>
        <v>165</v>
      </c>
      <c r="F839" s="7"/>
      <c r="G839" s="9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2.75" customHeight="1" x14ac:dyDescent="0.25">
      <c r="A840" s="7" t="s">
        <v>2061</v>
      </c>
      <c r="B840" s="7" t="s">
        <v>797</v>
      </c>
      <c r="C840" s="7">
        <v>149</v>
      </c>
      <c r="D840" s="7">
        <v>4</v>
      </c>
      <c r="E840" s="7">
        <f t="shared" ref="E840:E841" si="87">C840+20</f>
        <v>169</v>
      </c>
      <c r="F840" s="7"/>
      <c r="G840" s="9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2.75" customHeight="1" x14ac:dyDescent="0.25">
      <c r="A841" s="7" t="s">
        <v>2062</v>
      </c>
      <c r="B841" s="7" t="s">
        <v>797</v>
      </c>
      <c r="C841" s="7">
        <v>150</v>
      </c>
      <c r="D841" s="7">
        <v>4</v>
      </c>
      <c r="E841" s="7">
        <f t="shared" si="87"/>
        <v>170</v>
      </c>
      <c r="F841" s="7"/>
      <c r="G841" s="9" t="s">
        <v>2063</v>
      </c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2.75" customHeight="1" x14ac:dyDescent="0.25">
      <c r="A842" s="7" t="s">
        <v>2064</v>
      </c>
      <c r="B842" s="7" t="s">
        <v>797</v>
      </c>
      <c r="C842" s="7">
        <v>150</v>
      </c>
      <c r="D842" s="7">
        <v>5</v>
      </c>
      <c r="E842" s="7">
        <f>C842+25</f>
        <v>175</v>
      </c>
      <c r="F842" s="7" t="s">
        <v>2065</v>
      </c>
      <c r="G842" s="9" t="s">
        <v>1758</v>
      </c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2.75" customHeight="1" x14ac:dyDescent="0.25">
      <c r="A843" s="7" t="s">
        <v>2066</v>
      </c>
      <c r="B843" s="7" t="s">
        <v>797</v>
      </c>
      <c r="C843" s="7">
        <v>150</v>
      </c>
      <c r="D843" s="7">
        <v>0</v>
      </c>
      <c r="E843" s="7">
        <f>C843</f>
        <v>150</v>
      </c>
      <c r="F843" s="7" t="s">
        <v>2067</v>
      </c>
      <c r="G843" s="9" t="s">
        <v>1690</v>
      </c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2.75" customHeight="1" x14ac:dyDescent="0.25">
      <c r="A844" s="7" t="s">
        <v>2068</v>
      </c>
      <c r="B844" s="7" t="s">
        <v>797</v>
      </c>
      <c r="C844" s="7">
        <v>150</v>
      </c>
      <c r="D844" s="7">
        <v>5</v>
      </c>
      <c r="E844" s="7">
        <f>C844+25</f>
        <v>175</v>
      </c>
      <c r="F844" s="7"/>
      <c r="G844" s="9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2.75" customHeight="1" x14ac:dyDescent="0.25">
      <c r="A845" s="7" t="s">
        <v>2069</v>
      </c>
      <c r="B845" s="7" t="s">
        <v>859</v>
      </c>
      <c r="C845" s="7">
        <v>150</v>
      </c>
      <c r="D845" s="7">
        <v>4</v>
      </c>
      <c r="E845" s="7">
        <f t="shared" ref="E845:E847" si="88">C845+20</f>
        <v>170</v>
      </c>
      <c r="F845" s="7"/>
      <c r="G845" s="9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2.75" customHeight="1" x14ac:dyDescent="0.25">
      <c r="A846" s="7" t="s">
        <v>2070</v>
      </c>
      <c r="B846" s="7" t="s">
        <v>797</v>
      </c>
      <c r="C846" s="7">
        <v>150</v>
      </c>
      <c r="D846" s="7">
        <v>4</v>
      </c>
      <c r="E846" s="7">
        <f t="shared" si="88"/>
        <v>170</v>
      </c>
      <c r="F846" s="7" t="s">
        <v>2071</v>
      </c>
      <c r="G846" s="9" t="s">
        <v>2072</v>
      </c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2.75" customHeight="1" x14ac:dyDescent="0.25">
      <c r="A847" s="7" t="s">
        <v>2073</v>
      </c>
      <c r="B847" s="7" t="s">
        <v>797</v>
      </c>
      <c r="C847" s="7">
        <v>150</v>
      </c>
      <c r="D847" s="7">
        <v>4</v>
      </c>
      <c r="E847" s="7">
        <f t="shared" si="88"/>
        <v>170</v>
      </c>
      <c r="F847" s="7" t="s">
        <v>1953</v>
      </c>
      <c r="G847" s="9" t="s">
        <v>1954</v>
      </c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2.75" customHeight="1" x14ac:dyDescent="0.25">
      <c r="A848" s="7" t="s">
        <v>2074</v>
      </c>
      <c r="B848" s="7" t="s">
        <v>797</v>
      </c>
      <c r="C848" s="7">
        <v>150</v>
      </c>
      <c r="D848" s="7">
        <v>5</v>
      </c>
      <c r="E848" s="7">
        <f>C848+25</f>
        <v>175</v>
      </c>
      <c r="F848" s="7" t="s">
        <v>2075</v>
      </c>
      <c r="G848" s="9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2.75" customHeight="1" x14ac:dyDescent="0.25">
      <c r="A849" s="7" t="s">
        <v>2076</v>
      </c>
      <c r="B849" s="7" t="s">
        <v>1211</v>
      </c>
      <c r="C849" s="7">
        <v>151</v>
      </c>
      <c r="D849" s="7">
        <v>4</v>
      </c>
      <c r="E849" s="7">
        <f t="shared" ref="E849:E851" si="89">C849+20</f>
        <v>171</v>
      </c>
      <c r="F849" s="7"/>
      <c r="G849" s="7" t="s">
        <v>2077</v>
      </c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2.75" customHeight="1" x14ac:dyDescent="0.25">
      <c r="A850" s="7" t="s">
        <v>2078</v>
      </c>
      <c r="B850" s="7" t="s">
        <v>797</v>
      </c>
      <c r="C850" s="7">
        <v>151</v>
      </c>
      <c r="D850" s="7">
        <v>4</v>
      </c>
      <c r="E850" s="7">
        <f t="shared" si="89"/>
        <v>171</v>
      </c>
      <c r="F850" s="7" t="s">
        <v>1946</v>
      </c>
      <c r="G850" s="9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2.75" customHeight="1" x14ac:dyDescent="0.25">
      <c r="A851" s="7" t="s">
        <v>2079</v>
      </c>
      <c r="B851" s="7" t="s">
        <v>797</v>
      </c>
      <c r="C851" s="7">
        <v>152</v>
      </c>
      <c r="D851" s="7">
        <v>4</v>
      </c>
      <c r="E851" s="7">
        <f t="shared" si="89"/>
        <v>172</v>
      </c>
      <c r="F851" s="7" t="s">
        <v>1946</v>
      </c>
      <c r="G851" s="9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2.75" customHeight="1" x14ac:dyDescent="0.25">
      <c r="A852" s="7" t="s">
        <v>2080</v>
      </c>
      <c r="B852" s="7" t="s">
        <v>1211</v>
      </c>
      <c r="C852" s="7">
        <v>152</v>
      </c>
      <c r="D852" s="7">
        <v>2</v>
      </c>
      <c r="E852" s="7">
        <f>C852+10</f>
        <v>162</v>
      </c>
      <c r="F852" s="7" t="s">
        <v>2081</v>
      </c>
      <c r="G852" s="9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2.75" customHeight="1" x14ac:dyDescent="0.25">
      <c r="A853" s="7" t="s">
        <v>2082</v>
      </c>
      <c r="B853" s="7" t="s">
        <v>797</v>
      </c>
      <c r="C853" s="7">
        <v>152</v>
      </c>
      <c r="D853" s="7">
        <v>4</v>
      </c>
      <c r="E853" s="7">
        <f>C853+20</f>
        <v>172</v>
      </c>
      <c r="F853" s="7"/>
      <c r="G853" s="9" t="s">
        <v>1867</v>
      </c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2.75" customHeight="1" x14ac:dyDescent="0.25">
      <c r="A854" s="7" t="s">
        <v>2083</v>
      </c>
      <c r="B854" s="7" t="s">
        <v>797</v>
      </c>
      <c r="C854" s="7">
        <v>153</v>
      </c>
      <c r="D854" s="7">
        <v>3</v>
      </c>
      <c r="E854" s="7">
        <f>C854+16</f>
        <v>169</v>
      </c>
      <c r="F854" s="7" t="s">
        <v>2084</v>
      </c>
      <c r="G854" s="9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2.75" customHeight="1" x14ac:dyDescent="0.25">
      <c r="A855" s="7" t="s">
        <v>2085</v>
      </c>
      <c r="B855" s="7" t="s">
        <v>797</v>
      </c>
      <c r="C855" s="7">
        <v>153</v>
      </c>
      <c r="D855" s="7">
        <v>2</v>
      </c>
      <c r="E855" s="7">
        <f>C855+10</f>
        <v>163</v>
      </c>
      <c r="F855" s="7"/>
      <c r="G855" s="9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2.75" customHeight="1" x14ac:dyDescent="0.25">
      <c r="A856" s="7" t="s">
        <v>2086</v>
      </c>
      <c r="B856" s="7" t="s">
        <v>797</v>
      </c>
      <c r="C856" s="7">
        <v>153</v>
      </c>
      <c r="D856" s="7">
        <v>4</v>
      </c>
      <c r="E856" s="7">
        <f t="shared" ref="E856:E858" si="90">C856+20</f>
        <v>173</v>
      </c>
      <c r="F856" s="7" t="s">
        <v>1590</v>
      </c>
      <c r="G856" s="9" t="s">
        <v>2087</v>
      </c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2.75" customHeight="1" x14ac:dyDescent="0.25">
      <c r="A857" s="7" t="s">
        <v>2088</v>
      </c>
      <c r="B857" s="7" t="s">
        <v>797</v>
      </c>
      <c r="C857" s="7">
        <v>153</v>
      </c>
      <c r="D857" s="7">
        <v>4</v>
      </c>
      <c r="E857" s="7">
        <f t="shared" si="90"/>
        <v>173</v>
      </c>
      <c r="F857" s="7" t="s">
        <v>2089</v>
      </c>
      <c r="G857" s="9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2.75" customHeight="1" x14ac:dyDescent="0.25">
      <c r="A858" s="7" t="s">
        <v>2090</v>
      </c>
      <c r="B858" s="7" t="s">
        <v>797</v>
      </c>
      <c r="C858" s="7">
        <v>153</v>
      </c>
      <c r="D858" s="7">
        <v>4</v>
      </c>
      <c r="E858" s="7">
        <f t="shared" si="90"/>
        <v>173</v>
      </c>
      <c r="F858" s="7" t="s">
        <v>1992</v>
      </c>
      <c r="G858" s="9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2.75" customHeight="1" x14ac:dyDescent="0.25">
      <c r="A859" s="7" t="s">
        <v>2091</v>
      </c>
      <c r="B859" s="7" t="s">
        <v>797</v>
      </c>
      <c r="C859" s="7">
        <v>153</v>
      </c>
      <c r="D859" s="7">
        <v>5</v>
      </c>
      <c r="E859" s="7">
        <f>C859+25</f>
        <v>178</v>
      </c>
      <c r="F859" s="7" t="s">
        <v>2092</v>
      </c>
      <c r="G859" s="9" t="s">
        <v>1967</v>
      </c>
      <c r="H859" s="7" t="s">
        <v>1968</v>
      </c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2.75" customHeight="1" x14ac:dyDescent="0.25">
      <c r="A860" s="7" t="s">
        <v>2093</v>
      </c>
      <c r="B860" s="7" t="s">
        <v>797</v>
      </c>
      <c r="C860" s="7">
        <v>154</v>
      </c>
      <c r="D860" s="7">
        <v>0</v>
      </c>
      <c r="E860" s="7">
        <f>C860</f>
        <v>154</v>
      </c>
      <c r="F860" s="7"/>
      <c r="G860" s="9" t="s">
        <v>1763</v>
      </c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2.75" customHeight="1" x14ac:dyDescent="0.25">
      <c r="A861" s="7" t="s">
        <v>2094</v>
      </c>
      <c r="B861" s="7" t="s">
        <v>1211</v>
      </c>
      <c r="C861" s="7">
        <v>154</v>
      </c>
      <c r="D861" s="7">
        <v>2</v>
      </c>
      <c r="E861" s="7">
        <f t="shared" ref="E861:E862" si="91">C861+10</f>
        <v>164</v>
      </c>
      <c r="F861" s="7" t="s">
        <v>2081</v>
      </c>
      <c r="G861" s="9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2.75" customHeight="1" x14ac:dyDescent="0.25">
      <c r="A862" s="7" t="s">
        <v>2095</v>
      </c>
      <c r="B862" s="7" t="s">
        <v>1211</v>
      </c>
      <c r="C862" s="7">
        <v>154</v>
      </c>
      <c r="D862" s="7">
        <v>2</v>
      </c>
      <c r="E862" s="7">
        <f t="shared" si="91"/>
        <v>164</v>
      </c>
      <c r="F862" s="7" t="s">
        <v>2081</v>
      </c>
      <c r="G862" s="9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2.75" customHeight="1" x14ac:dyDescent="0.25">
      <c r="A863" s="7" t="s">
        <v>2096</v>
      </c>
      <c r="B863" s="7" t="s">
        <v>797</v>
      </c>
      <c r="C863" s="7">
        <v>154</v>
      </c>
      <c r="D863" s="7">
        <v>3</v>
      </c>
      <c r="E863" s="7">
        <f t="shared" ref="E863:E866" si="92">C863+16</f>
        <v>170</v>
      </c>
      <c r="F863" s="7" t="s">
        <v>1400</v>
      </c>
      <c r="G863" s="9" t="s">
        <v>1943</v>
      </c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2.75" customHeight="1" x14ac:dyDescent="0.25">
      <c r="A864" s="7" t="s">
        <v>2097</v>
      </c>
      <c r="B864" s="7" t="s">
        <v>797</v>
      </c>
      <c r="C864" s="7">
        <v>154</v>
      </c>
      <c r="D864" s="7">
        <v>3</v>
      </c>
      <c r="E864" s="7">
        <f t="shared" si="92"/>
        <v>170</v>
      </c>
      <c r="F864" s="7" t="s">
        <v>1400</v>
      </c>
      <c r="G864" s="9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2.75" customHeight="1" x14ac:dyDescent="0.25">
      <c r="A865" s="7" t="s">
        <v>2098</v>
      </c>
      <c r="B865" s="7" t="s">
        <v>797</v>
      </c>
      <c r="C865" s="7">
        <v>154</v>
      </c>
      <c r="D865" s="7">
        <v>3</v>
      </c>
      <c r="E865" s="7">
        <f t="shared" si="92"/>
        <v>170</v>
      </c>
      <c r="F865" s="7"/>
      <c r="G865" s="9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2.75" customHeight="1" x14ac:dyDescent="0.25">
      <c r="A866" s="7" t="s">
        <v>2099</v>
      </c>
      <c r="B866" s="7" t="s">
        <v>797</v>
      </c>
      <c r="C866" s="7">
        <v>154</v>
      </c>
      <c r="D866" s="7">
        <v>3</v>
      </c>
      <c r="E866" s="7">
        <f t="shared" si="92"/>
        <v>170</v>
      </c>
      <c r="F866" s="7" t="s">
        <v>1770</v>
      </c>
      <c r="G866" s="9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2.75" customHeight="1" x14ac:dyDescent="0.25">
      <c r="A867" s="7" t="s">
        <v>2100</v>
      </c>
      <c r="B867" s="7" t="s">
        <v>797</v>
      </c>
      <c r="C867" s="7">
        <v>154</v>
      </c>
      <c r="D867" s="7">
        <v>4</v>
      </c>
      <c r="E867" s="7">
        <f t="shared" ref="E867:E868" si="93">C867+20</f>
        <v>174</v>
      </c>
      <c r="F867" s="7" t="s">
        <v>1770</v>
      </c>
      <c r="G867" s="9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2.75" customHeight="1" x14ac:dyDescent="0.25">
      <c r="A868" s="7" t="s">
        <v>2101</v>
      </c>
      <c r="B868" s="7" t="s">
        <v>859</v>
      </c>
      <c r="C868" s="7">
        <v>154</v>
      </c>
      <c r="D868" s="7">
        <v>4</v>
      </c>
      <c r="E868" s="7">
        <f t="shared" si="93"/>
        <v>174</v>
      </c>
      <c r="F868" s="7"/>
      <c r="G868" s="9" t="s">
        <v>2102</v>
      </c>
      <c r="H868" s="7" t="s">
        <v>2103</v>
      </c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2.75" customHeight="1" x14ac:dyDescent="0.25">
      <c r="A869" s="7" t="s">
        <v>2104</v>
      </c>
      <c r="B869" s="7" t="s">
        <v>1211</v>
      </c>
      <c r="C869" s="7">
        <v>155</v>
      </c>
      <c r="D869" s="7">
        <v>3</v>
      </c>
      <c r="E869" s="7">
        <f t="shared" ref="E869:E870" si="94">C869+16</f>
        <v>171</v>
      </c>
      <c r="F869" s="7"/>
      <c r="G869" s="9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3.5" customHeight="1" x14ac:dyDescent="0.25">
      <c r="A870" s="7" t="s">
        <v>2105</v>
      </c>
      <c r="B870" s="7" t="s">
        <v>1857</v>
      </c>
      <c r="C870" s="7">
        <v>155</v>
      </c>
      <c r="D870" s="7">
        <v>3</v>
      </c>
      <c r="E870" s="7">
        <f t="shared" si="94"/>
        <v>171</v>
      </c>
      <c r="F870" s="7"/>
      <c r="G870" s="9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2.75" customHeight="1" x14ac:dyDescent="0.25">
      <c r="A871" s="7" t="s">
        <v>2106</v>
      </c>
      <c r="B871" s="7" t="s">
        <v>802</v>
      </c>
      <c r="C871" s="7">
        <v>155</v>
      </c>
      <c r="D871" s="7">
        <v>2</v>
      </c>
      <c r="E871" s="7">
        <f>C871+10</f>
        <v>165</v>
      </c>
      <c r="F871" s="7" t="s">
        <v>2107</v>
      </c>
      <c r="G871" s="9" t="s">
        <v>2108</v>
      </c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3.5" customHeight="1" x14ac:dyDescent="0.25">
      <c r="A872" s="7" t="s">
        <v>2109</v>
      </c>
      <c r="B872" s="7" t="s">
        <v>1211</v>
      </c>
      <c r="C872" s="7">
        <v>155</v>
      </c>
      <c r="D872" s="7">
        <v>4</v>
      </c>
      <c r="E872" s="7">
        <f t="shared" ref="E872:E874" si="95">C872+20</f>
        <v>175</v>
      </c>
      <c r="F872" s="7" t="s">
        <v>2110</v>
      </c>
      <c r="G872" s="9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3.5" customHeight="1" x14ac:dyDescent="0.25">
      <c r="A873" s="7" t="s">
        <v>2111</v>
      </c>
      <c r="B873" s="7" t="s">
        <v>797</v>
      </c>
      <c r="C873" s="7">
        <v>155</v>
      </c>
      <c r="D873" s="7">
        <v>4</v>
      </c>
      <c r="E873" s="7">
        <f t="shared" si="95"/>
        <v>175</v>
      </c>
      <c r="F873" s="7" t="s">
        <v>2112</v>
      </c>
      <c r="G873" s="9" t="s">
        <v>2113</v>
      </c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3.5" customHeight="1" x14ac:dyDescent="0.25">
      <c r="A874" s="7" t="s">
        <v>2114</v>
      </c>
      <c r="B874" s="7" t="s">
        <v>797</v>
      </c>
      <c r="C874" s="7">
        <v>155</v>
      </c>
      <c r="D874" s="7">
        <v>4</v>
      </c>
      <c r="E874" s="7">
        <f t="shared" si="95"/>
        <v>175</v>
      </c>
      <c r="F874" s="7"/>
      <c r="G874" s="9" t="s">
        <v>2115</v>
      </c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2.75" customHeight="1" x14ac:dyDescent="0.25">
      <c r="A875" s="7" t="s">
        <v>2116</v>
      </c>
      <c r="B875" s="7" t="s">
        <v>797</v>
      </c>
      <c r="C875" s="7">
        <v>156</v>
      </c>
      <c r="D875" s="7">
        <v>5</v>
      </c>
      <c r="E875" s="7">
        <f>C875+25</f>
        <v>181</v>
      </c>
      <c r="F875" s="7" t="s">
        <v>1770</v>
      </c>
      <c r="G875" s="9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2.75" customHeight="1" x14ac:dyDescent="0.25">
      <c r="A876" s="7" t="s">
        <v>2117</v>
      </c>
      <c r="B876" s="7" t="s">
        <v>797</v>
      </c>
      <c r="C876" s="7">
        <v>157</v>
      </c>
      <c r="D876" s="7">
        <v>4</v>
      </c>
      <c r="E876" s="7">
        <f t="shared" ref="E876:E877" si="96">C876+20</f>
        <v>177</v>
      </c>
      <c r="F876" s="7" t="s">
        <v>2118</v>
      </c>
      <c r="G876" s="9" t="s">
        <v>2119</v>
      </c>
      <c r="H876" s="7" t="s">
        <v>2120</v>
      </c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2.75" customHeight="1" x14ac:dyDescent="0.25">
      <c r="A877" s="7" t="s">
        <v>2121</v>
      </c>
      <c r="B877" s="7" t="s">
        <v>859</v>
      </c>
      <c r="C877" s="7">
        <v>157</v>
      </c>
      <c r="D877" s="7">
        <v>4</v>
      </c>
      <c r="E877" s="7">
        <f t="shared" si="96"/>
        <v>177</v>
      </c>
      <c r="F877" s="7"/>
      <c r="G877" s="9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2.75" customHeight="1" x14ac:dyDescent="0.25">
      <c r="A878" s="7" t="s">
        <v>2122</v>
      </c>
      <c r="B878" s="7" t="s">
        <v>797</v>
      </c>
      <c r="C878" s="7">
        <v>158</v>
      </c>
      <c r="D878" s="7">
        <v>5</v>
      </c>
      <c r="E878" s="7">
        <f>C878+25</f>
        <v>183</v>
      </c>
      <c r="F878" s="7" t="s">
        <v>2123</v>
      </c>
      <c r="G878" s="9"/>
      <c r="H878" s="7" t="s">
        <v>2050</v>
      </c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2.75" customHeight="1" x14ac:dyDescent="0.25">
      <c r="A879" s="7" t="s">
        <v>2124</v>
      </c>
      <c r="B879" s="7" t="s">
        <v>797</v>
      </c>
      <c r="C879" s="7">
        <v>158</v>
      </c>
      <c r="D879" s="7">
        <v>4</v>
      </c>
      <c r="E879" s="7">
        <f t="shared" ref="E879:E881" si="97">C879+20</f>
        <v>178</v>
      </c>
      <c r="F879" s="7" t="s">
        <v>2125</v>
      </c>
      <c r="G879" s="9" t="s">
        <v>2126</v>
      </c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2.75" customHeight="1" x14ac:dyDescent="0.25">
      <c r="A880" s="7" t="s">
        <v>2127</v>
      </c>
      <c r="B880" s="7" t="s">
        <v>859</v>
      </c>
      <c r="C880" s="7">
        <v>158</v>
      </c>
      <c r="D880" s="7">
        <v>4</v>
      </c>
      <c r="E880" s="7">
        <f t="shared" si="97"/>
        <v>178</v>
      </c>
      <c r="F880" s="7"/>
      <c r="G880" s="9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2.75" customHeight="1" x14ac:dyDescent="0.25">
      <c r="A881" s="7" t="s">
        <v>2128</v>
      </c>
      <c r="B881" s="7" t="s">
        <v>859</v>
      </c>
      <c r="C881" s="7">
        <v>158</v>
      </c>
      <c r="D881" s="7">
        <v>4</v>
      </c>
      <c r="E881" s="7">
        <f t="shared" si="97"/>
        <v>178</v>
      </c>
      <c r="F881" s="7"/>
      <c r="G881" s="9" t="s">
        <v>2129</v>
      </c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2.75" customHeight="1" x14ac:dyDescent="0.25">
      <c r="A882" s="7" t="s">
        <v>2130</v>
      </c>
      <c r="B882" s="7" t="s">
        <v>859</v>
      </c>
      <c r="C882" s="7">
        <v>159</v>
      </c>
      <c r="D882" s="7">
        <v>3</v>
      </c>
      <c r="E882" s="7">
        <f>C882+16</f>
        <v>175</v>
      </c>
      <c r="F882" s="7"/>
      <c r="G882" s="9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2.75" customHeight="1" x14ac:dyDescent="0.25">
      <c r="A883" s="7" t="s">
        <v>2131</v>
      </c>
      <c r="B883" s="7" t="s">
        <v>797</v>
      </c>
      <c r="C883" s="7">
        <v>159</v>
      </c>
      <c r="D883" s="7">
        <v>4</v>
      </c>
      <c r="E883" s="7">
        <f>C883+20</f>
        <v>179</v>
      </c>
      <c r="F883" s="7" t="s">
        <v>2132</v>
      </c>
      <c r="G883" s="9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2.75" customHeight="1" x14ac:dyDescent="0.25">
      <c r="A884" s="7" t="s">
        <v>2133</v>
      </c>
      <c r="B884" s="7" t="s">
        <v>797</v>
      </c>
      <c r="C884" s="7">
        <v>159</v>
      </c>
      <c r="D884" s="7">
        <v>3</v>
      </c>
      <c r="E884" s="7">
        <f>C884+16</f>
        <v>175</v>
      </c>
      <c r="F884" s="7" t="s">
        <v>1400</v>
      </c>
      <c r="G884" s="9" t="s">
        <v>2023</v>
      </c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2.75" customHeight="1" x14ac:dyDescent="0.25">
      <c r="A885" s="7" t="s">
        <v>2134</v>
      </c>
      <c r="B885" s="7" t="s">
        <v>859</v>
      </c>
      <c r="C885" s="7">
        <v>160</v>
      </c>
      <c r="D885" s="7">
        <v>4</v>
      </c>
      <c r="E885" s="7">
        <f>C885+20</f>
        <v>180</v>
      </c>
      <c r="F885" s="7"/>
      <c r="G885" s="9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2.75" customHeight="1" x14ac:dyDescent="0.25">
      <c r="A886" s="7" t="s">
        <v>2135</v>
      </c>
      <c r="B886" s="7" t="s">
        <v>797</v>
      </c>
      <c r="C886" s="7">
        <v>160</v>
      </c>
      <c r="D886" s="7">
        <v>5</v>
      </c>
      <c r="E886" s="7">
        <f t="shared" ref="E886:E887" si="98">C886+25</f>
        <v>185</v>
      </c>
      <c r="F886" s="7" t="s">
        <v>2136</v>
      </c>
      <c r="G886" s="9"/>
      <c r="H886" s="7" t="s">
        <v>2050</v>
      </c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2.75" customHeight="1" x14ac:dyDescent="0.25">
      <c r="A887" s="7" t="s">
        <v>2137</v>
      </c>
      <c r="B887" s="7" t="s">
        <v>797</v>
      </c>
      <c r="C887" s="7">
        <v>161</v>
      </c>
      <c r="D887" s="7">
        <v>5</v>
      </c>
      <c r="E887" s="7">
        <f t="shared" si="98"/>
        <v>186</v>
      </c>
      <c r="F887" s="7" t="s">
        <v>2138</v>
      </c>
      <c r="G887" s="9"/>
      <c r="H887" s="7" t="s">
        <v>2050</v>
      </c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2.75" customHeight="1" x14ac:dyDescent="0.25">
      <c r="A888" s="7" t="s">
        <v>2139</v>
      </c>
      <c r="B888" s="7" t="s">
        <v>859</v>
      </c>
      <c r="C888" s="7">
        <v>163</v>
      </c>
      <c r="D888" s="7">
        <v>4</v>
      </c>
      <c r="E888" s="7">
        <f>C888+20</f>
        <v>183</v>
      </c>
      <c r="F888" s="7"/>
      <c r="G888" s="9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2.75" customHeight="1" x14ac:dyDescent="0.25">
      <c r="A889" s="7" t="s">
        <v>2140</v>
      </c>
      <c r="B889" s="7" t="s">
        <v>797</v>
      </c>
      <c r="C889" s="7">
        <v>164</v>
      </c>
      <c r="D889" s="7">
        <v>5</v>
      </c>
      <c r="E889" s="7">
        <f t="shared" ref="E889:E890" si="99">C889+25</f>
        <v>189</v>
      </c>
      <c r="F889" s="7" t="s">
        <v>1770</v>
      </c>
      <c r="G889" s="9" t="s">
        <v>2141</v>
      </c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2.75" customHeight="1" x14ac:dyDescent="0.25">
      <c r="A890" s="7" t="s">
        <v>2142</v>
      </c>
      <c r="B890" s="7" t="s">
        <v>797</v>
      </c>
      <c r="C890" s="7">
        <v>165</v>
      </c>
      <c r="D890" s="7">
        <v>5</v>
      </c>
      <c r="E890" s="7">
        <f t="shared" si="99"/>
        <v>190</v>
      </c>
      <c r="F890" s="7" t="s">
        <v>2143</v>
      </c>
      <c r="G890" s="9" t="s">
        <v>2144</v>
      </c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2.75" customHeight="1" x14ac:dyDescent="0.25">
      <c r="A891" s="7" t="s">
        <v>2145</v>
      </c>
      <c r="B891" s="7" t="s">
        <v>797</v>
      </c>
      <c r="C891" s="7">
        <v>165</v>
      </c>
      <c r="D891" s="7">
        <v>4</v>
      </c>
      <c r="E891" s="7">
        <f t="shared" ref="E891:E898" si="100">C891+20</f>
        <v>185</v>
      </c>
      <c r="F891" s="7" t="s">
        <v>1770</v>
      </c>
      <c r="G891" s="9" t="s">
        <v>2146</v>
      </c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2.75" customHeight="1" x14ac:dyDescent="0.25">
      <c r="A892" s="7" t="s">
        <v>2147</v>
      </c>
      <c r="B892" s="7" t="s">
        <v>1211</v>
      </c>
      <c r="C892" s="7">
        <v>166</v>
      </c>
      <c r="D892" s="7">
        <v>4</v>
      </c>
      <c r="E892" s="7">
        <f t="shared" si="100"/>
        <v>186</v>
      </c>
      <c r="F892" s="7"/>
      <c r="G892" s="9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2.75" customHeight="1" x14ac:dyDescent="0.25">
      <c r="A893" s="7" t="s">
        <v>2148</v>
      </c>
      <c r="B893" s="7" t="s">
        <v>1211</v>
      </c>
      <c r="C893" s="7">
        <v>166</v>
      </c>
      <c r="D893" s="7">
        <v>4</v>
      </c>
      <c r="E893" s="7">
        <f t="shared" si="100"/>
        <v>186</v>
      </c>
      <c r="F893" s="7"/>
      <c r="G893" s="9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2.75" customHeight="1" x14ac:dyDescent="0.25">
      <c r="A894" s="7" t="s">
        <v>2149</v>
      </c>
      <c r="B894" s="7" t="s">
        <v>859</v>
      </c>
      <c r="C894" s="7">
        <v>166</v>
      </c>
      <c r="D894" s="7">
        <v>4</v>
      </c>
      <c r="E894" s="7">
        <f t="shared" si="100"/>
        <v>186</v>
      </c>
      <c r="F894" s="7"/>
      <c r="G894" s="9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2.75" customHeight="1" x14ac:dyDescent="0.25">
      <c r="A895" s="7" t="s">
        <v>2150</v>
      </c>
      <c r="B895" s="7" t="s">
        <v>797</v>
      </c>
      <c r="C895" s="7">
        <v>167</v>
      </c>
      <c r="D895" s="7">
        <v>4</v>
      </c>
      <c r="E895" s="7">
        <f t="shared" si="100"/>
        <v>187</v>
      </c>
      <c r="F895" s="7" t="s">
        <v>1770</v>
      </c>
      <c r="G895" s="9" t="s">
        <v>2151</v>
      </c>
      <c r="H895" s="7" t="s">
        <v>2152</v>
      </c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2.75" customHeight="1" x14ac:dyDescent="0.25">
      <c r="A896" s="7" t="s">
        <v>2153</v>
      </c>
      <c r="B896" s="7" t="s">
        <v>797</v>
      </c>
      <c r="C896" s="7">
        <v>168</v>
      </c>
      <c r="D896" s="7">
        <v>4</v>
      </c>
      <c r="E896" s="7">
        <f t="shared" si="100"/>
        <v>188</v>
      </c>
      <c r="F896" s="7" t="s">
        <v>2125</v>
      </c>
      <c r="G896" s="9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2.75" customHeight="1" x14ac:dyDescent="0.25">
      <c r="A897" s="7" t="s">
        <v>2154</v>
      </c>
      <c r="B897" s="7" t="s">
        <v>859</v>
      </c>
      <c r="C897" s="7">
        <v>168</v>
      </c>
      <c r="D897" s="7">
        <v>4</v>
      </c>
      <c r="E897" s="7">
        <f t="shared" si="100"/>
        <v>188</v>
      </c>
      <c r="F897" s="7"/>
      <c r="G897" s="9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2.75" customHeight="1" x14ac:dyDescent="0.25">
      <c r="A898" s="7" t="s">
        <v>2155</v>
      </c>
      <c r="B898" s="7" t="s">
        <v>859</v>
      </c>
      <c r="C898" s="7">
        <v>169</v>
      </c>
      <c r="D898" s="7">
        <v>4</v>
      </c>
      <c r="E898" s="7">
        <f t="shared" si="100"/>
        <v>189</v>
      </c>
      <c r="F898" s="7"/>
      <c r="G898" s="9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2.75" customHeight="1" x14ac:dyDescent="0.25">
      <c r="A899" s="7" t="s">
        <v>2156</v>
      </c>
      <c r="B899" s="7" t="s">
        <v>1857</v>
      </c>
      <c r="C899" s="7">
        <v>169</v>
      </c>
      <c r="D899" s="7">
        <v>3</v>
      </c>
      <c r="E899" s="7">
        <f>C899+16</f>
        <v>185</v>
      </c>
      <c r="F899" s="7" t="s">
        <v>1994</v>
      </c>
      <c r="G899" s="9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2.75" customHeight="1" x14ac:dyDescent="0.25">
      <c r="A900" s="7" t="s">
        <v>2157</v>
      </c>
      <c r="B900" s="7" t="s">
        <v>797</v>
      </c>
      <c r="C900" s="7">
        <v>169</v>
      </c>
      <c r="D900" s="7">
        <v>5</v>
      </c>
      <c r="E900" s="7">
        <f t="shared" ref="E900:E901" si="101">C900+25</f>
        <v>194</v>
      </c>
      <c r="F900" s="7"/>
      <c r="G900" s="9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2.75" customHeight="1" x14ac:dyDescent="0.25">
      <c r="A901" s="7" t="s">
        <v>2158</v>
      </c>
      <c r="B901" s="7" t="s">
        <v>797</v>
      </c>
      <c r="C901" s="7">
        <v>170</v>
      </c>
      <c r="D901" s="7">
        <v>5</v>
      </c>
      <c r="E901" s="7">
        <f t="shared" si="101"/>
        <v>195</v>
      </c>
      <c r="F901" s="7"/>
      <c r="G901" s="9" t="s">
        <v>2159</v>
      </c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2.75" customHeight="1" x14ac:dyDescent="0.25">
      <c r="A902" s="7" t="s">
        <v>2160</v>
      </c>
      <c r="B902" s="7" t="s">
        <v>859</v>
      </c>
      <c r="C902" s="7">
        <v>170</v>
      </c>
      <c r="D902" s="7">
        <v>4</v>
      </c>
      <c r="E902" s="7">
        <f t="shared" ref="E902:E903" si="102">C902+20</f>
        <v>190</v>
      </c>
      <c r="F902" s="7"/>
      <c r="G902" s="9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2.75" customHeight="1" x14ac:dyDescent="0.25">
      <c r="A903" s="7" t="s">
        <v>2161</v>
      </c>
      <c r="B903" s="7" t="s">
        <v>859</v>
      </c>
      <c r="C903" s="7">
        <v>170</v>
      </c>
      <c r="D903" s="7">
        <v>4</v>
      </c>
      <c r="E903" s="7">
        <f t="shared" si="102"/>
        <v>190</v>
      </c>
      <c r="F903" s="7"/>
      <c r="G903" s="9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2.75" customHeight="1" x14ac:dyDescent="0.25">
      <c r="A904" s="7" t="s">
        <v>2162</v>
      </c>
      <c r="B904" s="7" t="s">
        <v>859</v>
      </c>
      <c r="C904" s="7">
        <v>170</v>
      </c>
      <c r="D904" s="7">
        <v>3</v>
      </c>
      <c r="E904" s="7">
        <f t="shared" ref="E904:E908" si="103">C904+16</f>
        <v>186</v>
      </c>
      <c r="F904" s="7"/>
      <c r="G904" s="9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2.75" customHeight="1" x14ac:dyDescent="0.25">
      <c r="A905" s="7" t="s">
        <v>2163</v>
      </c>
      <c r="B905" s="7" t="s">
        <v>1857</v>
      </c>
      <c r="C905" s="7">
        <v>170</v>
      </c>
      <c r="D905" s="7">
        <v>3</v>
      </c>
      <c r="E905" s="7">
        <f t="shared" si="103"/>
        <v>186</v>
      </c>
      <c r="F905" s="7" t="s">
        <v>1994</v>
      </c>
      <c r="G905" s="9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2.75" customHeight="1" x14ac:dyDescent="0.25">
      <c r="A906" s="7" t="s">
        <v>2164</v>
      </c>
      <c r="B906" s="7" t="s">
        <v>1211</v>
      </c>
      <c r="C906" s="7">
        <v>170</v>
      </c>
      <c r="D906" s="7">
        <v>3</v>
      </c>
      <c r="E906" s="7">
        <f t="shared" si="103"/>
        <v>186</v>
      </c>
      <c r="F906" s="7" t="s">
        <v>2165</v>
      </c>
      <c r="G906" s="9" t="s">
        <v>1919</v>
      </c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2.75" customHeight="1" x14ac:dyDescent="0.25">
      <c r="A907" s="7" t="s">
        <v>2166</v>
      </c>
      <c r="B907" s="7" t="s">
        <v>1211</v>
      </c>
      <c r="C907" s="7">
        <v>170</v>
      </c>
      <c r="D907" s="7">
        <v>3</v>
      </c>
      <c r="E907" s="7">
        <f t="shared" si="103"/>
        <v>186</v>
      </c>
      <c r="F907" s="7" t="s">
        <v>2165</v>
      </c>
      <c r="G907" s="9" t="s">
        <v>1921</v>
      </c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2.75" customHeight="1" x14ac:dyDescent="0.25">
      <c r="A908" s="7" t="s">
        <v>2167</v>
      </c>
      <c r="B908" s="7" t="s">
        <v>1211</v>
      </c>
      <c r="C908" s="7">
        <v>170</v>
      </c>
      <c r="D908" s="7">
        <v>3</v>
      </c>
      <c r="E908" s="7">
        <f t="shared" si="103"/>
        <v>186</v>
      </c>
      <c r="F908" s="7"/>
      <c r="G908" s="9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2.75" customHeight="1" x14ac:dyDescent="0.25">
      <c r="A909" s="7" t="s">
        <v>2168</v>
      </c>
      <c r="B909" s="7" t="s">
        <v>1211</v>
      </c>
      <c r="C909" s="7">
        <v>170</v>
      </c>
      <c r="D909" s="7">
        <v>2</v>
      </c>
      <c r="E909" s="7">
        <f>C909+10</f>
        <v>180</v>
      </c>
      <c r="F909" s="7" t="s">
        <v>2165</v>
      </c>
      <c r="G909" s="9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2.75" customHeight="1" x14ac:dyDescent="0.25">
      <c r="A910" s="7" t="s">
        <v>2169</v>
      </c>
      <c r="B910" s="7" t="s">
        <v>1211</v>
      </c>
      <c r="C910" s="7">
        <v>171</v>
      </c>
      <c r="D910" s="7">
        <v>3</v>
      </c>
      <c r="E910" s="7">
        <f>C910+16</f>
        <v>187</v>
      </c>
      <c r="F910" s="7" t="s">
        <v>2165</v>
      </c>
      <c r="G910" s="9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2.75" customHeight="1" x14ac:dyDescent="0.25">
      <c r="A911" s="7" t="s">
        <v>2170</v>
      </c>
      <c r="B911" s="7" t="s">
        <v>859</v>
      </c>
      <c r="C911" s="7">
        <v>171</v>
      </c>
      <c r="D911" s="7">
        <v>4</v>
      </c>
      <c r="E911" s="7">
        <f>C911+20</f>
        <v>191</v>
      </c>
      <c r="F911" s="7"/>
      <c r="G911" s="9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2.75" customHeight="1" x14ac:dyDescent="0.25">
      <c r="A912" s="7" t="s">
        <v>2171</v>
      </c>
      <c r="B912" s="7" t="s">
        <v>1211</v>
      </c>
      <c r="C912" s="7">
        <v>172</v>
      </c>
      <c r="D912" s="7">
        <v>3</v>
      </c>
      <c r="E912" s="7">
        <f>C912+16</f>
        <v>188</v>
      </c>
      <c r="F912" s="7" t="s">
        <v>1829</v>
      </c>
      <c r="G912" s="9" t="s">
        <v>2172</v>
      </c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2.75" customHeight="1" x14ac:dyDescent="0.25">
      <c r="A913" s="7" t="s">
        <v>2173</v>
      </c>
      <c r="B913" s="7" t="s">
        <v>797</v>
      </c>
      <c r="C913" s="7">
        <v>172</v>
      </c>
      <c r="D913" s="7">
        <v>4</v>
      </c>
      <c r="E913" s="7">
        <f t="shared" ref="E913:E914" si="104">C913+20</f>
        <v>192</v>
      </c>
      <c r="F913" s="7" t="s">
        <v>1770</v>
      </c>
      <c r="G913" s="9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2.75" customHeight="1" x14ac:dyDescent="0.25">
      <c r="A914" s="7" t="s">
        <v>2174</v>
      </c>
      <c r="B914" s="7" t="s">
        <v>797</v>
      </c>
      <c r="C914" s="7">
        <v>173</v>
      </c>
      <c r="D914" s="7">
        <v>4</v>
      </c>
      <c r="E914" s="7">
        <f t="shared" si="104"/>
        <v>193</v>
      </c>
      <c r="F914" s="7" t="s">
        <v>1770</v>
      </c>
      <c r="G914" s="9" t="s">
        <v>2175</v>
      </c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2.75" customHeight="1" x14ac:dyDescent="0.25">
      <c r="A915" s="7" t="s">
        <v>2176</v>
      </c>
      <c r="B915" s="7" t="s">
        <v>1211</v>
      </c>
      <c r="C915" s="7">
        <v>173</v>
      </c>
      <c r="D915" s="7">
        <v>3</v>
      </c>
      <c r="E915" s="7">
        <f>C915+16</f>
        <v>189</v>
      </c>
      <c r="F915" s="7"/>
      <c r="G915" s="9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2.75" customHeight="1" x14ac:dyDescent="0.25">
      <c r="A916" s="7" t="s">
        <v>2177</v>
      </c>
      <c r="B916" s="7" t="s">
        <v>1211</v>
      </c>
      <c r="C916" s="7">
        <v>174</v>
      </c>
      <c r="D916" s="7">
        <v>4</v>
      </c>
      <c r="E916" s="7">
        <f t="shared" ref="E916:E919" si="105">C916+20</f>
        <v>194</v>
      </c>
      <c r="F916" s="7"/>
      <c r="G916" s="9" t="s">
        <v>2178</v>
      </c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2.75" customHeight="1" x14ac:dyDescent="0.25">
      <c r="A917" s="7" t="s">
        <v>2179</v>
      </c>
      <c r="B917" s="7" t="s">
        <v>1211</v>
      </c>
      <c r="C917" s="7">
        <v>175</v>
      </c>
      <c r="D917" s="7">
        <v>4</v>
      </c>
      <c r="E917" s="7">
        <f t="shared" si="105"/>
        <v>195</v>
      </c>
      <c r="F917" s="7" t="s">
        <v>2165</v>
      </c>
      <c r="G917" s="9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2.75" customHeight="1" x14ac:dyDescent="0.25">
      <c r="A918" s="7" t="s">
        <v>2180</v>
      </c>
      <c r="B918" s="7" t="s">
        <v>1211</v>
      </c>
      <c r="C918" s="7">
        <v>175</v>
      </c>
      <c r="D918" s="7">
        <v>4</v>
      </c>
      <c r="E918" s="7">
        <f t="shared" si="105"/>
        <v>195</v>
      </c>
      <c r="F918" s="7" t="s">
        <v>2165</v>
      </c>
      <c r="G918" s="9" t="s">
        <v>2181</v>
      </c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2.75" customHeight="1" x14ac:dyDescent="0.25">
      <c r="A919" s="7" t="s">
        <v>2182</v>
      </c>
      <c r="B919" s="7" t="s">
        <v>859</v>
      </c>
      <c r="C919" s="7">
        <v>175</v>
      </c>
      <c r="D919" s="7">
        <v>4</v>
      </c>
      <c r="E919" s="7">
        <f t="shared" si="105"/>
        <v>195</v>
      </c>
      <c r="F919" s="7"/>
      <c r="G919" s="9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2.75" customHeight="1" x14ac:dyDescent="0.25">
      <c r="A920" s="7" t="s">
        <v>2183</v>
      </c>
      <c r="B920" s="7" t="s">
        <v>859</v>
      </c>
      <c r="C920" s="7">
        <v>175</v>
      </c>
      <c r="D920" s="7">
        <v>3</v>
      </c>
      <c r="E920" s="7">
        <f>C920+16</f>
        <v>191</v>
      </c>
      <c r="F920" s="7"/>
      <c r="G920" s="9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2.75" customHeight="1" x14ac:dyDescent="0.25">
      <c r="A921" s="7" t="s">
        <v>2184</v>
      </c>
      <c r="B921" s="7" t="s">
        <v>859</v>
      </c>
      <c r="C921" s="7">
        <v>176</v>
      </c>
      <c r="D921" s="7">
        <v>4</v>
      </c>
      <c r="E921" s="7">
        <f t="shared" ref="E921:E923" si="106">C921+20</f>
        <v>196</v>
      </c>
      <c r="F921" s="7"/>
      <c r="G921" s="9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2.75" customHeight="1" x14ac:dyDescent="0.25">
      <c r="A922" s="7" t="s">
        <v>2185</v>
      </c>
      <c r="B922" s="7" t="s">
        <v>1211</v>
      </c>
      <c r="C922" s="7">
        <v>177</v>
      </c>
      <c r="D922" s="7">
        <v>4</v>
      </c>
      <c r="E922" s="7">
        <f t="shared" si="106"/>
        <v>197</v>
      </c>
      <c r="F922" s="7" t="s">
        <v>2186</v>
      </c>
      <c r="G922" s="9" t="s">
        <v>1939</v>
      </c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2.75" customHeight="1" x14ac:dyDescent="0.25">
      <c r="A923" s="7" t="s">
        <v>2187</v>
      </c>
      <c r="B923" s="7" t="s">
        <v>859</v>
      </c>
      <c r="C923" s="7">
        <v>178</v>
      </c>
      <c r="D923" s="7">
        <v>4</v>
      </c>
      <c r="E923" s="7">
        <f t="shared" si="106"/>
        <v>198</v>
      </c>
      <c r="F923" s="7"/>
      <c r="G923" s="9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2.75" customHeight="1" x14ac:dyDescent="0.25">
      <c r="A924" s="7" t="s">
        <v>2188</v>
      </c>
      <c r="B924" s="7" t="s">
        <v>859</v>
      </c>
      <c r="C924" s="7">
        <v>179</v>
      </c>
      <c r="D924" s="7">
        <v>5</v>
      </c>
      <c r="E924" s="7">
        <f>C924+25</f>
        <v>204</v>
      </c>
      <c r="F924" s="7"/>
      <c r="G924" s="9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2.75" customHeight="1" x14ac:dyDescent="0.25">
      <c r="A925" s="7" t="s">
        <v>2189</v>
      </c>
      <c r="B925" s="7" t="s">
        <v>1211</v>
      </c>
      <c r="C925" s="7">
        <v>180</v>
      </c>
      <c r="D925" s="7">
        <v>4</v>
      </c>
      <c r="E925" s="7">
        <f>C925+20</f>
        <v>200</v>
      </c>
      <c r="F925" s="7" t="s">
        <v>2190</v>
      </c>
      <c r="G925" s="9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2.75" customHeight="1" x14ac:dyDescent="0.25">
      <c r="A926" s="7" t="s">
        <v>2191</v>
      </c>
      <c r="B926" s="7" t="s">
        <v>1211</v>
      </c>
      <c r="C926" s="7">
        <v>181</v>
      </c>
      <c r="D926" s="7">
        <v>3</v>
      </c>
      <c r="E926" s="7">
        <f>C926+16</f>
        <v>197</v>
      </c>
      <c r="F926" s="7" t="s">
        <v>2165</v>
      </c>
      <c r="G926" s="9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2.75" customHeight="1" x14ac:dyDescent="0.25">
      <c r="A927" s="7" t="s">
        <v>2192</v>
      </c>
      <c r="B927" s="7" t="s">
        <v>859</v>
      </c>
      <c r="C927" s="7">
        <v>193</v>
      </c>
      <c r="D927" s="7">
        <v>4</v>
      </c>
      <c r="E927" s="7">
        <f t="shared" ref="E927:E931" si="107">C927+20</f>
        <v>213</v>
      </c>
      <c r="F927" s="7"/>
      <c r="G927" s="9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2.75" customHeight="1" x14ac:dyDescent="0.25">
      <c r="A928" s="7" t="s">
        <v>2193</v>
      </c>
      <c r="B928" s="7" t="s">
        <v>1211</v>
      </c>
      <c r="C928" s="7">
        <v>194</v>
      </c>
      <c r="D928" s="7">
        <v>4</v>
      </c>
      <c r="E928" s="7">
        <f t="shared" si="107"/>
        <v>214</v>
      </c>
      <c r="F928" s="7" t="s">
        <v>2194</v>
      </c>
      <c r="G928" s="9" t="s">
        <v>1939</v>
      </c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2.75" customHeight="1" x14ac:dyDescent="0.25">
      <c r="A929" s="7" t="s">
        <v>2195</v>
      </c>
      <c r="B929" s="7" t="s">
        <v>1211</v>
      </c>
      <c r="C929" s="7">
        <v>194</v>
      </c>
      <c r="D929" s="7">
        <v>4</v>
      </c>
      <c r="E929" s="7">
        <f t="shared" si="107"/>
        <v>214</v>
      </c>
      <c r="F929" s="7"/>
      <c r="G929" s="9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2.75" customHeight="1" x14ac:dyDescent="0.25">
      <c r="A930" s="7" t="s">
        <v>2196</v>
      </c>
      <c r="B930" s="7" t="s">
        <v>1211</v>
      </c>
      <c r="C930" s="7">
        <v>195</v>
      </c>
      <c r="D930" s="7">
        <v>4</v>
      </c>
      <c r="E930" s="7">
        <f t="shared" si="107"/>
        <v>215</v>
      </c>
      <c r="F930" s="7" t="s">
        <v>2197</v>
      </c>
      <c r="G930" s="9" t="s">
        <v>2181</v>
      </c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2.75" customHeight="1" x14ac:dyDescent="0.25">
      <c r="A931" s="7" t="s">
        <v>2198</v>
      </c>
      <c r="B931" s="7" t="s">
        <v>859</v>
      </c>
      <c r="C931" s="7">
        <v>195</v>
      </c>
      <c r="D931" s="7">
        <v>4</v>
      </c>
      <c r="E931" s="7">
        <f t="shared" si="107"/>
        <v>215</v>
      </c>
      <c r="F931" s="7"/>
      <c r="G931" s="9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2.75" customHeight="1" x14ac:dyDescent="0.25">
      <c r="A932" s="7" t="s">
        <v>2199</v>
      </c>
      <c r="B932" s="7" t="s">
        <v>859</v>
      </c>
      <c r="C932" s="7">
        <v>196</v>
      </c>
      <c r="D932" s="7">
        <v>5</v>
      </c>
      <c r="E932" s="7">
        <f>C932+25</f>
        <v>221</v>
      </c>
      <c r="F932" s="7"/>
      <c r="G932" s="9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2.75" customHeight="1" x14ac:dyDescent="0.25">
      <c r="A933" s="7" t="s">
        <v>2200</v>
      </c>
      <c r="B933" s="7" t="s">
        <v>1211</v>
      </c>
      <c r="C933" s="7">
        <v>197</v>
      </c>
      <c r="D933" s="7">
        <v>4</v>
      </c>
      <c r="E933" s="7">
        <f t="shared" ref="E933:E934" si="108">C933+20</f>
        <v>217</v>
      </c>
      <c r="F933" s="7"/>
      <c r="G933" s="9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2.75" customHeight="1" x14ac:dyDescent="0.25">
      <c r="A934" s="7" t="s">
        <v>2201</v>
      </c>
      <c r="B934" s="7" t="s">
        <v>1211</v>
      </c>
      <c r="C934" s="7">
        <v>198</v>
      </c>
      <c r="D934" s="7">
        <v>4</v>
      </c>
      <c r="E934" s="7">
        <f t="shared" si="108"/>
        <v>218</v>
      </c>
      <c r="F934" s="7" t="s">
        <v>2190</v>
      </c>
      <c r="G934" s="9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2.75" customHeight="1" x14ac:dyDescent="0.25">
      <c r="A935" s="7" t="s">
        <v>2202</v>
      </c>
      <c r="B935" s="7" t="s">
        <v>1211</v>
      </c>
      <c r="C935" s="7">
        <v>200</v>
      </c>
      <c r="D935" s="7">
        <v>3</v>
      </c>
      <c r="E935" s="7">
        <f>C935+16</f>
        <v>216</v>
      </c>
      <c r="F935" s="7" t="s">
        <v>2203</v>
      </c>
      <c r="G935" s="9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2.75" customHeight="1" x14ac:dyDescent="0.25">
      <c r="A936" s="7" t="s">
        <v>2204</v>
      </c>
      <c r="B936" s="7" t="s">
        <v>859</v>
      </c>
      <c r="C936" s="7">
        <v>202</v>
      </c>
      <c r="D936" s="7">
        <v>4</v>
      </c>
      <c r="E936" s="7">
        <f>C936+20</f>
        <v>222</v>
      </c>
      <c r="F936" s="7"/>
      <c r="G936" s="9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2.75" customHeight="1" x14ac:dyDescent="0.25">
      <c r="A937" s="7" t="s">
        <v>2205</v>
      </c>
      <c r="B937" s="7" t="s">
        <v>1211</v>
      </c>
      <c r="C937" s="7">
        <v>205</v>
      </c>
      <c r="D937" s="7">
        <v>3</v>
      </c>
      <c r="E937" s="7">
        <f>C937+16</f>
        <v>221</v>
      </c>
      <c r="F937" s="7" t="s">
        <v>2206</v>
      </c>
      <c r="G937" s="9" t="s">
        <v>1921</v>
      </c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2.75" customHeight="1" x14ac:dyDescent="0.25">
      <c r="A938" s="7" t="s">
        <v>2207</v>
      </c>
      <c r="B938" s="7" t="s">
        <v>1211</v>
      </c>
      <c r="C938" s="7">
        <v>206</v>
      </c>
      <c r="D938" s="7">
        <v>5</v>
      </c>
      <c r="E938" s="7">
        <f>C938+25</f>
        <v>231</v>
      </c>
      <c r="F938" s="7" t="s">
        <v>2208</v>
      </c>
      <c r="G938" s="9" t="s">
        <v>2209</v>
      </c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2.75" customHeight="1" x14ac:dyDescent="0.25">
      <c r="A939" s="7" t="s">
        <v>2210</v>
      </c>
      <c r="B939" s="7" t="s">
        <v>1211</v>
      </c>
      <c r="C939" s="7">
        <v>207</v>
      </c>
      <c r="D939" s="7">
        <v>3</v>
      </c>
      <c r="E939" s="7">
        <f>C939+16</f>
        <v>223</v>
      </c>
      <c r="F939" s="7" t="s">
        <v>2211</v>
      </c>
      <c r="G939" s="9" t="s">
        <v>2212</v>
      </c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2.75" customHeight="1" x14ac:dyDescent="0.25">
      <c r="A940" s="7" t="s">
        <v>2213</v>
      </c>
      <c r="B940" s="7" t="s">
        <v>1211</v>
      </c>
      <c r="C940" s="7">
        <v>211</v>
      </c>
      <c r="D940" s="7">
        <v>5</v>
      </c>
      <c r="E940" s="7">
        <f>C940+25</f>
        <v>236</v>
      </c>
      <c r="F940" s="7"/>
      <c r="G940" s="9" t="s">
        <v>2214</v>
      </c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2.75" customHeight="1" x14ac:dyDescent="0.25">
      <c r="A941" s="7" t="s">
        <v>2215</v>
      </c>
      <c r="B941" s="7" t="s">
        <v>1211</v>
      </c>
      <c r="C941" s="7">
        <v>212</v>
      </c>
      <c r="D941" s="7">
        <v>3</v>
      </c>
      <c r="E941" s="7">
        <f>C941+16</f>
        <v>228</v>
      </c>
      <c r="F941" s="7" t="s">
        <v>2216</v>
      </c>
      <c r="G941" s="9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2.75" customHeight="1" x14ac:dyDescent="0.25">
      <c r="A942" s="7" t="s">
        <v>2217</v>
      </c>
      <c r="B942" s="7" t="s">
        <v>859</v>
      </c>
      <c r="C942" s="7">
        <v>220</v>
      </c>
      <c r="D942" s="7">
        <v>5</v>
      </c>
      <c r="E942" s="7">
        <f>C942+25</f>
        <v>245</v>
      </c>
      <c r="F942" s="7"/>
      <c r="G942" s="9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2.75" customHeight="1" x14ac:dyDescent="0.25">
      <c r="A943" s="7"/>
      <c r="B943" s="7"/>
      <c r="C943" s="7"/>
      <c r="D943" s="7"/>
      <c r="E943" s="7"/>
      <c r="F943" s="7"/>
      <c r="G943" s="9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2.75" customHeight="1" x14ac:dyDescent="0.25">
      <c r="A944" s="7"/>
      <c r="B944" s="7"/>
      <c r="C944" s="7"/>
      <c r="D944" s="7"/>
      <c r="E944" s="7"/>
      <c r="F944" s="7"/>
      <c r="G944" s="9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2.75" customHeight="1" x14ac:dyDescent="0.25">
      <c r="A945" s="7"/>
      <c r="B945" s="7"/>
      <c r="C945" s="7"/>
      <c r="D945" s="7"/>
      <c r="E945" s="7"/>
      <c r="F945" s="7"/>
      <c r="G945" s="9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2.75" customHeight="1" x14ac:dyDescent="0.25">
      <c r="A946" s="7"/>
      <c r="B946" s="7"/>
      <c r="C946" s="7"/>
      <c r="D946" s="7"/>
      <c r="E946" s="7"/>
      <c r="F946" s="7"/>
      <c r="G946" s="9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2.75" customHeight="1" x14ac:dyDescent="0.25">
      <c r="A947" s="7"/>
      <c r="B947" s="7"/>
      <c r="C947" s="7"/>
      <c r="D947" s="7"/>
      <c r="E947" s="7"/>
      <c r="F947" s="7"/>
      <c r="G947" s="9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2.75" customHeight="1" x14ac:dyDescent="0.25">
      <c r="A948" s="7"/>
      <c r="B948" s="7"/>
      <c r="C948" s="7"/>
      <c r="D948" s="7"/>
      <c r="E948" s="7"/>
      <c r="F948" s="7"/>
      <c r="G948" s="9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2.75" customHeight="1" x14ac:dyDescent="0.25">
      <c r="A949" s="7"/>
      <c r="B949" s="7"/>
      <c r="C949" s="7"/>
      <c r="D949" s="7"/>
      <c r="E949" s="7"/>
      <c r="F949" s="7"/>
      <c r="G949" s="9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2.75" customHeight="1" x14ac:dyDescent="0.25">
      <c r="A950" s="7"/>
      <c r="B950" s="7"/>
      <c r="C950" s="7"/>
      <c r="D950" s="7"/>
      <c r="E950" s="7"/>
      <c r="F950" s="7"/>
      <c r="G950" s="9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2.75" customHeight="1" x14ac:dyDescent="0.25">
      <c r="A951" s="7"/>
      <c r="B951" s="7"/>
      <c r="C951" s="7"/>
      <c r="D951" s="7"/>
      <c r="E951" s="7"/>
      <c r="F951" s="7"/>
      <c r="G951" s="9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2.75" customHeight="1" x14ac:dyDescent="0.25">
      <c r="A952" s="7"/>
      <c r="B952" s="7"/>
      <c r="C952" s="7"/>
      <c r="D952" s="7"/>
      <c r="E952" s="7"/>
      <c r="F952" s="7"/>
      <c r="G952" s="9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2.75" customHeight="1" x14ac:dyDescent="0.25">
      <c r="A953" s="7"/>
      <c r="B953" s="7"/>
      <c r="C953" s="7"/>
      <c r="D953" s="7"/>
      <c r="E953" s="7"/>
      <c r="F953" s="7"/>
      <c r="G953" s="9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2.75" customHeight="1" x14ac:dyDescent="0.25">
      <c r="A954" s="7"/>
      <c r="B954" s="7"/>
      <c r="C954" s="7"/>
      <c r="D954" s="7"/>
      <c r="E954" s="7"/>
      <c r="F954" s="7"/>
      <c r="G954" s="9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2.75" customHeight="1" x14ac:dyDescent="0.25">
      <c r="A955" s="7"/>
      <c r="B955" s="7"/>
      <c r="C955" s="7"/>
      <c r="D955" s="7"/>
      <c r="E955" s="7"/>
      <c r="F955" s="7"/>
      <c r="G955" s="9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2.75" customHeight="1" x14ac:dyDescent="0.25">
      <c r="A956" s="7"/>
      <c r="B956" s="7"/>
      <c r="C956" s="7"/>
      <c r="D956" s="7"/>
      <c r="E956" s="7"/>
      <c r="F956" s="7"/>
      <c r="G956" s="9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2.75" customHeight="1" x14ac:dyDescent="0.25">
      <c r="A957" s="7"/>
      <c r="B957" s="7"/>
      <c r="C957" s="7"/>
      <c r="D957" s="7"/>
      <c r="E957" s="7"/>
      <c r="F957" s="7"/>
      <c r="G957" s="9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2.75" customHeight="1" x14ac:dyDescent="0.25">
      <c r="A958" s="7"/>
      <c r="B958" s="7"/>
      <c r="C958" s="7"/>
      <c r="D958" s="7"/>
      <c r="E958" s="7"/>
      <c r="F958" s="7"/>
      <c r="G958" s="9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2.75" customHeight="1" x14ac:dyDescent="0.25">
      <c r="A959" s="7"/>
      <c r="B959" s="7"/>
      <c r="C959" s="7"/>
      <c r="D959" s="7"/>
      <c r="E959" s="7"/>
      <c r="F959" s="7"/>
      <c r="G959" s="9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2.75" customHeight="1" x14ac:dyDescent="0.25">
      <c r="A960" s="7"/>
      <c r="B960" s="7"/>
      <c r="C960" s="7"/>
      <c r="D960" s="7"/>
      <c r="E960" s="7"/>
      <c r="F960" s="7"/>
      <c r="G960" s="9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2.75" customHeight="1" x14ac:dyDescent="0.25">
      <c r="A961" s="7"/>
      <c r="B961" s="7"/>
      <c r="C961" s="7"/>
      <c r="D961" s="7"/>
      <c r="E961" s="7"/>
      <c r="F961" s="7"/>
      <c r="G961" s="9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2.75" customHeight="1" x14ac:dyDescent="0.25">
      <c r="A962" s="7"/>
      <c r="B962" s="7"/>
      <c r="C962" s="7"/>
      <c r="D962" s="7"/>
      <c r="E962" s="7"/>
      <c r="F962" s="7"/>
      <c r="G962" s="9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2.75" customHeight="1" x14ac:dyDescent="0.25">
      <c r="A963" s="7"/>
      <c r="B963" s="7"/>
      <c r="C963" s="7"/>
      <c r="D963" s="7"/>
      <c r="E963" s="7"/>
      <c r="F963" s="7"/>
      <c r="G963" s="9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2.75" customHeight="1" x14ac:dyDescent="0.25">
      <c r="A964" s="7"/>
      <c r="B964" s="7"/>
      <c r="C964" s="7"/>
      <c r="D964" s="7"/>
      <c r="E964" s="7"/>
      <c r="F964" s="7"/>
      <c r="G964" s="9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2.75" customHeight="1" x14ac:dyDescent="0.25">
      <c r="A965" s="7"/>
      <c r="B965" s="7"/>
      <c r="C965" s="7"/>
      <c r="D965" s="7"/>
      <c r="E965" s="7"/>
      <c r="F965" s="7"/>
      <c r="G965" s="9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2.75" customHeight="1" x14ac:dyDescent="0.25">
      <c r="A966" s="7"/>
      <c r="B966" s="7"/>
      <c r="C966" s="7"/>
      <c r="D966" s="7"/>
      <c r="E966" s="7"/>
      <c r="F966" s="7"/>
      <c r="G966" s="9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2.75" customHeight="1" x14ac:dyDescent="0.25">
      <c r="A967" s="7"/>
      <c r="B967" s="7"/>
      <c r="C967" s="7"/>
      <c r="D967" s="7"/>
      <c r="E967" s="7"/>
      <c r="F967" s="7"/>
      <c r="G967" s="9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2.75" customHeight="1" x14ac:dyDescent="0.25">
      <c r="A968" s="7"/>
      <c r="B968" s="7"/>
      <c r="C968" s="7"/>
      <c r="D968" s="7"/>
      <c r="E968" s="7"/>
      <c r="F968" s="7"/>
      <c r="G968" s="9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2.75" customHeight="1" x14ac:dyDescent="0.25">
      <c r="A969" s="7"/>
      <c r="B969" s="7"/>
      <c r="C969" s="7"/>
      <c r="D969" s="7"/>
      <c r="E969" s="7"/>
      <c r="F969" s="7"/>
      <c r="G969" s="9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2.75" customHeight="1" x14ac:dyDescent="0.25">
      <c r="A970" s="7"/>
      <c r="B970" s="7"/>
      <c r="C970" s="7"/>
      <c r="D970" s="7"/>
      <c r="E970" s="7"/>
      <c r="F970" s="7"/>
      <c r="G970" s="9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2.75" customHeight="1" x14ac:dyDescent="0.25">
      <c r="A971" s="7"/>
      <c r="B971" s="7"/>
      <c r="C971" s="7"/>
      <c r="D971" s="7"/>
      <c r="E971" s="7"/>
      <c r="F971" s="7"/>
      <c r="G971" s="9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2.75" customHeight="1" x14ac:dyDescent="0.25">
      <c r="A972" s="7"/>
      <c r="B972" s="7"/>
      <c r="C972" s="7"/>
      <c r="D972" s="7"/>
      <c r="E972" s="7"/>
      <c r="F972" s="7"/>
      <c r="G972" s="9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2.75" customHeight="1" x14ac:dyDescent="0.25">
      <c r="A973" s="7"/>
      <c r="B973" s="7"/>
      <c r="C973" s="7"/>
      <c r="D973" s="7"/>
      <c r="E973" s="7"/>
      <c r="F973" s="7"/>
      <c r="G973" s="9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2.75" customHeight="1" x14ac:dyDescent="0.25">
      <c r="A974" s="7"/>
      <c r="B974" s="7"/>
      <c r="C974" s="7"/>
      <c r="D974" s="7"/>
      <c r="E974" s="7"/>
      <c r="F974" s="7"/>
      <c r="G974" s="9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2.75" customHeight="1" x14ac:dyDescent="0.25">
      <c r="A975" s="7"/>
      <c r="B975" s="7"/>
      <c r="C975" s="7"/>
      <c r="D975" s="7"/>
      <c r="E975" s="7"/>
      <c r="F975" s="7"/>
      <c r="G975" s="9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2.75" customHeight="1" x14ac:dyDescent="0.25">
      <c r="A976" s="7"/>
      <c r="B976" s="7"/>
      <c r="C976" s="7"/>
      <c r="D976" s="7"/>
      <c r="E976" s="7"/>
      <c r="F976" s="7"/>
      <c r="G976" s="9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2.75" customHeight="1" x14ac:dyDescent="0.25">
      <c r="A977" s="7"/>
      <c r="B977" s="7"/>
      <c r="C977" s="7"/>
      <c r="D977" s="7"/>
      <c r="E977" s="7"/>
      <c r="F977" s="7"/>
      <c r="G977" s="9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2.75" customHeight="1" x14ac:dyDescent="0.25">
      <c r="A978" s="7"/>
      <c r="B978" s="7"/>
      <c r="C978" s="7"/>
      <c r="D978" s="7"/>
      <c r="E978" s="7"/>
      <c r="F978" s="7"/>
      <c r="G978" s="9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2.75" customHeight="1" x14ac:dyDescent="0.25">
      <c r="A979" s="7"/>
      <c r="B979" s="7"/>
      <c r="C979" s="7"/>
      <c r="D979" s="7"/>
      <c r="E979" s="7"/>
      <c r="F979" s="7"/>
      <c r="G979" s="9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2.75" customHeight="1" x14ac:dyDescent="0.25">
      <c r="A980" s="7"/>
      <c r="B980" s="7"/>
      <c r="C980" s="7"/>
      <c r="D980" s="7"/>
      <c r="E980" s="7"/>
      <c r="F980" s="7"/>
      <c r="G980" s="9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2.75" customHeight="1" x14ac:dyDescent="0.25">
      <c r="A981" s="7"/>
      <c r="B981" s="7"/>
      <c r="C981" s="7"/>
      <c r="D981" s="7"/>
      <c r="E981" s="7"/>
      <c r="F981" s="7"/>
      <c r="G981" s="9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2.75" customHeight="1" x14ac:dyDescent="0.25">
      <c r="A982" s="7"/>
      <c r="B982" s="7"/>
      <c r="C982" s="7"/>
      <c r="D982" s="7"/>
      <c r="E982" s="7"/>
      <c r="F982" s="7"/>
      <c r="G982" s="9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2.75" customHeight="1" x14ac:dyDescent="0.25">
      <c r="A983" s="7"/>
      <c r="B983" s="7"/>
      <c r="C983" s="7"/>
      <c r="D983" s="7"/>
      <c r="E983" s="7"/>
      <c r="F983" s="7"/>
      <c r="G983" s="9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2.75" customHeight="1" x14ac:dyDescent="0.25">
      <c r="A984" s="7"/>
      <c r="B984" s="7"/>
      <c r="C984" s="7"/>
      <c r="D984" s="7"/>
      <c r="E984" s="7"/>
      <c r="F984" s="7"/>
      <c r="G984" s="9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2.75" customHeight="1" x14ac:dyDescent="0.25">
      <c r="A985" s="7"/>
      <c r="B985" s="7"/>
      <c r="C985" s="7"/>
      <c r="D985" s="7"/>
      <c r="E985" s="7"/>
      <c r="F985" s="7"/>
      <c r="G985" s="9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2.75" customHeight="1" x14ac:dyDescent="0.25">
      <c r="A986" s="7"/>
      <c r="B986" s="7"/>
      <c r="C986" s="7"/>
      <c r="D986" s="7"/>
      <c r="E986" s="7"/>
      <c r="F986" s="7"/>
      <c r="G986" s="9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2.75" customHeight="1" x14ac:dyDescent="0.25">
      <c r="A987" s="7"/>
      <c r="B987" s="7"/>
      <c r="C987" s="7"/>
      <c r="D987" s="7"/>
      <c r="E987" s="7"/>
      <c r="F987" s="7"/>
      <c r="G987" s="9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2.75" customHeight="1" x14ac:dyDescent="0.25">
      <c r="A988" s="7"/>
      <c r="B988" s="7"/>
      <c r="C988" s="7"/>
      <c r="D988" s="7"/>
      <c r="E988" s="7"/>
      <c r="F988" s="7"/>
      <c r="G988" s="9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2.75" customHeight="1" x14ac:dyDescent="0.25">
      <c r="A989" s="7"/>
      <c r="B989" s="7"/>
      <c r="C989" s="7"/>
      <c r="D989" s="7"/>
      <c r="E989" s="7"/>
      <c r="F989" s="7"/>
      <c r="G989" s="9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2.75" customHeight="1" x14ac:dyDescent="0.25">
      <c r="A990" s="7"/>
      <c r="B990" s="7"/>
      <c r="C990" s="7"/>
      <c r="D990" s="7"/>
      <c r="E990" s="7"/>
      <c r="F990" s="7"/>
      <c r="G990" s="9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2.75" customHeight="1" x14ac:dyDescent="0.25">
      <c r="A991" s="7"/>
      <c r="B991" s="7"/>
      <c r="C991" s="7"/>
      <c r="D991" s="7"/>
      <c r="E991" s="7"/>
      <c r="F991" s="7"/>
      <c r="G991" s="9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2.75" customHeight="1" x14ac:dyDescent="0.25">
      <c r="A992" s="7"/>
      <c r="B992" s="7"/>
      <c r="C992" s="7"/>
      <c r="D992" s="7"/>
      <c r="E992" s="7"/>
      <c r="F992" s="7"/>
      <c r="G992" s="9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2.75" customHeight="1" x14ac:dyDescent="0.25">
      <c r="A993" s="7"/>
      <c r="B993" s="7"/>
      <c r="C993" s="7"/>
      <c r="D993" s="7"/>
      <c r="E993" s="7"/>
      <c r="F993" s="7"/>
      <c r="G993" s="9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2.75" customHeight="1" x14ac:dyDescent="0.25">
      <c r="A994" s="7"/>
      <c r="B994" s="7"/>
      <c r="C994" s="7"/>
      <c r="D994" s="7"/>
      <c r="E994" s="7"/>
      <c r="F994" s="7"/>
      <c r="G994" s="9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2.75" customHeight="1" x14ac:dyDescent="0.25">
      <c r="A995" s="7"/>
      <c r="B995" s="7"/>
      <c r="C995" s="7"/>
      <c r="D995" s="7"/>
      <c r="E995" s="7"/>
      <c r="F995" s="7"/>
      <c r="G995" s="9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2.75" customHeight="1" x14ac:dyDescent="0.25">
      <c r="A996" s="7"/>
      <c r="B996" s="7"/>
      <c r="C996" s="7"/>
      <c r="D996" s="7"/>
      <c r="E996" s="7"/>
      <c r="F996" s="7"/>
      <c r="G996" s="9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2.75" customHeight="1" x14ac:dyDescent="0.25">
      <c r="A997" s="7"/>
      <c r="B997" s="7"/>
      <c r="C997" s="7"/>
      <c r="D997" s="7"/>
      <c r="E997" s="7"/>
      <c r="F997" s="7"/>
      <c r="G997" s="9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2.75" customHeight="1" x14ac:dyDescent="0.25">
      <c r="A998" s="7"/>
      <c r="B998" s="7"/>
      <c r="C998" s="7"/>
      <c r="D998" s="7"/>
      <c r="E998" s="7"/>
      <c r="F998" s="7"/>
      <c r="G998" s="9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2.75" customHeight="1" x14ac:dyDescent="0.25">
      <c r="A999" s="7"/>
      <c r="B999" s="7"/>
      <c r="C999" s="7"/>
      <c r="D999" s="7"/>
      <c r="E999" s="7"/>
      <c r="F999" s="7"/>
      <c r="G999" s="9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2.75" customHeight="1" x14ac:dyDescent="0.25">
      <c r="A1000" s="7"/>
      <c r="B1000" s="7"/>
      <c r="C1000" s="7"/>
      <c r="D1000" s="7"/>
      <c r="E1000" s="7"/>
      <c r="F1000" s="7"/>
      <c r="G1000" s="9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hyperlinks>
    <hyperlink ref="G208" r:id="rId1" xr:uid="{00000000-0004-0000-0300-000000000000}"/>
  </hyperlinks>
  <pageMargins left="0" right="0" top="0" bottom="0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Overview</vt:lpstr>
      <vt:lpstr>All_Vehicles_p192c</vt:lpstr>
      <vt:lpstr>x</vt:lpstr>
      <vt:lpstr>All_vehicles_p128gb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 Lq</cp:lastModifiedBy>
  <dcterms:modified xsi:type="dcterms:W3CDTF">2024-01-01T21:24:18Z</dcterms:modified>
</cp:coreProperties>
</file>