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metadata.xml" ContentType="application/vnd.openxmlformats-officedocument.spreadsheetml.sheetMetadata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000" firstSheet="3" activeTab="10"/>
  </bookViews>
  <sheets>
    <sheet name="Max-Min" sheetId="9" r:id="rId1"/>
    <sheet name="IF-IFS" sheetId="8" r:id="rId2"/>
    <sheet name="Len" sheetId="2" r:id="rId3"/>
    <sheet name="LeftRight" sheetId="4" r:id="rId4"/>
    <sheet name="DateToText" sheetId="3" r:id="rId5"/>
    <sheet name="TRIM" sheetId="6" r:id="rId6"/>
    <sheet name="Substitute" sheetId="7" r:id="rId7"/>
    <sheet name="SUM-SumIF" sheetId="12" r:id="rId8"/>
    <sheet name="Count-CountIF" sheetId="5" r:id="rId9"/>
    <sheet name="Concatenate" sheetId="1" r:id="rId10"/>
    <sheet name="Days-NetworkDays" sheetId="13" r:id="rId1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<sst xmlns="http://schemas.openxmlformats.org/spreadsheetml/2006/main" count="584" uniqueCount="89">
  <si>
    <t>EmployeeID</t>
  </si>
  <si>
    <t>FirstName</t>
  </si>
  <si>
    <t>LastName</t>
  </si>
  <si>
    <t>Age</t>
  </si>
  <si>
    <t>Gender</t>
  </si>
  <si>
    <t>JobTitle</t>
  </si>
  <si>
    <t>Salary</t>
  </si>
  <si>
    <t>StartDate</t>
  </si>
  <si>
    <t>EndDate</t>
  </si>
  <si>
    <t>Max</t>
  </si>
  <si>
    <t>Min</t>
  </si>
  <si>
    <t>Jim</t>
  </si>
  <si>
    <t>Halpert</t>
  </si>
  <si>
    <t>Male</t>
  </si>
  <si>
    <t>Salesman</t>
  </si>
  <si>
    <t>Pam</t>
  </si>
  <si>
    <t>Beasley</t>
  </si>
  <si>
    <t>Female</t>
  </si>
  <si>
    <t>Receptionist</t>
  </si>
  <si>
    <t>Dwight</t>
  </si>
  <si>
    <t>Schrute</t>
  </si>
  <si>
    <t>Angela</t>
  </si>
  <si>
    <t>Martin</t>
  </si>
  <si>
    <t>Accountant</t>
  </si>
  <si>
    <t>Toby</t>
  </si>
  <si>
    <t>Flenderson</t>
  </si>
  <si>
    <t>HR</t>
  </si>
  <si>
    <t>Michael</t>
  </si>
  <si>
    <t>Scott</t>
  </si>
  <si>
    <t>Regional Manager</t>
  </si>
  <si>
    <t>Meredith</t>
  </si>
  <si>
    <t>Palmer</t>
  </si>
  <si>
    <t>Supplier Relations</t>
  </si>
  <si>
    <t>Stanley</t>
  </si>
  <si>
    <t>Hudson</t>
  </si>
  <si>
    <t>Kevin</t>
  </si>
  <si>
    <t>Malone</t>
  </si>
  <si>
    <t>IF</t>
  </si>
  <si>
    <t>IFS</t>
  </si>
  <si>
    <t>LEN(B2)</t>
  </si>
  <si>
    <t>Can be used to see difference between 100s and thousands. Can find bad Social Security numbers if they're 10 digits instead of 9</t>
  </si>
  <si>
    <t>Email</t>
  </si>
  <si>
    <t>Left(TEXT,no.Char)</t>
  </si>
  <si>
    <t>Right</t>
  </si>
  <si>
    <t>11/2/2001</t>
  </si>
  <si>
    <t>9/6/2015</t>
  </si>
  <si>
    <t>Jim.Halpert@DunderMifflin.com</t>
  </si>
  <si>
    <t>10/3/1999</t>
  </si>
  <si>
    <t>10/10/2015</t>
  </si>
  <si>
    <t>Pam.Beasley@DunderMifflin.com</t>
  </si>
  <si>
    <t>7/4/2000</t>
  </si>
  <si>
    <t>9/8/2017</t>
  </si>
  <si>
    <t>Dwight.Schrute@AOL.com</t>
  </si>
  <si>
    <t>1/5/2000</t>
  </si>
  <si>
    <t>12/3/2015</t>
  </si>
  <si>
    <t>Angela.Martin@DunderMifflin.com</t>
  </si>
  <si>
    <t>5/6/2001</t>
  </si>
  <si>
    <t>8/30/2017</t>
  </si>
  <si>
    <t>Toby.Flenderson@DunderMifflinCorporate.com</t>
  </si>
  <si>
    <t>9/11/2013</t>
  </si>
  <si>
    <t>Michael.Scott@DunderMifflin.com</t>
  </si>
  <si>
    <t>11/8/2003</t>
  </si>
  <si>
    <t>Meredith.Palmer@Yahoo.com</t>
  </si>
  <si>
    <t>6/9/2002</t>
  </si>
  <si>
    <t>4/22/2015</t>
  </si>
  <si>
    <t>Stanley.Hudson@gmail.com</t>
  </si>
  <si>
    <t>8/10/2003</t>
  </si>
  <si>
    <t>Kevin.Malone@DunderMifflin.com</t>
  </si>
  <si>
    <t>TEXT(H2,"dd/mm/yyyy")</t>
  </si>
  <si>
    <t>TRIM(C2)</t>
  </si>
  <si>
    <t>It just removes unwanted spaces on both sides</t>
  </si>
  <si>
    <t xml:space="preserve"> Schrute</t>
  </si>
  <si>
    <t xml:space="preserve">Flenderson    </t>
  </si>
  <si>
    <t xml:space="preserve">   Scott</t>
  </si>
  <si>
    <t xml:space="preserve">  Hudson</t>
  </si>
  <si>
    <t xml:space="preserve">Malone </t>
  </si>
  <si>
    <t>with 1 instance</t>
  </si>
  <si>
    <t>with 2 instances</t>
  </si>
  <si>
    <t>with NO instances</t>
  </si>
  <si>
    <t>SUM</t>
  </si>
  <si>
    <t>SUMIF</t>
  </si>
  <si>
    <t>SUMIFS</t>
  </si>
  <si>
    <t>COUNT</t>
  </si>
  <si>
    <t>COUNTIF</t>
  </si>
  <si>
    <t>COUNTIFS</t>
  </si>
  <si>
    <t>CONCATENATE(B2," ",C2)</t>
  </si>
  <si>
    <t>EMAIL</t>
  </si>
  <si>
    <t>DAYS</t>
  </si>
  <si>
    <t>NETWORKDAYS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</si>
</sst>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21">
    <font>
      <sz val="11"/>
      <color theme="1"/>
      <name val="Calibri"/>
      <charset val="134"/>
      <scheme val="minor"/>
    </font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1" fillId="0" borderId="0" applyFont="0" applyFill="0" applyBorder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177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4" applyNumberFormat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4">
    <xf numFmtId="0" fontId="0" fillId="0" borderId="0" xfId="0"/>
    <xf numFmtId="0" fontId="0" fillId="0" borderId="0" xfId="0" applyNumberFormat="1"/>
    <xf numFmtId="49" fontId="0" fillId="0" borderId="0" xfId="0" applyNumberFormat="1"/>
    <xf numFmtId="58" fontId="0" fillId="0" borderId="0" xfId="0" applyNumberFormat="1"/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worksheet" Target="worksheets/sheet9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5" Type="http://schemas.openxmlformats.org/officeDocument/2006/relationships/styles" Target="styles.xml"/><Relationship Id="rId14" Type="http://schemas.openxmlformats.org/officeDocument/2006/relationships/sheetMetadata" Target="metadata.xml"/><Relationship Id="rId13" Type="http://schemas.openxmlformats.org/officeDocument/2006/relationships/sharedStrings" Target="sharedStrings.xml"/><Relationship Id="rId12" Type="http://schemas.openxmlformats.org/officeDocument/2006/relationships/theme" Target="theme/theme1.xml"/><Relationship Id="rId11" Type="http://schemas.openxmlformats.org/officeDocument/2006/relationships/worksheet" Target="worksheets/sheet11.xml"/><Relationship Id="rId10" Type="http://schemas.openxmlformats.org/officeDocument/2006/relationships/worksheet" Target="worksheets/sheet10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tabColor theme="9"/>
  </sheetPr>
  <dimension ref="A1:K10"/>
  <sheetViews>
    <sheetView workbookViewId="0">
      <selection activeCell="K4" sqref="K4"/>
    </sheetView>
  </sheetViews>
  <sheetFormatPr defaultColWidth="13.6666666666667" defaultRowHeight="14.4"/>
  <cols>
    <col min="1" max="1" width="10.7777777777778" customWidth="1"/>
    <col min="4" max="4" width="7.66666666666667" customWidth="1"/>
  </cols>
  <sheetData>
    <row r="1" spans="1:1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>
      <c r="A2">
        <v>1001</v>
      </c>
      <c r="B2" t="s">
        <v>11</v>
      </c>
      <c r="C2" t="s">
        <v>12</v>
      </c>
      <c r="D2">
        <v>30</v>
      </c>
      <c r="E2" t="s">
        <v>13</v>
      </c>
      <c r="F2" t="s">
        <v>14</v>
      </c>
      <c r="G2">
        <v>45000</v>
      </c>
      <c r="H2" s="3">
        <v>37197</v>
      </c>
      <c r="I2" s="3">
        <v>42253</v>
      </c>
      <c r="J2" s="3">
        <f>MAX(H2:H10)</f>
        <v>37933</v>
      </c>
      <c r="K2" s="3">
        <f>MIN(H2:H10)</f>
        <v>35040</v>
      </c>
    </row>
    <row r="3" spans="1:11">
      <c r="A3">
        <v>1002</v>
      </c>
      <c r="B3" t="s">
        <v>15</v>
      </c>
      <c r="C3" t="s">
        <v>16</v>
      </c>
      <c r="D3">
        <v>30</v>
      </c>
      <c r="E3" t="s">
        <v>17</v>
      </c>
      <c r="F3" t="s">
        <v>18</v>
      </c>
      <c r="G3">
        <v>36000</v>
      </c>
      <c r="H3" s="3">
        <v>36436</v>
      </c>
      <c r="I3" s="3">
        <v>42287</v>
      </c>
      <c r="J3" s="1">
        <f>MAX(G2:G10)</f>
        <v>65000</v>
      </c>
      <c r="K3" s="1">
        <f>MIN(G2:G10)</f>
        <v>36000</v>
      </c>
    </row>
    <row r="4" spans="1:9">
      <c r="A4">
        <v>1003</v>
      </c>
      <c r="B4" t="s">
        <v>19</v>
      </c>
      <c r="C4" t="s">
        <v>20</v>
      </c>
      <c r="D4">
        <v>29</v>
      </c>
      <c r="E4" t="s">
        <v>13</v>
      </c>
      <c r="F4" t="s">
        <v>14</v>
      </c>
      <c r="G4">
        <v>63000</v>
      </c>
      <c r="H4" s="3">
        <v>36711</v>
      </c>
      <c r="I4" s="3">
        <v>42986</v>
      </c>
    </row>
    <row r="5" spans="1:9">
      <c r="A5">
        <v>1004</v>
      </c>
      <c r="B5" t="s">
        <v>21</v>
      </c>
      <c r="C5" t="s">
        <v>22</v>
      </c>
      <c r="D5">
        <v>31</v>
      </c>
      <c r="E5" t="s">
        <v>17</v>
      </c>
      <c r="F5" t="s">
        <v>23</v>
      </c>
      <c r="G5">
        <v>47000</v>
      </c>
      <c r="H5" s="3">
        <v>36530</v>
      </c>
      <c r="I5" s="3">
        <v>42341</v>
      </c>
    </row>
    <row r="6" spans="1:9">
      <c r="A6">
        <v>1005</v>
      </c>
      <c r="B6" t="s">
        <v>24</v>
      </c>
      <c r="C6" t="s">
        <v>25</v>
      </c>
      <c r="D6">
        <v>32</v>
      </c>
      <c r="E6" t="s">
        <v>13</v>
      </c>
      <c r="F6" t="s">
        <v>26</v>
      </c>
      <c r="G6">
        <v>50000</v>
      </c>
      <c r="H6" s="3">
        <v>37017</v>
      </c>
      <c r="I6" s="3">
        <v>42977</v>
      </c>
    </row>
    <row r="7" spans="1:9">
      <c r="A7">
        <v>1006</v>
      </c>
      <c r="B7" t="s">
        <v>27</v>
      </c>
      <c r="C7" t="s">
        <v>28</v>
      </c>
      <c r="D7">
        <v>35</v>
      </c>
      <c r="E7" t="s">
        <v>13</v>
      </c>
      <c r="F7" t="s">
        <v>29</v>
      </c>
      <c r="G7">
        <v>65000</v>
      </c>
      <c r="H7" s="3">
        <v>35040</v>
      </c>
      <c r="I7" s="3">
        <v>41528</v>
      </c>
    </row>
    <row r="8" spans="1:9">
      <c r="A8">
        <v>1007</v>
      </c>
      <c r="B8" t="s">
        <v>30</v>
      </c>
      <c r="C8" t="s">
        <v>31</v>
      </c>
      <c r="D8">
        <v>32</v>
      </c>
      <c r="E8" t="s">
        <v>17</v>
      </c>
      <c r="F8" t="s">
        <v>32</v>
      </c>
      <c r="G8">
        <v>41000</v>
      </c>
      <c r="H8" s="3">
        <v>37933</v>
      </c>
      <c r="I8" s="3">
        <v>41551</v>
      </c>
    </row>
    <row r="9" spans="1:9">
      <c r="A9">
        <v>1008</v>
      </c>
      <c r="B9" t="s">
        <v>33</v>
      </c>
      <c r="C9" t="s">
        <v>34</v>
      </c>
      <c r="D9">
        <v>38</v>
      </c>
      <c r="E9" t="s">
        <v>13</v>
      </c>
      <c r="F9" t="s">
        <v>14</v>
      </c>
      <c r="G9">
        <v>48000</v>
      </c>
      <c r="H9" s="3">
        <v>37416</v>
      </c>
      <c r="I9" s="3">
        <v>42116</v>
      </c>
    </row>
    <row r="10" spans="1:9">
      <c r="A10">
        <v>1009</v>
      </c>
      <c r="B10" t="s">
        <v>35</v>
      </c>
      <c r="C10" t="s">
        <v>36</v>
      </c>
      <c r="D10">
        <v>31</v>
      </c>
      <c r="E10" t="s">
        <v>13</v>
      </c>
      <c r="F10" t="s">
        <v>23</v>
      </c>
      <c r="G10">
        <v>42000</v>
      </c>
      <c r="H10" s="3">
        <v>37843</v>
      </c>
      <c r="I10" s="3">
        <v>40800</v>
      </c>
    </row>
  </sheetData>
  <pageMargins left="0.7" right="0.7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tabColor theme="9"/>
  </sheetPr>
  <dimension ref="A1:K10"/>
  <sheetViews>
    <sheetView workbookViewId="0">
      <selection activeCell="K3" sqref="K3"/>
    </sheetView>
  </sheetViews>
  <sheetFormatPr defaultColWidth="13.6666666666667" defaultRowHeight="14.4"/>
  <cols>
    <col min="1" max="1" width="10.7777777777778" customWidth="1"/>
    <col min="4" max="4" width="7.66666666666667" customWidth="1"/>
    <col min="11" max="11" width="18.8888888888889" customWidth="1"/>
  </cols>
  <sheetData>
    <row r="1" spans="1:1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37</v>
      </c>
      <c r="K1" t="s">
        <v>38</v>
      </c>
    </row>
    <row r="2" spans="1:11">
      <c r="A2">
        <v>1001</v>
      </c>
      <c r="B2" t="s">
        <v>11</v>
      </c>
      <c r="C2" t="s">
        <v>12</v>
      </c>
      <c r="D2">
        <v>30</v>
      </c>
      <c r="E2" t="s">
        <v>13</v>
      </c>
      <c r="F2" t="s">
        <v>14</v>
      </c>
      <c r="G2">
        <v>45000</v>
      </c>
      <c r="H2" s="3">
        <v>37197</v>
      </c>
      <c r="I2" s="3">
        <v>42253</v>
      </c>
      <c r="J2" t="str" cm="1">
        <f t="array" ref="J2:J10">IF(D2:D10&gt;=30,"OLD","YOUNG")</f>
        <v>OLD</v>
      </c>
      <c r="K2" t="str" cm="1">
        <f t="array" ref="K2:K10">_xlfn.IFS(F2:F10="salesman","sales",F2:F10="HR","Fire Immediately",F2:F10="Regional Manager","Bonus")</f>
        <v>sales</v>
      </c>
    </row>
    <row r="3" spans="1:11">
      <c r="A3">
        <v>1002</v>
      </c>
      <c r="B3" t="s">
        <v>15</v>
      </c>
      <c r="C3" t="s">
        <v>16</v>
      </c>
      <c r="D3">
        <v>30</v>
      </c>
      <c r="E3" t="s">
        <v>17</v>
      </c>
      <c r="F3" t="s">
        <v>18</v>
      </c>
      <c r="G3">
        <v>36000</v>
      </c>
      <c r="H3" s="3">
        <v>36436</v>
      </c>
      <c r="I3" s="3">
        <v>42287</v>
      </c>
      <c r="J3" t="str">
        <v>OLD</v>
      </c>
      <c r="K3" t="e">
        <v>#N/A</v>
      </c>
    </row>
    <row r="4" spans="1:11">
      <c r="A4">
        <v>1003</v>
      </c>
      <c r="B4" t="s">
        <v>19</v>
      </c>
      <c r="C4" t="s">
        <v>20</v>
      </c>
      <c r="D4">
        <v>29</v>
      </c>
      <c r="E4" t="s">
        <v>13</v>
      </c>
      <c r="F4" t="s">
        <v>14</v>
      </c>
      <c r="G4">
        <v>63000</v>
      </c>
      <c r="H4" s="3">
        <v>36711</v>
      </c>
      <c r="I4" s="3">
        <v>42986</v>
      </c>
      <c r="J4" t="str">
        <v>YOUNG</v>
      </c>
      <c r="K4" t="str">
        <v>sales</v>
      </c>
    </row>
    <row r="5" spans="1:11">
      <c r="A5">
        <v>1004</v>
      </c>
      <c r="B5" t="s">
        <v>21</v>
      </c>
      <c r="C5" t="s">
        <v>22</v>
      </c>
      <c r="D5">
        <v>31</v>
      </c>
      <c r="E5" t="s">
        <v>17</v>
      </c>
      <c r="F5" t="s">
        <v>23</v>
      </c>
      <c r="G5">
        <v>47000</v>
      </c>
      <c r="H5" s="3">
        <v>36530</v>
      </c>
      <c r="I5" s="3">
        <v>42341</v>
      </c>
      <c r="J5" t="str">
        <v>OLD</v>
      </c>
      <c r="K5" t="e">
        <v>#N/A</v>
      </c>
    </row>
    <row r="6" spans="1:11">
      <c r="A6">
        <v>1005</v>
      </c>
      <c r="B6" t="s">
        <v>24</v>
      </c>
      <c r="C6" t="s">
        <v>25</v>
      </c>
      <c r="D6">
        <v>32</v>
      </c>
      <c r="E6" t="s">
        <v>13</v>
      </c>
      <c r="F6" t="s">
        <v>26</v>
      </c>
      <c r="G6">
        <v>50000</v>
      </c>
      <c r="H6" s="3">
        <v>37017</v>
      </c>
      <c r="I6" s="3">
        <v>42977</v>
      </c>
      <c r="J6" t="str">
        <v>OLD</v>
      </c>
      <c r="K6" t="str">
        <v>Fire Immediately</v>
      </c>
    </row>
    <row r="7" spans="1:11">
      <c r="A7">
        <v>1006</v>
      </c>
      <c r="B7" t="s">
        <v>27</v>
      </c>
      <c r="C7" t="s">
        <v>28</v>
      </c>
      <c r="D7">
        <v>35</v>
      </c>
      <c r="E7" t="s">
        <v>13</v>
      </c>
      <c r="F7" t="s">
        <v>29</v>
      </c>
      <c r="G7">
        <v>65000</v>
      </c>
      <c r="H7" s="3">
        <v>35040</v>
      </c>
      <c r="I7" s="3">
        <v>41528</v>
      </c>
      <c r="J7" t="str">
        <v>OLD</v>
      </c>
      <c r="K7" t="str">
        <v>Bonus</v>
      </c>
    </row>
    <row r="8" spans="1:11">
      <c r="A8">
        <v>1007</v>
      </c>
      <c r="B8" t="s">
        <v>30</v>
      </c>
      <c r="C8" t="s">
        <v>31</v>
      </c>
      <c r="D8">
        <v>32</v>
      </c>
      <c r="E8" t="s">
        <v>17</v>
      </c>
      <c r="F8" t="s">
        <v>32</v>
      </c>
      <c r="G8">
        <v>41000</v>
      </c>
      <c r="H8" s="3">
        <v>37933</v>
      </c>
      <c r="I8" s="3">
        <v>41551</v>
      </c>
      <c r="J8" t="str">
        <v>OLD</v>
      </c>
      <c r="K8" t="e">
        <v>#N/A</v>
      </c>
    </row>
    <row r="9" spans="1:11">
      <c r="A9">
        <v>1008</v>
      </c>
      <c r="B9" t="s">
        <v>33</v>
      </c>
      <c r="C9" t="s">
        <v>34</v>
      </c>
      <c r="D9">
        <v>38</v>
      </c>
      <c r="E9" t="s">
        <v>13</v>
      </c>
      <c r="F9" t="s">
        <v>14</v>
      </c>
      <c r="G9">
        <v>48000</v>
      </c>
      <c r="H9" s="3">
        <v>37416</v>
      </c>
      <c r="I9" s="3">
        <v>42116</v>
      </c>
      <c r="J9" t="str">
        <v>OLD</v>
      </c>
      <c r="K9" t="str">
        <v>sales</v>
      </c>
    </row>
    <row r="10" spans="1:11">
      <c r="A10">
        <v>1009</v>
      </c>
      <c r="B10" t="s">
        <v>35</v>
      </c>
      <c r="C10" t="s">
        <v>36</v>
      </c>
      <c r="D10">
        <v>31</v>
      </c>
      <c r="E10" t="s">
        <v>13</v>
      </c>
      <c r="F10" t="s">
        <v>23</v>
      </c>
      <c r="G10">
        <v>42000</v>
      </c>
      <c r="H10" s="3">
        <v>37843</v>
      </c>
      <c r="I10" s="3">
        <v>40800</v>
      </c>
      <c r="J10" t="str">
        <v>OLD</v>
      </c>
      <c r="K10" t="e">
        <v>#N/A</v>
      </c>
    </row>
  </sheetData>
  <pageMargins left="0.7" right="0.7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tabColor theme="9"/>
  </sheetPr>
  <dimension ref="A1:L10"/>
  <sheetViews>
    <sheetView workbookViewId="0">
      <selection activeCell="J2" sqref="J2"/>
    </sheetView>
  </sheetViews>
  <sheetFormatPr defaultColWidth="10.8888888888889" defaultRowHeight="14.4"/>
  <cols>
    <col min="1" max="1" width="10.7777777777778" customWidth="1"/>
  </cols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39</v>
      </c>
      <c r="L1" t="s">
        <v>40</v>
      </c>
    </row>
    <row r="2" spans="1:10">
      <c r="A2">
        <v>1001</v>
      </c>
      <c r="B2" t="s">
        <v>11</v>
      </c>
      <c r="C2" t="s">
        <v>12</v>
      </c>
      <c r="D2">
        <v>30</v>
      </c>
      <c r="E2" t="s">
        <v>13</v>
      </c>
      <c r="F2" t="s">
        <v>14</v>
      </c>
      <c r="G2">
        <v>45000</v>
      </c>
      <c r="H2" s="3">
        <v>37197</v>
      </c>
      <c r="I2" s="3">
        <v>42253</v>
      </c>
      <c r="J2" cm="1">
        <f t="array" ref="J2:J10">LEN(C2:C10)</f>
        <v>7</v>
      </c>
    </row>
    <row r="3" spans="1:10">
      <c r="A3">
        <v>1002</v>
      </c>
      <c r="B3" t="s">
        <v>15</v>
      </c>
      <c r="C3" t="s">
        <v>16</v>
      </c>
      <c r="D3">
        <v>30</v>
      </c>
      <c r="E3" t="s">
        <v>17</v>
      </c>
      <c r="F3" t="s">
        <v>18</v>
      </c>
      <c r="G3">
        <v>36000</v>
      </c>
      <c r="H3" s="3">
        <v>36436</v>
      </c>
      <c r="I3" s="3">
        <v>42287</v>
      </c>
      <c r="J3">
        <v>7</v>
      </c>
    </row>
    <row r="4" spans="1:10">
      <c r="A4">
        <v>1003</v>
      </c>
      <c r="B4" t="s">
        <v>19</v>
      </c>
      <c r="C4" t="s">
        <v>20</v>
      </c>
      <c r="D4">
        <v>29</v>
      </c>
      <c r="E4" t="s">
        <v>13</v>
      </c>
      <c r="F4" t="s">
        <v>14</v>
      </c>
      <c r="G4">
        <v>63000</v>
      </c>
      <c r="H4" s="3">
        <v>36711</v>
      </c>
      <c r="I4" s="3">
        <v>42986</v>
      </c>
      <c r="J4">
        <v>7</v>
      </c>
    </row>
    <row r="5" spans="1:10">
      <c r="A5">
        <v>1004</v>
      </c>
      <c r="B5" t="s">
        <v>21</v>
      </c>
      <c r="C5" t="s">
        <v>22</v>
      </c>
      <c r="D5">
        <v>31</v>
      </c>
      <c r="E5" t="s">
        <v>17</v>
      </c>
      <c r="F5" t="s">
        <v>23</v>
      </c>
      <c r="G5">
        <v>47000</v>
      </c>
      <c r="H5" s="3">
        <v>36530</v>
      </c>
      <c r="I5" s="3">
        <v>42341</v>
      </c>
      <c r="J5">
        <v>6</v>
      </c>
    </row>
    <row r="6" spans="1:10">
      <c r="A6">
        <v>1005</v>
      </c>
      <c r="B6" t="s">
        <v>24</v>
      </c>
      <c r="C6" t="s">
        <v>25</v>
      </c>
      <c r="D6">
        <v>32</v>
      </c>
      <c r="E6" t="s">
        <v>13</v>
      </c>
      <c r="F6" t="s">
        <v>26</v>
      </c>
      <c r="G6">
        <v>50000</v>
      </c>
      <c r="H6" s="3">
        <v>37017</v>
      </c>
      <c r="I6" s="3">
        <v>42977</v>
      </c>
      <c r="J6">
        <v>10</v>
      </c>
    </row>
    <row r="7" spans="1:10">
      <c r="A7">
        <v>1006</v>
      </c>
      <c r="B7" t="s">
        <v>27</v>
      </c>
      <c r="C7" t="s">
        <v>28</v>
      </c>
      <c r="D7">
        <v>35</v>
      </c>
      <c r="E7" t="s">
        <v>13</v>
      </c>
      <c r="F7" t="s">
        <v>29</v>
      </c>
      <c r="G7">
        <v>65000</v>
      </c>
      <c r="H7" s="3">
        <v>35040</v>
      </c>
      <c r="I7" s="3">
        <v>41528</v>
      </c>
      <c r="J7">
        <v>5</v>
      </c>
    </row>
    <row r="8" spans="1:10">
      <c r="A8">
        <v>1007</v>
      </c>
      <c r="B8" t="s">
        <v>30</v>
      </c>
      <c r="C8" t="s">
        <v>31</v>
      </c>
      <c r="D8">
        <v>32</v>
      </c>
      <c r="E8" t="s">
        <v>17</v>
      </c>
      <c r="F8" t="s">
        <v>32</v>
      </c>
      <c r="G8">
        <v>41000</v>
      </c>
      <c r="H8" s="3">
        <v>37933</v>
      </c>
      <c r="I8" s="3">
        <v>41551</v>
      </c>
      <c r="J8">
        <v>6</v>
      </c>
    </row>
    <row r="9" spans="1:10">
      <c r="A9">
        <v>1008</v>
      </c>
      <c r="B9" t="s">
        <v>33</v>
      </c>
      <c r="C9" t="s">
        <v>34</v>
      </c>
      <c r="D9">
        <v>38</v>
      </c>
      <c r="E9" t="s">
        <v>13</v>
      </c>
      <c r="F9" t="s">
        <v>14</v>
      </c>
      <c r="G9">
        <v>48000</v>
      </c>
      <c r="H9" s="3">
        <v>37416</v>
      </c>
      <c r="I9" s="3">
        <v>42116</v>
      </c>
      <c r="J9">
        <v>6</v>
      </c>
    </row>
    <row r="10" spans="1:10">
      <c r="A10">
        <v>1009</v>
      </c>
      <c r="B10" t="s">
        <v>35</v>
      </c>
      <c r="C10" t="s">
        <v>36</v>
      </c>
      <c r="D10">
        <v>31</v>
      </c>
      <c r="E10" t="s">
        <v>13</v>
      </c>
      <c r="F10" t="s">
        <v>23</v>
      </c>
      <c r="G10">
        <v>42000</v>
      </c>
      <c r="H10" s="3">
        <v>37843</v>
      </c>
      <c r="I10" s="3">
        <v>40800</v>
      </c>
      <c r="J10">
        <v>6</v>
      </c>
    </row>
  </sheetData>
  <pageMargins left="0.7" right="0.7" top="0.75" bottom="0.75" header="0.3" footer="0.3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tabColor theme="9"/>
  </sheetPr>
  <dimension ref="A1:M11"/>
  <sheetViews>
    <sheetView topLeftCell="D1" workbookViewId="0">
      <selection activeCell="H5" sqref="H5"/>
    </sheetView>
  </sheetViews>
  <sheetFormatPr defaultColWidth="14.5555555555556" defaultRowHeight="14.4"/>
  <cols>
    <col min="4" max="4" width="8" customWidth="1"/>
    <col min="10" max="10" width="44.4444444444444" customWidth="1"/>
    <col min="11" max="11" width="17.7777777777778" customWidth="1"/>
  </cols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41</v>
      </c>
      <c r="K1" t="s">
        <v>42</v>
      </c>
      <c r="L1" t="s">
        <v>43</v>
      </c>
      <c r="M1" t="s">
        <v>43</v>
      </c>
    </row>
    <row r="2" spans="1:13">
      <c r="A2">
        <v>1001</v>
      </c>
      <c r="B2" t="s">
        <v>11</v>
      </c>
      <c r="C2" t="s">
        <v>12</v>
      </c>
      <c r="D2">
        <v>30</v>
      </c>
      <c r="E2" t="s">
        <v>13</v>
      </c>
      <c r="F2" t="s">
        <v>14</v>
      </c>
      <c r="G2">
        <v>45000</v>
      </c>
      <c r="H2" s="2" t="s">
        <v>44</v>
      </c>
      <c r="I2" s="2" t="s">
        <v>45</v>
      </c>
      <c r="J2" s="3" t="s">
        <v>46</v>
      </c>
      <c r="K2" t="str">
        <f>LEFT(J2,5)</f>
        <v>Jim.H</v>
      </c>
      <c r="L2" t="str">
        <f>RIGHT(J2,10)</f>
        <v>ifflin.com</v>
      </c>
      <c r="M2" t="str" cm="1">
        <f t="array" ref="M2:M11">RIGHT(H2:H11,4)</f>
        <v>2001</v>
      </c>
    </row>
    <row r="3" spans="1:13">
      <c r="A3">
        <v>1002</v>
      </c>
      <c r="B3" t="s">
        <v>15</v>
      </c>
      <c r="C3" t="s">
        <v>16</v>
      </c>
      <c r="D3">
        <v>30</v>
      </c>
      <c r="E3" t="s">
        <v>17</v>
      </c>
      <c r="F3" t="s">
        <v>18</v>
      </c>
      <c r="G3">
        <v>36000</v>
      </c>
      <c r="H3" s="2" t="s">
        <v>47</v>
      </c>
      <c r="I3" s="2" t="s">
        <v>48</v>
      </c>
      <c r="J3" s="3" t="s">
        <v>49</v>
      </c>
      <c r="K3" t="str">
        <f t="shared" ref="K3:K10" si="0">LEFT(J3,5)</f>
        <v>Pam.B</v>
      </c>
      <c r="L3" t="str">
        <f t="shared" ref="L3:L10" si="1">RIGHT(J3,10)</f>
        <v>ifflin.com</v>
      </c>
      <c r="M3" t="str">
        <v>1999</v>
      </c>
    </row>
    <row r="4" spans="1:13">
      <c r="A4">
        <v>1003</v>
      </c>
      <c r="B4" t="s">
        <v>19</v>
      </c>
      <c r="C4" t="s">
        <v>20</v>
      </c>
      <c r="D4">
        <v>29</v>
      </c>
      <c r="E4" t="s">
        <v>13</v>
      </c>
      <c r="F4" t="s">
        <v>14</v>
      </c>
      <c r="G4">
        <v>63000</v>
      </c>
      <c r="H4" s="2" t="s">
        <v>50</v>
      </c>
      <c r="I4" s="2" t="s">
        <v>51</v>
      </c>
      <c r="J4" s="3" t="s">
        <v>52</v>
      </c>
      <c r="K4" t="str">
        <f t="shared" si="0"/>
        <v>Dwigh</v>
      </c>
      <c r="L4" t="str">
        <f t="shared" si="1"/>
        <v>te@AOL.com</v>
      </c>
      <c r="M4" t="str">
        <v>2000</v>
      </c>
    </row>
    <row r="5" spans="1:13">
      <c r="A5">
        <v>1004</v>
      </c>
      <c r="B5" t="s">
        <v>21</v>
      </c>
      <c r="C5" t="s">
        <v>22</v>
      </c>
      <c r="D5">
        <v>31</v>
      </c>
      <c r="E5" t="s">
        <v>17</v>
      </c>
      <c r="F5" t="s">
        <v>23</v>
      </c>
      <c r="G5">
        <v>47000</v>
      </c>
      <c r="H5" s="2" t="s">
        <v>53</v>
      </c>
      <c r="I5" s="2" t="s">
        <v>54</v>
      </c>
      <c r="J5" s="3" t="s">
        <v>55</v>
      </c>
      <c r="K5" t="str">
        <f t="shared" si="0"/>
        <v>Angel</v>
      </c>
      <c r="L5" t="str">
        <f t="shared" si="1"/>
        <v>ifflin.com</v>
      </c>
      <c r="M5" t="str">
        <v>2000</v>
      </c>
    </row>
    <row r="6" spans="1:13">
      <c r="A6">
        <v>1005</v>
      </c>
      <c r="B6" t="s">
        <v>24</v>
      </c>
      <c r="C6" t="s">
        <v>25</v>
      </c>
      <c r="D6">
        <v>32</v>
      </c>
      <c r="E6" t="s">
        <v>13</v>
      </c>
      <c r="F6" t="s">
        <v>26</v>
      </c>
      <c r="G6">
        <v>50000</v>
      </c>
      <c r="H6" s="2" t="s">
        <v>56</v>
      </c>
      <c r="I6" s="2" t="s">
        <v>57</v>
      </c>
      <c r="J6" s="3" t="s">
        <v>58</v>
      </c>
      <c r="K6" t="str">
        <f t="shared" si="0"/>
        <v>Toby.</v>
      </c>
      <c r="L6" t="str">
        <f t="shared" si="1"/>
        <v>porate.com</v>
      </c>
      <c r="M6" t="str">
        <v>2001</v>
      </c>
    </row>
    <row r="7" spans="1:13">
      <c r="A7">
        <v>1006</v>
      </c>
      <c r="B7" t="s">
        <v>27</v>
      </c>
      <c r="C7" t="s">
        <v>28</v>
      </c>
      <c r="D7">
        <v>35</v>
      </c>
      <c r="E7" t="s">
        <v>13</v>
      </c>
      <c r="F7" t="s">
        <v>29</v>
      </c>
      <c r="G7">
        <v>65000</v>
      </c>
      <c r="H7" s="2" t="s">
        <v>56</v>
      </c>
      <c r="I7" s="2" t="s">
        <v>59</v>
      </c>
      <c r="J7" s="3" t="s">
        <v>60</v>
      </c>
      <c r="K7" t="str">
        <f t="shared" si="0"/>
        <v>Micha</v>
      </c>
      <c r="L7" t="str">
        <f t="shared" si="1"/>
        <v>ifflin.com</v>
      </c>
      <c r="M7" t="str">
        <v>2001</v>
      </c>
    </row>
    <row r="8" spans="1:13">
      <c r="A8">
        <v>1007</v>
      </c>
      <c r="B8" t="s">
        <v>30</v>
      </c>
      <c r="C8" t="s">
        <v>31</v>
      </c>
      <c r="D8">
        <v>32</v>
      </c>
      <c r="E8" t="s">
        <v>17</v>
      </c>
      <c r="F8" t="s">
        <v>32</v>
      </c>
      <c r="G8">
        <v>41000</v>
      </c>
      <c r="H8" s="2" t="s">
        <v>61</v>
      </c>
      <c r="I8" s="2" t="s">
        <v>59</v>
      </c>
      <c r="J8" s="3" t="s">
        <v>62</v>
      </c>
      <c r="K8" t="str">
        <f t="shared" si="0"/>
        <v>Mered</v>
      </c>
      <c r="L8" t="str">
        <f t="shared" si="1"/>
        <v>@Yahoo.com</v>
      </c>
      <c r="M8" t="str">
        <v>2003</v>
      </c>
    </row>
    <row r="9" spans="1:13">
      <c r="A9">
        <v>1008</v>
      </c>
      <c r="B9" t="s">
        <v>33</v>
      </c>
      <c r="C9" t="s">
        <v>34</v>
      </c>
      <c r="D9">
        <v>38</v>
      </c>
      <c r="E9" t="s">
        <v>13</v>
      </c>
      <c r="F9" t="s">
        <v>14</v>
      </c>
      <c r="G9">
        <v>48000</v>
      </c>
      <c r="H9" s="2" t="s">
        <v>63</v>
      </c>
      <c r="I9" s="2" t="s">
        <v>64</v>
      </c>
      <c r="J9" s="3" t="s">
        <v>65</v>
      </c>
      <c r="K9" t="str">
        <f t="shared" si="0"/>
        <v>Stanl</v>
      </c>
      <c r="L9" t="str">
        <f t="shared" si="1"/>
        <v>@gmail.com</v>
      </c>
      <c r="M9" t="str">
        <v>2002</v>
      </c>
    </row>
    <row r="10" spans="1:13">
      <c r="A10">
        <v>1009</v>
      </c>
      <c r="B10" t="s">
        <v>35</v>
      </c>
      <c r="C10" t="s">
        <v>36</v>
      </c>
      <c r="D10">
        <v>31</v>
      </c>
      <c r="E10" t="s">
        <v>13</v>
      </c>
      <c r="F10" t="s">
        <v>23</v>
      </c>
      <c r="G10">
        <v>42000</v>
      </c>
      <c r="H10" s="2" t="s">
        <v>66</v>
      </c>
      <c r="I10" s="2" t="s">
        <v>64</v>
      </c>
      <c r="J10" s="3" t="s">
        <v>67</v>
      </c>
      <c r="K10" t="str">
        <f t="shared" si="0"/>
        <v>Kevin</v>
      </c>
      <c r="L10" t="str">
        <f t="shared" si="1"/>
        <v>ifflin.com</v>
      </c>
      <c r="M10" t="str">
        <v>2003</v>
      </c>
    </row>
    <row r="11" spans="13:13">
      <c r="M11" t="str">
        <v/>
      </c>
    </row>
  </sheetData>
  <pageMargins left="0.7" right="0.7" top="0.75" bottom="0.75" header="0.3" footer="0.3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tabColor theme="9"/>
  </sheetPr>
  <dimension ref="A1:L13"/>
  <sheetViews>
    <sheetView workbookViewId="0">
      <selection activeCell="L2" sqref="L2:L10"/>
    </sheetView>
  </sheetViews>
  <sheetFormatPr defaultColWidth="13.6666666666667" defaultRowHeight="14.4"/>
  <cols>
    <col min="1" max="1" width="10.7777777777778" customWidth="1"/>
    <col min="4" max="4" width="7.66666666666667" customWidth="1"/>
    <col min="10" max="10" width="22.6666666666667" customWidth="1"/>
  </cols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68</v>
      </c>
    </row>
    <row r="2" spans="1:12">
      <c r="A2">
        <v>1001</v>
      </c>
      <c r="B2" t="s">
        <v>11</v>
      </c>
      <c r="C2" t="s">
        <v>12</v>
      </c>
      <c r="D2">
        <v>30</v>
      </c>
      <c r="E2" t="s">
        <v>13</v>
      </c>
      <c r="F2" t="s">
        <v>14</v>
      </c>
      <c r="G2">
        <v>45000</v>
      </c>
      <c r="H2" s="3">
        <v>37197</v>
      </c>
      <c r="I2" s="3">
        <v>42253</v>
      </c>
      <c r="J2" t="str" cm="1">
        <f t="array" ref="J2:J10">TEXT(H2:H10,"dd/mm/yyyy")</f>
        <v>02/11/2001</v>
      </c>
      <c r="K2" t="str" cm="1">
        <f t="array" ref="K2:K10">TEXT(I2:I10,"dd/mm/yyyy")</f>
        <v>06/09/2015</v>
      </c>
      <c r="L2" t="str">
        <f>RIGHT(K2,4)</f>
        <v>2015</v>
      </c>
    </row>
    <row r="3" spans="1:12">
      <c r="A3">
        <v>1002</v>
      </c>
      <c r="B3" t="s">
        <v>15</v>
      </c>
      <c r="C3" t="s">
        <v>16</v>
      </c>
      <c r="D3">
        <v>30</v>
      </c>
      <c r="E3" t="s">
        <v>17</v>
      </c>
      <c r="F3" t="s">
        <v>18</v>
      </c>
      <c r="G3">
        <v>36000</v>
      </c>
      <c r="H3" s="3">
        <v>36436</v>
      </c>
      <c r="I3" s="3">
        <v>42287</v>
      </c>
      <c r="J3" t="str">
        <v>03/10/1999</v>
      </c>
      <c r="K3" t="str">
        <v>10/10/2015</v>
      </c>
      <c r="L3" t="str">
        <f t="shared" ref="L3:L10" si="0">RIGHT(K3,4)</f>
        <v>2015</v>
      </c>
    </row>
    <row r="4" spans="1:12">
      <c r="A4">
        <v>1003</v>
      </c>
      <c r="B4" t="s">
        <v>19</v>
      </c>
      <c r="C4" t="s">
        <v>20</v>
      </c>
      <c r="D4">
        <v>29</v>
      </c>
      <c r="E4" t="s">
        <v>13</v>
      </c>
      <c r="F4" t="s">
        <v>14</v>
      </c>
      <c r="G4">
        <v>63000</v>
      </c>
      <c r="H4" s="3">
        <v>36711</v>
      </c>
      <c r="I4" s="3">
        <v>42986</v>
      </c>
      <c r="J4" t="str">
        <v>04/07/2000</v>
      </c>
      <c r="K4" t="str">
        <v>08/09/2017</v>
      </c>
      <c r="L4" t="str">
        <f t="shared" si="0"/>
        <v>2017</v>
      </c>
    </row>
    <row r="5" spans="1:12">
      <c r="A5">
        <v>1004</v>
      </c>
      <c r="B5" t="s">
        <v>21</v>
      </c>
      <c r="C5" t="s">
        <v>22</v>
      </c>
      <c r="D5">
        <v>31</v>
      </c>
      <c r="E5" t="s">
        <v>17</v>
      </c>
      <c r="F5" t="s">
        <v>23</v>
      </c>
      <c r="G5">
        <v>47000</v>
      </c>
      <c r="H5" s="3">
        <v>36530</v>
      </c>
      <c r="I5" s="3">
        <v>42341</v>
      </c>
      <c r="J5" t="str">
        <v>05/01/2000</v>
      </c>
      <c r="K5" t="str">
        <v>03/12/2015</v>
      </c>
      <c r="L5" t="str">
        <f t="shared" si="0"/>
        <v>2015</v>
      </c>
    </row>
    <row r="6" spans="1:12">
      <c r="A6">
        <v>1005</v>
      </c>
      <c r="B6" t="s">
        <v>24</v>
      </c>
      <c r="C6" t="s">
        <v>25</v>
      </c>
      <c r="D6">
        <v>32</v>
      </c>
      <c r="E6" t="s">
        <v>13</v>
      </c>
      <c r="F6" t="s">
        <v>26</v>
      </c>
      <c r="G6">
        <v>50000</v>
      </c>
      <c r="H6" s="3">
        <v>37017</v>
      </c>
      <c r="I6" s="3">
        <v>42977</v>
      </c>
      <c r="J6" t="str">
        <v>06/05/2001</v>
      </c>
      <c r="K6" t="str">
        <v>30/08/2017</v>
      </c>
      <c r="L6" t="str">
        <f t="shared" si="0"/>
        <v>2017</v>
      </c>
    </row>
    <row r="7" spans="1:12">
      <c r="A7">
        <v>1006</v>
      </c>
      <c r="B7" t="s">
        <v>27</v>
      </c>
      <c r="C7" t="s">
        <v>28</v>
      </c>
      <c r="D7">
        <v>35</v>
      </c>
      <c r="E7" t="s">
        <v>13</v>
      </c>
      <c r="F7" t="s">
        <v>29</v>
      </c>
      <c r="G7">
        <v>65000</v>
      </c>
      <c r="H7" s="3">
        <v>35040</v>
      </c>
      <c r="I7" s="3">
        <v>41528</v>
      </c>
      <c r="J7" t="str">
        <v>07/12/1995</v>
      </c>
      <c r="K7" t="str">
        <v>11/09/2013</v>
      </c>
      <c r="L7" t="str">
        <f t="shared" si="0"/>
        <v>2013</v>
      </c>
    </row>
    <row r="8" spans="1:12">
      <c r="A8">
        <v>1007</v>
      </c>
      <c r="B8" t="s">
        <v>30</v>
      </c>
      <c r="C8" t="s">
        <v>31</v>
      </c>
      <c r="D8">
        <v>32</v>
      </c>
      <c r="E8" t="s">
        <v>17</v>
      </c>
      <c r="F8" t="s">
        <v>32</v>
      </c>
      <c r="G8">
        <v>41000</v>
      </c>
      <c r="H8" s="3">
        <v>37933</v>
      </c>
      <c r="I8" s="3">
        <v>41551</v>
      </c>
      <c r="J8" t="str">
        <v>08/11/2003</v>
      </c>
      <c r="K8" t="str">
        <v>04/10/2013</v>
      </c>
      <c r="L8" t="str">
        <f t="shared" si="0"/>
        <v>2013</v>
      </c>
    </row>
    <row r="9" spans="1:12">
      <c r="A9">
        <v>1008</v>
      </c>
      <c r="B9" t="s">
        <v>33</v>
      </c>
      <c r="C9" t="s">
        <v>34</v>
      </c>
      <c r="D9">
        <v>38</v>
      </c>
      <c r="E9" t="s">
        <v>13</v>
      </c>
      <c r="F9" t="s">
        <v>14</v>
      </c>
      <c r="G9">
        <v>48000</v>
      </c>
      <c r="H9" s="3">
        <v>37416</v>
      </c>
      <c r="I9" s="3">
        <v>42116</v>
      </c>
      <c r="J9" t="str">
        <v>09/06/2002</v>
      </c>
      <c r="K9" t="str">
        <v>22/04/2015</v>
      </c>
      <c r="L9" t="str">
        <f t="shared" si="0"/>
        <v>2015</v>
      </c>
    </row>
    <row r="10" spans="1:12">
      <c r="A10">
        <v>1009</v>
      </c>
      <c r="B10" t="s">
        <v>35</v>
      </c>
      <c r="C10" t="s">
        <v>36</v>
      </c>
      <c r="D10">
        <v>31</v>
      </c>
      <c r="E10" t="s">
        <v>13</v>
      </c>
      <c r="F10" t="s">
        <v>23</v>
      </c>
      <c r="G10">
        <v>42000</v>
      </c>
      <c r="H10" s="3">
        <v>37843</v>
      </c>
      <c r="I10" s="3">
        <v>40800</v>
      </c>
      <c r="J10" t="str">
        <v>10/08/2003</v>
      </c>
      <c r="K10" t="str">
        <v>14/09/2011</v>
      </c>
      <c r="L10" t="str">
        <f t="shared" si="0"/>
        <v>2011</v>
      </c>
    </row>
    <row r="12" spans="8:8">
      <c r="H12" s="3"/>
    </row>
    <row r="13" spans="8:8">
      <c r="H13" s="2"/>
    </row>
  </sheetData>
  <pageMargins left="0.7" right="0.7" top="0.75" bottom="0.75" header="0.3" footer="0.3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tabColor theme="9"/>
  </sheetPr>
  <dimension ref="A1:K10"/>
  <sheetViews>
    <sheetView workbookViewId="0">
      <selection activeCell="K9" sqref="K9"/>
    </sheetView>
  </sheetViews>
  <sheetFormatPr defaultColWidth="13.6666666666667" defaultRowHeight="14.4"/>
  <cols>
    <col min="1" max="1" width="10.7777777777778" customWidth="1"/>
    <col min="4" max="4" width="7.66666666666667" customWidth="1"/>
  </cols>
  <sheetData>
    <row r="1" spans="1:1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69</v>
      </c>
      <c r="K1" t="s">
        <v>70</v>
      </c>
    </row>
    <row r="2" spans="1:10">
      <c r="A2">
        <v>1001</v>
      </c>
      <c r="B2" s="2" t="s">
        <v>11</v>
      </c>
      <c r="C2" s="2" t="s">
        <v>12</v>
      </c>
      <c r="D2">
        <v>30</v>
      </c>
      <c r="E2" t="s">
        <v>13</v>
      </c>
      <c r="F2" t="s">
        <v>14</v>
      </c>
      <c r="G2">
        <v>45000</v>
      </c>
      <c r="H2" s="3">
        <v>37197</v>
      </c>
      <c r="I2" s="3">
        <v>42253</v>
      </c>
      <c r="J2" t="str" cm="1">
        <f t="array" ref="J2:J10">TRIM(C2:C10)</f>
        <v>Halpert</v>
      </c>
    </row>
    <row r="3" spans="1:10">
      <c r="A3">
        <v>1002</v>
      </c>
      <c r="B3" s="2" t="s">
        <v>15</v>
      </c>
      <c r="C3" s="2" t="s">
        <v>16</v>
      </c>
      <c r="D3">
        <v>30</v>
      </c>
      <c r="E3" t="s">
        <v>17</v>
      </c>
      <c r="F3" t="s">
        <v>18</v>
      </c>
      <c r="G3">
        <v>36000</v>
      </c>
      <c r="H3" s="3">
        <v>36436</v>
      </c>
      <c r="I3" s="3">
        <v>42287</v>
      </c>
      <c r="J3" t="str">
        <v>Beasley</v>
      </c>
    </row>
    <row r="4" spans="1:10">
      <c r="A4">
        <v>1003</v>
      </c>
      <c r="B4" s="2" t="s">
        <v>19</v>
      </c>
      <c r="C4" s="2" t="s">
        <v>71</v>
      </c>
      <c r="D4">
        <v>29</v>
      </c>
      <c r="E4" t="s">
        <v>13</v>
      </c>
      <c r="F4" t="s">
        <v>14</v>
      </c>
      <c r="G4">
        <v>63000</v>
      </c>
      <c r="H4" s="3">
        <v>36711</v>
      </c>
      <c r="I4" s="3">
        <v>42986</v>
      </c>
      <c r="J4" t="str">
        <v>Schrute</v>
      </c>
    </row>
    <row r="5" spans="1:10">
      <c r="A5">
        <v>1004</v>
      </c>
      <c r="B5" s="2" t="s">
        <v>21</v>
      </c>
      <c r="C5" s="2" t="s">
        <v>22</v>
      </c>
      <c r="D5">
        <v>31</v>
      </c>
      <c r="E5" t="s">
        <v>17</v>
      </c>
      <c r="F5" t="s">
        <v>23</v>
      </c>
      <c r="G5">
        <v>47000</v>
      </c>
      <c r="H5" s="3">
        <v>36530</v>
      </c>
      <c r="I5" s="3">
        <v>42341</v>
      </c>
      <c r="J5" t="str">
        <v>Martin</v>
      </c>
    </row>
    <row r="6" spans="1:10">
      <c r="A6">
        <v>1005</v>
      </c>
      <c r="B6" s="2" t="s">
        <v>24</v>
      </c>
      <c r="C6" s="2" t="s">
        <v>72</v>
      </c>
      <c r="D6">
        <v>32</v>
      </c>
      <c r="E6" t="s">
        <v>13</v>
      </c>
      <c r="F6" t="s">
        <v>26</v>
      </c>
      <c r="G6">
        <v>50000</v>
      </c>
      <c r="H6" s="3">
        <v>37017</v>
      </c>
      <c r="I6" s="3">
        <v>42977</v>
      </c>
      <c r="J6" t="str">
        <v>Flenderson</v>
      </c>
    </row>
    <row r="7" spans="1:10">
      <c r="A7">
        <v>1006</v>
      </c>
      <c r="B7" s="2" t="s">
        <v>27</v>
      </c>
      <c r="C7" s="2" t="s">
        <v>73</v>
      </c>
      <c r="D7">
        <v>35</v>
      </c>
      <c r="E7" t="s">
        <v>13</v>
      </c>
      <c r="F7" t="s">
        <v>29</v>
      </c>
      <c r="G7">
        <v>65000</v>
      </c>
      <c r="H7" s="3">
        <v>35040</v>
      </c>
      <c r="I7" s="3">
        <v>41528</v>
      </c>
      <c r="J7" t="str">
        <v>Scott</v>
      </c>
    </row>
    <row r="8" spans="1:10">
      <c r="A8">
        <v>1007</v>
      </c>
      <c r="B8" s="2" t="s">
        <v>30</v>
      </c>
      <c r="C8" s="2" t="s">
        <v>31</v>
      </c>
      <c r="D8">
        <v>32</v>
      </c>
      <c r="E8" t="s">
        <v>17</v>
      </c>
      <c r="F8" t="s">
        <v>32</v>
      </c>
      <c r="G8">
        <v>41000</v>
      </c>
      <c r="H8" s="3">
        <v>37933</v>
      </c>
      <c r="I8" s="3">
        <v>41551</v>
      </c>
      <c r="J8" t="str">
        <v>Palmer</v>
      </c>
    </row>
    <row r="9" spans="1:10">
      <c r="A9">
        <v>1008</v>
      </c>
      <c r="B9" s="2" t="s">
        <v>33</v>
      </c>
      <c r="C9" s="2" t="s">
        <v>74</v>
      </c>
      <c r="D9">
        <v>38</v>
      </c>
      <c r="E9" t="s">
        <v>13</v>
      </c>
      <c r="F9" t="s">
        <v>14</v>
      </c>
      <c r="G9">
        <v>48000</v>
      </c>
      <c r="H9" s="3">
        <v>37416</v>
      </c>
      <c r="I9" s="3">
        <v>42116</v>
      </c>
      <c r="J9" t="str">
        <v>Hudson</v>
      </c>
    </row>
    <row r="10" spans="1:10">
      <c r="A10">
        <v>1009</v>
      </c>
      <c r="B10" s="2" t="s">
        <v>35</v>
      </c>
      <c r="C10" s="2" t="s">
        <v>75</v>
      </c>
      <c r="D10">
        <v>31</v>
      </c>
      <c r="E10" t="s">
        <v>13</v>
      </c>
      <c r="F10" t="s">
        <v>23</v>
      </c>
      <c r="G10">
        <v>42000</v>
      </c>
      <c r="H10" s="3">
        <v>37843</v>
      </c>
      <c r="I10" s="3">
        <v>40800</v>
      </c>
      <c r="J10" t="str">
        <v>Malone</v>
      </c>
    </row>
  </sheetData>
  <pageMargins left="0.7" right="0.7" top="0.75" bottom="0.75" header="0.3" footer="0.3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tabColor theme="9"/>
  </sheetPr>
  <dimension ref="A1:L20"/>
  <sheetViews>
    <sheetView workbookViewId="0">
      <selection activeCell="K3" sqref="K3"/>
    </sheetView>
  </sheetViews>
  <sheetFormatPr defaultColWidth="13.6666666666667" defaultRowHeight="14.4"/>
  <cols>
    <col min="1" max="1" width="10.7777777777778" customWidth="1"/>
    <col min="4" max="4" width="7.66666666666667" customWidth="1"/>
    <col min="7" max="7" width="13.6666666666667" style="1"/>
  </cols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s="1" t="s">
        <v>6</v>
      </c>
      <c r="H1" t="s">
        <v>7</v>
      </c>
      <c r="I1" t="s">
        <v>8</v>
      </c>
      <c r="J1" t="s">
        <v>76</v>
      </c>
      <c r="K1" t="s">
        <v>77</v>
      </c>
      <c r="L1" t="s">
        <v>78</v>
      </c>
    </row>
    <row r="2" spans="1:12">
      <c r="A2">
        <v>1001</v>
      </c>
      <c r="B2" t="s">
        <v>11</v>
      </c>
      <c r="C2" t="s">
        <v>12</v>
      </c>
      <c r="D2">
        <v>30</v>
      </c>
      <c r="E2" t="s">
        <v>13</v>
      </c>
      <c r="F2" t="s">
        <v>14</v>
      </c>
      <c r="G2" s="1">
        <v>45000</v>
      </c>
      <c r="H2" s="2" t="s">
        <v>44</v>
      </c>
      <c r="I2" s="2" t="s">
        <v>45</v>
      </c>
      <c r="J2" t="str" cm="1">
        <f t="array" ref="J2:J10">SUBSTITUTE(H2:H10,"/","-",1)</f>
        <v>11-2/2001</v>
      </c>
      <c r="K2" t="str" cm="1">
        <f t="array" ref="K2:K10">SUBSTITUTE(H2:H10,"/","-",2)</f>
        <v>11/2-2001</v>
      </c>
      <c r="L2" t="str">
        <f>SUBSTITUTE(H2,"/","-")</f>
        <v>11-2-2001</v>
      </c>
    </row>
    <row r="3" spans="1:12">
      <c r="A3">
        <v>1002</v>
      </c>
      <c r="B3" t="s">
        <v>15</v>
      </c>
      <c r="C3" t="s">
        <v>16</v>
      </c>
      <c r="D3">
        <v>30</v>
      </c>
      <c r="E3" t="s">
        <v>17</v>
      </c>
      <c r="F3" t="s">
        <v>18</v>
      </c>
      <c r="G3" s="1">
        <v>36000</v>
      </c>
      <c r="H3" s="2" t="s">
        <v>47</v>
      </c>
      <c r="I3" s="2" t="s">
        <v>48</v>
      </c>
      <c r="J3" t="str">
        <v>10-3/1999</v>
      </c>
      <c r="K3" t="str">
        <v>10/3-1999</v>
      </c>
      <c r="L3" t="str">
        <f t="shared" ref="L3:L10" si="0">SUBSTITUTE(H3,"/","-")</f>
        <v>10-3-1999</v>
      </c>
    </row>
    <row r="4" spans="1:12">
      <c r="A4">
        <v>1003</v>
      </c>
      <c r="B4" t="s">
        <v>19</v>
      </c>
      <c r="C4" t="s">
        <v>20</v>
      </c>
      <c r="D4">
        <v>29</v>
      </c>
      <c r="E4" t="s">
        <v>13</v>
      </c>
      <c r="F4" t="s">
        <v>14</v>
      </c>
      <c r="G4" s="1">
        <v>63000</v>
      </c>
      <c r="H4" s="2" t="s">
        <v>50</v>
      </c>
      <c r="I4" s="2" t="s">
        <v>51</v>
      </c>
      <c r="J4" t="str">
        <v>7-4/2000</v>
      </c>
      <c r="K4" t="str">
        <v>7/4-2000</v>
      </c>
      <c r="L4" t="str">
        <f t="shared" si="0"/>
        <v>7-4-2000</v>
      </c>
    </row>
    <row r="5" spans="1:12">
      <c r="A5">
        <v>1004</v>
      </c>
      <c r="B5" t="s">
        <v>21</v>
      </c>
      <c r="C5" t="s">
        <v>22</v>
      </c>
      <c r="D5">
        <v>31</v>
      </c>
      <c r="E5" t="s">
        <v>17</v>
      </c>
      <c r="F5" t="s">
        <v>23</v>
      </c>
      <c r="G5" s="1">
        <v>47000</v>
      </c>
      <c r="H5" s="2" t="s">
        <v>53</v>
      </c>
      <c r="I5" s="2" t="s">
        <v>54</v>
      </c>
      <c r="J5" t="str">
        <v>1-5/2000</v>
      </c>
      <c r="K5" t="str">
        <v>1/5-2000</v>
      </c>
      <c r="L5" t="str">
        <f t="shared" si="0"/>
        <v>1-5-2000</v>
      </c>
    </row>
    <row r="6" spans="1:12">
      <c r="A6">
        <v>1005</v>
      </c>
      <c r="B6" t="s">
        <v>24</v>
      </c>
      <c r="C6" t="s">
        <v>25</v>
      </c>
      <c r="D6">
        <v>32</v>
      </c>
      <c r="E6" t="s">
        <v>13</v>
      </c>
      <c r="F6" t="s">
        <v>26</v>
      </c>
      <c r="G6" s="1">
        <v>50000</v>
      </c>
      <c r="H6" s="2" t="s">
        <v>56</v>
      </c>
      <c r="I6" s="2" t="s">
        <v>57</v>
      </c>
      <c r="J6" t="str">
        <v>5-6/2001</v>
      </c>
      <c r="K6" t="str">
        <v>5/6-2001</v>
      </c>
      <c r="L6" t="str">
        <f t="shared" si="0"/>
        <v>5-6-2001</v>
      </c>
    </row>
    <row r="7" spans="1:12">
      <c r="A7">
        <v>1006</v>
      </c>
      <c r="B7" t="s">
        <v>27</v>
      </c>
      <c r="C7" t="s">
        <v>28</v>
      </c>
      <c r="D7">
        <v>35</v>
      </c>
      <c r="E7" t="s">
        <v>13</v>
      </c>
      <c r="F7" t="s">
        <v>29</v>
      </c>
      <c r="G7" s="1">
        <v>65000</v>
      </c>
      <c r="H7" s="2" t="s">
        <v>56</v>
      </c>
      <c r="I7" s="2" t="s">
        <v>59</v>
      </c>
      <c r="J7" t="str">
        <v>5-6/2001</v>
      </c>
      <c r="K7" t="str">
        <v>5/6-2001</v>
      </c>
      <c r="L7" t="str">
        <f t="shared" si="0"/>
        <v>5-6-2001</v>
      </c>
    </row>
    <row r="8" spans="1:12">
      <c r="A8">
        <v>1007</v>
      </c>
      <c r="B8" t="s">
        <v>30</v>
      </c>
      <c r="C8" t="s">
        <v>31</v>
      </c>
      <c r="D8">
        <v>32</v>
      </c>
      <c r="E8" t="s">
        <v>17</v>
      </c>
      <c r="F8" t="s">
        <v>32</v>
      </c>
      <c r="G8" s="1">
        <v>41000</v>
      </c>
      <c r="H8" s="2" t="s">
        <v>61</v>
      </c>
      <c r="I8" s="2" t="s">
        <v>59</v>
      </c>
      <c r="J8" t="str">
        <v>11-8/2003</v>
      </c>
      <c r="K8" t="str">
        <v>11/8-2003</v>
      </c>
      <c r="L8" t="str">
        <f t="shared" si="0"/>
        <v>11-8-2003</v>
      </c>
    </row>
    <row r="9" spans="1:12">
      <c r="A9">
        <v>1008</v>
      </c>
      <c r="B9" t="s">
        <v>33</v>
      </c>
      <c r="C9" t="s">
        <v>34</v>
      </c>
      <c r="D9">
        <v>38</v>
      </c>
      <c r="E9" t="s">
        <v>13</v>
      </c>
      <c r="F9" t="s">
        <v>14</v>
      </c>
      <c r="G9" s="1">
        <v>48000</v>
      </c>
      <c r="H9" s="2" t="s">
        <v>63</v>
      </c>
      <c r="I9" s="2" t="s">
        <v>64</v>
      </c>
      <c r="J9" t="str">
        <v>6-9/2002</v>
      </c>
      <c r="K9" t="str">
        <v>6/9-2002</v>
      </c>
      <c r="L9" t="str">
        <f t="shared" si="0"/>
        <v>6-9-2002</v>
      </c>
    </row>
    <row r="10" spans="1:12">
      <c r="A10">
        <v>1009</v>
      </c>
      <c r="B10" t="s">
        <v>35</v>
      </c>
      <c r="C10" t="s">
        <v>36</v>
      </c>
      <c r="D10">
        <v>31</v>
      </c>
      <c r="E10" t="s">
        <v>13</v>
      </c>
      <c r="F10" t="s">
        <v>23</v>
      </c>
      <c r="G10" s="1">
        <v>42000</v>
      </c>
      <c r="H10" s="2" t="s">
        <v>66</v>
      </c>
      <c r="I10" s="2" t="s">
        <v>64</v>
      </c>
      <c r="J10" t="str">
        <v>8-10/2003</v>
      </c>
      <c r="K10" t="str">
        <v>8/10-2003</v>
      </c>
      <c r="L10" t="str">
        <f t="shared" si="0"/>
        <v>8-10-2003</v>
      </c>
    </row>
    <row r="12" spans="8:9">
      <c r="H12" s="2"/>
      <c r="I12" s="2"/>
    </row>
    <row r="13" spans="8:9">
      <c r="H13" s="2"/>
      <c r="I13" s="2"/>
    </row>
    <row r="14" spans="8:9">
      <c r="H14" s="2"/>
      <c r="I14" s="2"/>
    </row>
    <row r="15" spans="8:9">
      <c r="H15" s="2"/>
      <c r="I15" s="2"/>
    </row>
    <row r="16" spans="8:9">
      <c r="H16" s="2"/>
      <c r="I16" s="2"/>
    </row>
    <row r="17" spans="8:9">
      <c r="H17" s="2"/>
      <c r="I17" s="2"/>
    </row>
    <row r="18" spans="8:9">
      <c r="H18" s="2"/>
      <c r="I18" s="2"/>
    </row>
    <row r="19" spans="8:9">
      <c r="H19" s="2"/>
      <c r="I19" s="2"/>
    </row>
    <row r="20" spans="8:9">
      <c r="H20" s="2"/>
      <c r="I20" s="2"/>
    </row>
  </sheetData>
  <pageMargins left="0.7" right="0.7" top="0.75" bottom="0.75" header="0.3" footer="0.3"/>
  <headerFooter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tabColor theme="9"/>
  </sheetPr>
  <dimension ref="A1:L10"/>
  <sheetViews>
    <sheetView workbookViewId="0">
      <selection activeCell="L3" sqref="L3"/>
    </sheetView>
  </sheetViews>
  <sheetFormatPr defaultColWidth="13" defaultRowHeight="14.4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79</v>
      </c>
      <c r="K1" t="s">
        <v>80</v>
      </c>
      <c r="L1" t="s">
        <v>81</v>
      </c>
    </row>
    <row r="2" spans="1:12">
      <c r="A2">
        <v>1001</v>
      </c>
      <c r="B2" t="s">
        <v>11</v>
      </c>
      <c r="C2" t="s">
        <v>12</v>
      </c>
      <c r="D2">
        <v>30</v>
      </c>
      <c r="E2" t="s">
        <v>13</v>
      </c>
      <c r="F2" t="s">
        <v>14</v>
      </c>
      <c r="G2">
        <v>45000</v>
      </c>
      <c r="H2" s="3">
        <v>37197</v>
      </c>
      <c r="I2" s="3">
        <v>42253</v>
      </c>
      <c r="J2" s="1">
        <f>SUM(G2:G10)</f>
        <v>437000</v>
      </c>
      <c r="K2">
        <f>SUMIF(G2:G10,"&gt;50000")</f>
        <v>128000</v>
      </c>
      <c r="L2">
        <f>SUMIFS(G2:G10,E2:E10,"Female",D2:D10,"&gt;30")</f>
        <v>88000</v>
      </c>
    </row>
    <row r="3" spans="1:9">
      <c r="A3">
        <v>1002</v>
      </c>
      <c r="B3" t="s">
        <v>15</v>
      </c>
      <c r="C3" t="s">
        <v>16</v>
      </c>
      <c r="D3">
        <v>30</v>
      </c>
      <c r="E3" t="s">
        <v>17</v>
      </c>
      <c r="F3" t="s">
        <v>18</v>
      </c>
      <c r="G3">
        <v>36000</v>
      </c>
      <c r="H3" s="3">
        <v>36436</v>
      </c>
      <c r="I3" s="3">
        <v>42287</v>
      </c>
    </row>
    <row r="4" spans="1:9">
      <c r="A4">
        <v>1003</v>
      </c>
      <c r="B4" t="s">
        <v>19</v>
      </c>
      <c r="C4" t="s">
        <v>20</v>
      </c>
      <c r="D4">
        <v>29</v>
      </c>
      <c r="E4" t="s">
        <v>13</v>
      </c>
      <c r="F4" t="s">
        <v>14</v>
      </c>
      <c r="G4">
        <v>63000</v>
      </c>
      <c r="H4" s="3">
        <v>36711</v>
      </c>
      <c r="I4" s="3">
        <v>42986</v>
      </c>
    </row>
    <row r="5" spans="1:9">
      <c r="A5">
        <v>1004</v>
      </c>
      <c r="B5" t="s">
        <v>21</v>
      </c>
      <c r="C5" t="s">
        <v>22</v>
      </c>
      <c r="D5">
        <v>31</v>
      </c>
      <c r="E5" t="s">
        <v>17</v>
      </c>
      <c r="F5" t="s">
        <v>23</v>
      </c>
      <c r="G5">
        <v>47000</v>
      </c>
      <c r="H5" s="3">
        <v>36530</v>
      </c>
      <c r="I5" s="3">
        <v>42341</v>
      </c>
    </row>
    <row r="6" spans="1:9">
      <c r="A6">
        <v>1005</v>
      </c>
      <c r="B6" t="s">
        <v>24</v>
      </c>
      <c r="C6" t="s">
        <v>25</v>
      </c>
      <c r="D6">
        <v>32</v>
      </c>
      <c r="E6" t="s">
        <v>13</v>
      </c>
      <c r="F6" t="s">
        <v>26</v>
      </c>
      <c r="G6">
        <v>50000</v>
      </c>
      <c r="H6" s="3">
        <v>37017</v>
      </c>
      <c r="I6" s="3">
        <v>42977</v>
      </c>
    </row>
    <row r="7" spans="1:9">
      <c r="A7">
        <v>1006</v>
      </c>
      <c r="B7" t="s">
        <v>27</v>
      </c>
      <c r="C7" t="s">
        <v>28</v>
      </c>
      <c r="D7">
        <v>35</v>
      </c>
      <c r="E7" t="s">
        <v>13</v>
      </c>
      <c r="F7" t="s">
        <v>29</v>
      </c>
      <c r="G7">
        <v>65000</v>
      </c>
      <c r="H7" s="3">
        <v>35040</v>
      </c>
      <c r="I7" s="3">
        <v>41528</v>
      </c>
    </row>
    <row r="8" spans="1:9">
      <c r="A8">
        <v>1007</v>
      </c>
      <c r="B8" t="s">
        <v>30</v>
      </c>
      <c r="C8" t="s">
        <v>31</v>
      </c>
      <c r="D8">
        <v>32</v>
      </c>
      <c r="E8" t="s">
        <v>17</v>
      </c>
      <c r="F8" t="s">
        <v>32</v>
      </c>
      <c r="G8">
        <v>41000</v>
      </c>
      <c r="H8" s="3">
        <v>37933</v>
      </c>
      <c r="I8" s="3">
        <v>41551</v>
      </c>
    </row>
    <row r="9" spans="1:9">
      <c r="A9">
        <v>1008</v>
      </c>
      <c r="B9" t="s">
        <v>33</v>
      </c>
      <c r="C9" t="s">
        <v>34</v>
      </c>
      <c r="D9">
        <v>38</v>
      </c>
      <c r="E9" t="s">
        <v>13</v>
      </c>
      <c r="F9" t="s">
        <v>14</v>
      </c>
      <c r="G9">
        <v>48000</v>
      </c>
      <c r="H9" s="3">
        <v>37416</v>
      </c>
      <c r="I9" s="3">
        <v>42116</v>
      </c>
    </row>
    <row r="10" spans="1:9">
      <c r="A10">
        <v>1009</v>
      </c>
      <c r="B10" t="s">
        <v>35</v>
      </c>
      <c r="C10" t="s">
        <v>36</v>
      </c>
      <c r="D10">
        <v>31</v>
      </c>
      <c r="E10" t="s">
        <v>13</v>
      </c>
      <c r="F10" t="s">
        <v>23</v>
      </c>
      <c r="G10">
        <v>42000</v>
      </c>
      <c r="H10" s="3">
        <v>37843</v>
      </c>
      <c r="I10" s="3">
        <v>40800</v>
      </c>
    </row>
  </sheetData>
  <pageMargins left="0.7" right="0.7" top="0.75" bottom="0.75" header="0.3" footer="0.3"/>
  <headerFooter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tabColor theme="9"/>
  </sheetPr>
  <dimension ref="A1:L10"/>
  <sheetViews>
    <sheetView workbookViewId="0">
      <selection activeCell="L3" sqref="L3"/>
    </sheetView>
  </sheetViews>
  <sheetFormatPr defaultColWidth="13.6666666666667" defaultRowHeight="14.4"/>
  <cols>
    <col min="1" max="1" width="10.7777777777778" customWidth="1"/>
    <col min="4" max="4" width="7.66666666666667" customWidth="1"/>
  </cols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82</v>
      </c>
      <c r="K1" t="s">
        <v>83</v>
      </c>
      <c r="L1" t="s">
        <v>84</v>
      </c>
    </row>
    <row r="2" spans="1:12">
      <c r="A2">
        <v>1001</v>
      </c>
      <c r="B2" t="s">
        <v>11</v>
      </c>
      <c r="C2" t="s">
        <v>12</v>
      </c>
      <c r="D2">
        <v>30</v>
      </c>
      <c r="E2" t="s">
        <v>13</v>
      </c>
      <c r="F2" t="s">
        <v>14</v>
      </c>
      <c r="G2">
        <v>45000</v>
      </c>
      <c r="H2" s="3">
        <v>37197</v>
      </c>
      <c r="I2" s="3">
        <v>42253</v>
      </c>
      <c r="J2">
        <f>COUNT(G2:G10)</f>
        <v>9</v>
      </c>
      <c r="K2">
        <f>COUNTIF(G2:G10,"&gt;40000")</f>
        <v>8</v>
      </c>
      <c r="L2">
        <f>COUNTIFS(G2:G10,"&gt;40000",A2:A10,"&gt;1005")</f>
        <v>4</v>
      </c>
    </row>
    <row r="3" spans="1:9">
      <c r="A3">
        <v>1002</v>
      </c>
      <c r="B3" t="s">
        <v>15</v>
      </c>
      <c r="C3" t="s">
        <v>16</v>
      </c>
      <c r="D3">
        <v>30</v>
      </c>
      <c r="E3" t="s">
        <v>17</v>
      </c>
      <c r="F3" t="s">
        <v>18</v>
      </c>
      <c r="G3">
        <v>36000</v>
      </c>
      <c r="H3" s="3">
        <v>36436</v>
      </c>
      <c r="I3" s="3">
        <v>42287</v>
      </c>
    </row>
    <row r="4" spans="1:9">
      <c r="A4">
        <v>1003</v>
      </c>
      <c r="B4" t="s">
        <v>19</v>
      </c>
      <c r="C4" t="s">
        <v>20</v>
      </c>
      <c r="D4">
        <v>29</v>
      </c>
      <c r="E4" t="s">
        <v>13</v>
      </c>
      <c r="F4" t="s">
        <v>14</v>
      </c>
      <c r="G4">
        <v>63000</v>
      </c>
      <c r="H4" s="3">
        <v>36711</v>
      </c>
      <c r="I4" s="3">
        <v>42986</v>
      </c>
    </row>
    <row r="5" spans="1:9">
      <c r="A5">
        <v>1004</v>
      </c>
      <c r="B5" t="s">
        <v>21</v>
      </c>
      <c r="C5" t="s">
        <v>22</v>
      </c>
      <c r="D5">
        <v>31</v>
      </c>
      <c r="E5" t="s">
        <v>17</v>
      </c>
      <c r="F5" t="s">
        <v>23</v>
      </c>
      <c r="G5">
        <v>47000</v>
      </c>
      <c r="H5" s="3">
        <v>36530</v>
      </c>
      <c r="I5" s="3">
        <v>42341</v>
      </c>
    </row>
    <row r="6" spans="1:9">
      <c r="A6">
        <v>1005</v>
      </c>
      <c r="B6" t="s">
        <v>24</v>
      </c>
      <c r="C6" t="s">
        <v>25</v>
      </c>
      <c r="D6">
        <v>32</v>
      </c>
      <c r="E6" t="s">
        <v>13</v>
      </c>
      <c r="F6" t="s">
        <v>26</v>
      </c>
      <c r="G6">
        <v>50000</v>
      </c>
      <c r="H6" s="3">
        <v>37017</v>
      </c>
      <c r="I6" s="3">
        <v>42977</v>
      </c>
    </row>
    <row r="7" spans="1:9">
      <c r="A7">
        <v>1006</v>
      </c>
      <c r="B7" t="s">
        <v>27</v>
      </c>
      <c r="C7" t="s">
        <v>28</v>
      </c>
      <c r="D7">
        <v>35</v>
      </c>
      <c r="E7" t="s">
        <v>13</v>
      </c>
      <c r="F7" t="s">
        <v>29</v>
      </c>
      <c r="G7">
        <v>65000</v>
      </c>
      <c r="H7" s="3">
        <v>35040</v>
      </c>
      <c r="I7" s="3">
        <v>41528</v>
      </c>
    </row>
    <row r="8" spans="1:9">
      <c r="A8">
        <v>1007</v>
      </c>
      <c r="B8" t="s">
        <v>30</v>
      </c>
      <c r="C8" t="s">
        <v>31</v>
      </c>
      <c r="D8">
        <v>32</v>
      </c>
      <c r="E8" t="s">
        <v>17</v>
      </c>
      <c r="F8" t="s">
        <v>32</v>
      </c>
      <c r="G8">
        <v>41000</v>
      </c>
      <c r="H8" s="3">
        <v>37933</v>
      </c>
      <c r="I8" s="3">
        <v>41551</v>
      </c>
    </row>
    <row r="9" spans="1:9">
      <c r="A9">
        <v>1008</v>
      </c>
      <c r="B9" t="s">
        <v>33</v>
      </c>
      <c r="C9" t="s">
        <v>34</v>
      </c>
      <c r="D9">
        <v>38</v>
      </c>
      <c r="E9" t="s">
        <v>13</v>
      </c>
      <c r="F9" t="s">
        <v>14</v>
      </c>
      <c r="G9">
        <v>48000</v>
      </c>
      <c r="H9" s="3">
        <v>37416</v>
      </c>
      <c r="I9" s="3">
        <v>42116</v>
      </c>
    </row>
    <row r="10" spans="1:9">
      <c r="A10">
        <v>1009</v>
      </c>
      <c r="B10" t="s">
        <v>35</v>
      </c>
      <c r="C10" t="s">
        <v>36</v>
      </c>
      <c r="D10">
        <v>31</v>
      </c>
      <c r="E10" t="s">
        <v>13</v>
      </c>
      <c r="F10" t="s">
        <v>23</v>
      </c>
      <c r="G10">
        <v>42000</v>
      </c>
      <c r="H10" s="3">
        <v>37843</v>
      </c>
      <c r="I10" s="3">
        <v>40800</v>
      </c>
    </row>
  </sheetData>
  <pageMargins left="0.7" right="0.7" top="0.75" bottom="0.75" header="0.3" footer="0.3"/>
  <headerFooter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tabColor theme="9"/>
  </sheetPr>
  <dimension ref="A1:K12"/>
  <sheetViews>
    <sheetView workbookViewId="0">
      <selection activeCell="K12" sqref="K12"/>
    </sheetView>
  </sheetViews>
  <sheetFormatPr defaultColWidth="9" defaultRowHeight="14.4"/>
  <cols>
    <col min="2" max="2" width="10.4444444444444" customWidth="1"/>
    <col min="3" max="5" width="10.6666666666667" customWidth="1"/>
    <col min="6" max="6" width="16.5555555555556" customWidth="1"/>
    <col min="8" max="8" width="14.2222222222222" customWidth="1"/>
    <col min="9" max="9" width="14.7777777777778" customWidth="1"/>
    <col min="10" max="10" width="22" customWidth="1"/>
    <col min="11" max="11" width="22.4444444444444" customWidth="1"/>
  </cols>
  <sheetData>
    <row r="1" spans="1:1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85</v>
      </c>
      <c r="K1" t="s">
        <v>86</v>
      </c>
    </row>
    <row r="2" spans="1:11">
      <c r="A2">
        <v>1001</v>
      </c>
      <c r="B2" t="s">
        <v>11</v>
      </c>
      <c r="C2" t="s">
        <v>12</v>
      </c>
      <c r="D2">
        <v>30</v>
      </c>
      <c r="E2" t="s">
        <v>13</v>
      </c>
      <c r="F2" t="s">
        <v>14</v>
      </c>
      <c r="G2">
        <v>45000</v>
      </c>
      <c r="H2" s="3">
        <v>37197</v>
      </c>
      <c r="I2" s="3">
        <v>42253</v>
      </c>
      <c r="J2" t="str">
        <f>CONCATENATE(B2," ",C2)</f>
        <v>Jim Halpert</v>
      </c>
      <c r="K2" t="str">
        <f>CONCATENATE(J2,"@gmail.com")</f>
        <v>Jim Halpert@gmail.com</v>
      </c>
    </row>
    <row r="3" spans="1:11">
      <c r="A3">
        <v>1002</v>
      </c>
      <c r="B3" t="s">
        <v>15</v>
      </c>
      <c r="C3" t="s">
        <v>16</v>
      </c>
      <c r="D3">
        <v>30</v>
      </c>
      <c r="E3" t="s">
        <v>17</v>
      </c>
      <c r="F3" t="s">
        <v>18</v>
      </c>
      <c r="G3">
        <v>36000</v>
      </c>
      <c r="H3" s="3">
        <v>36436</v>
      </c>
      <c r="I3" s="3">
        <v>42287</v>
      </c>
      <c r="J3" t="str">
        <f t="shared" ref="J3:J12" si="0">CONCATENATE(B3," ",C3)</f>
        <v>Pam Beasley</v>
      </c>
      <c r="K3" t="str">
        <f t="shared" ref="K3:K12" si="1">CONCATENATE(J3,"@gmail.com")</f>
        <v>Pam Beasley@gmail.com</v>
      </c>
    </row>
    <row r="4" spans="1:11">
      <c r="A4">
        <v>1003</v>
      </c>
      <c r="B4" t="s">
        <v>19</v>
      </c>
      <c r="C4" t="s">
        <v>20</v>
      </c>
      <c r="D4">
        <v>29</v>
      </c>
      <c r="E4" t="s">
        <v>13</v>
      </c>
      <c r="F4" t="s">
        <v>14</v>
      </c>
      <c r="G4">
        <v>63000</v>
      </c>
      <c r="H4" s="3">
        <v>36711</v>
      </c>
      <c r="I4" s="3">
        <v>42986</v>
      </c>
      <c r="J4" t="str">
        <f t="shared" si="0"/>
        <v>Dwight Schrute</v>
      </c>
      <c r="K4" t="str">
        <f t="shared" si="1"/>
        <v>Dwight Schrute@gmail.com</v>
      </c>
    </row>
    <row r="5" spans="1:11">
      <c r="A5">
        <v>1004</v>
      </c>
      <c r="B5" t="s">
        <v>21</v>
      </c>
      <c r="C5" t="s">
        <v>22</v>
      </c>
      <c r="D5">
        <v>31</v>
      </c>
      <c r="E5" t="s">
        <v>17</v>
      </c>
      <c r="F5" t="s">
        <v>23</v>
      </c>
      <c r="G5">
        <v>47000</v>
      </c>
      <c r="H5" s="3">
        <v>36530</v>
      </c>
      <c r="I5" s="3">
        <v>42341</v>
      </c>
      <c r="J5" t="str">
        <f t="shared" si="0"/>
        <v>Angela Martin</v>
      </c>
      <c r="K5" t="str">
        <f t="shared" si="1"/>
        <v>Angela Martin@gmail.com</v>
      </c>
    </row>
    <row r="6" spans="1:11">
      <c r="A6">
        <v>1005</v>
      </c>
      <c r="B6" t="s">
        <v>24</v>
      </c>
      <c r="C6" t="s">
        <v>25</v>
      </c>
      <c r="D6">
        <v>32</v>
      </c>
      <c r="E6" t="s">
        <v>13</v>
      </c>
      <c r="F6" t="s">
        <v>26</v>
      </c>
      <c r="G6">
        <v>50000</v>
      </c>
      <c r="H6" s="3">
        <v>37017</v>
      </c>
      <c r="I6" s="3">
        <v>42977</v>
      </c>
      <c r="J6" t="str">
        <f t="shared" si="0"/>
        <v>Toby Flenderson</v>
      </c>
      <c r="K6" t="str">
        <f t="shared" si="1"/>
        <v>Toby Flenderson@gmail.com</v>
      </c>
    </row>
    <row r="7" spans="1:11">
      <c r="A7">
        <v>1006</v>
      </c>
      <c r="B7" t="s">
        <v>27</v>
      </c>
      <c r="C7" t="s">
        <v>28</v>
      </c>
      <c r="D7">
        <v>35</v>
      </c>
      <c r="E7" t="s">
        <v>13</v>
      </c>
      <c r="F7" t="s">
        <v>29</v>
      </c>
      <c r="G7">
        <v>65000</v>
      </c>
      <c r="H7" s="3">
        <v>35040</v>
      </c>
      <c r="I7" s="3">
        <v>41528</v>
      </c>
      <c r="J7" t="str">
        <f t="shared" si="0"/>
        <v>Michael Scott</v>
      </c>
      <c r="K7" t="str">
        <f t="shared" si="1"/>
        <v>Michael Scott@gmail.com</v>
      </c>
    </row>
    <row r="8" spans="1:11">
      <c r="A8">
        <v>1007</v>
      </c>
      <c r="B8" t="s">
        <v>30</v>
      </c>
      <c r="C8" t="s">
        <v>31</v>
      </c>
      <c r="D8">
        <v>32</v>
      </c>
      <c r="E8" t="s">
        <v>17</v>
      </c>
      <c r="F8" t="s">
        <v>32</v>
      </c>
      <c r="G8">
        <v>41000</v>
      </c>
      <c r="H8" s="3">
        <v>37933</v>
      </c>
      <c r="I8" s="3">
        <v>41551</v>
      </c>
      <c r="J8" t="str">
        <f t="shared" si="0"/>
        <v>Meredith Palmer</v>
      </c>
      <c r="K8" t="str">
        <f t="shared" si="1"/>
        <v>Meredith Palmer@gmail.com</v>
      </c>
    </row>
    <row r="9" spans="1:11">
      <c r="A9">
        <v>1008</v>
      </c>
      <c r="B9" t="s">
        <v>33</v>
      </c>
      <c r="C9" t="s">
        <v>34</v>
      </c>
      <c r="D9">
        <v>38</v>
      </c>
      <c r="E9" t="s">
        <v>13</v>
      </c>
      <c r="F9" t="s">
        <v>14</v>
      </c>
      <c r="G9">
        <v>48000</v>
      </c>
      <c r="H9" s="3">
        <v>37416</v>
      </c>
      <c r="I9" s="3">
        <v>42116</v>
      </c>
      <c r="J9" t="str">
        <f t="shared" si="0"/>
        <v>Stanley Hudson</v>
      </c>
      <c r="K9" t="str">
        <f t="shared" si="1"/>
        <v>Stanley Hudson@gmail.com</v>
      </c>
    </row>
    <row r="10" spans="1:11">
      <c r="A10">
        <v>1009</v>
      </c>
      <c r="B10" t="s">
        <v>35</v>
      </c>
      <c r="C10" t="s">
        <v>36</v>
      </c>
      <c r="D10">
        <v>31</v>
      </c>
      <c r="E10" t="s">
        <v>13</v>
      </c>
      <c r="F10" t="s">
        <v>23</v>
      </c>
      <c r="G10">
        <v>42000</v>
      </c>
      <c r="H10" s="3">
        <v>37843</v>
      </c>
      <c r="I10" s="3">
        <v>40800</v>
      </c>
      <c r="J10" t="str">
        <f t="shared" si="0"/>
        <v>Kevin Malone</v>
      </c>
      <c r="K10" t="str">
        <f t="shared" si="1"/>
        <v>Kevin Malone@gmail.com</v>
      </c>
    </row>
    <row r="11" spans="8:10">
      <c r="H11" t="str">
        <f t="shared" ref="H3:H12" si="2">CONCATENATE(B11," ",C11)</f>
        <v> </v>
      </c>
      <c r="J11" t="str">
        <f t="shared" si="0"/>
        <v> </v>
      </c>
    </row>
    <row r="12" spans="8:10">
      <c r="H12" t="str">
        <f t="shared" si="2"/>
        <v> </v>
      </c>
      <c r="J12" t="str">
        <f t="shared" si="0"/>
        <v> </v>
      </c>
    </row>
  </sheetData>
  <pageMargins left="0.7" right="0.7" top="0.75" bottom="0.75" header="0.3" footer="0.3"/>
  <headerFooter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tabColor theme="9"/>
  </sheetPr>
  <dimension ref="A1:K10"/>
  <sheetViews>
    <sheetView tabSelected="1" workbookViewId="0">
      <selection activeCell="K2" sqref="K2:K10"/>
    </sheetView>
  </sheetViews>
  <sheetFormatPr defaultColWidth="9" defaultRowHeight="14.4"/>
  <cols>
    <col min="8" max="8" width="14.4444444444444" customWidth="1"/>
    <col min="9" max="9" width="13.3333333333333" customWidth="1"/>
    <col min="11" max="11" width="15" customWidth="1"/>
  </cols>
  <sheetData>
    <row r="1" spans="1:1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s="1" t="s">
        <v>6</v>
      </c>
      <c r="H1" t="s">
        <v>7</v>
      </c>
      <c r="I1" t="s">
        <v>8</v>
      </c>
      <c r="J1" t="s">
        <v>87</v>
      </c>
      <c r="K1" t="s">
        <v>88</v>
      </c>
    </row>
    <row r="2" spans="1:11">
      <c r="A2">
        <v>1001</v>
      </c>
      <c r="B2" t="s">
        <v>11</v>
      </c>
      <c r="C2" t="s">
        <v>12</v>
      </c>
      <c r="D2">
        <v>30</v>
      </c>
      <c r="E2" t="s">
        <v>13</v>
      </c>
      <c r="F2" t="s">
        <v>14</v>
      </c>
      <c r="G2" s="1">
        <v>45000</v>
      </c>
      <c r="H2" s="2" t="s">
        <v>44</v>
      </c>
      <c r="I2" s="2" t="s">
        <v>45</v>
      </c>
      <c r="J2">
        <f>_xlfn.DAYS(I2,H2)</f>
        <v>5056</v>
      </c>
      <c r="K2">
        <f>NETWORKDAYS(H2,I2)</f>
        <v>3611</v>
      </c>
    </row>
    <row r="3" spans="1:11">
      <c r="A3">
        <v>1002</v>
      </c>
      <c r="B3" t="s">
        <v>15</v>
      </c>
      <c r="C3" t="s">
        <v>16</v>
      </c>
      <c r="D3">
        <v>30</v>
      </c>
      <c r="E3" t="s">
        <v>17</v>
      </c>
      <c r="F3" t="s">
        <v>18</v>
      </c>
      <c r="G3" s="1">
        <v>36000</v>
      </c>
      <c r="H3" s="2" t="s">
        <v>47</v>
      </c>
      <c r="I3" s="2" t="s">
        <v>48</v>
      </c>
      <c r="J3">
        <f t="shared" ref="J3:J10" si="0">_xlfn.DAYS(I3,H3)</f>
        <v>5851</v>
      </c>
      <c r="K3">
        <f t="shared" ref="K3:K10" si="1">NETWORKDAYS(H3,I3)</f>
        <v>4180</v>
      </c>
    </row>
    <row r="4" spans="1:11">
      <c r="A4">
        <v>1003</v>
      </c>
      <c r="B4" t="s">
        <v>19</v>
      </c>
      <c r="C4" t="s">
        <v>20</v>
      </c>
      <c r="D4">
        <v>29</v>
      </c>
      <c r="E4" t="s">
        <v>13</v>
      </c>
      <c r="F4" t="s">
        <v>14</v>
      </c>
      <c r="G4" s="1">
        <v>63000</v>
      </c>
      <c r="H4" s="2" t="s">
        <v>50</v>
      </c>
      <c r="I4" s="2" t="s">
        <v>51</v>
      </c>
      <c r="J4">
        <f t="shared" si="0"/>
        <v>6275</v>
      </c>
      <c r="K4">
        <f t="shared" si="1"/>
        <v>4484</v>
      </c>
    </row>
    <row r="5" spans="1:11">
      <c r="A5">
        <v>1004</v>
      </c>
      <c r="B5" t="s">
        <v>21</v>
      </c>
      <c r="C5" t="s">
        <v>22</v>
      </c>
      <c r="D5">
        <v>31</v>
      </c>
      <c r="E5" t="s">
        <v>17</v>
      </c>
      <c r="F5" t="s">
        <v>23</v>
      </c>
      <c r="G5" s="1">
        <v>47000</v>
      </c>
      <c r="H5" s="2" t="s">
        <v>53</v>
      </c>
      <c r="I5" s="2" t="s">
        <v>54</v>
      </c>
      <c r="J5">
        <f t="shared" si="0"/>
        <v>5811</v>
      </c>
      <c r="K5">
        <f t="shared" si="1"/>
        <v>4152</v>
      </c>
    </row>
    <row r="6" spans="1:11">
      <c r="A6">
        <v>1005</v>
      </c>
      <c r="B6" t="s">
        <v>24</v>
      </c>
      <c r="C6" t="s">
        <v>25</v>
      </c>
      <c r="D6">
        <v>32</v>
      </c>
      <c r="E6" t="s">
        <v>13</v>
      </c>
      <c r="F6" t="s">
        <v>26</v>
      </c>
      <c r="G6" s="1">
        <v>50000</v>
      </c>
      <c r="H6" s="2" t="s">
        <v>56</v>
      </c>
      <c r="I6" s="2" t="s">
        <v>57</v>
      </c>
      <c r="J6">
        <f t="shared" si="0"/>
        <v>5960</v>
      </c>
      <c r="K6">
        <f t="shared" si="1"/>
        <v>4258</v>
      </c>
    </row>
    <row r="7" spans="1:11">
      <c r="A7">
        <v>1006</v>
      </c>
      <c r="B7" t="s">
        <v>27</v>
      </c>
      <c r="C7" t="s">
        <v>28</v>
      </c>
      <c r="D7">
        <v>35</v>
      </c>
      <c r="E7" t="s">
        <v>13</v>
      </c>
      <c r="F7" t="s">
        <v>29</v>
      </c>
      <c r="G7" s="1">
        <v>65000</v>
      </c>
      <c r="H7" s="2" t="s">
        <v>56</v>
      </c>
      <c r="I7" s="2" t="s">
        <v>59</v>
      </c>
      <c r="J7">
        <f t="shared" si="0"/>
        <v>4511</v>
      </c>
      <c r="K7">
        <f t="shared" si="1"/>
        <v>3223</v>
      </c>
    </row>
    <row r="8" spans="1:11">
      <c r="A8">
        <v>1007</v>
      </c>
      <c r="B8" t="s">
        <v>30</v>
      </c>
      <c r="C8" t="s">
        <v>31</v>
      </c>
      <c r="D8">
        <v>32</v>
      </c>
      <c r="E8" t="s">
        <v>17</v>
      </c>
      <c r="F8" t="s">
        <v>32</v>
      </c>
      <c r="G8" s="1">
        <v>41000</v>
      </c>
      <c r="H8" s="2" t="s">
        <v>61</v>
      </c>
      <c r="I8" s="2" t="s">
        <v>59</v>
      </c>
      <c r="J8">
        <f t="shared" si="0"/>
        <v>3595</v>
      </c>
      <c r="K8">
        <f t="shared" si="1"/>
        <v>2568</v>
      </c>
    </row>
    <row r="9" spans="1:11">
      <c r="A9">
        <v>1008</v>
      </c>
      <c r="B9" t="s">
        <v>33</v>
      </c>
      <c r="C9" t="s">
        <v>34</v>
      </c>
      <c r="D9">
        <v>38</v>
      </c>
      <c r="E9" t="s">
        <v>13</v>
      </c>
      <c r="F9" t="s">
        <v>14</v>
      </c>
      <c r="G9" s="1">
        <v>48000</v>
      </c>
      <c r="H9" s="2" t="s">
        <v>63</v>
      </c>
      <c r="I9" s="2" t="s">
        <v>64</v>
      </c>
      <c r="J9">
        <f t="shared" si="0"/>
        <v>4700</v>
      </c>
      <c r="K9">
        <f t="shared" si="1"/>
        <v>3358</v>
      </c>
    </row>
    <row r="10" spans="1:11">
      <c r="A10">
        <v>1009</v>
      </c>
      <c r="B10" t="s">
        <v>35</v>
      </c>
      <c r="C10" t="s">
        <v>36</v>
      </c>
      <c r="D10">
        <v>31</v>
      </c>
      <c r="E10" t="s">
        <v>13</v>
      </c>
      <c r="F10" t="s">
        <v>23</v>
      </c>
      <c r="G10" s="1">
        <v>42000</v>
      </c>
      <c r="H10" s="2" t="s">
        <v>66</v>
      </c>
      <c r="I10" s="2" t="s">
        <v>64</v>
      </c>
      <c r="J10">
        <f t="shared" si="0"/>
        <v>4273</v>
      </c>
      <c r="K10">
        <f t="shared" si="1"/>
        <v>3053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11</vt:i4>
      </vt:variant>
    </vt:vector>
  </HeadingPairs>
  <TitlesOfParts>
    <vt:vector size="11" baseType="lpstr">
      <vt:lpstr>Max-Min</vt:lpstr>
      <vt:lpstr>IF-IFS</vt:lpstr>
      <vt:lpstr>Len</vt:lpstr>
      <vt:lpstr>LeftRight</vt:lpstr>
      <vt:lpstr>DateToText</vt:lpstr>
      <vt:lpstr>TRIM</vt:lpstr>
      <vt:lpstr>Substitute</vt:lpstr>
      <vt:lpstr>SUM-SumIF</vt:lpstr>
      <vt:lpstr>Count-CountIF</vt:lpstr>
      <vt:lpstr>Concatenate</vt:lpstr>
      <vt:lpstr>Days-NetworkDays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 Freberg</dc:creator>
  <cp:lastModifiedBy>97798</cp:lastModifiedBy>
  <dcterms:created xsi:type="dcterms:W3CDTF">2021-12-16T14:18:00Z</dcterms:created>
  <dcterms:modified xsi:type="dcterms:W3CDTF">2024-09-17T13:33:00Z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7F917C41981847E6B8D010A287223EEE_12</vt:lpwstr>
  </property>
  <property fmtid="{D5CDD505-2E9C-101B-9397-08002B2CF9AE}" pid="3" name="KSOProductBuildVer">
    <vt:lpwstr>1033-12.2.0.17562</vt:lpwstr>
  </property>
</Properties>
</file>