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0" yWindow="0" windowWidth="20490" windowHeight="8340" activeTab="2"/>
  </bookViews>
  <sheets>
    <sheet name="Sheet1" sheetId="1" r:id="rId1"/>
    <sheet name="Sheet3" sheetId="3" r:id="rId2"/>
    <sheet name="Sheet4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M6" i="3"/>
  <c r="M5" i="3"/>
  <c r="M4" i="3"/>
  <c r="I9" i="3"/>
  <c r="C14" i="1"/>
  <c r="C13" i="1"/>
  <c r="C12" i="1"/>
  <c r="L2" i="2"/>
  <c r="L3" i="2"/>
  <c r="L4" i="2"/>
  <c r="L5" i="2"/>
  <c r="L6" i="2"/>
  <c r="L7" i="2"/>
  <c r="K3" i="2" l="1"/>
  <c r="K2" i="2"/>
  <c r="K4" i="2"/>
  <c r="K5" i="2"/>
  <c r="K6" i="2"/>
  <c r="K7" i="2"/>
  <c r="J3" i="2"/>
  <c r="J4" i="2"/>
  <c r="J5" i="2"/>
  <c r="J6" i="2"/>
  <c r="J7" i="2"/>
  <c r="J2" i="2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F10" i="1" l="1"/>
  <c r="F8" i="1"/>
  <c r="F6" i="1"/>
  <c r="F4" i="1"/>
  <c r="F2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<sst xmlns="http://schemas.openxmlformats.org/spreadsheetml/2006/main" count="106" uniqueCount="91">
  <si>
    <t>Name</t>
  </si>
  <si>
    <t>Marks</t>
  </si>
  <si>
    <t>percenṭage</t>
  </si>
  <si>
    <t>Status</t>
  </si>
  <si>
    <t>Riya</t>
  </si>
  <si>
    <t>Krisha</t>
  </si>
  <si>
    <t>jyoti</t>
  </si>
  <si>
    <t>Muskan</t>
  </si>
  <si>
    <t>Deepali</t>
  </si>
  <si>
    <t>Richa</t>
  </si>
  <si>
    <t>Priya</t>
  </si>
  <si>
    <t>Ashu</t>
  </si>
  <si>
    <t>Himanshu</t>
  </si>
  <si>
    <t>s.No</t>
  </si>
  <si>
    <t>puja</t>
  </si>
  <si>
    <t>Grades</t>
  </si>
  <si>
    <t>S.No</t>
  </si>
  <si>
    <t>Value</t>
  </si>
  <si>
    <t>Income</t>
  </si>
  <si>
    <t>Expense1</t>
  </si>
  <si>
    <t>Expense2</t>
  </si>
  <si>
    <t>Expense3</t>
  </si>
  <si>
    <t>Tax(%)</t>
  </si>
  <si>
    <t>Bonus</t>
  </si>
  <si>
    <t>Week 1</t>
  </si>
  <si>
    <t>week2</t>
  </si>
  <si>
    <t>week3</t>
  </si>
  <si>
    <t>week4</t>
  </si>
  <si>
    <t>week5</t>
  </si>
  <si>
    <t>week6</t>
  </si>
  <si>
    <t>week7</t>
  </si>
  <si>
    <t>Total</t>
  </si>
  <si>
    <t>Tax</t>
  </si>
  <si>
    <t>Average</t>
  </si>
  <si>
    <t>max</t>
  </si>
  <si>
    <t>min</t>
  </si>
  <si>
    <t>Lalit</t>
  </si>
  <si>
    <t>SALESPERSON</t>
  </si>
  <si>
    <t>CITY</t>
  </si>
  <si>
    <t>TOTAL SALES</t>
  </si>
  <si>
    <t>Sumit</t>
  </si>
  <si>
    <t>Mahesh</t>
  </si>
  <si>
    <t>Rohit</t>
  </si>
  <si>
    <t>Sanjay</t>
  </si>
  <si>
    <t>NitIn</t>
  </si>
  <si>
    <t>Rakesh</t>
  </si>
  <si>
    <t>Kavita</t>
  </si>
  <si>
    <t>Jai</t>
  </si>
  <si>
    <t>Harsh</t>
  </si>
  <si>
    <t>delhi</t>
  </si>
  <si>
    <t>gurgaon</t>
  </si>
  <si>
    <t>noida</t>
  </si>
  <si>
    <t>total sales</t>
  </si>
  <si>
    <t>calciulate  sum of those values which are greater than 60000</t>
  </si>
  <si>
    <t>REGION</t>
  </si>
  <si>
    <t>East</t>
  </si>
  <si>
    <t>west</t>
  </si>
  <si>
    <t>east</t>
  </si>
  <si>
    <t>north</t>
  </si>
  <si>
    <t xml:space="preserve">south </t>
  </si>
  <si>
    <t>year of service</t>
  </si>
  <si>
    <t>Kolkata</t>
  </si>
  <si>
    <t>Jaipur</t>
  </si>
  <si>
    <t>Patna</t>
  </si>
  <si>
    <t>Delhi</t>
  </si>
  <si>
    <t>Chennai</t>
  </si>
  <si>
    <t>Varanasi</t>
  </si>
  <si>
    <t>Kerla</t>
  </si>
  <si>
    <t>Noida</t>
  </si>
  <si>
    <t xml:space="preserve">Gurgaon </t>
  </si>
  <si>
    <t>jaipur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</si>
  <si>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</si>
  <si>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S.NO.</t>
  </si>
  <si>
    <t>Student Name</t>
  </si>
  <si>
    <t>Ramesh</t>
  </si>
  <si>
    <t>Sanjana</t>
  </si>
  <si>
    <t>Kawal</t>
  </si>
  <si>
    <t>Namish</t>
  </si>
  <si>
    <t>Geeta</t>
  </si>
  <si>
    <t>Mahima</t>
  </si>
  <si>
    <t>Radhika</t>
  </si>
  <si>
    <t>Curve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</si>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</sst>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  <xf numFmtId="0" fontId="2" fillId="0" borderId="0" xfId="0" applyFont="1"/>
    <xf numFmtId="9" fontId="3" fillId="0" borderId="0" xfId="1" applyNumberFormat="1" applyFont="1"/>
    <xf numFmtId="0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8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14" totalsRowShown="0" headerRowDxfId="7">
  <autoFilter ref="A1:F14"/>
  <tableColumns count="6">
    <tableColumn id="1" name="s.No"/>
    <tableColumn id="2" name="Name"/>
    <tableColumn id="3" name="Marks"/>
    <tableColumn id="4" name="percenṭage" dataDxfId="6" dataCellStyle="Percent">
      <calculatedColumnFormula>Table1[[#This Row],[Marks]]/500*100%</calculatedColumnFormula>
    </tableColumn>
    <tableColumn id="5" name="Status" dataDxfId="5">
      <calculatedColumnFormula>IF(D2&lt;=50,"pass","fail")</calculatedColumnFormula>
    </tableColumn>
    <tableColumn id="7" name="Grades" dataDxfId="4">
      <calculatedColumnFormula>IF(D2&gt;=90%,"A grade",IF(D2&gt;=80%,"B grade",IF(D2&gt;=70%,"c grade",IF(D2&gt;=60%,"D grade",IF( D2&gt;=50%,"E grade","F grade")))))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11" totalsRowShown="0">
  <autoFilter ref="A1:F11"/>
  <tableColumns count="6">
    <tableColumn id="1" name="S.No"/>
    <tableColumn id="2" name="SALESPERSON"/>
    <tableColumn id="3" name="REGION"/>
    <tableColumn id="4" name="year of service" dataDxfId="0"/>
    <tableColumn id="5" name="CITY"/>
    <tableColumn id="6" name="TOTAL SAL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L7" totalsRowShown="0" headerRowDxfId="3">
  <autoFilter ref="A1:L7"/>
  <tableColumns count="12">
    <tableColumn id="1" name="S.No"/>
    <tableColumn id="2" name="Value"/>
    <tableColumn id="3" name="Week 1"/>
    <tableColumn id="4" name="week2"/>
    <tableColumn id="5" name="week3"/>
    <tableColumn id="6" name="week4"/>
    <tableColumn id="7" name="week5"/>
    <tableColumn id="8" name="week6"/>
    <tableColumn id="9" name="week7"/>
    <tableColumn id="10" name="Total">
      <calculatedColumnFormula>SUM(C2:I2)</calculatedColumnFormula>
    </tableColumn>
    <tableColumn id="11" name="Tax" dataDxfId="2">
      <calculatedColumnFormula>Table2[[#This Row],[Total]]*$J$6</calculatedColumnFormula>
    </tableColumn>
    <tableColumn id="12" name="Bonus" dataDxfId="1">
      <calculatedColumnFormula>K2*$K$7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defaultRowHeight="15" x14ac:dyDescent="0.25"/>
  <cols>
    <col min="2" max="2" width="16.5703125" customWidth="1"/>
    <col min="4" max="4" width="13.140625" customWidth="1"/>
  </cols>
  <sheetData>
    <row r="1" spans="1:6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15</v>
      </c>
    </row>
    <row r="2" spans="1:6" x14ac:dyDescent="0.25">
      <c r="A2">
        <v>1</v>
      </c>
      <c r="B2" t="s">
        <v>4</v>
      </c>
      <c r="C2">
        <v>456</v>
      </c>
      <c r="D2" s="2">
        <f>Table1[[#This Row],[Marks]]/500*100%</f>
        <v>0.91200000000000003</v>
      </c>
      <c r="E2" t="str">
        <f t="shared" ref="E2:E11" si="0">IF(D2&lt;=50,"pass","fail")</f>
        <v>pass</v>
      </c>
      <c r="F2" t="str">
        <f t="shared" ref="F2:F11" si="1">IF(D2&gt;=90%,"A grade",IF(D2&gt;=80%,"B grade",IF(D2&gt;=70%,"c grade",IF(D2&gt;=60%,"D grade",IF( D2&gt;=50%,"E grade","F grade")))))</f>
        <v>A grade</v>
      </c>
    </row>
    <row r="3" spans="1:6" x14ac:dyDescent="0.25">
      <c r="A3">
        <v>2</v>
      </c>
      <c r="B3" t="s">
        <v>5</v>
      </c>
      <c r="C3">
        <v>433</v>
      </c>
      <c r="D3" s="2">
        <f>Table1[[#This Row],[Marks]]/500*100%</f>
        <v>0.86599999999999999</v>
      </c>
      <c r="E3" t="str">
        <f t="shared" si="0"/>
        <v>pass</v>
      </c>
      <c r="F3" t="str">
        <f t="shared" si="1"/>
        <v>B grade</v>
      </c>
    </row>
    <row r="4" spans="1:6" x14ac:dyDescent="0.25">
      <c r="A4">
        <v>3</v>
      </c>
      <c r="B4" t="s">
        <v>6</v>
      </c>
      <c r="C4">
        <v>320</v>
      </c>
      <c r="D4" s="2">
        <f>Table1[[#This Row],[Marks]]/500*100%</f>
        <v>0.64</v>
      </c>
      <c r="E4" t="str">
        <f t="shared" si="0"/>
        <v>pass</v>
      </c>
      <c r="F4" t="str">
        <f t="shared" si="1"/>
        <v>D grade</v>
      </c>
    </row>
    <row r="5" spans="1:6" x14ac:dyDescent="0.25">
      <c r="A5">
        <v>4</v>
      </c>
      <c r="B5" t="s">
        <v>7</v>
      </c>
      <c r="C5">
        <v>478</v>
      </c>
      <c r="D5" s="2">
        <f>Table1[[#This Row],[Marks]]/500*100%</f>
        <v>0.95599999999999996</v>
      </c>
      <c r="E5" t="str">
        <f t="shared" si="0"/>
        <v>pass</v>
      </c>
      <c r="F5" t="str">
        <f t="shared" si="1"/>
        <v>A grade</v>
      </c>
    </row>
    <row r="6" spans="1:6" x14ac:dyDescent="0.25">
      <c r="A6">
        <v>5</v>
      </c>
      <c r="B6" t="s">
        <v>8</v>
      </c>
      <c r="C6">
        <v>322</v>
      </c>
      <c r="D6" s="2">
        <f>Table1[[#This Row],[Marks]]/500*100%</f>
        <v>0.64400000000000002</v>
      </c>
      <c r="E6" t="str">
        <f t="shared" si="0"/>
        <v>pass</v>
      </c>
      <c r="F6" t="str">
        <f t="shared" si="1"/>
        <v>D grade</v>
      </c>
    </row>
    <row r="7" spans="1:6" x14ac:dyDescent="0.25">
      <c r="A7">
        <v>6</v>
      </c>
      <c r="B7" t="s">
        <v>9</v>
      </c>
      <c r="C7">
        <v>278</v>
      </c>
      <c r="D7" s="2">
        <f>Table1[[#This Row],[Marks]]/500*100%</f>
        <v>0.55600000000000005</v>
      </c>
      <c r="E7" t="str">
        <f t="shared" si="0"/>
        <v>pass</v>
      </c>
      <c r="F7" t="str">
        <f t="shared" si="1"/>
        <v>E grade</v>
      </c>
    </row>
    <row r="8" spans="1:6" x14ac:dyDescent="0.25">
      <c r="A8">
        <v>7</v>
      </c>
      <c r="B8" t="s">
        <v>10</v>
      </c>
      <c r="C8">
        <v>453</v>
      </c>
      <c r="D8" s="2">
        <f>Table1[[#This Row],[Marks]]/500*100%</f>
        <v>0.90600000000000003</v>
      </c>
      <c r="E8" t="str">
        <f t="shared" si="0"/>
        <v>pass</v>
      </c>
      <c r="F8" t="str">
        <f t="shared" si="1"/>
        <v>A grade</v>
      </c>
    </row>
    <row r="9" spans="1:6" x14ac:dyDescent="0.25">
      <c r="A9">
        <v>8</v>
      </c>
      <c r="B9" t="s">
        <v>11</v>
      </c>
      <c r="C9">
        <v>466</v>
      </c>
      <c r="D9" s="2">
        <f>Table1[[#This Row],[Marks]]/500*100%</f>
        <v>0.93200000000000005</v>
      </c>
      <c r="E9" t="str">
        <f t="shared" si="0"/>
        <v>pass</v>
      </c>
      <c r="F9" t="str">
        <f t="shared" si="1"/>
        <v>A grade</v>
      </c>
    </row>
    <row r="10" spans="1:6" x14ac:dyDescent="0.25">
      <c r="A10">
        <v>9</v>
      </c>
      <c r="B10" t="s">
        <v>12</v>
      </c>
      <c r="C10">
        <v>344</v>
      </c>
      <c r="D10" s="2">
        <f>Table1[[#This Row],[Marks]]/500*100%</f>
        <v>0.68799999999999994</v>
      </c>
      <c r="E10" t="str">
        <f t="shared" si="0"/>
        <v>pass</v>
      </c>
      <c r="F10" t="str">
        <f t="shared" si="1"/>
        <v>D grade</v>
      </c>
    </row>
    <row r="11" spans="1:6" x14ac:dyDescent="0.25">
      <c r="A11">
        <v>10</v>
      </c>
      <c r="B11" t="s">
        <v>14</v>
      </c>
      <c r="C11">
        <v>423</v>
      </c>
      <c r="D11" s="2">
        <f>Table1[[#This Row],[Marks]]/500*100%</f>
        <v>0.84599999999999997</v>
      </c>
      <c r="E11" t="str">
        <f t="shared" si="0"/>
        <v>pass</v>
      </c>
      <c r="F11" t="str">
        <f t="shared" si="1"/>
        <v>B grade</v>
      </c>
    </row>
    <row r="12" spans="1:6" x14ac:dyDescent="0.25">
      <c r="B12" t="s">
        <v>33</v>
      </c>
      <c r="C12">
        <f>AVERAGE(C2:C11)</f>
        <v>397.3</v>
      </c>
      <c r="D12" s="3"/>
    </row>
    <row r="13" spans="1:6" x14ac:dyDescent="0.25">
      <c r="B13" t="s">
        <v>34</v>
      </c>
      <c r="C13">
        <f>MAX(C2:C11)</f>
        <v>478</v>
      </c>
      <c r="D13" s="5"/>
      <c r="E13" s="6"/>
    </row>
    <row r="14" spans="1:6" x14ac:dyDescent="0.25">
      <c r="B14" t="s">
        <v>35</v>
      </c>
      <c r="C14">
        <f>MIN(C2:C11)</f>
        <v>278</v>
      </c>
      <c r="D14" s="5"/>
      <c r="E14" s="6"/>
      <c r="F14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10" workbookViewId="0">
      <selection activeCell="M40" sqref="M40"/>
    </sheetView>
  </sheetViews>
  <sheetFormatPr defaultRowHeight="15" x14ac:dyDescent="0.25"/>
  <cols>
    <col min="2" max="2" width="15.42578125" customWidth="1"/>
    <col min="3" max="3" width="14.28515625" customWidth="1"/>
    <col min="4" max="4" width="16.85546875" customWidth="1"/>
    <col min="5" max="5" width="10.42578125" customWidth="1"/>
    <col min="6" max="6" width="14.28515625" customWidth="1"/>
  </cols>
  <sheetData>
    <row r="1" spans="1:14" x14ac:dyDescent="0.25">
      <c r="A1" t="s">
        <v>16</v>
      </c>
      <c r="B1" t="s">
        <v>37</v>
      </c>
      <c r="C1" t="s">
        <v>54</v>
      </c>
      <c r="D1" s="9" t="s">
        <v>60</v>
      </c>
      <c r="E1" t="s">
        <v>38</v>
      </c>
      <c r="F1" t="s">
        <v>39</v>
      </c>
    </row>
    <row r="2" spans="1:14" x14ac:dyDescent="0.25">
      <c r="A2">
        <v>1</v>
      </c>
      <c r="B2" t="s">
        <v>36</v>
      </c>
      <c r="C2" t="s">
        <v>55</v>
      </c>
      <c r="D2" s="9">
        <v>6</v>
      </c>
      <c r="E2" t="s">
        <v>61</v>
      </c>
      <c r="F2">
        <v>56000</v>
      </c>
    </row>
    <row r="3" spans="1:14" x14ac:dyDescent="0.25">
      <c r="A3">
        <v>2</v>
      </c>
      <c r="B3" t="s">
        <v>40</v>
      </c>
      <c r="C3" t="s">
        <v>56</v>
      </c>
      <c r="D3" s="9">
        <v>4</v>
      </c>
      <c r="E3" t="s">
        <v>62</v>
      </c>
      <c r="F3">
        <v>47800</v>
      </c>
      <c r="I3" t="s">
        <v>71</v>
      </c>
      <c r="L3" t="s">
        <v>52</v>
      </c>
    </row>
    <row r="4" spans="1:14" x14ac:dyDescent="0.25">
      <c r="A4">
        <v>3</v>
      </c>
      <c r="B4" t="s">
        <v>41</v>
      </c>
      <c r="C4" t="s">
        <v>57</v>
      </c>
      <c r="D4" s="9">
        <v>9</v>
      </c>
      <c r="E4" t="s">
        <v>63</v>
      </c>
      <c r="F4">
        <v>86700</v>
      </c>
      <c r="L4" s="7" t="s">
        <v>49</v>
      </c>
      <c r="M4" s="7">
        <f>SUMIF(E2:E11,"delhi",F2:F11)</f>
        <v>85800</v>
      </c>
    </row>
    <row r="5" spans="1:14" x14ac:dyDescent="0.25">
      <c r="A5">
        <v>4</v>
      </c>
      <c r="B5" t="s">
        <v>42</v>
      </c>
      <c r="C5" t="s">
        <v>58</v>
      </c>
      <c r="D5" s="9">
        <v>8</v>
      </c>
      <c r="E5" t="s">
        <v>64</v>
      </c>
      <c r="F5">
        <v>85800</v>
      </c>
      <c r="L5" s="7" t="s">
        <v>51</v>
      </c>
      <c r="M5" s="7">
        <f>SUMIF(E2:E11,"noida",F2:F11)</f>
        <v>460000</v>
      </c>
    </row>
    <row r="6" spans="1:14" x14ac:dyDescent="0.25">
      <c r="A6">
        <v>5</v>
      </c>
      <c r="B6" t="s">
        <v>43</v>
      </c>
      <c r="C6" t="s">
        <v>59</v>
      </c>
      <c r="D6" s="9">
        <v>2</v>
      </c>
      <c r="E6" t="s">
        <v>65</v>
      </c>
      <c r="F6">
        <v>65000</v>
      </c>
      <c r="L6" s="7" t="s">
        <v>50</v>
      </c>
      <c r="M6" s="7">
        <f>SUMIF(E2:E11,"gurgaon",F2:F11)</f>
        <v>0</v>
      </c>
    </row>
    <row r="7" spans="1:14" x14ac:dyDescent="0.25">
      <c r="A7">
        <v>6</v>
      </c>
      <c r="B7" t="s">
        <v>44</v>
      </c>
      <c r="C7" t="s">
        <v>57</v>
      </c>
      <c r="D7" s="9">
        <v>4</v>
      </c>
      <c r="E7" t="s">
        <v>66</v>
      </c>
      <c r="F7">
        <v>67000</v>
      </c>
    </row>
    <row r="8" spans="1:14" x14ac:dyDescent="0.25">
      <c r="A8">
        <v>7</v>
      </c>
      <c r="B8" t="s">
        <v>45</v>
      </c>
      <c r="C8" t="s">
        <v>59</v>
      </c>
      <c r="D8" s="9">
        <v>10</v>
      </c>
      <c r="E8" t="s">
        <v>67</v>
      </c>
      <c r="F8">
        <v>58000</v>
      </c>
      <c r="I8" s="8" t="s">
        <v>53</v>
      </c>
      <c r="J8" s="8"/>
      <c r="K8" s="8"/>
      <c r="L8" s="8"/>
      <c r="M8" s="8"/>
      <c r="N8" s="8"/>
    </row>
    <row r="9" spans="1:14" x14ac:dyDescent="0.25">
      <c r="A9">
        <v>8</v>
      </c>
      <c r="B9" t="s">
        <v>46</v>
      </c>
      <c r="C9" t="s">
        <v>58</v>
      </c>
      <c r="D9" s="9">
        <v>4</v>
      </c>
      <c r="E9" t="s">
        <v>68</v>
      </c>
      <c r="F9">
        <v>460000</v>
      </c>
      <c r="I9" s="8">
        <f>SUMIF(F2:F11,"&gt;=60000")</f>
        <v>1234500</v>
      </c>
      <c r="J9" s="8"/>
      <c r="K9" s="8"/>
      <c r="L9" s="8"/>
      <c r="M9" s="8"/>
      <c r="N9" s="8"/>
    </row>
    <row r="10" spans="1:14" x14ac:dyDescent="0.25">
      <c r="A10">
        <v>9</v>
      </c>
      <c r="B10" t="s">
        <v>47</v>
      </c>
      <c r="C10" t="s">
        <v>58</v>
      </c>
      <c r="D10" s="9">
        <v>9</v>
      </c>
      <c r="E10" t="s">
        <v>69</v>
      </c>
      <c r="F10">
        <v>57000</v>
      </c>
    </row>
    <row r="11" spans="1:14" x14ac:dyDescent="0.25">
      <c r="A11">
        <v>10</v>
      </c>
      <c r="B11" t="s">
        <v>48</v>
      </c>
      <c r="C11" t="s">
        <v>56</v>
      </c>
      <c r="D11" s="9">
        <v>6</v>
      </c>
      <c r="E11" t="s">
        <v>70</v>
      </c>
      <c r="F11">
        <v>470000</v>
      </c>
    </row>
    <row r="14" spans="1:14" x14ac:dyDescent="0.25">
      <c r="B14" t="s">
        <v>49</v>
      </c>
      <c r="C14" t="s">
        <v>50</v>
      </c>
      <c r="D14" t="s">
        <v>51</v>
      </c>
    </row>
    <row r="15" spans="1:14" x14ac:dyDescent="0.25">
      <c r="A15" t="s">
        <v>58</v>
      </c>
      <c r="B15">
        <f>SUMIFS(F2:F11,C2:C11,"north",E2:E11,"delhi",D2:D11,"&gt;5")</f>
        <v>85800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2" sqref="G2"/>
    </sheetView>
  </sheetViews>
  <sheetFormatPr defaultRowHeight="15" x14ac:dyDescent="0.25"/>
  <cols>
    <col min="2" max="2" width="15" customWidth="1"/>
    <col min="12" max="13" width="11.140625" customWidth="1"/>
  </cols>
  <sheetData>
    <row r="1" spans="1:12" x14ac:dyDescent="0.25">
      <c r="A1" s="9" t="s">
        <v>72</v>
      </c>
      <c r="B1" t="s">
        <v>73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31</v>
      </c>
      <c r="L1" t="s">
        <v>90</v>
      </c>
    </row>
    <row r="2" spans="1:12" x14ac:dyDescent="0.25">
      <c r="A2" s="9">
        <v>1</v>
      </c>
      <c r="B2" t="s">
        <v>74</v>
      </c>
      <c r="C2">
        <v>85</v>
      </c>
      <c r="D2">
        <v>90</v>
      </c>
      <c r="E2">
        <v>80</v>
      </c>
      <c r="F2">
        <v>85</v>
      </c>
      <c r="J2">
        <v>90</v>
      </c>
    </row>
    <row r="3" spans="1:12" x14ac:dyDescent="0.25">
      <c r="A3" s="9">
        <v>2</v>
      </c>
      <c r="B3" t="s">
        <v>75</v>
      </c>
      <c r="C3">
        <v>70</v>
      </c>
      <c r="D3">
        <v>75</v>
      </c>
      <c r="E3">
        <v>65</v>
      </c>
      <c r="F3">
        <v>72</v>
      </c>
      <c r="J3">
        <v>75</v>
      </c>
    </row>
    <row r="4" spans="1:12" x14ac:dyDescent="0.25">
      <c r="A4" s="9">
        <v>3</v>
      </c>
      <c r="B4" t="s">
        <v>41</v>
      </c>
      <c r="C4">
        <v>92</v>
      </c>
      <c r="D4">
        <v>88</v>
      </c>
      <c r="E4">
        <v>95</v>
      </c>
      <c r="F4">
        <v>90</v>
      </c>
      <c r="J4">
        <v>92</v>
      </c>
    </row>
    <row r="5" spans="1:12" x14ac:dyDescent="0.25">
      <c r="A5" s="9">
        <v>4</v>
      </c>
      <c r="B5" t="s">
        <v>76</v>
      </c>
      <c r="C5">
        <v>80</v>
      </c>
      <c r="D5">
        <v>82</v>
      </c>
      <c r="E5">
        <v>85</v>
      </c>
      <c r="F5">
        <v>88</v>
      </c>
      <c r="J5">
        <v>86</v>
      </c>
    </row>
    <row r="6" spans="1:12" x14ac:dyDescent="0.25">
      <c r="A6" s="9">
        <v>5</v>
      </c>
      <c r="B6" t="s">
        <v>42</v>
      </c>
      <c r="C6">
        <v>75</v>
      </c>
      <c r="D6">
        <v>78</v>
      </c>
      <c r="E6">
        <v>80</v>
      </c>
      <c r="F6">
        <v>82</v>
      </c>
    </row>
    <row r="7" spans="1:12" x14ac:dyDescent="0.25">
      <c r="A7" s="9">
        <v>6</v>
      </c>
      <c r="B7" t="s">
        <v>77</v>
      </c>
      <c r="C7">
        <v>85</v>
      </c>
      <c r="D7">
        <v>86</v>
      </c>
      <c r="E7">
        <v>88</v>
      </c>
      <c r="F7">
        <v>90</v>
      </c>
    </row>
    <row r="8" spans="1:12" x14ac:dyDescent="0.25">
      <c r="A8" s="9">
        <v>7</v>
      </c>
      <c r="B8" t="s">
        <v>78</v>
      </c>
      <c r="C8">
        <v>90</v>
      </c>
      <c r="D8">
        <v>92</v>
      </c>
      <c r="E8">
        <v>95</v>
      </c>
      <c r="F8">
        <v>92</v>
      </c>
    </row>
    <row r="9" spans="1:12" x14ac:dyDescent="0.25">
      <c r="A9" s="9">
        <v>8</v>
      </c>
      <c r="B9" t="s">
        <v>79</v>
      </c>
      <c r="C9">
        <v>78</v>
      </c>
      <c r="D9">
        <v>80</v>
      </c>
      <c r="E9">
        <v>82</v>
      </c>
      <c r="F9">
        <v>85</v>
      </c>
    </row>
    <row r="10" spans="1:12" x14ac:dyDescent="0.25">
      <c r="A10" s="9">
        <v>9</v>
      </c>
      <c r="B10" t="s">
        <v>80</v>
      </c>
      <c r="C10">
        <v>85</v>
      </c>
      <c r="D10">
        <v>88</v>
      </c>
      <c r="E10">
        <v>90</v>
      </c>
      <c r="F10">
        <v>92</v>
      </c>
    </row>
    <row r="11" spans="1:12" x14ac:dyDescent="0.25">
      <c r="A11" s="9">
        <v>10</v>
      </c>
      <c r="B11" t="s">
        <v>47</v>
      </c>
      <c r="C11">
        <v>92</v>
      </c>
      <c r="D11">
        <v>95</v>
      </c>
      <c r="E11">
        <v>98</v>
      </c>
      <c r="F11">
        <v>92</v>
      </c>
    </row>
    <row r="12" spans="1:12" x14ac:dyDescent="0.25">
      <c r="A12" s="9">
        <v>11</v>
      </c>
      <c r="B12" t="s">
        <v>81</v>
      </c>
      <c r="C12">
        <v>5</v>
      </c>
      <c r="D12">
        <v>10</v>
      </c>
      <c r="E12">
        <v>8</v>
      </c>
      <c r="F1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M1" sqref="M1"/>
    </sheetView>
  </sheetViews>
  <sheetFormatPr defaultRowHeight="15" x14ac:dyDescent="0.25"/>
  <cols>
    <col min="3" max="3" width="9.7109375" customWidth="1"/>
    <col min="12" max="12" width="11" customWidth="1"/>
  </cols>
  <sheetData>
    <row r="1" spans="1:12" x14ac:dyDescent="0.25">
      <c r="A1" s="4" t="s">
        <v>16</v>
      </c>
      <c r="B1" s="4" t="s">
        <v>17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23</v>
      </c>
    </row>
    <row r="2" spans="1:12" x14ac:dyDescent="0.25">
      <c r="A2">
        <v>1</v>
      </c>
      <c r="B2" t="s">
        <v>18</v>
      </c>
      <c r="C2">
        <v>500</v>
      </c>
      <c r="D2">
        <v>600</v>
      </c>
      <c r="E2">
        <v>550</v>
      </c>
      <c r="F2">
        <v>700</v>
      </c>
      <c r="G2">
        <v>650</v>
      </c>
      <c r="H2">
        <v>750</v>
      </c>
      <c r="I2">
        <v>900</v>
      </c>
      <c r="J2">
        <f>SUM(C2:I2)</f>
        <v>4650</v>
      </c>
      <c r="K2">
        <f>Table2[[#This Row],[Total]]*$J$6</f>
        <v>2255.2500000000005</v>
      </c>
      <c r="L2">
        <f t="shared" ref="L2:L7" si="0">K2*$K$7</f>
        <v>568774.05000000016</v>
      </c>
    </row>
    <row r="3" spans="1:12" x14ac:dyDescent="0.25">
      <c r="A3">
        <v>2</v>
      </c>
      <c r="B3" t="s">
        <v>19</v>
      </c>
      <c r="C3">
        <v>200</v>
      </c>
      <c r="D3">
        <v>250</v>
      </c>
      <c r="E3">
        <v>220</v>
      </c>
      <c r="F3">
        <v>300</v>
      </c>
      <c r="G3">
        <v>280</v>
      </c>
      <c r="H3">
        <v>320</v>
      </c>
      <c r="I3">
        <v>400</v>
      </c>
      <c r="J3">
        <f t="shared" ref="J3:J7" si="1">SUM(C3:I3)</f>
        <v>1970</v>
      </c>
      <c r="K3">
        <f>Table2[[#This Row],[Total]]*$J$6</f>
        <v>955.45000000000016</v>
      </c>
      <c r="L3">
        <f t="shared" si="0"/>
        <v>240964.49000000008</v>
      </c>
    </row>
    <row r="4" spans="1:12" x14ac:dyDescent="0.25">
      <c r="A4">
        <v>3</v>
      </c>
      <c r="B4" t="s">
        <v>20</v>
      </c>
      <c r="C4">
        <v>150</v>
      </c>
      <c r="D4">
        <v>180</v>
      </c>
      <c r="E4">
        <v>160</v>
      </c>
      <c r="F4">
        <v>200</v>
      </c>
      <c r="G4">
        <v>190</v>
      </c>
      <c r="H4">
        <v>210</v>
      </c>
      <c r="I4">
        <v>250</v>
      </c>
      <c r="J4">
        <f t="shared" si="1"/>
        <v>1340</v>
      </c>
      <c r="K4">
        <f>Table2[[#This Row],[Total]]*$J$6</f>
        <v>649.90000000000009</v>
      </c>
      <c r="L4">
        <f t="shared" si="0"/>
        <v>163904.78000000006</v>
      </c>
    </row>
    <row r="5" spans="1:12" x14ac:dyDescent="0.25">
      <c r="A5">
        <v>4</v>
      </c>
      <c r="B5" t="s">
        <v>21</v>
      </c>
      <c r="C5">
        <v>300</v>
      </c>
      <c r="D5">
        <v>350</v>
      </c>
      <c r="E5">
        <v>320</v>
      </c>
      <c r="F5">
        <v>400</v>
      </c>
      <c r="G5">
        <v>380</v>
      </c>
      <c r="H5">
        <v>410</v>
      </c>
      <c r="I5">
        <v>480</v>
      </c>
      <c r="J5">
        <f t="shared" si="1"/>
        <v>2640</v>
      </c>
      <c r="K5">
        <f>Table2[[#This Row],[Total]]*$J$6</f>
        <v>1280.4000000000003</v>
      </c>
      <c r="L5">
        <f t="shared" si="0"/>
        <v>322916.88000000012</v>
      </c>
    </row>
    <row r="6" spans="1:12" x14ac:dyDescent="0.25">
      <c r="A6">
        <v>5</v>
      </c>
      <c r="B6" t="s">
        <v>22</v>
      </c>
      <c r="C6">
        <v>5.0000000000000001E-3</v>
      </c>
      <c r="D6">
        <v>0.08</v>
      </c>
      <c r="E6">
        <v>0.06</v>
      </c>
      <c r="F6">
        <v>0.09</v>
      </c>
      <c r="G6">
        <v>7.0000000000000007E-2</v>
      </c>
      <c r="H6">
        <v>0.08</v>
      </c>
      <c r="I6">
        <v>0.1</v>
      </c>
      <c r="J6">
        <f t="shared" si="1"/>
        <v>0.4850000000000001</v>
      </c>
      <c r="K6">
        <f>Table2[[#This Row],[Total]]*$J$6</f>
        <v>0.2352250000000001</v>
      </c>
      <c r="L6">
        <f t="shared" si="0"/>
        <v>59.323745000000038</v>
      </c>
    </row>
    <row r="7" spans="1:12" x14ac:dyDescent="0.25">
      <c r="A7">
        <v>6</v>
      </c>
      <c r="B7" t="s">
        <v>23</v>
      </c>
      <c r="C7">
        <v>50</v>
      </c>
      <c r="D7">
        <v>70</v>
      </c>
      <c r="E7">
        <v>60</v>
      </c>
      <c r="F7">
        <v>80</v>
      </c>
      <c r="G7">
        <v>75</v>
      </c>
      <c r="H7">
        <v>85</v>
      </c>
      <c r="I7">
        <v>100</v>
      </c>
      <c r="J7">
        <f t="shared" si="1"/>
        <v>520</v>
      </c>
      <c r="K7">
        <f>Table2[[#This Row],[Total]]*$J$6</f>
        <v>252.20000000000005</v>
      </c>
      <c r="L7">
        <f t="shared" si="0"/>
        <v>63604.840000000026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2024-03-04T10:16:59Z</dcterms:created>
  <dcterms:modified xsi:type="dcterms:W3CDTF">2024-03-05T10:12:17Z</dcterms:modified>
</cp:coreProperties>
</file>