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xcelr\Assignments\Excel\Assignment Questions\"/>
    </mc:Choice>
  </mc:AlternateContent>
  <xr:revisionPtr revIDLastSave="0" documentId="13_ncr:1_{EC49C635-B67D-487E-A8EF-9C393FE328A4}" xr6:coauthVersionLast="47" xr6:coauthVersionMax="47" xr10:uidLastSave="{00000000-0000-0000-0000-000000000000}"/>
  <bookViews>
    <workbookView xWindow="-120" yWindow="-120" windowWidth="20640" windowHeight="11040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Brainstorm!$B$16:$I$30</definedName>
    <definedName name="Amarilla">'Vlookup Advanced'!$I$15:$J$20</definedName>
    <definedName name="Montana">'Vlookup Advanced'!$L$15:$M$20</definedName>
    <definedName name="Paseo">'Vlookup Advanced'!$F$15:$G$20</definedName>
    <definedName name="product">'Vlookup Advanced'!$F$28:$F$37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2" l="1"/>
  <c r="C32" i="2"/>
  <c r="C29" i="2"/>
  <c r="C30" i="2"/>
  <c r="C28" i="2"/>
  <c r="C7" i="2"/>
  <c r="C8" i="2"/>
  <c r="C9" i="2"/>
  <c r="C10" i="2"/>
  <c r="C6" i="2"/>
  <c r="E11" i="4"/>
  <c r="E12" i="4"/>
  <c r="E13" i="4"/>
  <c r="E14" i="4"/>
  <c r="E10" i="4"/>
  <c r="D10" i="4" a="1"/>
  <c r="D10" i="4" s="1"/>
  <c r="E7" i="4" a="1"/>
  <c r="E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17" i="4"/>
  <c r="I17" i="4" s="1"/>
  <c r="O17" i="4" a="1"/>
  <c r="O17" i="4" s="1"/>
  <c r="N17" i="4" a="1"/>
  <c r="N17" i="4" s="1"/>
  <c r="D17" i="2"/>
  <c r="D18" i="2"/>
  <c r="D22" i="2"/>
  <c r="D19" i="2"/>
  <c r="D20" i="2"/>
  <c r="D21" i="2"/>
  <c r="D16" i="2"/>
  <c r="D7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<sst xmlns="http://schemas.openxmlformats.org/spreadsheetml/2006/main" count="119" uniqueCount="43">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</sst>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  <font>
      <b/>
      <sz val="15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1" fontId="0" fillId="0" borderId="0" xfId="0" applyNumberFormat="1"/>
    <xf numFmtId="0" fontId="0" fillId="0" borderId="0" xfId="0" quotePrefix="1"/>
    <xf numFmtId="170" fontId="0" fillId="0" borderId="1" xfId="0" applyNumberFormat="1" applyBorder="1"/>
    <xf numFmtId="10" fontId="0" fillId="4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655320</xdr:colOff>
      <xdr:row>4</xdr:row>
      <xdr:rowOff>9525</xdr:rowOff>
    </xdr:from>
    <xdr:to>
      <xdr:col>11</xdr:col>
      <xdr:colOff>101134</xdr:colOff>
      <xdr:row>10</xdr:row>
      <xdr:rowOff>93451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6670" y="876300"/>
          <a:ext cx="1950889" cy="1274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O30"/>
  <sheetViews>
    <sheetView tabSelected="1" workbookViewId="0">
      <selection activeCell="B10" sqref="B10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13.7109375" bestFit="1" customWidth="1"/>
    <col min="5" max="5" width="19.28515625" bestFit="1" customWidth="1"/>
    <col min="6" max="6" width="17.5703125" bestFit="1" customWidth="1"/>
    <col min="7" max="7" width="8.7109375" bestFit="1" customWidth="1"/>
    <col min="8" max="8" width="10.140625" bestFit="1" customWidth="1"/>
    <col min="14" max="14" width="16.28515625" bestFit="1" customWidth="1"/>
    <col min="15" max="15" width="23.28515625" bestFit="1" customWidth="1"/>
  </cols>
  <sheetData>
    <row r="2" spans="2:15" ht="15.75" x14ac:dyDescent="0.25">
      <c r="B2" s="8" t="s">
        <v>19</v>
      </c>
    </row>
    <row r="3" spans="2:15" ht="18.75" x14ac:dyDescent="0.3">
      <c r="B3" s="8" t="s">
        <v>20</v>
      </c>
      <c r="G3" s="9"/>
    </row>
    <row r="4" spans="2:15" ht="18.75" x14ac:dyDescent="0.3">
      <c r="B4" s="8" t="s">
        <v>21</v>
      </c>
      <c r="G4" s="9"/>
    </row>
    <row r="5" spans="2:15" ht="18.75" x14ac:dyDescent="0.3">
      <c r="G5" s="9"/>
    </row>
    <row r="6" spans="2:15" x14ac:dyDescent="0.25">
      <c r="B6" s="10" t="s">
        <v>22</v>
      </c>
      <c r="C6" s="10" t="s">
        <v>23</v>
      </c>
      <c r="D6" s="10" t="s">
        <v>24</v>
      </c>
      <c r="E6" s="10" t="s">
        <v>25</v>
      </c>
    </row>
    <row r="7" spans="2:15" x14ac:dyDescent="0.25">
      <c r="B7" s="11" t="s">
        <v>38</v>
      </c>
      <c r="C7" s="11" t="s">
        <v>36</v>
      </c>
      <c r="D7" s="12">
        <f>IF(SUMIFS($H$17:$H$30,$B$17:$B$30,$B$7,$C$17:$C$30,$C$7),SUMIFS($H$17:$H$30,$B$17:$B$30,$B$7,$C$17:$C$30,$C$7),"NA")</f>
        <v>779625</v>
      </c>
      <c r="E7" s="13" cm="1">
        <f t="array" ref="E7">IF(SUM(IF(($B$17:$B$30=$B$7)*($C$17:$C$30=$C$7),1/COUNTIFS($B$17:$B$30,$B$7,$C$17:$C$30,$C$7,$D$17:$D$30,$D$17:$D$30)),0),SUM(IF(($B$17:$B$30=$B$7)*($C$17:$C$30=$C$7),1/COUNTIFS($B$17:$B$30,$B$7,$C$17:$C$30,$C$7,$D$17:$D$30,$D$17:$D$30)),0),"NA")</f>
        <v>1</v>
      </c>
    </row>
    <row r="9" spans="2:15" x14ac:dyDescent="0.25">
      <c r="D9" s="10" t="s">
        <v>26</v>
      </c>
      <c r="E9" s="10" t="s">
        <v>28</v>
      </c>
    </row>
    <row r="10" spans="2:15" x14ac:dyDescent="0.25">
      <c r="D10" s="11" t="str" cm="1">
        <f t="array" ref="D10:D14">_xlfn.UNIQUE(D17:D30,FALSE)</f>
        <v>Paseo</v>
      </c>
      <c r="E10" s="11">
        <f>_xlfn.XLOOKUP(D10,$D$17:$D$30,$F$17:$F$30)</f>
        <v>10</v>
      </c>
    </row>
    <row r="11" spans="2:15" x14ac:dyDescent="0.25">
      <c r="D11" s="11" t="str">
        <v>Velo</v>
      </c>
      <c r="E11" s="11">
        <f t="shared" ref="E11:E14" si="0">_xlfn.XLOOKUP(D11,$D$17:$D$30,$F$17:$F$30)</f>
        <v>120</v>
      </c>
    </row>
    <row r="12" spans="2:15" x14ac:dyDescent="0.25">
      <c r="D12" s="11" t="str">
        <v>Amarilla</v>
      </c>
      <c r="E12" s="11">
        <f t="shared" si="0"/>
        <v>260</v>
      </c>
    </row>
    <row r="13" spans="2:15" x14ac:dyDescent="0.25">
      <c r="D13" s="14" t="str">
        <v>Montana</v>
      </c>
      <c r="E13" s="11">
        <f t="shared" si="0"/>
        <v>5</v>
      </c>
    </row>
    <row r="14" spans="2:15" x14ac:dyDescent="0.25">
      <c r="D14" s="14" t="str">
        <v>VTT</v>
      </c>
      <c r="E14" s="11">
        <f t="shared" si="0"/>
        <v>250</v>
      </c>
    </row>
    <row r="16" spans="2:15" x14ac:dyDescent="0.25">
      <c r="B16" s="16" t="s">
        <v>22</v>
      </c>
      <c r="C16" s="16" t="s">
        <v>27</v>
      </c>
      <c r="D16" s="16" t="s">
        <v>1</v>
      </c>
      <c r="E16" s="16" t="s">
        <v>2</v>
      </c>
      <c r="F16" s="15" t="s">
        <v>28</v>
      </c>
      <c r="G16" s="16" t="s">
        <v>29</v>
      </c>
      <c r="H16" s="17" t="s">
        <v>30</v>
      </c>
      <c r="I16" s="17" t="s">
        <v>31</v>
      </c>
      <c r="N16" s="11" t="s">
        <v>22</v>
      </c>
      <c r="O16" s="11" t="s">
        <v>27</v>
      </c>
    </row>
    <row r="17" spans="2:15" x14ac:dyDescent="0.25">
      <c r="B17" s="18" t="s">
        <v>32</v>
      </c>
      <c r="C17" s="18" t="s">
        <v>33</v>
      </c>
      <c r="D17" s="18" t="s">
        <v>8</v>
      </c>
      <c r="E17" s="18">
        <v>2851</v>
      </c>
      <c r="F17" s="19">
        <v>10</v>
      </c>
      <c r="G17" s="18">
        <v>350</v>
      </c>
      <c r="H17" s="20">
        <f>E17*G17</f>
        <v>997850</v>
      </c>
      <c r="I17" s="20">
        <f>H17-(F17*E17)</f>
        <v>969340</v>
      </c>
      <c r="N17" s="1" t="str" cm="1">
        <f t="array" ref="N17:N21">_xlfn.UNIQUE(B17:B30)</f>
        <v>Government</v>
      </c>
      <c r="O17" s="1" t="str" cm="1">
        <f t="array" ref="O17:O21">_xlfn.UNIQUE(C17:C30)</f>
        <v>Mexico</v>
      </c>
    </row>
    <row r="18" spans="2:15" x14ac:dyDescent="0.25">
      <c r="B18" s="18" t="s">
        <v>32</v>
      </c>
      <c r="C18" s="18" t="s">
        <v>34</v>
      </c>
      <c r="D18" s="18" t="s">
        <v>8</v>
      </c>
      <c r="E18" s="18">
        <v>3495</v>
      </c>
      <c r="F18" s="19">
        <v>10</v>
      </c>
      <c r="G18" s="18">
        <v>300</v>
      </c>
      <c r="H18" s="20">
        <f t="shared" ref="H18:H30" si="1">E18*G18</f>
        <v>1048500</v>
      </c>
      <c r="I18" s="20">
        <f t="shared" ref="I18:I30" si="2">H18-(F18*E18)</f>
        <v>1013550</v>
      </c>
      <c r="N18" s="1" t="str">
        <v>Midmarket</v>
      </c>
      <c r="O18" s="1" t="str">
        <v>United States of America</v>
      </c>
    </row>
    <row r="19" spans="2:15" x14ac:dyDescent="0.25">
      <c r="B19" s="18" t="s">
        <v>35</v>
      </c>
      <c r="C19" s="18" t="s">
        <v>36</v>
      </c>
      <c r="D19" s="18" t="s">
        <v>8</v>
      </c>
      <c r="E19" s="18">
        <v>2632</v>
      </c>
      <c r="F19" s="19">
        <v>10</v>
      </c>
      <c r="G19" s="18">
        <v>350</v>
      </c>
      <c r="H19" s="20">
        <f t="shared" si="1"/>
        <v>921200</v>
      </c>
      <c r="I19" s="20">
        <f t="shared" si="2"/>
        <v>894880</v>
      </c>
      <c r="N19" s="1" t="str">
        <v>Channel Partners</v>
      </c>
      <c r="O19" s="1" t="str">
        <v>Canada</v>
      </c>
    </row>
    <row r="20" spans="2:15" x14ac:dyDescent="0.25">
      <c r="B20" s="18" t="s">
        <v>35</v>
      </c>
      <c r="C20" s="18" t="s">
        <v>36</v>
      </c>
      <c r="D20" s="18" t="s">
        <v>10</v>
      </c>
      <c r="E20" s="18">
        <v>2632</v>
      </c>
      <c r="F20" s="19">
        <v>120</v>
      </c>
      <c r="G20" s="18">
        <v>350</v>
      </c>
      <c r="H20" s="20">
        <f t="shared" si="1"/>
        <v>921200</v>
      </c>
      <c r="I20" s="20">
        <f t="shared" si="2"/>
        <v>605360</v>
      </c>
      <c r="N20" s="1" t="str">
        <v>Enterprise</v>
      </c>
      <c r="O20" s="1" t="str">
        <v>France</v>
      </c>
    </row>
    <row r="21" spans="2:15" x14ac:dyDescent="0.25">
      <c r="B21" s="18" t="s">
        <v>35</v>
      </c>
      <c r="C21" s="18" t="s">
        <v>34</v>
      </c>
      <c r="D21" s="18" t="s">
        <v>10</v>
      </c>
      <c r="E21" s="18">
        <v>2574</v>
      </c>
      <c r="F21" s="19">
        <v>120</v>
      </c>
      <c r="G21" s="18">
        <v>300</v>
      </c>
      <c r="H21" s="20">
        <f t="shared" si="1"/>
        <v>772200</v>
      </c>
      <c r="I21" s="20">
        <f t="shared" si="2"/>
        <v>463320</v>
      </c>
      <c r="N21" s="1" t="str">
        <v>Small Business</v>
      </c>
      <c r="O21" s="1" t="str">
        <v>Germany</v>
      </c>
    </row>
    <row r="22" spans="2:15" x14ac:dyDescent="0.25">
      <c r="B22" s="18" t="s">
        <v>32</v>
      </c>
      <c r="C22" s="18" t="s">
        <v>33</v>
      </c>
      <c r="D22" s="18" t="s">
        <v>8</v>
      </c>
      <c r="E22" s="18">
        <v>2151</v>
      </c>
      <c r="F22" s="19">
        <v>10</v>
      </c>
      <c r="G22" s="18">
        <v>350</v>
      </c>
      <c r="H22" s="20">
        <f t="shared" si="1"/>
        <v>752850</v>
      </c>
      <c r="I22" s="20">
        <f t="shared" si="2"/>
        <v>731340</v>
      </c>
    </row>
    <row r="23" spans="2:15" x14ac:dyDescent="0.25">
      <c r="B23" s="18" t="s">
        <v>35</v>
      </c>
      <c r="C23" s="18" t="s">
        <v>37</v>
      </c>
      <c r="D23" s="18" t="s">
        <v>4</v>
      </c>
      <c r="E23" s="18">
        <v>2475</v>
      </c>
      <c r="F23" s="19">
        <v>260</v>
      </c>
      <c r="G23" s="18">
        <v>300</v>
      </c>
      <c r="H23" s="20">
        <f t="shared" si="1"/>
        <v>742500</v>
      </c>
      <c r="I23" s="20">
        <f t="shared" si="2"/>
        <v>99000</v>
      </c>
    </row>
    <row r="24" spans="2:15" x14ac:dyDescent="0.25">
      <c r="B24" s="18" t="s">
        <v>38</v>
      </c>
      <c r="C24" s="18" t="s">
        <v>36</v>
      </c>
      <c r="D24" s="18" t="s">
        <v>16</v>
      </c>
      <c r="E24" s="18">
        <v>2227.5</v>
      </c>
      <c r="F24" s="19">
        <v>5</v>
      </c>
      <c r="G24" s="18">
        <v>350</v>
      </c>
      <c r="H24" s="20">
        <f t="shared" si="1"/>
        <v>779625</v>
      </c>
      <c r="I24" s="20">
        <f t="shared" si="2"/>
        <v>768487.5</v>
      </c>
    </row>
    <row r="25" spans="2:15" x14ac:dyDescent="0.25">
      <c r="B25" s="18" t="s">
        <v>32</v>
      </c>
      <c r="C25" s="18" t="s">
        <v>34</v>
      </c>
      <c r="D25" s="18" t="s">
        <v>39</v>
      </c>
      <c r="E25" s="18">
        <v>2541</v>
      </c>
      <c r="F25" s="19">
        <v>250</v>
      </c>
      <c r="G25" s="18">
        <v>300</v>
      </c>
      <c r="H25" s="20">
        <f t="shared" si="1"/>
        <v>762300</v>
      </c>
      <c r="I25" s="20">
        <f t="shared" si="2"/>
        <v>127050</v>
      </c>
    </row>
    <row r="26" spans="2:15" x14ac:dyDescent="0.25">
      <c r="B26" s="18" t="s">
        <v>38</v>
      </c>
      <c r="C26" s="18" t="s">
        <v>40</v>
      </c>
      <c r="D26" s="18" t="s">
        <v>10</v>
      </c>
      <c r="E26" s="18">
        <v>2536</v>
      </c>
      <c r="F26" s="19">
        <v>120</v>
      </c>
      <c r="G26" s="18">
        <v>300</v>
      </c>
      <c r="H26" s="20">
        <f t="shared" si="1"/>
        <v>760800</v>
      </c>
      <c r="I26" s="20">
        <f t="shared" si="2"/>
        <v>456480</v>
      </c>
    </row>
    <row r="27" spans="2:15" x14ac:dyDescent="0.25">
      <c r="B27" s="18" t="s">
        <v>35</v>
      </c>
      <c r="C27" s="18" t="s">
        <v>34</v>
      </c>
      <c r="D27" s="18" t="s">
        <v>8</v>
      </c>
      <c r="E27" s="18">
        <v>2007</v>
      </c>
      <c r="F27" s="19">
        <v>10</v>
      </c>
      <c r="G27" s="18">
        <v>350</v>
      </c>
      <c r="H27" s="20">
        <f t="shared" si="1"/>
        <v>702450</v>
      </c>
      <c r="I27" s="20">
        <f t="shared" si="2"/>
        <v>682380</v>
      </c>
    </row>
    <row r="28" spans="2:15" x14ac:dyDescent="0.25">
      <c r="B28" s="18" t="s">
        <v>41</v>
      </c>
      <c r="C28" s="18" t="s">
        <v>34</v>
      </c>
      <c r="D28" s="18" t="s">
        <v>10</v>
      </c>
      <c r="E28" s="18">
        <v>2460</v>
      </c>
      <c r="F28" s="19">
        <v>120</v>
      </c>
      <c r="G28" s="18">
        <v>300</v>
      </c>
      <c r="H28" s="20">
        <f t="shared" si="1"/>
        <v>738000</v>
      </c>
      <c r="I28" s="20">
        <f t="shared" si="2"/>
        <v>442800</v>
      </c>
    </row>
    <row r="29" spans="2:15" x14ac:dyDescent="0.25">
      <c r="B29" s="18" t="s">
        <v>42</v>
      </c>
      <c r="C29" s="18" t="s">
        <v>36</v>
      </c>
      <c r="D29" s="18" t="s">
        <v>16</v>
      </c>
      <c r="E29" s="18">
        <v>3802.5</v>
      </c>
      <c r="F29" s="19">
        <v>5</v>
      </c>
      <c r="G29" s="18">
        <v>300</v>
      </c>
      <c r="H29" s="20">
        <f t="shared" si="1"/>
        <v>1140750</v>
      </c>
      <c r="I29" s="20">
        <f t="shared" si="2"/>
        <v>1121737.5</v>
      </c>
    </row>
    <row r="30" spans="2:15" x14ac:dyDescent="0.25">
      <c r="B30" s="18" t="s">
        <v>32</v>
      </c>
      <c r="C30" s="18" t="s">
        <v>36</v>
      </c>
      <c r="D30" s="18" t="s">
        <v>10</v>
      </c>
      <c r="E30" s="18">
        <v>3793.5</v>
      </c>
      <c r="F30" s="19">
        <v>120</v>
      </c>
      <c r="G30" s="18">
        <v>300</v>
      </c>
      <c r="H30" s="20">
        <f t="shared" si="1"/>
        <v>1138050</v>
      </c>
      <c r="I30" s="20">
        <f t="shared" si="2"/>
        <v>682830</v>
      </c>
    </row>
  </sheetData>
  <dataValidations count="2">
    <dataValidation type="list" allowBlank="1" showInputMessage="1" showErrorMessage="1" sqref="B7" xr:uid="{10FD2B8F-F707-47FF-AFF9-DDF28A20803B}">
      <formula1>$N$17:$N$21</formula1>
    </dataValidation>
    <dataValidation type="list" allowBlank="1" showInputMessage="1" showErrorMessage="1" sqref="C7" xr:uid="{83254569-5ABC-4A1C-A8F0-9E74284F7B4E}">
      <formula1>$O$17:$O$21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1:M44"/>
  <sheetViews>
    <sheetView workbookViewId="0">
      <selection activeCell="C6" sqref="C6"/>
    </sheetView>
  </sheetViews>
  <sheetFormatPr defaultRowHeight="15" x14ac:dyDescent="0.25"/>
  <cols>
    <col min="2" max="2" width="33.28515625" bestFit="1" customWidth="1"/>
    <col min="3" max="3" width="10" bestFit="1" customWidth="1"/>
    <col min="6" max="6" width="9.7109375" bestFit="1" customWidth="1"/>
    <col min="7" max="7" width="9.42578125" bestFit="1" customWidth="1"/>
  </cols>
  <sheetData>
    <row r="1" spans="2:13" ht="16.5" customHeight="1" x14ac:dyDescent="0.45">
      <c r="K1" s="22"/>
    </row>
    <row r="3" spans="2:13" x14ac:dyDescent="0.25">
      <c r="B3" s="2" t="s">
        <v>0</v>
      </c>
    </row>
    <row r="4" spans="2:13" x14ac:dyDescent="0.25">
      <c r="B4" s="2"/>
    </row>
    <row r="5" spans="2:13" x14ac:dyDescent="0.25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25">
      <c r="B6" s="1" t="s">
        <v>3</v>
      </c>
      <c r="C6" s="1">
        <f>VLOOKUP(LEFT(B6,SEARCH("-",B6)-1),$F$6:$G$10,2)</f>
        <v>2574</v>
      </c>
      <c r="F6" s="1" t="s">
        <v>4</v>
      </c>
      <c r="G6" s="1">
        <v>2475</v>
      </c>
    </row>
    <row r="7" spans="2:13" x14ac:dyDescent="0.25">
      <c r="B7" s="1" t="s">
        <v>5</v>
      </c>
      <c r="C7" s="1">
        <f t="shared" ref="C7:C10" si="0">VLOOKUP(LEFT(B7,SEARCH("-",B7)-1),$F$6:$G$10,2)</f>
        <v>2151</v>
      </c>
      <c r="F7" s="1" t="s">
        <v>6</v>
      </c>
      <c r="G7" s="1">
        <v>2227.5</v>
      </c>
    </row>
    <row r="8" spans="2:13" x14ac:dyDescent="0.25">
      <c r="B8" s="1" t="s">
        <v>7</v>
      </c>
      <c r="C8" s="1">
        <f t="shared" si="0"/>
        <v>2475</v>
      </c>
      <c r="F8" s="1" t="s">
        <v>8</v>
      </c>
      <c r="G8" s="1">
        <v>2151</v>
      </c>
    </row>
    <row r="9" spans="2:13" x14ac:dyDescent="0.25">
      <c r="B9" s="1" t="s">
        <v>9</v>
      </c>
      <c r="C9" s="1">
        <f t="shared" si="0"/>
        <v>2227.5</v>
      </c>
      <c r="F9" s="1" t="s">
        <v>10</v>
      </c>
      <c r="G9" s="1">
        <v>2574</v>
      </c>
      <c r="J9" s="21"/>
    </row>
    <row r="10" spans="2:13" x14ac:dyDescent="0.25">
      <c r="B10" s="1" t="s">
        <v>11</v>
      </c>
      <c r="C10" s="1">
        <f t="shared" si="0"/>
        <v>2541</v>
      </c>
      <c r="F10" s="1" t="s">
        <v>12</v>
      </c>
      <c r="G10" s="1">
        <v>2541</v>
      </c>
    </row>
    <row r="12" spans="2:13" s="4" customFormat="1" x14ac:dyDescent="0.25"/>
    <row r="13" spans="2:13" x14ac:dyDescent="0.25">
      <c r="B13" s="2" t="s">
        <v>13</v>
      </c>
    </row>
    <row r="14" spans="2:13" x14ac:dyDescent="0.25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2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25">
      <c r="B16" s="1" t="s">
        <v>8</v>
      </c>
      <c r="C16" s="1">
        <v>1655.08</v>
      </c>
      <c r="D16" s="26">
        <f ca="1">VLOOKUP(C16,INDIRECT(B16),2,TRUE)</f>
        <v>0.125</v>
      </c>
      <c r="F16" s="1">
        <v>0</v>
      </c>
      <c r="G16" s="5">
        <v>0.05</v>
      </c>
      <c r="I16" s="1">
        <v>0</v>
      </c>
      <c r="J16" s="6">
        <v>2.5000000000000001E-2</v>
      </c>
      <c r="L16" s="1">
        <v>0</v>
      </c>
      <c r="M16" s="6">
        <v>1.4999999999999999E-2</v>
      </c>
    </row>
    <row r="17" spans="2:13" x14ac:dyDescent="0.25">
      <c r="B17" s="1" t="s">
        <v>4</v>
      </c>
      <c r="C17" s="1">
        <v>1822.59</v>
      </c>
      <c r="D17" s="26">
        <f t="shared" ref="D17:D22" ca="1" si="1">VLOOKUP(C17,INDIRECT(B17),2,TRUE)</f>
        <v>7.0000000000000007E-2</v>
      </c>
      <c r="F17" s="1">
        <v>500</v>
      </c>
      <c r="G17" s="6">
        <v>7.4999999999999997E-2</v>
      </c>
      <c r="I17" s="1">
        <v>500</v>
      </c>
      <c r="J17" s="5">
        <v>0.04</v>
      </c>
      <c r="L17" s="1">
        <v>500</v>
      </c>
      <c r="M17" s="5">
        <v>0.03</v>
      </c>
    </row>
    <row r="18" spans="2:13" x14ac:dyDescent="0.25">
      <c r="B18" s="1" t="s">
        <v>4</v>
      </c>
      <c r="C18" s="1">
        <v>1730.54</v>
      </c>
      <c r="D18" s="26">
        <f t="shared" ca="1" si="1"/>
        <v>7.0000000000000007E-2</v>
      </c>
      <c r="F18" s="1">
        <v>1000</v>
      </c>
      <c r="G18" s="5">
        <v>0.1</v>
      </c>
      <c r="I18" s="1">
        <v>1000</v>
      </c>
      <c r="J18" s="6">
        <v>5.5E-2</v>
      </c>
      <c r="L18" s="1">
        <v>1000</v>
      </c>
      <c r="M18" s="6">
        <v>5.5E-2</v>
      </c>
    </row>
    <row r="19" spans="2:13" x14ac:dyDescent="0.25">
      <c r="B19" s="1" t="s">
        <v>6</v>
      </c>
      <c r="C19" s="1">
        <v>1685.6</v>
      </c>
      <c r="D19" s="26">
        <f t="shared" ca="1" si="1"/>
        <v>7.0000000000000007E-2</v>
      </c>
      <c r="F19" s="1">
        <v>1500</v>
      </c>
      <c r="G19" s="6">
        <v>0.125</v>
      </c>
      <c r="I19" s="1">
        <v>1500</v>
      </c>
      <c r="J19" s="5">
        <v>7.0000000000000007E-2</v>
      </c>
      <c r="L19" s="1">
        <v>1500</v>
      </c>
      <c r="M19" s="6">
        <v>7.0000000000000007E-2</v>
      </c>
    </row>
    <row r="20" spans="2:13" x14ac:dyDescent="0.25">
      <c r="B20" s="1" t="s">
        <v>8</v>
      </c>
      <c r="C20" s="1">
        <v>1685.6</v>
      </c>
      <c r="D20" s="26">
        <f t="shared" ca="1" si="1"/>
        <v>0.125</v>
      </c>
      <c r="F20" s="1">
        <v>2000</v>
      </c>
      <c r="G20" s="5">
        <v>0.15</v>
      </c>
      <c r="I20" s="1">
        <v>2000</v>
      </c>
      <c r="J20" s="6">
        <v>8.5000000000000006E-2</v>
      </c>
      <c r="L20" s="1">
        <v>2000</v>
      </c>
      <c r="M20" s="5">
        <v>9.3333333333333296E-2</v>
      </c>
    </row>
    <row r="21" spans="2:13" x14ac:dyDescent="0.25">
      <c r="B21" s="1" t="s">
        <v>16</v>
      </c>
      <c r="C21" s="1">
        <v>1763.8600000000001</v>
      </c>
      <c r="D21" s="26">
        <f t="shared" ca="1" si="1"/>
        <v>7.0000000000000007E-2</v>
      </c>
    </row>
    <row r="22" spans="2:13" x14ac:dyDescent="0.25">
      <c r="B22" s="1" t="s">
        <v>8</v>
      </c>
      <c r="C22" s="1">
        <v>2293.1999999999998</v>
      </c>
      <c r="D22" s="26">
        <f t="shared" ca="1" si="1"/>
        <v>0.15</v>
      </c>
    </row>
    <row r="24" spans="2:13" s="4" customFormat="1" x14ac:dyDescent="0.25"/>
    <row r="25" spans="2:13" x14ac:dyDescent="0.25">
      <c r="B25" s="2" t="s">
        <v>17</v>
      </c>
    </row>
    <row r="27" spans="2:13" x14ac:dyDescent="0.25">
      <c r="B27" s="3" t="s">
        <v>1</v>
      </c>
      <c r="C27" s="3" t="s">
        <v>2</v>
      </c>
      <c r="F27" s="3" t="s">
        <v>1</v>
      </c>
      <c r="G27" s="3" t="s">
        <v>18</v>
      </c>
      <c r="H27" s="3" t="s">
        <v>2</v>
      </c>
    </row>
    <row r="28" spans="2:13" x14ac:dyDescent="0.25">
      <c r="B28" s="1" t="s">
        <v>3</v>
      </c>
      <c r="C28" s="25">
        <f>SUMIFS($H$28:$H$37,$F$28:$F$37,TRIM(LEFT(B28,SEARCH("-",B28)-1)))</f>
        <v>5206.95</v>
      </c>
      <c r="E28" s="23"/>
      <c r="F28" s="1" t="s">
        <v>8</v>
      </c>
      <c r="G28" s="7">
        <v>895</v>
      </c>
      <c r="H28" s="1">
        <v>2151</v>
      </c>
    </row>
    <row r="29" spans="2:13" x14ac:dyDescent="0.25">
      <c r="B29" s="1" t="s">
        <v>5</v>
      </c>
      <c r="C29" s="25">
        <f t="shared" ref="C29:C32" si="2">SUMIFS($H$28:$H$37,$F$28:$F$37,TRIM(LEFT(B29,SEARCH("-",B29)-1)))</f>
        <v>4736.1000000000004</v>
      </c>
      <c r="E29" s="23"/>
      <c r="F29" s="1" t="s">
        <v>16</v>
      </c>
      <c r="G29" s="7">
        <v>125</v>
      </c>
      <c r="H29" s="1">
        <v>2227.5</v>
      </c>
    </row>
    <row r="30" spans="2:13" x14ac:dyDescent="0.25">
      <c r="B30" s="1" t="s">
        <v>7</v>
      </c>
      <c r="C30" s="25">
        <f t="shared" si="2"/>
        <v>5203.6499999999996</v>
      </c>
      <c r="E30" s="23"/>
      <c r="F30" s="1" t="s">
        <v>4</v>
      </c>
      <c r="G30" s="7">
        <v>145</v>
      </c>
      <c r="H30" s="1">
        <v>2475</v>
      </c>
    </row>
    <row r="31" spans="2:13" x14ac:dyDescent="0.25">
      <c r="B31" s="1" t="s">
        <v>9</v>
      </c>
      <c r="C31" s="25">
        <f t="shared" si="2"/>
        <v>4764.75</v>
      </c>
      <c r="E31" s="23"/>
      <c r="F31" s="1" t="s">
        <v>16</v>
      </c>
      <c r="G31" s="7">
        <v>848</v>
      </c>
      <c r="H31" s="7">
        <v>2537.25</v>
      </c>
    </row>
    <row r="32" spans="2:13" x14ac:dyDescent="0.25">
      <c r="B32" s="1" t="s">
        <v>11</v>
      </c>
      <c r="C32" s="25">
        <f t="shared" si="2"/>
        <v>5221.8</v>
      </c>
      <c r="E32" s="23"/>
      <c r="F32" s="1" t="s">
        <v>39</v>
      </c>
      <c r="G32" s="7">
        <v>777</v>
      </c>
      <c r="H32" s="1">
        <v>2541</v>
      </c>
      <c r="K32" s="24"/>
    </row>
    <row r="33" spans="3:12" x14ac:dyDescent="0.25">
      <c r="F33" s="1" t="s">
        <v>10</v>
      </c>
      <c r="G33" s="7">
        <v>235</v>
      </c>
      <c r="H33" s="1">
        <v>2574</v>
      </c>
    </row>
    <row r="34" spans="3:12" x14ac:dyDescent="0.25">
      <c r="F34" s="1" t="s">
        <v>8</v>
      </c>
      <c r="G34" s="7">
        <v>985</v>
      </c>
      <c r="H34" s="7">
        <v>2585.1</v>
      </c>
      <c r="L34" s="24"/>
    </row>
    <row r="35" spans="3:12" x14ac:dyDescent="0.25">
      <c r="F35" s="1" t="s">
        <v>10</v>
      </c>
      <c r="G35" s="7">
        <v>1122</v>
      </c>
      <c r="H35" s="7">
        <v>2632.95</v>
      </c>
    </row>
    <row r="36" spans="3:12" x14ac:dyDescent="0.25">
      <c r="F36" s="1" t="s">
        <v>39</v>
      </c>
      <c r="G36" s="7">
        <v>1260</v>
      </c>
      <c r="H36" s="7">
        <v>2680.8</v>
      </c>
    </row>
    <row r="37" spans="3:12" x14ac:dyDescent="0.25">
      <c r="F37" s="1" t="s">
        <v>4</v>
      </c>
      <c r="G37" s="7">
        <v>1397</v>
      </c>
      <c r="H37" s="7">
        <v>2728.65</v>
      </c>
    </row>
    <row r="41" spans="3:12" x14ac:dyDescent="0.25">
      <c r="D41" s="24"/>
    </row>
    <row r="42" spans="3:12" x14ac:dyDescent="0.25">
      <c r="D42" s="24"/>
    </row>
    <row r="44" spans="3:12" x14ac:dyDescent="0.25">
      <c r="C4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Brainstorm</vt:lpstr>
      <vt:lpstr>Vlookup Advanced</vt:lpstr>
      <vt:lpstr>Amarilla</vt:lpstr>
      <vt:lpstr>Montana</vt:lpstr>
      <vt:lpstr>Paseo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harikrishna Nayanoori</cp:lastModifiedBy>
  <dcterms:created xsi:type="dcterms:W3CDTF">2022-07-27T07:17:57Z</dcterms:created>
  <dcterms:modified xsi:type="dcterms:W3CDTF">2023-05-28T09:58:51Z</dcterms:modified>
</cp:coreProperties>
</file>