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Projects\COVID-19-Vaccination-Dashboard\"/>
    </mc:Choice>
  </mc:AlternateContent>
  <xr:revisionPtr revIDLastSave="0" documentId="13_ncr:1_{962F9704-7E41-47F6-BE92-E2ED7BE6B364}" xr6:coauthVersionLast="46" xr6:coauthVersionMax="46" xr10:uidLastSave="{00000000-0000-0000-0000-000000000000}"/>
  <bookViews>
    <workbookView xWindow="-108" yWindow="-108" windowWidth="23256" windowHeight="12576" activeTab="2" xr2:uid="{B8CCEA35-9A0D-450D-A9E6-33935960CE3D}"/>
  </bookViews>
  <sheets>
    <sheet name="Vaccination Dashboard" sheetId="1" r:id="rId1"/>
    <sheet name="Vaccination Database" sheetId="2" r:id="rId2"/>
    <sheet name="Chart Data" sheetId="3" r:id="rId3"/>
  </sheets>
  <definedNames>
    <definedName name="_xlcn.WorksheetConnection_ChartDataJ4K51" hidden="1">'Chart Data'!$J$4:$K$5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hart Data!$J$4:$K$5"/>
        </x15:modelTables>
      </x15:dataModel>
    </ext>
  </extLst>
</workbook>
</file>

<file path=xl/calcChain.xml><?xml version="1.0" encoding="utf-8"?>
<calcChain xmlns="http://schemas.openxmlformats.org/spreadsheetml/2006/main">
  <c r="V3" i="1" l="1"/>
  <c r="K2" i="3"/>
  <c r="V4" i="1" s="1"/>
  <c r="O6" i="1" s="1"/>
  <c r="J2" i="3"/>
  <c r="D2" i="3"/>
  <c r="I6" i="1"/>
  <c r="G14" i="2"/>
  <c r="G18" i="2" s="1"/>
  <c r="G19" i="2" s="1"/>
  <c r="E5" i="3" s="1"/>
  <c r="E3" i="3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G21" i="2" l="1"/>
  <c r="E7" i="3" s="1"/>
  <c r="I21" i="2"/>
  <c r="G7" i="3" s="1"/>
  <c r="J21" i="2"/>
  <c r="H7" i="3" s="1"/>
  <c r="E4" i="3"/>
  <c r="I26" i="2"/>
  <c r="G26" i="2"/>
  <c r="G24" i="2"/>
  <c r="E10" i="3" s="1"/>
  <c r="J26" i="2"/>
  <c r="H26" i="2"/>
  <c r="H21" i="2"/>
  <c r="F7" i="3" s="1"/>
  <c r="J24" i="2"/>
  <c r="H10" i="3" s="1"/>
  <c r="I24" i="2"/>
  <c r="G10" i="3" s="1"/>
  <c r="H24" i="2"/>
  <c r="F10" i="3" s="1"/>
  <c r="J18" i="2"/>
  <c r="H4" i="3" s="1"/>
  <c r="I18" i="2"/>
  <c r="G4" i="3" s="1"/>
  <c r="H18" i="2"/>
  <c r="F4" i="3" s="1"/>
  <c r="G20" i="2"/>
  <c r="E6" i="3" s="1"/>
  <c r="H3" i="3"/>
  <c r="F3" i="3"/>
  <c r="G3" i="3"/>
  <c r="E38" i="2"/>
  <c r="D38" i="2"/>
  <c r="C38" i="2"/>
  <c r="K3" i="3" l="1"/>
  <c r="K4" i="3"/>
  <c r="K7" i="3"/>
  <c r="K10" i="3"/>
  <c r="M18" i="2"/>
  <c r="E16" i="3" s="1"/>
  <c r="G23" i="2"/>
  <c r="E9" i="3" s="1"/>
  <c r="J19" i="2"/>
  <c r="M19" i="2"/>
  <c r="E17" i="3" s="1"/>
  <c r="I19" i="2"/>
  <c r="H19" i="2"/>
  <c r="I20" i="2" l="1"/>
  <c r="G5" i="3"/>
  <c r="H20" i="2"/>
  <c r="F6" i="3" s="1"/>
  <c r="F5" i="3"/>
  <c r="J20" i="2"/>
  <c r="H6" i="3" s="1"/>
  <c r="H5" i="3"/>
  <c r="M22" i="2"/>
  <c r="G27" i="2"/>
  <c r="M24" i="2"/>
  <c r="M20" i="2"/>
  <c r="G25" i="2"/>
  <c r="E11" i="3" s="1"/>
  <c r="G22" i="2"/>
  <c r="E8" i="3" s="1"/>
  <c r="K5" i="3" l="1"/>
  <c r="P18" i="2"/>
  <c r="H16" i="3" s="1"/>
  <c r="P19" i="2"/>
  <c r="H17" i="3" s="1"/>
  <c r="M23" i="2"/>
  <c r="E21" i="3" s="1"/>
  <c r="E20" i="3"/>
  <c r="M21" i="2"/>
  <c r="E19" i="3" s="1"/>
  <c r="E18" i="3"/>
  <c r="M25" i="2"/>
  <c r="E23" i="3" s="1"/>
  <c r="E22" i="3"/>
  <c r="J23" i="2"/>
  <c r="H9" i="3" s="1"/>
  <c r="N18" i="2"/>
  <c r="F16" i="3" s="1"/>
  <c r="I23" i="2"/>
  <c r="G6" i="3"/>
  <c r="K6" i="3" s="1"/>
  <c r="H23" i="2"/>
  <c r="F9" i="3" s="1"/>
  <c r="O18" i="2"/>
  <c r="G16" i="3" s="1"/>
  <c r="O19" i="2"/>
  <c r="G17" i="3" s="1"/>
  <c r="N19" i="2"/>
  <c r="F17" i="3" s="1"/>
  <c r="P24" i="2" l="1"/>
  <c r="H22" i="3" s="1"/>
  <c r="P22" i="2"/>
  <c r="J27" i="2"/>
  <c r="J22" i="2"/>
  <c r="H8" i="3" s="1"/>
  <c r="P20" i="2"/>
  <c r="H18" i="3" s="1"/>
  <c r="J25" i="2"/>
  <c r="H11" i="3" s="1"/>
  <c r="N24" i="2"/>
  <c r="N22" i="2"/>
  <c r="N20" i="2"/>
  <c r="H25" i="2"/>
  <c r="F11" i="3" s="1"/>
  <c r="H27" i="2"/>
  <c r="H22" i="2"/>
  <c r="F8" i="3" s="1"/>
  <c r="G9" i="3"/>
  <c r="K9" i="3" s="1"/>
  <c r="I27" i="2"/>
  <c r="O24" i="2"/>
  <c r="O20" i="2"/>
  <c r="I25" i="2"/>
  <c r="G11" i="3" s="1"/>
  <c r="I22" i="2"/>
  <c r="G8" i="3" s="1"/>
  <c r="O22" i="2"/>
  <c r="K8" i="3" l="1"/>
  <c r="K11" i="3"/>
  <c r="P25" i="2"/>
  <c r="H23" i="3" s="1"/>
  <c r="P21" i="2"/>
  <c r="H19" i="3" s="1"/>
  <c r="N23" i="2"/>
  <c r="F21" i="3" s="1"/>
  <c r="F20" i="3"/>
  <c r="O25" i="2"/>
  <c r="G23" i="3" s="1"/>
  <c r="G22" i="3"/>
  <c r="N21" i="2"/>
  <c r="F19" i="3" s="1"/>
  <c r="F18" i="3"/>
  <c r="O21" i="2"/>
  <c r="G19" i="3" s="1"/>
  <c r="G18" i="3"/>
  <c r="N25" i="2"/>
  <c r="F23" i="3" s="1"/>
  <c r="F22" i="3"/>
  <c r="O23" i="2"/>
  <c r="G21" i="3" s="1"/>
  <c r="G20" i="3"/>
  <c r="P23" i="2"/>
  <c r="H21" i="3" s="1"/>
  <c r="H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624A52-9829-4076-993B-B7EC6B01BB7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9A22193-37E4-4075-89FB-8D82DAB11D81}" name="WorksheetConnection_Chart Data!$J$4:$K$5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ChartDataJ4K51"/>
        </x15:connection>
      </ext>
    </extLst>
  </connection>
</connections>
</file>

<file path=xl/sharedStrings.xml><?xml version="1.0" encoding="utf-8"?>
<sst xmlns="http://schemas.openxmlformats.org/spreadsheetml/2006/main" count="116" uniqueCount="72">
  <si>
    <t>State/UT</t>
  </si>
  <si>
    <t>Total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</si>
  <si>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</si>
  <si>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</si>
  <si>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</si>
  <si>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</si>
  <si>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</si>
  <si>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</si>
  <si>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</si>
  <si>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</si>
  <si>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</si>
  <si>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</si>
  <si>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</si>
  <si>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</si>
  <si>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</si>
  <si>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</si>
  <si>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</si>
  <si>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</si>
  <si>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</si>
  <si>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</si>
  <si>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</si>
  <si>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</si>
  <si>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</si>
  <si>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</si>
  <si>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</si>
  <si>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</si>
  <si>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</si>
  <si>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</si>
  <si>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</si>
  <si>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</si>
  <si>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</si>
  <si>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</si>
  <si>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</si>
  <si>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</si>
  <si>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</si>
  <si>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</si>
  <si>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</si>
  <si>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Total Vaccination Doses </t>
  </si>
  <si>
    <t>11,45,98,026</t>
  </si>
  <si>
    <t>Dose 1</t>
  </si>
  <si>
    <t>10,08,53,671</t>
  </si>
  <si>
    <t>Dose 2</t>
  </si>
  <si>
    <t>1,37,44,355</t>
  </si>
  <si>
    <t>Covishield</t>
  </si>
  <si>
    <t>Covaxin</t>
  </si>
  <si>
    <t>Male</t>
  </si>
  <si>
    <t>Female</t>
  </si>
  <si>
    <t>Sites Conducting Vaccination </t>
  </si>
  <si>
    <t>Government</t>
  </si>
  <si>
    <t>Private</t>
  </si>
  <si>
    <t>Todays Vaccination Details</t>
  </si>
  <si>
    <t>Total Doses</t>
  </si>
  <si>
    <t>Covishied</t>
  </si>
  <si>
    <t>Governement</t>
  </si>
  <si>
    <t>Percentage Analysis</t>
  </si>
  <si>
    <t>Features</t>
  </si>
  <si>
    <t>Gender</t>
  </si>
  <si>
    <t>Tika Utsav DATA</t>
  </si>
  <si>
    <t xml:space="preserve">Total </t>
  </si>
  <si>
    <t>Vaccines</t>
  </si>
  <si>
    <t>Return State</t>
  </si>
  <si>
    <t>Return Index</t>
  </si>
  <si>
    <t>Day 1 4/11/2021</t>
  </si>
  <si>
    <t>Day 2 4/12/2021</t>
  </si>
  <si>
    <t>Day 3 4/13/2021</t>
  </si>
  <si>
    <t>Day 4 4/14/2021</t>
  </si>
  <si>
    <t>Day Return</t>
  </si>
  <si>
    <t>Day</t>
  </si>
  <si>
    <t>Select Day of Tika Utsav</t>
  </si>
  <si>
    <t>Select Division</t>
  </si>
  <si>
    <t>Division :</t>
  </si>
  <si>
    <t>Day   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</si>
</sst>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7BFF"/>
      <name val="Arial"/>
      <family val="2"/>
    </font>
    <font>
      <sz val="10"/>
      <color rgb="FF12226F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/>
      <name val="Arial"/>
      <family val="2"/>
    </font>
    <font>
      <sz val="11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24">
    <border>
      <left/>
      <right/>
      <top/>
      <bottom/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/>
      <diagonal/>
    </border>
    <border>
      <left style="thick">
        <color rgb="FF00B050"/>
      </left>
      <right/>
      <top/>
      <bottom/>
      <diagonal/>
    </border>
    <border>
      <left style="thick">
        <color rgb="FFFF3300"/>
      </left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 style="thick">
        <color theme="2"/>
      </top>
      <bottom/>
      <diagonal/>
    </border>
    <border>
      <left/>
      <right/>
      <top style="thick">
        <color rgb="FF00B050"/>
      </top>
      <bottom/>
      <diagonal/>
    </border>
    <border>
      <left style="thick">
        <color rgb="FFFF3300"/>
      </left>
      <right/>
      <top style="thick">
        <color rgb="FFFF3300"/>
      </top>
      <bottom/>
      <diagonal/>
    </border>
    <border>
      <left/>
      <right style="thick">
        <color rgb="FFFF3300"/>
      </right>
      <top/>
      <bottom/>
      <diagonal/>
    </border>
    <border>
      <left/>
      <right/>
      <top/>
      <bottom style="thick">
        <color rgb="FFFF330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/>
      <top style="thick">
        <color rgb="FFFF6600"/>
      </top>
      <bottom/>
      <diagonal/>
    </border>
    <border>
      <left/>
      <right style="thick">
        <color rgb="FFFF6600"/>
      </right>
      <top style="thick">
        <color rgb="FFFF6600"/>
      </top>
      <bottom/>
      <diagonal/>
    </border>
    <border>
      <left/>
      <right style="thick">
        <color rgb="FFFF6600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0" fillId="0" borderId="0" applyNumberFormat="0" applyFill="0" applyBorder="0" applyAlignment="0" applyProtection="0"/>
    <xf numFmtId="0" fontId="17" fillId="0" borderId="22" applyNumberFormat="0" applyFill="0" applyAlignment="0" applyProtection="0"/>
    <xf numFmtId="0" fontId="8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vertical="top" wrapText="1"/>
    </xf>
    <xf numFmtId="3" fontId="4" fillId="3" borderId="2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0" fillId="4" borderId="0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0" xfId="0" applyFill="1"/>
    <xf numFmtId="0" fontId="0" fillId="4" borderId="5" xfId="0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9" fillId="3" borderId="1" xfId="0" applyFont="1" applyFill="1" applyBorder="1" applyAlignment="1">
      <alignment horizontal="center" wrapText="1"/>
    </xf>
    <xf numFmtId="0" fontId="7" fillId="6" borderId="0" xfId="3"/>
    <xf numFmtId="0" fontId="8" fillId="4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6" fillId="5" borderId="0" xfId="2" applyAlignment="1">
      <alignment horizontal="center"/>
    </xf>
    <xf numFmtId="0" fontId="10" fillId="0" borderId="0" xfId="4" applyAlignment="1">
      <alignment horizontal="center"/>
    </xf>
    <xf numFmtId="0" fontId="10" fillId="0" borderId="0" xfId="4" applyAlignment="1">
      <alignment vertical="center"/>
    </xf>
    <xf numFmtId="0" fontId="8" fillId="4" borderId="0" xfId="0" applyFont="1" applyFill="1"/>
    <xf numFmtId="0" fontId="8" fillId="4" borderId="0" xfId="0" applyFont="1" applyFill="1" applyBorder="1"/>
    <xf numFmtId="0" fontId="11" fillId="4" borderId="0" xfId="0" applyFont="1" applyFill="1"/>
    <xf numFmtId="0" fontId="0" fillId="4" borderId="12" xfId="0" applyFill="1" applyBorder="1"/>
    <xf numFmtId="0" fontId="14" fillId="4" borderId="0" xfId="0" applyFont="1" applyFill="1"/>
    <xf numFmtId="0" fontId="14" fillId="4" borderId="0" xfId="0" applyFont="1" applyFill="1" applyAlignment="1">
      <alignment horizontal="center"/>
    </xf>
    <xf numFmtId="0" fontId="15" fillId="4" borderId="0" xfId="0" applyFont="1" applyFill="1"/>
    <xf numFmtId="0" fontId="15" fillId="4" borderId="0" xfId="0" applyFont="1" applyFill="1" applyAlignment="1">
      <alignment horizontal="center"/>
    </xf>
    <xf numFmtId="0" fontId="16" fillId="4" borderId="0" xfId="0" applyFont="1" applyFill="1" applyBorder="1" applyAlignment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4" xfId="0" applyFill="1" applyBorder="1"/>
    <xf numFmtId="3" fontId="2" fillId="0" borderId="0" xfId="0" applyNumberFormat="1" applyFont="1" applyAlignment="1">
      <alignment horizontal="center"/>
    </xf>
    <xf numFmtId="16" fontId="1" fillId="8" borderId="1" xfId="7" applyNumberFormat="1" applyBorder="1" applyAlignment="1">
      <alignment horizontal="right" wrapText="1"/>
    </xf>
    <xf numFmtId="16" fontId="1" fillId="8" borderId="0" xfId="7" applyNumberFormat="1"/>
    <xf numFmtId="3" fontId="8" fillId="7" borderId="23" xfId="6" applyNumberFormat="1" applyBorder="1"/>
    <xf numFmtId="0" fontId="1" fillId="10" borderId="0" xfId="9"/>
    <xf numFmtId="16" fontId="17" fillId="3" borderId="22" xfId="5" applyNumberFormat="1" applyFill="1" applyAlignment="1">
      <alignment horizontal="right" wrapText="1"/>
    </xf>
    <xf numFmtId="16" fontId="17" fillId="0" borderId="22" xfId="5" applyNumberFormat="1"/>
    <xf numFmtId="0" fontId="17" fillId="0" borderId="22" xfId="5"/>
    <xf numFmtId="0" fontId="1" fillId="13" borderId="0" xfId="12"/>
    <xf numFmtId="16" fontId="1" fillId="12" borderId="1" xfId="11" applyNumberFormat="1" applyBorder="1" applyAlignment="1">
      <alignment horizontal="right" wrapText="1"/>
    </xf>
    <xf numFmtId="16" fontId="1" fillId="12" borderId="0" xfId="11" applyNumberFormat="1" applyAlignment="1">
      <alignment horizontal="right" wrapText="1"/>
    </xf>
    <xf numFmtId="0" fontId="1" fillId="9" borderId="0" xfId="8"/>
    <xf numFmtId="16" fontId="1" fillId="12" borderId="0" xfId="11" applyNumberFormat="1"/>
    <xf numFmtId="0" fontId="1" fillId="12" borderId="0" xfId="11"/>
    <xf numFmtId="0" fontId="7" fillId="6" borderId="1" xfId="3" applyBorder="1" applyAlignment="1">
      <alignment horizontal="center" vertical="center" wrapText="1"/>
    </xf>
    <xf numFmtId="0" fontId="1" fillId="12" borderId="0" xfId="11" applyAlignment="1">
      <alignment horizontal="center"/>
    </xf>
    <xf numFmtId="0" fontId="16" fillId="4" borderId="0" xfId="0" applyFont="1" applyFill="1" applyBorder="1" applyAlignment="1">
      <alignment horizontal="right"/>
    </xf>
    <xf numFmtId="0" fontId="13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" fillId="11" borderId="0" xfId="10" applyAlignment="1">
      <alignment horizontal="center"/>
    </xf>
    <xf numFmtId="0" fontId="1" fillId="14" borderId="0" xfId="13" applyAlignment="1">
      <alignment horizontal="center"/>
    </xf>
    <xf numFmtId="0" fontId="6" fillId="5" borderId="0" xfId="2" applyBorder="1" applyAlignment="1">
      <alignment horizontal="center"/>
    </xf>
    <xf numFmtId="0" fontId="1" fillId="15" borderId="0" xfId="14" applyAlignment="1">
      <alignment horizontal="center"/>
    </xf>
    <xf numFmtId="0" fontId="2" fillId="2" borderId="0" xfId="1" applyFont="1" applyAlignment="1">
      <alignment horizontal="center"/>
    </xf>
    <xf numFmtId="0" fontId="6" fillId="5" borderId="0" xfId="2" applyAlignment="1">
      <alignment horizontal="center"/>
    </xf>
    <xf numFmtId="0" fontId="2" fillId="0" borderId="0" xfId="0" applyFont="1" applyAlignment="1">
      <alignment horizontal="center"/>
    </xf>
    <xf numFmtId="0" fontId="1" fillId="12" borderId="0" xfId="11" applyAlignment="1">
      <alignment horizontal="center"/>
    </xf>
    <xf numFmtId="0" fontId="7" fillId="6" borderId="0" xfId="3" applyAlignment="1">
      <alignment horizontal="center"/>
    </xf>
  </cellXfs>
  <cellStyles count="15">
    <cellStyle name="20% - Accent2" xfId="7" builtinId="34"/>
    <cellStyle name="20% - Accent4" xfId="8" builtinId="42"/>
    <cellStyle name="20% - Accent5" xfId="11" builtinId="46"/>
    <cellStyle name="20% - Accent6" xfId="14" builtinId="50"/>
    <cellStyle name="40% - Accent4" xfId="9" builtinId="43"/>
    <cellStyle name="40% - Accent5" xfId="12" builtinId="47"/>
    <cellStyle name="60% - Accent4" xfId="10" builtinId="44"/>
    <cellStyle name="60% - Accent5" xfId="13" builtinId="48"/>
    <cellStyle name="60% - Accent6" xfId="1" builtinId="52"/>
    <cellStyle name="Accent1" xfId="6" builtinId="29"/>
    <cellStyle name="Bad" xfId="3" builtinId="27"/>
    <cellStyle name="Good" xfId="2" builtinId="26"/>
    <cellStyle name="Heading 3" xfId="5" builtinId="18"/>
    <cellStyle name="Normal" xfId="0" builtinId="0"/>
    <cellStyle name="Warning Text" xfId="4" builtinId="11"/>
  </cellStyles>
  <dxfs count="0"/>
  <tableStyles count="0" defaultTableStyle="TableStyleMedium2" defaultPivotStyle="PivotStyleLight16"/>
  <colors>
    <mruColors>
      <color rgb="FFFF3300"/>
      <color rgb="FFFF6600"/>
      <color rgb="FFDA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>
                <a:latin typeface="Arial" panose="020B0604020202020204" pitchFamily="34" charset="0"/>
                <a:cs typeface="Arial" panose="020B0604020202020204" pitchFamily="34" charset="0"/>
              </a:rPr>
              <a:t>Tika Utsav 4 Days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Data'!$E$2</c:f>
              <c:strCache>
                <c:ptCount val="1"/>
                <c:pt idx="0">
                  <c:v>Day 1 4/11/2021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Data'!$E$3:$E$11</c:f>
              <c:numCache>
                <c:formatCode>General</c:formatCode>
                <c:ptCount val="9"/>
                <c:pt idx="0">
                  <c:v>32931</c:v>
                </c:pt>
                <c:pt idx="1">
                  <c:v>17124</c:v>
                </c:pt>
                <c:pt idx="2">
                  <c:v>15807</c:v>
                </c:pt>
                <c:pt idx="3">
                  <c:v>32931</c:v>
                </c:pt>
                <c:pt idx="4">
                  <c:v>26345</c:v>
                </c:pt>
                <c:pt idx="5">
                  <c:v>6586</c:v>
                </c:pt>
                <c:pt idx="6">
                  <c:v>32931</c:v>
                </c:pt>
                <c:pt idx="7">
                  <c:v>29309</c:v>
                </c:pt>
                <c:pt idx="8">
                  <c:v>3622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F-48FF-A163-44EA7784F3B6}"/>
            </c:ext>
          </c:extLst>
        </c:ser>
        <c:ser>
          <c:idx val="1"/>
          <c:order val="1"/>
          <c:tx>
            <c:strRef>
              <c:f>'Chart Data'!$F$2</c:f>
              <c:strCache>
                <c:ptCount val="1"/>
                <c:pt idx="0">
                  <c:v>Day 2 4/12/2021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Data'!$F$3:$F$11</c:f>
              <c:numCache>
                <c:formatCode>General</c:formatCode>
                <c:ptCount val="9"/>
                <c:pt idx="0">
                  <c:v>13393</c:v>
                </c:pt>
                <c:pt idx="1">
                  <c:v>6964</c:v>
                </c:pt>
                <c:pt idx="2">
                  <c:v>6429</c:v>
                </c:pt>
                <c:pt idx="3">
                  <c:v>13393</c:v>
                </c:pt>
                <c:pt idx="4">
                  <c:v>11652</c:v>
                </c:pt>
                <c:pt idx="5">
                  <c:v>1741</c:v>
                </c:pt>
                <c:pt idx="6">
                  <c:v>13393</c:v>
                </c:pt>
                <c:pt idx="7">
                  <c:v>11920</c:v>
                </c:pt>
                <c:pt idx="8">
                  <c:v>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F-48FF-A163-44EA7784F3B6}"/>
            </c:ext>
          </c:extLst>
        </c:ser>
        <c:ser>
          <c:idx val="2"/>
          <c:order val="2"/>
          <c:tx>
            <c:strRef>
              <c:f>'Chart Data'!$G$2</c:f>
              <c:strCache>
                <c:ptCount val="1"/>
                <c:pt idx="0">
                  <c:v>Day 3 4/13/2021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Data'!$G$3:$G$11</c:f>
              <c:numCache>
                <c:formatCode>General</c:formatCode>
                <c:ptCount val="9"/>
                <c:pt idx="0">
                  <c:v>18463</c:v>
                </c:pt>
                <c:pt idx="1">
                  <c:v>9601</c:v>
                </c:pt>
                <c:pt idx="2">
                  <c:v>8862</c:v>
                </c:pt>
                <c:pt idx="3">
                  <c:v>18463</c:v>
                </c:pt>
                <c:pt idx="4">
                  <c:v>16617</c:v>
                </c:pt>
                <c:pt idx="5">
                  <c:v>1846</c:v>
                </c:pt>
                <c:pt idx="6">
                  <c:v>18463</c:v>
                </c:pt>
                <c:pt idx="7">
                  <c:v>16432</c:v>
                </c:pt>
                <c:pt idx="8">
                  <c:v>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F-48FF-A163-44EA7784F3B6}"/>
            </c:ext>
          </c:extLst>
        </c:ser>
        <c:ser>
          <c:idx val="3"/>
          <c:order val="3"/>
          <c:tx>
            <c:strRef>
              <c:f>'Chart Data'!$H$2</c:f>
              <c:strCache>
                <c:ptCount val="1"/>
                <c:pt idx="0">
                  <c:v>Day 4 4/14/2021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Data'!$H$3:$H$11</c:f>
              <c:numCache>
                <c:formatCode>General</c:formatCode>
                <c:ptCount val="9"/>
                <c:pt idx="0">
                  <c:v>21573</c:v>
                </c:pt>
                <c:pt idx="1">
                  <c:v>11218</c:v>
                </c:pt>
                <c:pt idx="2">
                  <c:v>10355</c:v>
                </c:pt>
                <c:pt idx="3">
                  <c:v>21573</c:v>
                </c:pt>
                <c:pt idx="4">
                  <c:v>16180</c:v>
                </c:pt>
                <c:pt idx="5">
                  <c:v>5393</c:v>
                </c:pt>
                <c:pt idx="6">
                  <c:v>21573</c:v>
                </c:pt>
                <c:pt idx="7">
                  <c:v>19200</c:v>
                </c:pt>
                <c:pt idx="8">
                  <c:v>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F-48FF-A163-44EA7784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2997583"/>
        <c:axId val="1792995087"/>
      </c:barChart>
      <c:catAx>
        <c:axId val="17929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2995087"/>
        <c:crosses val="autoZero"/>
        <c:auto val="1"/>
        <c:lblAlgn val="ctr"/>
        <c:lblOffset val="100"/>
        <c:noMultiLvlLbl val="0"/>
      </c:catAx>
      <c:valAx>
        <c:axId val="17929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latin typeface="Arial" panose="020B0604020202020204" pitchFamily="34" charset="0"/>
                <a:cs typeface="Arial" panose="020B0604020202020204" pitchFamily="34" charset="0"/>
              </a:rPr>
              <a:t>Covishield Vs Covaxin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00532614104246"/>
          <c:y val="0.24448866473774697"/>
          <c:w val="0.78469898636437951"/>
          <c:h val="0.627225786530346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5B-4A64-9E6F-607A4F5C70D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25B-4A64-9E6F-607A4F5C70DC}"/>
              </c:ext>
            </c:extLst>
          </c:dPt>
          <c:cat>
            <c:strRef>
              <c:f>'Chart Data'!$J$8:$J$9</c:f>
              <c:strCache>
                <c:ptCount val="2"/>
                <c:pt idx="0">
                  <c:v>Covaxin</c:v>
                </c:pt>
                <c:pt idx="1">
                  <c:v>Covishield</c:v>
                </c:pt>
              </c:strCache>
            </c:strRef>
          </c:cat>
          <c:val>
            <c:numRef>
              <c:f>'Chart Data'!$K$8:$K$9</c:f>
              <c:numCache>
                <c:formatCode>General</c:formatCode>
                <c:ptCount val="2"/>
                <c:pt idx="0">
                  <c:v>6586</c:v>
                </c:pt>
                <c:pt idx="1">
                  <c:v>32931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B-4A64-9E6F-607A4F5C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72386975"/>
        <c:axId val="872387391"/>
      </c:barChart>
      <c:catAx>
        <c:axId val="87238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87391"/>
        <c:crosses val="autoZero"/>
        <c:auto val="1"/>
        <c:lblAlgn val="ctr"/>
        <c:lblOffset val="100"/>
        <c:noMultiLvlLbl val="0"/>
      </c:catAx>
      <c:valAx>
        <c:axId val="87238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8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Arial" panose="020B0604020202020204" pitchFamily="34" charset="0"/>
                <a:cs typeface="Arial" panose="020B0604020202020204" pitchFamily="34" charset="0"/>
              </a:rPr>
              <a:t>Male</a:t>
            </a:r>
            <a:r>
              <a:rPr lang="en-IN" b="1" baseline="0">
                <a:latin typeface="Arial" panose="020B0604020202020204" pitchFamily="34" charset="0"/>
                <a:cs typeface="Arial" panose="020B0604020202020204" pitchFamily="34" charset="0"/>
              </a:rPr>
              <a:t> Vs Female</a:t>
            </a:r>
            <a:endParaRPr lang="en-IN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4380591440462"/>
          <c:y val="0.24147395855622703"/>
          <c:w val="0.67378978128423928"/>
          <c:h val="0.67150071723450322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'Chart Data'!$J$3:$J$5</c:f>
              <c:strCache>
                <c:ptCount val="3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'Chart Data'!$K$3:$K$5</c:f>
              <c:numCache>
                <c:formatCode>General</c:formatCode>
                <c:ptCount val="3"/>
                <c:pt idx="0">
                  <c:v>32931</c:v>
                </c:pt>
                <c:pt idx="1">
                  <c:v>17124</c:v>
                </c:pt>
                <c:pt idx="2">
                  <c:v>15807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A-48BE-9050-338E6398E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602575"/>
        <c:axId val="1823614639"/>
      </c:radarChart>
      <c:catAx>
        <c:axId val="18236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14639"/>
        <c:crosses val="autoZero"/>
        <c:auto val="1"/>
        <c:lblAlgn val="ctr"/>
        <c:lblOffset val="100"/>
        <c:noMultiLvlLbl val="0"/>
      </c:catAx>
      <c:valAx>
        <c:axId val="182361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0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Dose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636-446F-A2D6-986DCD461E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636-446F-A2D6-986DCD461EAF}"/>
              </c:ext>
            </c:extLst>
          </c:dPt>
          <c:cat>
            <c:strRef>
              <c:f>'Chart Data'!$J$6:$J$7</c:f>
              <c:strCache>
                <c:ptCount val="2"/>
                <c:pt idx="0">
                  <c:v>Dose 1</c:v>
                </c:pt>
                <c:pt idx="1">
                  <c:v>Dose 2</c:v>
                </c:pt>
              </c:strCache>
            </c:strRef>
          </c:cat>
          <c:val>
            <c:numRef>
              <c:f>'Chart Data'!$K$6:$K$7</c:f>
              <c:numCache>
                <c:formatCode>General</c:formatCode>
                <c:ptCount val="2"/>
                <c:pt idx="0">
                  <c:v>32931</c:v>
                </c:pt>
                <c:pt idx="1">
                  <c:v>26345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6-446F-A2D6-986DCD46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Arial" panose="020B0604020202020204" pitchFamily="34" charset="0"/>
                <a:cs typeface="Arial" panose="020B0604020202020204" pitchFamily="34" charset="0"/>
              </a:rPr>
              <a:t>Type</a:t>
            </a:r>
            <a:r>
              <a:rPr lang="en-IN" baseline="0">
                <a:latin typeface="Arial" panose="020B0604020202020204" pitchFamily="34" charset="0"/>
                <a:cs typeface="Arial" panose="020B0604020202020204" pitchFamily="34" charset="0"/>
              </a:rPr>
              <a:t> of Hospital</a:t>
            </a:r>
            <a:endParaRPr lang="en-IN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'Chart Data'!$J$10</c:f>
              <c:strCache>
                <c:ptCount val="1"/>
                <c:pt idx="0">
                  <c:v>Governement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Data'!$K$10</c:f>
              <c:numCache>
                <c:formatCode>General</c:formatCode>
                <c:ptCount val="1"/>
                <c:pt idx="0">
                  <c:v>29309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0-49FF-9516-EDA4FA84AFBB}"/>
            </c:ext>
          </c:extLst>
        </c:ser>
        <c:ser>
          <c:idx val="1"/>
          <c:order val="1"/>
          <c:tx>
            <c:strRef>
              <c:f>'Chart Data'!$J$11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Data'!$K$11</c:f>
              <c:numCache>
                <c:formatCode>General</c:formatCode>
                <c:ptCount val="1"/>
                <c:pt idx="0">
                  <c:v>3622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0-49FF-9516-EDA4FA84AF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86612287"/>
        <c:axId val="1786608959"/>
        <c:axId val="0"/>
      </c:bar3DChart>
      <c:catAx>
        <c:axId val="1786612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6608959"/>
        <c:crosses val="autoZero"/>
        <c:auto val="1"/>
        <c:lblAlgn val="ctr"/>
        <c:lblOffset val="100"/>
        <c:noMultiLvlLbl val="0"/>
      </c:catAx>
      <c:valAx>
        <c:axId val="17866089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8661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727034120735"/>
          <c:y val="0.20875000000000005"/>
          <c:w val="0.78141163604549435"/>
          <c:h val="0.30125765529308834"/>
        </c:manualLayout>
      </c:layout>
      <c:lineChart>
        <c:grouping val="standard"/>
        <c:varyColors val="0"/>
        <c:ser>
          <c:idx val="0"/>
          <c:order val="0"/>
          <c:tx>
            <c:strRef>
              <c:f>'Vaccination Database'!$B$2</c:f>
              <c:strCache>
                <c:ptCount val="1"/>
                <c:pt idx="0">
                  <c:v>11-Apr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'Vaccination Database'!$A$3:$A$37</c:f>
              <c:strCache>
                <c:ptCount val="35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</c:strCache>
            </c:strRef>
          </c:cat>
          <c:val>
            <c:numRef>
              <c:f>'Vaccination Database'!$B$3:$B$37</c:f>
              <c:numCache>
                <c:formatCode>General</c:formatCode>
                <c:ptCount val="35"/>
                <c:pt idx="0">
                  <c:v>3190</c:v>
                </c:pt>
                <c:pt idx="1">
                  <c:v>3579</c:v>
                </c:pt>
                <c:pt idx="2">
                  <c:v>4373</c:v>
                </c:pt>
                <c:pt idx="3">
                  <c:v>7116</c:v>
                </c:pt>
                <c:pt idx="4">
                  <c:v>37131</c:v>
                </c:pt>
                <c:pt idx="5">
                  <c:v>4259</c:v>
                </c:pt>
                <c:pt idx="6">
                  <c:v>44793</c:v>
                </c:pt>
                <c:pt idx="7">
                  <c:v>790</c:v>
                </c:pt>
                <c:pt idx="8">
                  <c:v>36141</c:v>
                </c:pt>
                <c:pt idx="9">
                  <c:v>7719</c:v>
                </c:pt>
                <c:pt idx="10">
                  <c:v>87116</c:v>
                </c:pt>
                <c:pt idx="11">
                  <c:v>54694</c:v>
                </c:pt>
                <c:pt idx="12">
                  <c:v>40140</c:v>
                </c:pt>
                <c:pt idx="13">
                  <c:v>31949</c:v>
                </c:pt>
                <c:pt idx="14">
                  <c:v>25125</c:v>
                </c:pt>
                <c:pt idx="15">
                  <c:v>142492</c:v>
                </c:pt>
                <c:pt idx="16">
                  <c:v>134793</c:v>
                </c:pt>
                <c:pt idx="17">
                  <c:v>454</c:v>
                </c:pt>
                <c:pt idx="18">
                  <c:v>150</c:v>
                </c:pt>
                <c:pt idx="19">
                  <c:v>32931</c:v>
                </c:pt>
                <c:pt idx="20">
                  <c:v>252524</c:v>
                </c:pt>
                <c:pt idx="21">
                  <c:v>2585</c:v>
                </c:pt>
                <c:pt idx="22">
                  <c:v>3037</c:v>
                </c:pt>
                <c:pt idx="23">
                  <c:v>8530</c:v>
                </c:pt>
                <c:pt idx="24">
                  <c:v>2181</c:v>
                </c:pt>
                <c:pt idx="25">
                  <c:v>43142</c:v>
                </c:pt>
                <c:pt idx="26">
                  <c:v>7223</c:v>
                </c:pt>
                <c:pt idx="27">
                  <c:v>75820</c:v>
                </c:pt>
                <c:pt idx="28">
                  <c:v>100746</c:v>
                </c:pt>
                <c:pt idx="29">
                  <c:v>5257</c:v>
                </c:pt>
                <c:pt idx="30">
                  <c:v>97837</c:v>
                </c:pt>
                <c:pt idx="31">
                  <c:v>107382</c:v>
                </c:pt>
                <c:pt idx="32">
                  <c:v>11679</c:v>
                </c:pt>
                <c:pt idx="33">
                  <c:v>183764</c:v>
                </c:pt>
                <c:pt idx="34">
                  <c:v>38829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D-4715-B533-F46FBBB8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875423"/>
        <c:axId val="1786874591"/>
      </c:lineChart>
      <c:catAx>
        <c:axId val="1786875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74591"/>
        <c:crosses val="autoZero"/>
        <c:auto val="1"/>
        <c:lblAlgn val="ctr"/>
        <c:lblOffset val="100"/>
        <c:noMultiLvlLbl val="0"/>
      </c:catAx>
      <c:valAx>
        <c:axId val="17868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7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Tika Utsav 4 Days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Data'!$E$2</c:f>
              <c:strCache>
                <c:ptCount val="1"/>
                <c:pt idx="0">
                  <c:v>Day 1 4/11/2021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Data'!$E$3:$E$11</c:f>
              <c:numCache>
                <c:formatCode>General</c:formatCode>
                <c:ptCount val="9"/>
                <c:pt idx="0">
                  <c:v>32931</c:v>
                </c:pt>
                <c:pt idx="1">
                  <c:v>17124</c:v>
                </c:pt>
                <c:pt idx="2">
                  <c:v>15807</c:v>
                </c:pt>
                <c:pt idx="3">
                  <c:v>32931</c:v>
                </c:pt>
                <c:pt idx="4">
                  <c:v>26345</c:v>
                </c:pt>
                <c:pt idx="5">
                  <c:v>6586</c:v>
                </c:pt>
                <c:pt idx="6">
                  <c:v>32931</c:v>
                </c:pt>
                <c:pt idx="7">
                  <c:v>29309</c:v>
                </c:pt>
                <c:pt idx="8">
                  <c:v>3622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B-4D8B-8A3A-A91798C10236}"/>
            </c:ext>
          </c:extLst>
        </c:ser>
        <c:ser>
          <c:idx val="1"/>
          <c:order val="1"/>
          <c:tx>
            <c:strRef>
              <c:f>'Chart Data'!$F$2</c:f>
              <c:strCache>
                <c:ptCount val="1"/>
                <c:pt idx="0">
                  <c:v>Day 2 4/12/2021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Data'!$F$3:$F$11</c:f>
              <c:numCache>
                <c:formatCode>General</c:formatCode>
                <c:ptCount val="9"/>
                <c:pt idx="0">
                  <c:v>13393</c:v>
                </c:pt>
                <c:pt idx="1">
                  <c:v>6964</c:v>
                </c:pt>
                <c:pt idx="2">
                  <c:v>6429</c:v>
                </c:pt>
                <c:pt idx="3">
                  <c:v>13393</c:v>
                </c:pt>
                <c:pt idx="4">
                  <c:v>11652</c:v>
                </c:pt>
                <c:pt idx="5">
                  <c:v>1741</c:v>
                </c:pt>
                <c:pt idx="6">
                  <c:v>13393</c:v>
                </c:pt>
                <c:pt idx="7">
                  <c:v>11920</c:v>
                </c:pt>
                <c:pt idx="8">
                  <c:v>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B-4D8B-8A3A-A91798C10236}"/>
            </c:ext>
          </c:extLst>
        </c:ser>
        <c:ser>
          <c:idx val="2"/>
          <c:order val="2"/>
          <c:tx>
            <c:strRef>
              <c:f>'Chart Data'!$G$2</c:f>
              <c:strCache>
                <c:ptCount val="1"/>
                <c:pt idx="0">
                  <c:v>Day 3 4/13/2021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Data'!$G$3:$G$11</c:f>
              <c:numCache>
                <c:formatCode>General</c:formatCode>
                <c:ptCount val="9"/>
                <c:pt idx="0">
                  <c:v>18463</c:v>
                </c:pt>
                <c:pt idx="1">
                  <c:v>9601</c:v>
                </c:pt>
                <c:pt idx="2">
                  <c:v>8862</c:v>
                </c:pt>
                <c:pt idx="3">
                  <c:v>18463</c:v>
                </c:pt>
                <c:pt idx="4">
                  <c:v>16617</c:v>
                </c:pt>
                <c:pt idx="5">
                  <c:v>1846</c:v>
                </c:pt>
                <c:pt idx="6">
                  <c:v>18463</c:v>
                </c:pt>
                <c:pt idx="7">
                  <c:v>16432</c:v>
                </c:pt>
                <c:pt idx="8">
                  <c:v>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B-4D8B-8A3A-A91798C10236}"/>
            </c:ext>
          </c:extLst>
        </c:ser>
        <c:ser>
          <c:idx val="3"/>
          <c:order val="3"/>
          <c:tx>
            <c:strRef>
              <c:f>'Chart Data'!$H$2</c:f>
              <c:strCache>
                <c:ptCount val="1"/>
                <c:pt idx="0">
                  <c:v>Day 4 4/14/2021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Data'!$H$3:$H$11</c:f>
              <c:numCache>
                <c:formatCode>General</c:formatCode>
                <c:ptCount val="9"/>
                <c:pt idx="0">
                  <c:v>21573</c:v>
                </c:pt>
                <c:pt idx="1">
                  <c:v>11218</c:v>
                </c:pt>
                <c:pt idx="2">
                  <c:v>10355</c:v>
                </c:pt>
                <c:pt idx="3">
                  <c:v>21573</c:v>
                </c:pt>
                <c:pt idx="4">
                  <c:v>16180</c:v>
                </c:pt>
                <c:pt idx="5">
                  <c:v>5393</c:v>
                </c:pt>
                <c:pt idx="6">
                  <c:v>21573</c:v>
                </c:pt>
                <c:pt idx="7">
                  <c:v>19200</c:v>
                </c:pt>
                <c:pt idx="8">
                  <c:v>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B-4D8B-8A3A-A91798C1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92997583"/>
        <c:axId val="1792995087"/>
      </c:barChart>
      <c:catAx>
        <c:axId val="1792997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95087"/>
        <c:crosses val="autoZero"/>
        <c:auto val="1"/>
        <c:lblAlgn val="ctr"/>
        <c:lblOffset val="100"/>
        <c:noMultiLvlLbl val="0"/>
      </c:catAx>
      <c:valAx>
        <c:axId val="1792995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List" dx="26" fmlaLink="'Chart Data'!$B$2" fmlaRange="'Vaccination Database'!$A$3:$A$37" sel="20" val="10"/>
</file>

<file path=xl/ctrlProps/ctrlProp2.xml><?xml version="1.0" encoding="utf-8"?>
<formControlPr xmlns="http://schemas.microsoft.com/office/spreadsheetml/2009/9/main" objectType="Scroll" dx="22" fmlaLink="'Chart Data'!$B$3" horiz="1" max="4" min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305647</xdr:colOff>
      <xdr:row>2</xdr:row>
      <xdr:rowOff>22014</xdr:rowOff>
    </xdr:from>
    <xdr:to>
      <xdr:col>19</xdr:col>
      <xdr:colOff>183727</xdr:colOff>
      <xdr:row>5</xdr:row>
      <xdr:rowOff>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079361" y="324395"/>
          <a:ext cx="7207795" cy="655320"/>
        </a:xfrm>
        <a:prstGeom prst="roundRect">
          <a:avLst/>
        </a:prstGeom>
        <a:gradFill flip="none" rotWithShape="1">
          <a:gsLst>
            <a:gs pos="100000">
              <a:srgbClr val="00B050"/>
            </a:gs>
            <a:gs pos="0">
              <a:srgbClr val="00B050"/>
            </a:gs>
            <a:gs pos="25000">
              <a:schemeClr val="bg2"/>
            </a:gs>
            <a:gs pos="50000">
              <a:srgbClr val="FF6600"/>
            </a:gs>
            <a:gs pos="77000">
              <a:schemeClr val="bg2"/>
            </a:gs>
          </a:gsLst>
          <a:path path="circle">
            <a:fillToRect l="100000" t="100000"/>
          </a:path>
          <a:tileRect r="-100000" b="-100000"/>
        </a:gradFill>
        <a:effectLst>
          <a:glow rad="63500">
            <a:schemeClr val="accent2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>
              <a:solidFill>
                <a:schemeClr val="tx1"/>
              </a:solidFill>
            </a:rPr>
            <a:t>COVID-19</a:t>
          </a:r>
          <a:r>
            <a:rPr lang="en-IN" sz="3200" b="1" baseline="0">
              <a:solidFill>
                <a:schemeClr val="tx1"/>
              </a:solidFill>
            </a:rPr>
            <a:t> Vaccination [Tika Utsav] </a:t>
          </a:r>
          <a:r>
            <a:rPr lang="en-IN" sz="3200" b="1">
              <a:solidFill>
                <a:schemeClr val="tx1"/>
              </a:solidFill>
            </a:rPr>
            <a:t>INDIA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99060</xdr:colOff>
          <xdr:row>7</xdr:row>
          <xdr:rowOff>137160</xdr:rowOff>
        </xdr:from>
        <xdr:to>
          <xdr:col>26</xdr:col>
          <xdr:colOff>434340</xdr:colOff>
          <xdr:row>16</xdr:row>
          <xdr:rowOff>129540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399143</xdr:colOff>
      <xdr:row>6</xdr:row>
      <xdr:rowOff>48381</xdr:rowOff>
    </xdr:from>
    <xdr:to>
      <xdr:col>19</xdr:col>
      <xdr:colOff>326572</xdr:colOff>
      <xdr:row>30</xdr:row>
      <xdr:rowOff>68036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556260</xdr:colOff>
          <xdr:row>21</xdr:row>
          <xdr:rowOff>38100</xdr:rowOff>
        </xdr:from>
        <xdr:to>
          <xdr:col>25</xdr:col>
          <xdr:colOff>289560</xdr:colOff>
          <xdr:row>22</xdr:row>
          <xdr:rowOff>99060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20</xdr:col>
      <xdr:colOff>0</xdr:colOff>
      <xdr:row>31</xdr:row>
      <xdr:rowOff>0</xdr:rowOff>
    </xdr:from>
    <xdr:to>
      <xdr:col>23</xdr:col>
      <xdr:colOff>236220</xdr:colOff>
      <xdr:row>39</xdr:row>
      <xdr:rowOff>35877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387047</xdr:colOff>
      <xdr:row>31</xdr:row>
      <xdr:rowOff>48443</xdr:rowOff>
    </xdr:from>
    <xdr:to>
      <xdr:col>18</xdr:col>
      <xdr:colOff>374952</xdr:colOff>
      <xdr:row>42</xdr:row>
      <xdr:rowOff>151312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102872</xdr:colOff>
      <xdr:row>6</xdr:row>
      <xdr:rowOff>158086</xdr:rowOff>
    </xdr:from>
    <xdr:to>
      <xdr:col>7</xdr:col>
      <xdr:colOff>34835</xdr:colOff>
      <xdr:row>22</xdr:row>
      <xdr:rowOff>73722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3810</xdr:colOff>
      <xdr:row>29</xdr:row>
      <xdr:rowOff>88176</xdr:rowOff>
    </xdr:from>
    <xdr:to>
      <xdr:col>7</xdr:col>
      <xdr:colOff>435428</xdr:colOff>
      <xdr:row>42</xdr:row>
      <xdr:rowOff>95251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368301</xdr:colOff>
      <xdr:row>28</xdr:row>
      <xdr:rowOff>58783</xdr:rowOff>
    </xdr:from>
    <xdr:to>
      <xdr:col>27</xdr:col>
      <xdr:colOff>580572</xdr:colOff>
      <xdr:row>43</xdr:row>
      <xdr:rowOff>26126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205619</xdr:colOff>
      <xdr:row>24</xdr:row>
      <xdr:rowOff>84667</xdr:rowOff>
    </xdr:from>
    <xdr:to>
      <xdr:col>7</xdr:col>
      <xdr:colOff>24191</xdr:colOff>
      <xdr:row>27</xdr:row>
      <xdr:rowOff>24190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55524" y="4717143"/>
          <a:ext cx="2842381" cy="483809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/>
            <a:t>Dose Provided</a:t>
          </a:r>
        </a:p>
      </xdr:txBody>
    </xdr:sp>
    <xdr:clientData/>
  </xdr:twoCellAnchor>
  <xdr:twoCellAnchor>
    <xdr:from>
      <xdr:col>20</xdr:col>
      <xdr:colOff>12096</xdr:colOff>
      <xdr:row>24</xdr:row>
      <xdr:rowOff>12096</xdr:rowOff>
    </xdr:from>
    <xdr:to>
      <xdr:col>27</xdr:col>
      <xdr:colOff>326571</xdr:colOff>
      <xdr:row>26</xdr:row>
      <xdr:rowOff>96762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720286" y="4451048"/>
          <a:ext cx="2975428" cy="447524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800"/>
            <a:t>Hospital</a:t>
          </a:r>
          <a:r>
            <a:rPr lang="en-IN" sz="2800" baseline="0"/>
            <a:t> Served</a:t>
          </a:r>
          <a:endParaRPr lang="en-IN" sz="2800"/>
        </a:p>
      </xdr:txBody>
    </xdr:sp>
    <xdr:clientData/>
  </xdr:twoCellAnchor>
  <xdr:twoCellAnchor>
    <xdr:from>
      <xdr:col>2</xdr:col>
      <xdr:colOff>217708</xdr:colOff>
      <xdr:row>2</xdr:row>
      <xdr:rowOff>229810</xdr:rowOff>
    </xdr:from>
    <xdr:to>
      <xdr:col>7</xdr:col>
      <xdr:colOff>36280</xdr:colOff>
      <xdr:row>5</xdr:row>
      <xdr:rowOff>48381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967613" y="532191"/>
          <a:ext cx="2842381" cy="483809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/>
            <a:t>Tika Utsav 2021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2</xdr:row>
      <xdr:rowOff>76200</xdr:rowOff>
    </xdr:from>
    <xdr:to>
      <xdr:col>19</xdr:col>
      <xdr:colOff>83820</xdr:colOff>
      <xdr:row>13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11</xdr:row>
      <xdr:rowOff>129540</xdr:rowOff>
    </xdr:from>
    <xdr:to>
      <xdr:col>15</xdr:col>
      <xdr:colOff>548640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6876-C799-47C6-B329-48F9F76CB4C2}">
  <sheetPr codeName="Sheet1">
    <tabColor theme="8" tint="-0.249977111117893"/>
  </sheetPr>
  <dimension ref="A1:AC46"/>
  <sheetViews>
    <sheetView zoomScale="70" zoomScaleNormal="70" workbookViewId="0">
      <selection activeCell="AH29" sqref="AH29"/>
    </sheetView>
  </sheetViews>
  <sheetFormatPr defaultRowHeight="14.4" x14ac:dyDescent="0.3"/>
  <cols>
    <col min="1" max="1" width="2.109375" style="8" customWidth="1"/>
    <col min="2" max="7" width="8.88671875" style="8"/>
    <col min="8" max="8" width="9.88671875" style="8" customWidth="1"/>
    <col min="9" max="12" width="8.88671875" style="8"/>
    <col min="13" max="13" width="16.88671875" style="8" customWidth="1"/>
    <col min="14" max="14" width="8.88671875" style="8"/>
    <col min="15" max="15" width="4.33203125" style="8" customWidth="1"/>
    <col min="16" max="17" width="8.88671875" style="8"/>
    <col min="18" max="18" width="8.44140625" style="8" customWidth="1"/>
    <col min="19" max="19" width="8.88671875" style="8" hidden="1" customWidth="1"/>
    <col min="20" max="20" width="8.88671875" style="8"/>
    <col min="21" max="21" width="11.88671875" style="8" customWidth="1"/>
    <col min="22" max="22" width="4" style="8" customWidth="1"/>
    <col min="23" max="23" width="3.88671875" style="8" customWidth="1"/>
    <col min="24" max="24" width="4" style="8" customWidth="1"/>
    <col min="25" max="25" width="3.5546875" style="8" customWidth="1"/>
    <col min="26" max="26" width="4.5546875" style="8" customWidth="1"/>
    <col min="27" max="27" width="6.88671875" style="8" customWidth="1"/>
    <col min="28" max="28" width="8.21875" style="8" customWidth="1"/>
    <col min="29" max="29" width="6.21875" style="8" customWidth="1"/>
    <col min="30" max="16384" width="8.88671875" style="8"/>
  </cols>
  <sheetData>
    <row r="1" spans="1:29" ht="8.4" customHeight="1" thickBot="1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9" ht="15" thickTop="1" x14ac:dyDescent="0.3">
      <c r="A2" s="6"/>
      <c r="B2" s="14"/>
      <c r="C2" s="12"/>
      <c r="D2" s="13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V2" s="38"/>
      <c r="W2" s="38"/>
      <c r="X2" s="38"/>
      <c r="Y2" s="41"/>
      <c r="Z2" s="41"/>
      <c r="AA2" s="41"/>
      <c r="AB2" s="43"/>
      <c r="AC2" s="44"/>
    </row>
    <row r="3" spans="1:29" ht="21" x14ac:dyDescent="0.4">
      <c r="A3" s="6"/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U3" s="28" t="s">
        <v>70</v>
      </c>
      <c r="V3" s="32" t="str">
        <f>INDEX('Vaccination Database'!A3:A37,'Chart Data'!B2)</f>
        <v>Madhya Pradesh</v>
      </c>
      <c r="AC3" s="45"/>
    </row>
    <row r="4" spans="1:29" ht="18" customHeight="1" x14ac:dyDescent="0.4">
      <c r="A4" s="6"/>
      <c r="B4" s="9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U4" s="28" t="s">
        <v>71</v>
      </c>
      <c r="V4" s="33">
        <f>'Chart Data'!K2</f>
        <v>1</v>
      </c>
      <c r="AC4" s="45"/>
    </row>
    <row r="5" spans="1:29" ht="13.2" customHeight="1" x14ac:dyDescent="0.3">
      <c r="A5" s="6"/>
      <c r="B5" s="9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AC5" s="36"/>
    </row>
    <row r="6" spans="1:29" ht="33.6" customHeight="1" x14ac:dyDescent="0.6">
      <c r="A6" s="6"/>
      <c r="B6" s="9"/>
      <c r="C6" s="6"/>
      <c r="D6" s="10"/>
      <c r="E6" s="6"/>
      <c r="F6" s="6"/>
      <c r="G6" s="6"/>
      <c r="H6" s="6"/>
      <c r="I6" s="63" t="str">
        <f>INDEX('Vaccination Database'!A3:A37,'Chart Data'!B2)</f>
        <v>Madhya Pradesh</v>
      </c>
      <c r="J6" s="63"/>
      <c r="K6" s="63"/>
      <c r="L6" s="63"/>
      <c r="M6" s="63"/>
      <c r="N6" s="34" t="s">
        <v>67</v>
      </c>
      <c r="O6" s="34">
        <f>V4</f>
        <v>1</v>
      </c>
      <c r="P6" s="34"/>
      <c r="Q6" s="34"/>
      <c r="R6" s="34"/>
      <c r="S6" s="34"/>
      <c r="AC6" s="36"/>
    </row>
    <row r="7" spans="1:29" ht="19.2" customHeight="1" x14ac:dyDescent="0.6">
      <c r="A7" s="6"/>
      <c r="B7" s="11"/>
      <c r="C7" s="6"/>
      <c r="D7" s="6"/>
      <c r="E7" s="6"/>
      <c r="F7" s="6"/>
      <c r="G7" s="6"/>
      <c r="H7" s="6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U7" s="65" t="s">
        <v>69</v>
      </c>
      <c r="V7" s="65"/>
      <c r="W7" s="65"/>
      <c r="X7" s="65"/>
      <c r="Y7" s="65"/>
      <c r="Z7" s="65"/>
      <c r="AA7" s="65"/>
      <c r="AC7" s="36"/>
    </row>
    <row r="8" spans="1:29" x14ac:dyDescent="0.3">
      <c r="A8" s="6"/>
      <c r="B8" s="1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AC8" s="35"/>
    </row>
    <row r="9" spans="1:29" x14ac:dyDescent="0.3">
      <c r="A9" s="6"/>
      <c r="B9" s="11"/>
      <c r="C9" s="6"/>
      <c r="D9" s="6"/>
      <c r="E9" s="6"/>
      <c r="F9" s="6"/>
      <c r="G9" s="2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AC9" s="35"/>
    </row>
    <row r="10" spans="1:29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AC10" s="35"/>
    </row>
    <row r="11" spans="1:29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AC11" s="35"/>
    </row>
    <row r="12" spans="1:29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AC12" s="35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29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9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9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9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29" ht="10.8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29" ht="6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29" ht="20.399999999999999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U20" s="64" t="s">
        <v>68</v>
      </c>
      <c r="V20" s="64"/>
      <c r="W20" s="64"/>
      <c r="X20" s="64"/>
      <c r="Y20" s="64"/>
      <c r="Z20" s="64"/>
      <c r="AA20" s="64"/>
    </row>
    <row r="21" spans="1:2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U21" s="30"/>
      <c r="V21" s="30">
        <v>1</v>
      </c>
      <c r="W21" s="31">
        <v>2</v>
      </c>
      <c r="X21" s="31">
        <v>3</v>
      </c>
      <c r="Y21" s="31">
        <v>4</v>
      </c>
      <c r="Z21" s="31"/>
      <c r="AA21" s="30"/>
    </row>
    <row r="22" spans="1:2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U22" s="26"/>
      <c r="V22" s="26"/>
      <c r="W22" s="26"/>
      <c r="X22" s="26"/>
    </row>
    <row r="23" spans="1:2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U23" s="26"/>
      <c r="V23" s="26"/>
      <c r="W23" s="26"/>
      <c r="X23" s="26"/>
    </row>
    <row r="24" spans="1:29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U24" s="26"/>
      <c r="V24" s="26"/>
      <c r="W24" s="26"/>
      <c r="X24" s="26"/>
    </row>
    <row r="25" spans="1:29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U25" s="27"/>
      <c r="V25" s="27"/>
      <c r="W25" s="27"/>
      <c r="X25" s="27"/>
      <c r="Y25" s="15"/>
      <c r="Z25" s="15"/>
      <c r="AA25" s="15"/>
    </row>
    <row r="26" spans="1:29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U26" s="15"/>
      <c r="V26" s="15"/>
      <c r="W26" s="15"/>
      <c r="X26" s="15"/>
      <c r="Y26" s="15"/>
      <c r="Z26" s="15"/>
      <c r="AA26" s="15"/>
    </row>
    <row r="27" spans="1:29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U27" s="15"/>
      <c r="V27" s="15"/>
      <c r="W27" s="15"/>
      <c r="X27" s="15"/>
      <c r="Y27" s="15"/>
      <c r="Z27" s="15"/>
      <c r="AA27" s="15"/>
    </row>
    <row r="28" spans="1:29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U28" s="15"/>
      <c r="V28" s="15"/>
      <c r="W28" s="15"/>
      <c r="X28" s="15"/>
      <c r="Y28" s="15"/>
      <c r="Z28" s="15"/>
      <c r="AA28" s="15"/>
      <c r="AC28" s="16"/>
    </row>
    <row r="29" spans="1:29" x14ac:dyDescent="0.3">
      <c r="A29" s="6"/>
      <c r="B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U29" s="15"/>
      <c r="V29" s="15"/>
      <c r="W29" s="15"/>
      <c r="X29" s="15"/>
      <c r="Y29" s="15"/>
      <c r="Z29" s="6"/>
      <c r="AA29" s="15"/>
      <c r="AC29" s="16"/>
    </row>
    <row r="30" spans="1:29" x14ac:dyDescent="0.3">
      <c r="B30" s="46"/>
      <c r="U30" s="15"/>
      <c r="V30" s="15"/>
      <c r="W30" s="15"/>
      <c r="X30" s="15"/>
      <c r="Y30" s="15"/>
      <c r="Z30" s="6"/>
      <c r="AA30" s="15"/>
      <c r="AC30" s="16"/>
    </row>
    <row r="31" spans="1:29" x14ac:dyDescent="0.3">
      <c r="B31" s="46"/>
      <c r="U31" s="15"/>
      <c r="V31" s="15"/>
      <c r="W31" s="15"/>
      <c r="X31" s="15"/>
      <c r="Y31" s="15"/>
      <c r="Z31" s="6"/>
      <c r="AA31" s="15"/>
      <c r="AC31" s="16"/>
    </row>
    <row r="32" spans="1:29" x14ac:dyDescent="0.3">
      <c r="B32" s="46"/>
      <c r="U32" s="15"/>
      <c r="V32" s="15"/>
      <c r="W32" s="15"/>
      <c r="X32" s="15"/>
      <c r="Y32" s="15"/>
      <c r="Z32" s="6"/>
      <c r="AA32" s="15"/>
      <c r="AC32" s="16"/>
    </row>
    <row r="33" spans="2:29" x14ac:dyDescent="0.3">
      <c r="B33" s="46"/>
      <c r="U33" s="15"/>
      <c r="V33" s="15"/>
      <c r="W33" s="15"/>
      <c r="X33" s="15"/>
      <c r="Y33" s="15"/>
      <c r="Z33" s="6"/>
      <c r="AA33" s="15"/>
      <c r="AC33" s="16"/>
    </row>
    <row r="34" spans="2:29" x14ac:dyDescent="0.3">
      <c r="B34" s="46"/>
      <c r="U34" s="15"/>
      <c r="V34" s="15"/>
      <c r="W34" s="15"/>
      <c r="X34" s="15"/>
      <c r="Y34" s="15"/>
      <c r="Z34" s="6"/>
      <c r="AA34" s="15"/>
      <c r="AC34" s="36"/>
    </row>
    <row r="35" spans="2:29" x14ac:dyDescent="0.3">
      <c r="B35" s="42"/>
      <c r="U35" s="15"/>
      <c r="V35" s="15"/>
      <c r="W35" s="15"/>
      <c r="X35" s="15"/>
      <c r="Y35" s="15"/>
      <c r="Z35" s="6"/>
      <c r="AA35" s="15"/>
      <c r="AC35" s="36"/>
    </row>
    <row r="36" spans="2:29" x14ac:dyDescent="0.3">
      <c r="B36" s="42"/>
      <c r="U36" s="15"/>
      <c r="V36" s="15"/>
      <c r="W36" s="15"/>
      <c r="X36" s="15"/>
      <c r="Y36" s="15"/>
      <c r="Z36" s="6"/>
      <c r="AA36" s="15"/>
      <c r="AC36" s="36"/>
    </row>
    <row r="37" spans="2:29" x14ac:dyDescent="0.3">
      <c r="B37" s="42"/>
      <c r="U37" s="15"/>
      <c r="V37" s="15"/>
      <c r="W37" s="15"/>
      <c r="X37" s="15"/>
      <c r="Y37" s="15"/>
      <c r="Z37" s="15"/>
      <c r="AA37" s="15"/>
      <c r="AC37" s="36"/>
    </row>
    <row r="38" spans="2:29" x14ac:dyDescent="0.3">
      <c r="B38" s="42"/>
      <c r="U38" s="15"/>
      <c r="V38" s="15"/>
      <c r="W38" s="15"/>
      <c r="X38" s="15"/>
      <c r="Y38" s="15"/>
      <c r="Z38" s="15"/>
      <c r="AA38" s="15"/>
      <c r="AC38" s="36"/>
    </row>
    <row r="39" spans="2:29" x14ac:dyDescent="0.3">
      <c r="B39" s="42"/>
      <c r="U39" s="15"/>
      <c r="V39" s="15"/>
      <c r="W39" s="15"/>
      <c r="X39" s="15"/>
      <c r="Y39" s="15"/>
      <c r="Z39" s="15"/>
      <c r="AA39" s="15"/>
      <c r="AC39" s="36"/>
    </row>
    <row r="40" spans="2:29" x14ac:dyDescent="0.3">
      <c r="B40" s="42"/>
      <c r="AC40" s="35"/>
    </row>
    <row r="41" spans="2:29" x14ac:dyDescent="0.3">
      <c r="B41" s="39"/>
      <c r="AC41" s="35"/>
    </row>
    <row r="42" spans="2:29" x14ac:dyDescent="0.3">
      <c r="B42" s="39"/>
      <c r="AC42" s="35"/>
    </row>
    <row r="43" spans="2:29" x14ac:dyDescent="0.3">
      <c r="B43" s="39"/>
      <c r="AC43" s="35"/>
    </row>
    <row r="44" spans="2:29" x14ac:dyDescent="0.3">
      <c r="B44" s="39"/>
      <c r="U44" s="15"/>
      <c r="V44" s="15"/>
      <c r="W44" s="15"/>
      <c r="AC44" s="35"/>
    </row>
    <row r="45" spans="2:29" ht="15" thickBot="1" x14ac:dyDescent="0.35">
      <c r="B45" s="40"/>
      <c r="C45" s="29"/>
      <c r="D45" s="37"/>
      <c r="E45" s="37"/>
      <c r="F45" s="17"/>
      <c r="G45" s="17"/>
      <c r="U45" s="17"/>
      <c r="V45" s="17"/>
      <c r="W45" s="17"/>
      <c r="X45" s="37"/>
      <c r="Y45" s="37"/>
      <c r="Z45" s="37"/>
      <c r="AA45" s="37"/>
      <c r="AB45" s="29"/>
      <c r="AC45" s="18"/>
    </row>
    <row r="46" spans="2:29" ht="15" thickTop="1" x14ac:dyDescent="0.3"/>
  </sheetData>
  <mergeCells count="3">
    <mergeCell ref="I6:M6"/>
    <mergeCell ref="U20:AA20"/>
    <mergeCell ref="U7:AA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ist Box 1">
              <controlPr defaultSize="0" autoLine="0" autoPict="0">
                <anchor moveWithCells="1">
                  <from>
                    <xdr:col>20</xdr:col>
                    <xdr:colOff>99060</xdr:colOff>
                    <xdr:row>7</xdr:row>
                    <xdr:rowOff>137160</xdr:rowOff>
                  </from>
                  <to>
                    <xdr:col>26</xdr:col>
                    <xdr:colOff>434340</xdr:colOff>
                    <xdr:row>16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roll Bar 3">
              <controlPr defaultSize="0" autoPict="0">
                <anchor moveWithCells="1">
                  <from>
                    <xdr:col>20</xdr:col>
                    <xdr:colOff>556260</xdr:colOff>
                    <xdr:row>21</xdr:row>
                    <xdr:rowOff>38100</xdr:rowOff>
                  </from>
                  <to>
                    <xdr:col>25</xdr:col>
                    <xdr:colOff>289560</xdr:colOff>
                    <xdr:row>22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2C40-30A4-469E-BD98-26B0DA672354}">
  <sheetPr codeName="Sheet2">
    <tabColor theme="9" tint="-0.249977111117893"/>
  </sheetPr>
  <dimension ref="A1:P39"/>
  <sheetViews>
    <sheetView workbookViewId="0">
      <selection activeCell="L27" sqref="L27"/>
    </sheetView>
  </sheetViews>
  <sheetFormatPr defaultRowHeight="13.2" x14ac:dyDescent="0.25"/>
  <cols>
    <col min="1" max="1" width="25.77734375" style="1" customWidth="1"/>
    <col min="2" max="3" width="8.109375" style="1" bestFit="1" customWidth="1"/>
    <col min="4" max="5" width="8.88671875" style="1"/>
    <col min="6" max="6" width="11.33203125" style="1" bestFit="1" customWidth="1"/>
    <col min="7" max="7" width="10.6640625" style="1" bestFit="1" customWidth="1"/>
    <col min="8" max="8" width="7.33203125" style="1" customWidth="1"/>
    <col min="9" max="9" width="8.88671875" style="1"/>
    <col min="10" max="10" width="10.109375" style="1" bestFit="1" customWidth="1"/>
    <col min="11" max="11" width="6.77734375" style="1" customWidth="1"/>
    <col min="12" max="12" width="11.6640625" style="1" bestFit="1" customWidth="1"/>
    <col min="13" max="16" width="13.77734375" style="1" bestFit="1" customWidth="1"/>
    <col min="17" max="16384" width="8.88671875" style="1"/>
  </cols>
  <sheetData>
    <row r="1" spans="1:16" ht="15" customHeight="1" thickBot="1" x14ac:dyDescent="0.35">
      <c r="A1" s="68" t="s">
        <v>50</v>
      </c>
      <c r="B1" s="68"/>
      <c r="C1" s="68"/>
      <c r="D1" s="68"/>
      <c r="E1" s="68"/>
    </row>
    <row r="2" spans="1:16" ht="15" thickBot="1" x14ac:dyDescent="0.35">
      <c r="A2" s="19" t="s">
        <v>0</v>
      </c>
      <c r="B2" s="48">
        <v>44297</v>
      </c>
      <c r="C2" s="48">
        <v>44298</v>
      </c>
      <c r="D2" s="49">
        <v>44299</v>
      </c>
      <c r="E2" s="49">
        <v>44300</v>
      </c>
      <c r="F2" s="71" t="s">
        <v>37</v>
      </c>
      <c r="G2" s="71"/>
      <c r="I2" s="70" t="s">
        <v>59</v>
      </c>
      <c r="J2" s="70"/>
    </row>
    <row r="3" spans="1:16" ht="18.600000000000001" customHeight="1" thickBot="1" x14ac:dyDescent="0.35">
      <c r="A3" s="2" t="s">
        <v>2</v>
      </c>
      <c r="B3">
        <v>3190</v>
      </c>
      <c r="C3" s="3">
        <f ca="1">RANDBETWEEN(4377,24908)</f>
        <v>15414</v>
      </c>
      <c r="D3" s="3">
        <f t="shared" ref="D3:E3" ca="1" si="0">RANDBETWEEN(4377,24908)</f>
        <v>11319</v>
      </c>
      <c r="E3" s="3">
        <f t="shared" ca="1" si="0"/>
        <v>16715</v>
      </c>
      <c r="F3" s="72" t="s">
        <v>38</v>
      </c>
      <c r="G3" s="72"/>
      <c r="I3" s="60" t="s">
        <v>43</v>
      </c>
      <c r="J3" s="1">
        <v>80</v>
      </c>
    </row>
    <row r="4" spans="1:16" ht="15" thickBot="1" x14ac:dyDescent="0.35">
      <c r="A4" s="2" t="s">
        <v>3</v>
      </c>
      <c r="B4">
        <v>3579</v>
      </c>
      <c r="C4" s="3">
        <f t="shared" ref="C4:E37" ca="1" si="1">RANDBETWEEN(4377,24908)</f>
        <v>10374</v>
      </c>
      <c r="D4" s="3">
        <f t="shared" ca="1" si="1"/>
        <v>12108</v>
      </c>
      <c r="E4" s="3">
        <f t="shared" ca="1" si="1"/>
        <v>24484</v>
      </c>
      <c r="F4" s="62" t="s">
        <v>39</v>
      </c>
      <c r="G4" s="62" t="s">
        <v>41</v>
      </c>
      <c r="I4" s="60" t="s">
        <v>44</v>
      </c>
      <c r="J4" s="1">
        <v>20</v>
      </c>
    </row>
    <row r="5" spans="1:16" ht="15" thickBot="1" x14ac:dyDescent="0.35">
      <c r="A5" s="2" t="s">
        <v>4</v>
      </c>
      <c r="B5">
        <v>4373</v>
      </c>
      <c r="C5" s="3">
        <f t="shared" ca="1" si="1"/>
        <v>5751</v>
      </c>
      <c r="D5" s="3">
        <f t="shared" ca="1" si="1"/>
        <v>8185</v>
      </c>
      <c r="E5" s="3">
        <f t="shared" ca="1" si="1"/>
        <v>5765</v>
      </c>
      <c r="F5" s="4" t="s">
        <v>40</v>
      </c>
      <c r="G5" s="4" t="s">
        <v>42</v>
      </c>
    </row>
    <row r="6" spans="1:16" ht="15" thickBot="1" x14ac:dyDescent="0.35">
      <c r="A6" s="2" t="s">
        <v>5</v>
      </c>
      <c r="B6">
        <v>7116</v>
      </c>
      <c r="C6" s="3">
        <f t="shared" ca="1" si="1"/>
        <v>22795</v>
      </c>
      <c r="D6" s="3">
        <f t="shared" ca="1" si="1"/>
        <v>19845</v>
      </c>
      <c r="E6" s="3">
        <f t="shared" ca="1" si="1"/>
        <v>6905</v>
      </c>
    </row>
    <row r="7" spans="1:16" ht="15" thickBot="1" x14ac:dyDescent="0.35">
      <c r="A7" s="2" t="s">
        <v>6</v>
      </c>
      <c r="B7">
        <v>37131</v>
      </c>
      <c r="C7" s="3">
        <f t="shared" ca="1" si="1"/>
        <v>18665</v>
      </c>
      <c r="D7" s="3">
        <f t="shared" ca="1" si="1"/>
        <v>14024</v>
      </c>
      <c r="E7" s="3">
        <f t="shared" ca="1" si="1"/>
        <v>23016</v>
      </c>
    </row>
    <row r="8" spans="1:16" ht="15" thickBot="1" x14ac:dyDescent="0.35">
      <c r="A8" s="2" t="s">
        <v>7</v>
      </c>
      <c r="B8">
        <v>4259</v>
      </c>
      <c r="C8" s="3">
        <f t="shared" ca="1" si="1"/>
        <v>18736</v>
      </c>
      <c r="D8" s="3">
        <f t="shared" ca="1" si="1"/>
        <v>21769</v>
      </c>
      <c r="E8" s="3">
        <f t="shared" ca="1" si="1"/>
        <v>13521</v>
      </c>
      <c r="F8" s="70" t="s">
        <v>56</v>
      </c>
      <c r="G8" s="70"/>
    </row>
    <row r="9" spans="1:16" ht="15" thickBot="1" x14ac:dyDescent="0.35">
      <c r="A9" s="2" t="s">
        <v>8</v>
      </c>
      <c r="B9">
        <v>44793</v>
      </c>
      <c r="C9" s="3">
        <f t="shared" ca="1" si="1"/>
        <v>24324</v>
      </c>
      <c r="D9" s="3">
        <f t="shared" ca="1" si="1"/>
        <v>14791</v>
      </c>
      <c r="E9" s="3">
        <f t="shared" ca="1" si="1"/>
        <v>12938</v>
      </c>
      <c r="F9" s="60" t="s">
        <v>45</v>
      </c>
      <c r="G9" s="1">
        <v>52</v>
      </c>
      <c r="I9" s="70" t="s">
        <v>47</v>
      </c>
      <c r="J9" s="70"/>
      <c r="K9" s="70"/>
    </row>
    <row r="10" spans="1:16" ht="15.6" customHeight="1" thickBot="1" x14ac:dyDescent="0.35">
      <c r="A10" s="2" t="s">
        <v>9</v>
      </c>
      <c r="B10">
        <v>790</v>
      </c>
      <c r="C10" s="3">
        <f t="shared" ca="1" si="1"/>
        <v>14596</v>
      </c>
      <c r="D10" s="3">
        <f t="shared" ca="1" si="1"/>
        <v>4959</v>
      </c>
      <c r="E10" s="3">
        <f t="shared" ca="1" si="1"/>
        <v>22905</v>
      </c>
      <c r="F10" s="60" t="s">
        <v>46</v>
      </c>
      <c r="G10" s="1">
        <v>48</v>
      </c>
      <c r="I10" s="22"/>
      <c r="J10" s="47">
        <v>66284</v>
      </c>
      <c r="K10" s="22"/>
    </row>
    <row r="11" spans="1:16" ht="15" thickBot="1" x14ac:dyDescent="0.35">
      <c r="A11" s="2" t="s">
        <v>10</v>
      </c>
      <c r="B11">
        <v>36141</v>
      </c>
      <c r="C11" s="3">
        <f t="shared" ca="1" si="1"/>
        <v>9343</v>
      </c>
      <c r="D11" s="3">
        <f t="shared" ca="1" si="1"/>
        <v>20984</v>
      </c>
      <c r="E11" s="3">
        <f t="shared" ca="1" si="1"/>
        <v>6002</v>
      </c>
      <c r="I11" s="73" t="s">
        <v>48</v>
      </c>
      <c r="J11" s="73"/>
      <c r="K11" s="73"/>
    </row>
    <row r="12" spans="1:16" ht="15" thickBot="1" x14ac:dyDescent="0.35">
      <c r="A12" s="2" t="s">
        <v>11</v>
      </c>
      <c r="B12">
        <v>7719</v>
      </c>
      <c r="C12" s="3">
        <f t="shared" ca="1" si="1"/>
        <v>9092</v>
      </c>
      <c r="D12" s="3">
        <f t="shared" ca="1" si="1"/>
        <v>23292</v>
      </c>
      <c r="E12" s="3">
        <f t="shared" ca="1" si="1"/>
        <v>19746</v>
      </c>
      <c r="I12" s="22"/>
      <c r="J12" s="47">
        <v>59218</v>
      </c>
      <c r="K12" s="22"/>
    </row>
    <row r="13" spans="1:16" ht="15" thickBot="1" x14ac:dyDescent="0.35">
      <c r="A13" s="2" t="s">
        <v>12</v>
      </c>
      <c r="B13">
        <v>87116</v>
      </c>
      <c r="C13" s="3">
        <f t="shared" ca="1" si="1"/>
        <v>4641</v>
      </c>
      <c r="D13" s="3">
        <f t="shared" ca="1" si="1"/>
        <v>9001</v>
      </c>
      <c r="E13" s="3">
        <f t="shared" ca="1" si="1"/>
        <v>16538</v>
      </c>
      <c r="I13" s="69" t="s">
        <v>49</v>
      </c>
      <c r="J13" s="69"/>
      <c r="K13" s="69"/>
    </row>
    <row r="14" spans="1:16" ht="15" thickBot="1" x14ac:dyDescent="0.35">
      <c r="A14" s="2" t="s">
        <v>13</v>
      </c>
      <c r="B14">
        <v>54694</v>
      </c>
      <c r="C14" s="3">
        <f t="shared" ca="1" si="1"/>
        <v>5427</v>
      </c>
      <c r="D14" s="3">
        <f t="shared" ca="1" si="1"/>
        <v>12612</v>
      </c>
      <c r="E14" s="3">
        <f t="shared" ca="1" si="1"/>
        <v>8470</v>
      </c>
      <c r="F14" s="1" t="s">
        <v>61</v>
      </c>
      <c r="G14" s="1">
        <f>'Chart Data'!B2</f>
        <v>20</v>
      </c>
      <c r="I14" s="22"/>
      <c r="J14" s="47">
        <v>7066</v>
      </c>
      <c r="K14" s="22"/>
    </row>
    <row r="15" spans="1:16" ht="15" thickBot="1" x14ac:dyDescent="0.35">
      <c r="A15" s="2" t="s">
        <v>14</v>
      </c>
      <c r="B15">
        <v>40140</v>
      </c>
      <c r="C15" s="3">
        <f t="shared" ca="1" si="1"/>
        <v>9059</v>
      </c>
      <c r="D15" s="3">
        <f t="shared" ca="1" si="1"/>
        <v>5885</v>
      </c>
      <c r="E15" s="3">
        <f t="shared" ca="1" si="1"/>
        <v>19053</v>
      </c>
      <c r="F15" s="72"/>
      <c r="G15" s="72"/>
      <c r="H15" s="72"/>
      <c r="I15" s="72"/>
      <c r="J15" s="72"/>
    </row>
    <row r="16" spans="1:16" ht="14.4" customHeight="1" thickBot="1" x14ac:dyDescent="0.35">
      <c r="A16" s="2" t="s">
        <v>15</v>
      </c>
      <c r="B16">
        <v>31949</v>
      </c>
      <c r="C16" s="3">
        <f t="shared" ca="1" si="1"/>
        <v>12588</v>
      </c>
      <c r="D16" s="3">
        <f t="shared" ca="1" si="1"/>
        <v>23906</v>
      </c>
      <c r="E16" s="3">
        <f t="shared" ca="1" si="1"/>
        <v>12733</v>
      </c>
      <c r="F16" s="66" t="s">
        <v>57</v>
      </c>
      <c r="G16" s="66"/>
      <c r="H16" s="66"/>
      <c r="I16" s="66"/>
      <c r="J16" s="66"/>
      <c r="L16" s="67" t="s">
        <v>54</v>
      </c>
      <c r="M16" s="67"/>
      <c r="N16" s="67"/>
      <c r="O16" s="67"/>
      <c r="P16" s="67"/>
    </row>
    <row r="17" spans="1:16" ht="15" thickBot="1" x14ac:dyDescent="0.35">
      <c r="A17" s="2" t="s">
        <v>16</v>
      </c>
      <c r="B17">
        <v>25125</v>
      </c>
      <c r="C17" s="3">
        <f t="shared" ca="1" si="1"/>
        <v>7503</v>
      </c>
      <c r="D17" s="3">
        <f t="shared" ca="1" si="1"/>
        <v>6558</v>
      </c>
      <c r="E17" s="3">
        <f t="shared" ca="1" si="1"/>
        <v>17230</v>
      </c>
      <c r="F17" s="1" t="s">
        <v>55</v>
      </c>
      <c r="G17" s="52">
        <v>44297</v>
      </c>
      <c r="H17" s="52">
        <v>44298</v>
      </c>
      <c r="I17" s="53">
        <v>44299</v>
      </c>
      <c r="J17" s="53">
        <v>44300</v>
      </c>
      <c r="L17" s="1" t="s">
        <v>55</v>
      </c>
      <c r="M17" s="52">
        <v>44297</v>
      </c>
      <c r="N17" s="52">
        <v>44298</v>
      </c>
      <c r="O17" s="53">
        <v>44299</v>
      </c>
      <c r="P17" s="53">
        <v>44300</v>
      </c>
    </row>
    <row r="18" spans="1:16" ht="15" thickBot="1" x14ac:dyDescent="0.35">
      <c r="A18" s="2" t="s">
        <v>17</v>
      </c>
      <c r="B18">
        <v>142492</v>
      </c>
      <c r="C18" s="3">
        <f t="shared" ca="1" si="1"/>
        <v>14794</v>
      </c>
      <c r="D18" s="3">
        <f t="shared" ca="1" si="1"/>
        <v>7386</v>
      </c>
      <c r="E18" s="3">
        <f t="shared" ca="1" si="1"/>
        <v>5662</v>
      </c>
      <c r="F18" s="51" t="s">
        <v>45</v>
      </c>
      <c r="G18" s="1">
        <f>ROUND(0.52*(INDEX(B3:B37,G14)),0)</f>
        <v>17124</v>
      </c>
      <c r="H18" s="1">
        <f ca="1">ROUND(0.52*(INDEX(C3:C37,G14)),0)</f>
        <v>6964</v>
      </c>
      <c r="I18" s="1">
        <f ca="1">ROUND(0.52*(INDEX(D3:D37,G14)),0)</f>
        <v>9601</v>
      </c>
      <c r="J18" s="1">
        <f ca="1">ROUND(0.52*(INDEX(E3:E37,G14)),0)</f>
        <v>11218</v>
      </c>
      <c r="L18" s="54" t="s">
        <v>45</v>
      </c>
      <c r="M18" s="1">
        <f>100*G18/G20</f>
        <v>51.999635601712669</v>
      </c>
      <c r="N18" s="1">
        <f t="shared" ref="N18:P18" ca="1" si="2">100*H18/H20</f>
        <v>51.997312028671693</v>
      </c>
      <c r="O18" s="1">
        <f t="shared" ca="1" si="2"/>
        <v>52.001299897091478</v>
      </c>
      <c r="P18" s="1">
        <f t="shared" ca="1" si="2"/>
        <v>52.000185416956384</v>
      </c>
    </row>
    <row r="19" spans="1:16" ht="15" thickBot="1" x14ac:dyDescent="0.35">
      <c r="A19" s="2" t="s">
        <v>18</v>
      </c>
      <c r="B19">
        <v>134793</v>
      </c>
      <c r="C19" s="3">
        <f t="shared" ca="1" si="1"/>
        <v>7813</v>
      </c>
      <c r="D19" s="3">
        <f t="shared" ca="1" si="1"/>
        <v>15523</v>
      </c>
      <c r="E19" s="3">
        <f t="shared" ca="1" si="1"/>
        <v>6564</v>
      </c>
      <c r="F19" s="51" t="s">
        <v>46</v>
      </c>
      <c r="G19" s="5">
        <f>(INDEX(B3:B37,G14,1)-G18)</f>
        <v>15807</v>
      </c>
      <c r="H19" s="5">
        <f ca="1">(INDEX(C3:C37,G14,1)-H18)</f>
        <v>6429</v>
      </c>
      <c r="I19" s="5">
        <f ca="1">(INDEX(D3:D37,G14,1)-I18)</f>
        <v>8862</v>
      </c>
      <c r="J19" s="5">
        <f ca="1">(INDEX(E3:E37,G14,1)-J18)</f>
        <v>10355</v>
      </c>
      <c r="L19" s="54" t="s">
        <v>46</v>
      </c>
      <c r="M19" s="1">
        <f>G19*100/G20</f>
        <v>48.000364398287331</v>
      </c>
      <c r="N19" s="1">
        <f t="shared" ref="N19:P19" ca="1" si="3">H19*100/H20</f>
        <v>48.002687971328307</v>
      </c>
      <c r="O19" s="1">
        <f t="shared" ca="1" si="3"/>
        <v>47.998700102908522</v>
      </c>
      <c r="P19" s="1">
        <f t="shared" ca="1" si="3"/>
        <v>47.999814583043616</v>
      </c>
    </row>
    <row r="20" spans="1:16" ht="15" thickBot="1" x14ac:dyDescent="0.35">
      <c r="A20" s="2" t="s">
        <v>19</v>
      </c>
      <c r="B20">
        <v>454</v>
      </c>
      <c r="C20" s="3">
        <f t="shared" ca="1" si="1"/>
        <v>9547</v>
      </c>
      <c r="D20" s="3">
        <f t="shared" ca="1" si="1"/>
        <v>9359</v>
      </c>
      <c r="E20" s="3">
        <f t="shared" ca="1" si="1"/>
        <v>7727</v>
      </c>
      <c r="F20" s="51" t="s">
        <v>1</v>
      </c>
      <c r="G20" s="1">
        <f>G18+G19</f>
        <v>32931</v>
      </c>
      <c r="H20" s="1">
        <f t="shared" ref="H20:J20" ca="1" si="4">H18+H19</f>
        <v>13393</v>
      </c>
      <c r="I20" s="1">
        <f t="shared" ca="1" si="4"/>
        <v>18463</v>
      </c>
      <c r="J20" s="1">
        <f t="shared" ca="1" si="4"/>
        <v>21573</v>
      </c>
      <c r="L20" s="54" t="s">
        <v>39</v>
      </c>
      <c r="M20" s="1">
        <f>G21*100/G23</f>
        <v>80.000607330478886</v>
      </c>
      <c r="N20" s="1">
        <f t="shared" ref="N20:P20" ca="1" si="5">H21*100/H23</f>
        <v>87.000671992832082</v>
      </c>
      <c r="O20" s="1">
        <f t="shared" ca="1" si="5"/>
        <v>90.001624871364356</v>
      </c>
      <c r="P20" s="1">
        <f t="shared" ca="1" si="5"/>
        <v>75.00115885597738</v>
      </c>
    </row>
    <row r="21" spans="1:16" ht="15" thickBot="1" x14ac:dyDescent="0.35">
      <c r="A21" s="2" t="s">
        <v>20</v>
      </c>
      <c r="B21">
        <v>150</v>
      </c>
      <c r="C21" s="3">
        <f t="shared" ca="1" si="1"/>
        <v>19333</v>
      </c>
      <c r="D21" s="3">
        <f t="shared" ca="1" si="1"/>
        <v>16261</v>
      </c>
      <c r="E21" s="3">
        <f t="shared" ca="1" si="1"/>
        <v>4664</v>
      </c>
      <c r="F21" s="51" t="s">
        <v>39</v>
      </c>
      <c r="G21" s="1">
        <f>ROUND((INDEX(B3:B37,G14,1))*0.8,0)</f>
        <v>26345</v>
      </c>
      <c r="H21" s="1">
        <f ca="1">ROUND((INDEX(C3:C37,G14,1))*0.87,0)</f>
        <v>11652</v>
      </c>
      <c r="I21" s="1">
        <f ca="1">ROUND((INDEX(D3:D37,G14,1))*0.9,0)</f>
        <v>16617</v>
      </c>
      <c r="J21" s="1">
        <f ca="1">ROUND((INDEX(E3:E37,G14,1))*0.75,0)</f>
        <v>16180</v>
      </c>
      <c r="L21" s="54" t="s">
        <v>41</v>
      </c>
      <c r="M21" s="1">
        <f>100-M20</f>
        <v>19.999392669521114</v>
      </c>
      <c r="N21" s="1">
        <f t="shared" ref="N21:P21" ca="1" si="6">100-N20</f>
        <v>12.999328007167918</v>
      </c>
      <c r="O21" s="1">
        <f t="shared" ca="1" si="6"/>
        <v>9.9983751286356437</v>
      </c>
      <c r="P21" s="1">
        <f t="shared" ca="1" si="6"/>
        <v>24.99884114402262</v>
      </c>
    </row>
    <row r="22" spans="1:16" ht="15" thickBot="1" x14ac:dyDescent="0.35">
      <c r="A22" s="2" t="s">
        <v>21</v>
      </c>
      <c r="B22">
        <v>32931</v>
      </c>
      <c r="C22" s="3">
        <f t="shared" ca="1" si="1"/>
        <v>13393</v>
      </c>
      <c r="D22" s="3">
        <f t="shared" ca="1" si="1"/>
        <v>18463</v>
      </c>
      <c r="E22" s="3">
        <f t="shared" ca="1" si="1"/>
        <v>21573</v>
      </c>
      <c r="F22" s="51" t="s">
        <v>41</v>
      </c>
      <c r="G22" s="1">
        <f>G23-G21</f>
        <v>6586</v>
      </c>
      <c r="H22" s="1">
        <f t="shared" ref="H22:J22" ca="1" si="7">H23-H21</f>
        <v>1741</v>
      </c>
      <c r="I22" s="1">
        <f t="shared" ca="1" si="7"/>
        <v>1846</v>
      </c>
      <c r="J22" s="1">
        <f t="shared" ca="1" si="7"/>
        <v>5393</v>
      </c>
      <c r="L22" s="54" t="s">
        <v>52</v>
      </c>
      <c r="M22" s="1">
        <f>G24*100/G23</f>
        <v>89.001245027481701</v>
      </c>
      <c r="N22" s="1">
        <f t="shared" ref="N22:P22" ca="1" si="8">H24*100/H23</f>
        <v>89.001717315015313</v>
      </c>
      <c r="O22" s="1">
        <f t="shared" ca="1" si="8"/>
        <v>88.999620863348312</v>
      </c>
      <c r="P22" s="1">
        <f t="shared" ca="1" si="8"/>
        <v>89.000139062717281</v>
      </c>
    </row>
    <row r="23" spans="1:16" ht="15" thickBot="1" x14ac:dyDescent="0.35">
      <c r="A23" s="2" t="s">
        <v>22</v>
      </c>
      <c r="B23">
        <v>252524</v>
      </c>
      <c r="C23" s="1">
        <v>5602</v>
      </c>
      <c r="D23" s="1">
        <v>15964</v>
      </c>
      <c r="E23" s="1">
        <v>17866</v>
      </c>
      <c r="F23" s="51" t="s">
        <v>51</v>
      </c>
      <c r="G23" s="1">
        <f>G20</f>
        <v>32931</v>
      </c>
      <c r="H23" s="1">
        <f t="shared" ref="H23:J23" ca="1" si="9">H20</f>
        <v>13393</v>
      </c>
      <c r="I23" s="1">
        <f t="shared" ca="1" si="9"/>
        <v>18463</v>
      </c>
      <c r="J23" s="1">
        <f t="shared" ca="1" si="9"/>
        <v>21573</v>
      </c>
      <c r="L23" s="54" t="s">
        <v>44</v>
      </c>
      <c r="M23" s="1">
        <f>100-M22</f>
        <v>10.998754972518299</v>
      </c>
      <c r="N23" s="1">
        <f t="shared" ref="N23:P23" ca="1" si="10">100-N22</f>
        <v>10.998282684984687</v>
      </c>
      <c r="O23" s="1">
        <f t="shared" ca="1" si="10"/>
        <v>11.000379136651688</v>
      </c>
      <c r="P23" s="1">
        <f t="shared" ca="1" si="10"/>
        <v>10.999860937282719</v>
      </c>
    </row>
    <row r="24" spans="1:16" ht="15" thickBot="1" x14ac:dyDescent="0.35">
      <c r="A24" s="2" t="s">
        <v>23</v>
      </c>
      <c r="B24">
        <v>2585</v>
      </c>
      <c r="C24" s="3">
        <f t="shared" ca="1" si="1"/>
        <v>24536</v>
      </c>
      <c r="D24" s="3">
        <f t="shared" ca="1" si="1"/>
        <v>21897</v>
      </c>
      <c r="E24" s="3">
        <f t="shared" ca="1" si="1"/>
        <v>15488</v>
      </c>
      <c r="F24" s="51" t="s">
        <v>52</v>
      </c>
      <c r="G24" s="1">
        <f>ROUND((INDEX(B3:B37,G14,1))*0.89,0)</f>
        <v>29309</v>
      </c>
      <c r="H24" s="1">
        <f ca="1">ROUND((INDEX(C3:C37,G14,1))*0.89,0)</f>
        <v>11920</v>
      </c>
      <c r="I24" s="1">
        <f ca="1">ROUND((INDEX(D3:D37,G14,1))*0.89,0)</f>
        <v>16432</v>
      </c>
      <c r="J24" s="1">
        <f ca="1">ROUND((INDEX(E3:E37,G14,1))*0.89,0)</f>
        <v>19200</v>
      </c>
      <c r="L24" s="54" t="s">
        <v>53</v>
      </c>
      <c r="M24" s="1">
        <f>G26*100/G23</f>
        <v>89.001245027481701</v>
      </c>
      <c r="N24" s="1">
        <f t="shared" ref="N24:P24" ca="1" si="11">H26*100/H23</f>
        <v>89.001717315015313</v>
      </c>
      <c r="O24" s="1">
        <f t="shared" ca="1" si="11"/>
        <v>88.999620863348312</v>
      </c>
      <c r="P24" s="1">
        <f t="shared" ca="1" si="11"/>
        <v>89.000139062717281</v>
      </c>
    </row>
    <row r="25" spans="1:16" ht="15" thickBot="1" x14ac:dyDescent="0.35">
      <c r="A25" s="2" t="s">
        <v>24</v>
      </c>
      <c r="B25">
        <v>3037</v>
      </c>
      <c r="C25" s="3">
        <f t="shared" ca="1" si="1"/>
        <v>24175</v>
      </c>
      <c r="D25" s="3">
        <f t="shared" ca="1" si="1"/>
        <v>14944</v>
      </c>
      <c r="E25" s="3">
        <f t="shared" ca="1" si="1"/>
        <v>12055</v>
      </c>
      <c r="F25" s="51" t="s">
        <v>44</v>
      </c>
      <c r="G25" s="1">
        <f>G23-G24</f>
        <v>3622</v>
      </c>
      <c r="H25" s="1">
        <f t="shared" ref="H25:J25" ca="1" si="12">H23-H24</f>
        <v>1473</v>
      </c>
      <c r="I25" s="1">
        <f t="shared" ca="1" si="12"/>
        <v>2031</v>
      </c>
      <c r="J25" s="1">
        <f t="shared" ca="1" si="12"/>
        <v>2373</v>
      </c>
      <c r="L25" s="54" t="s">
        <v>49</v>
      </c>
      <c r="M25" s="1">
        <f>100-M24</f>
        <v>10.998754972518299</v>
      </c>
      <c r="N25" s="1">
        <f t="shared" ref="N25:P25" ca="1" si="13">100-N24</f>
        <v>10.998282684984687</v>
      </c>
      <c r="O25" s="1">
        <f t="shared" ca="1" si="13"/>
        <v>11.000379136651688</v>
      </c>
      <c r="P25" s="1">
        <f t="shared" ca="1" si="13"/>
        <v>10.999860937282719</v>
      </c>
    </row>
    <row r="26" spans="1:16" ht="15" thickBot="1" x14ac:dyDescent="0.35">
      <c r="A26" s="2" t="s">
        <v>25</v>
      </c>
      <c r="B26">
        <v>8530</v>
      </c>
      <c r="C26" s="3">
        <f t="shared" ca="1" si="1"/>
        <v>11605</v>
      </c>
      <c r="D26" s="3">
        <f t="shared" ca="1" si="1"/>
        <v>13505</v>
      </c>
      <c r="E26" s="3">
        <f t="shared" ca="1" si="1"/>
        <v>15623</v>
      </c>
      <c r="F26" s="51" t="s">
        <v>53</v>
      </c>
      <c r="G26" s="1">
        <f>ROUND((INDEX(B3:B37,G14,1))*0.89,0)</f>
        <v>29309</v>
      </c>
      <c r="H26" s="1">
        <f ca="1">ROUND((INDEX(C3:C37,G14,1))*0.89,0)</f>
        <v>11920</v>
      </c>
      <c r="I26" s="1">
        <f ca="1">ROUND((INDEX(D3:D37,G14,1))*0.89,0)</f>
        <v>16432</v>
      </c>
      <c r="J26" s="1">
        <f ca="1">ROUND((INDEX(E3:E37,G14,1))*0.89,0)</f>
        <v>19200</v>
      </c>
    </row>
    <row r="27" spans="1:16" ht="15" thickBot="1" x14ac:dyDescent="0.35">
      <c r="A27" s="2" t="s">
        <v>26</v>
      </c>
      <c r="B27">
        <v>2181</v>
      </c>
      <c r="C27" s="3">
        <f t="shared" ca="1" si="1"/>
        <v>14776</v>
      </c>
      <c r="D27" s="3">
        <f t="shared" ca="1" si="1"/>
        <v>16348</v>
      </c>
      <c r="E27" s="3">
        <f t="shared" ca="1" si="1"/>
        <v>17927</v>
      </c>
      <c r="F27" s="51" t="s">
        <v>49</v>
      </c>
      <c r="G27" s="1">
        <f>G23-G26</f>
        <v>3622</v>
      </c>
      <c r="H27" s="1">
        <f t="shared" ref="H27:J27" ca="1" si="14">H23-H26</f>
        <v>1473</v>
      </c>
      <c r="I27" s="1">
        <f t="shared" ca="1" si="14"/>
        <v>2031</v>
      </c>
      <c r="J27" s="1">
        <f t="shared" ca="1" si="14"/>
        <v>2373</v>
      </c>
    </row>
    <row r="28" spans="1:16" ht="15" thickBot="1" x14ac:dyDescent="0.35">
      <c r="A28" s="2" t="s">
        <v>27</v>
      </c>
      <c r="B28">
        <v>43142</v>
      </c>
      <c r="C28" s="3">
        <f t="shared" ca="1" si="1"/>
        <v>12137</v>
      </c>
      <c r="D28" s="3">
        <f t="shared" ca="1" si="1"/>
        <v>6618</v>
      </c>
      <c r="E28" s="3">
        <f t="shared" ca="1" si="1"/>
        <v>11938</v>
      </c>
    </row>
    <row r="29" spans="1:16" ht="15" thickBot="1" x14ac:dyDescent="0.35">
      <c r="A29" s="2" t="s">
        <v>28</v>
      </c>
      <c r="B29">
        <v>7223</v>
      </c>
      <c r="C29" s="3">
        <f t="shared" ca="1" si="1"/>
        <v>18631</v>
      </c>
      <c r="D29" s="3">
        <f t="shared" ca="1" si="1"/>
        <v>14357</v>
      </c>
      <c r="E29" s="3">
        <f t="shared" ca="1" si="1"/>
        <v>19071</v>
      </c>
    </row>
    <row r="30" spans="1:16" ht="15" thickBot="1" x14ac:dyDescent="0.35">
      <c r="A30" s="2" t="s">
        <v>29</v>
      </c>
      <c r="B30">
        <v>75820</v>
      </c>
      <c r="C30" s="3">
        <f t="shared" ca="1" si="1"/>
        <v>16160</v>
      </c>
      <c r="D30" s="3">
        <f t="shared" ca="1" si="1"/>
        <v>21104</v>
      </c>
      <c r="E30" s="3">
        <f t="shared" ca="1" si="1"/>
        <v>5352</v>
      </c>
    </row>
    <row r="31" spans="1:16" ht="15" thickBot="1" x14ac:dyDescent="0.35">
      <c r="A31" s="2" t="s">
        <v>30</v>
      </c>
      <c r="B31">
        <v>100746</v>
      </c>
      <c r="C31" s="3">
        <f t="shared" ca="1" si="1"/>
        <v>18775</v>
      </c>
      <c r="D31" s="3">
        <f t="shared" ca="1" si="1"/>
        <v>16929</v>
      </c>
      <c r="E31" s="3">
        <f t="shared" ca="1" si="1"/>
        <v>11854</v>
      </c>
    </row>
    <row r="32" spans="1:16" ht="15" thickBot="1" x14ac:dyDescent="0.35">
      <c r="A32" s="2" t="s">
        <v>31</v>
      </c>
      <c r="B32">
        <v>5257</v>
      </c>
      <c r="C32" s="3">
        <f t="shared" ca="1" si="1"/>
        <v>14603</v>
      </c>
      <c r="D32" s="3">
        <f t="shared" ca="1" si="1"/>
        <v>16798</v>
      </c>
      <c r="E32" s="3">
        <f t="shared" ca="1" si="1"/>
        <v>21164</v>
      </c>
    </row>
    <row r="33" spans="1:5" ht="15" thickBot="1" x14ac:dyDescent="0.35">
      <c r="A33" s="2" t="s">
        <v>32</v>
      </c>
      <c r="B33">
        <v>97837</v>
      </c>
      <c r="C33" s="3">
        <f t="shared" ca="1" si="1"/>
        <v>4951</v>
      </c>
      <c r="D33" s="3">
        <f t="shared" ca="1" si="1"/>
        <v>10153</v>
      </c>
      <c r="E33" s="3">
        <f t="shared" ca="1" si="1"/>
        <v>23197</v>
      </c>
    </row>
    <row r="34" spans="1:5" ht="15" thickBot="1" x14ac:dyDescent="0.35">
      <c r="A34" s="2" t="s">
        <v>33</v>
      </c>
      <c r="B34">
        <v>107382</v>
      </c>
      <c r="C34" s="3">
        <f t="shared" ca="1" si="1"/>
        <v>23711</v>
      </c>
      <c r="D34" s="3">
        <f t="shared" ca="1" si="1"/>
        <v>6866</v>
      </c>
      <c r="E34" s="3">
        <f t="shared" ca="1" si="1"/>
        <v>15747</v>
      </c>
    </row>
    <row r="35" spans="1:5" ht="15" thickBot="1" x14ac:dyDescent="0.35">
      <c r="A35" s="2" t="s">
        <v>34</v>
      </c>
      <c r="B35">
        <v>11679</v>
      </c>
      <c r="C35" s="3">
        <f t="shared" ca="1" si="1"/>
        <v>24414</v>
      </c>
      <c r="D35" s="3">
        <f t="shared" ca="1" si="1"/>
        <v>21492</v>
      </c>
      <c r="E35" s="3">
        <f t="shared" ca="1" si="1"/>
        <v>9742</v>
      </c>
    </row>
    <row r="36" spans="1:5" ht="15" thickBot="1" x14ac:dyDescent="0.35">
      <c r="A36" s="2" t="s">
        <v>35</v>
      </c>
      <c r="B36">
        <v>183764</v>
      </c>
      <c r="C36" s="3">
        <f t="shared" ca="1" si="1"/>
        <v>5619</v>
      </c>
      <c r="D36" s="3">
        <f t="shared" ca="1" si="1"/>
        <v>17392</v>
      </c>
      <c r="E36" s="3">
        <f t="shared" ca="1" si="1"/>
        <v>6481</v>
      </c>
    </row>
    <row r="37" spans="1:5" ht="18" customHeight="1" x14ac:dyDescent="0.3">
      <c r="A37" s="2" t="s">
        <v>36</v>
      </c>
      <c r="B37">
        <v>38829</v>
      </c>
      <c r="C37" s="3">
        <f t="shared" ca="1" si="1"/>
        <v>19381</v>
      </c>
      <c r="D37" s="3">
        <f t="shared" ca="1" si="1"/>
        <v>15723</v>
      </c>
      <c r="E37" s="3">
        <f t="shared" ca="1" si="1"/>
        <v>15924</v>
      </c>
    </row>
    <row r="38" spans="1:5" ht="14.4" x14ac:dyDescent="0.3">
      <c r="A38" s="20" t="s">
        <v>58</v>
      </c>
      <c r="B38">
        <v>88201</v>
      </c>
      <c r="C38" s="50">
        <f t="shared" ref="C38:E38" ca="1" si="15">SUM(C3:C37)</f>
        <v>492264</v>
      </c>
      <c r="D38" s="50">
        <f t="shared" ca="1" si="15"/>
        <v>506320</v>
      </c>
      <c r="E38" s="50">
        <f t="shared" ca="1" si="15"/>
        <v>491640</v>
      </c>
    </row>
    <row r="39" spans="1:5" ht="14.4" x14ac:dyDescent="0.3">
      <c r="B39">
        <v>670</v>
      </c>
    </row>
  </sheetData>
  <mergeCells count="11">
    <mergeCell ref="F16:J16"/>
    <mergeCell ref="L16:P16"/>
    <mergeCell ref="A1:E1"/>
    <mergeCell ref="I13:K13"/>
    <mergeCell ref="F8:G8"/>
    <mergeCell ref="F2:G2"/>
    <mergeCell ref="F3:G3"/>
    <mergeCell ref="I2:J2"/>
    <mergeCell ref="I9:K9"/>
    <mergeCell ref="I11:K11"/>
    <mergeCell ref="F15:J15"/>
  </mergeCells>
  <conditionalFormatting sqref="B3:E3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8:J2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{595BD50D-5CB3-42C6-9203-AB2E2ECE3B1A}</x14:id>
        </ext>
      </extLst>
    </cfRule>
  </conditionalFormatting>
  <conditionalFormatting sqref="M18:P25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5BD50D-5CB3-42C6-9203-AB2E2ECE3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G18:J27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655D1-5A59-49D0-A6F2-B1F4049F2DF3}">
  <sheetPr>
    <tabColor rgb="FF7030A0"/>
  </sheetPr>
  <dimension ref="A1:K23"/>
  <sheetViews>
    <sheetView tabSelected="1" workbookViewId="0">
      <selection activeCell="F26" sqref="F26"/>
    </sheetView>
  </sheetViews>
  <sheetFormatPr defaultRowHeight="14.4" x14ac:dyDescent="0.3"/>
  <cols>
    <col min="1" max="1" width="11.109375" bestFit="1" customWidth="1"/>
    <col min="2" max="2" width="4.5546875" customWidth="1"/>
    <col min="3" max="3" width="1.88671875" customWidth="1"/>
    <col min="4" max="4" width="11.44140625" bestFit="1" customWidth="1"/>
    <col min="5" max="5" width="14.109375" customWidth="1"/>
    <col min="6" max="6" width="11.33203125" customWidth="1"/>
    <col min="7" max="7" width="13.21875" customWidth="1"/>
    <col min="8" max="8" width="13.44140625" customWidth="1"/>
    <col min="10" max="10" width="15.5546875" bestFit="1" customWidth="1"/>
    <col min="11" max="11" width="6" bestFit="1" customWidth="1"/>
  </cols>
  <sheetData>
    <row r="1" spans="1:11" ht="15" thickBot="1" x14ac:dyDescent="0.35">
      <c r="K1" s="24" t="s">
        <v>67</v>
      </c>
    </row>
    <row r="2" spans="1:11" ht="29.4" thickBot="1" x14ac:dyDescent="0.35">
      <c r="A2" t="s">
        <v>60</v>
      </c>
      <c r="B2">
        <v>20</v>
      </c>
      <c r="D2" s="61" t="str">
        <f>INDEX('Vaccination Database'!A3:A37,B2)</f>
        <v>Madhya Pradesh</v>
      </c>
      <c r="E2" s="56" t="s">
        <v>62</v>
      </c>
      <c r="F2" s="56" t="s">
        <v>63</v>
      </c>
      <c r="G2" s="57" t="s">
        <v>64</v>
      </c>
      <c r="H2" s="57" t="s">
        <v>65</v>
      </c>
      <c r="J2" s="25" t="str">
        <f>INDEX('Vaccination Database'!A3:A37,B2)</f>
        <v>Madhya Pradesh</v>
      </c>
      <c r="K2" s="23">
        <f>B3</f>
        <v>1</v>
      </c>
    </row>
    <row r="3" spans="1:11" x14ac:dyDescent="0.3">
      <c r="A3" t="s">
        <v>66</v>
      </c>
      <c r="B3">
        <v>1</v>
      </c>
      <c r="D3" s="55" t="s">
        <v>59</v>
      </c>
      <c r="E3">
        <f>INDEX('Vaccination Database'!B3:B37,B2)</f>
        <v>32931</v>
      </c>
      <c r="F3">
        <f ca="1">INDEX('Vaccination Database'!C3:C37,B2)</f>
        <v>13393</v>
      </c>
      <c r="G3">
        <f ca="1">INDEX('Vaccination Database'!D3:D37,B2)</f>
        <v>18463</v>
      </c>
      <c r="H3">
        <f ca="1">INDEX('Vaccination Database'!E3:E37,B2)</f>
        <v>21573</v>
      </c>
      <c r="J3" s="58" t="s">
        <v>59</v>
      </c>
      <c r="K3">
        <f>INDEX(E3:H11,1,K2)</f>
        <v>32931</v>
      </c>
    </row>
    <row r="4" spans="1:11" x14ac:dyDescent="0.3">
      <c r="D4" s="55" t="s">
        <v>45</v>
      </c>
      <c r="E4">
        <f>'Vaccination Database'!G18</f>
        <v>17124</v>
      </c>
      <c r="F4">
        <f ca="1">'Vaccination Database'!H18</f>
        <v>6964</v>
      </c>
      <c r="G4">
        <f ca="1">'Vaccination Database'!I18</f>
        <v>9601</v>
      </c>
      <c r="H4">
        <f ca="1">'Vaccination Database'!J18</f>
        <v>11218</v>
      </c>
      <c r="J4" s="58" t="s">
        <v>45</v>
      </c>
      <c r="K4">
        <f>INDEX(E3:H11,2,K2)</f>
        <v>17124</v>
      </c>
    </row>
    <row r="5" spans="1:11" x14ac:dyDescent="0.3">
      <c r="D5" s="55" t="s">
        <v>46</v>
      </c>
      <c r="E5">
        <f>'Vaccination Database'!G19</f>
        <v>15807</v>
      </c>
      <c r="F5">
        <f ca="1">'Vaccination Database'!H19</f>
        <v>6429</v>
      </c>
      <c r="G5">
        <f ca="1">'Vaccination Database'!I19</f>
        <v>8862</v>
      </c>
      <c r="H5">
        <f ca="1">'Vaccination Database'!J19</f>
        <v>10355</v>
      </c>
      <c r="J5" s="58" t="s">
        <v>46</v>
      </c>
      <c r="K5">
        <f>INDEX(E3:H11,3,K2)</f>
        <v>15807</v>
      </c>
    </row>
    <row r="6" spans="1:11" x14ac:dyDescent="0.3">
      <c r="D6" s="55" t="s">
        <v>39</v>
      </c>
      <c r="E6">
        <f>'Vaccination Database'!G20</f>
        <v>32931</v>
      </c>
      <c r="F6">
        <f ca="1">'Vaccination Database'!H20</f>
        <v>13393</v>
      </c>
      <c r="G6">
        <f ca="1">'Vaccination Database'!I20</f>
        <v>18463</v>
      </c>
      <c r="H6">
        <f ca="1">'Vaccination Database'!J20</f>
        <v>21573</v>
      </c>
      <c r="J6" s="58" t="s">
        <v>39</v>
      </c>
      <c r="K6">
        <f>INDEX(E3:H11,4,K2)</f>
        <v>32931</v>
      </c>
    </row>
    <row r="7" spans="1:11" x14ac:dyDescent="0.3">
      <c r="D7" s="55" t="s">
        <v>41</v>
      </c>
      <c r="E7">
        <f>'Vaccination Database'!G21</f>
        <v>26345</v>
      </c>
      <c r="F7">
        <f ca="1">'Vaccination Database'!H21</f>
        <v>11652</v>
      </c>
      <c r="G7">
        <f ca="1">'Vaccination Database'!I21</f>
        <v>16617</v>
      </c>
      <c r="H7">
        <f ca="1">'Vaccination Database'!J21</f>
        <v>16180</v>
      </c>
      <c r="J7" s="58" t="s">
        <v>41</v>
      </c>
      <c r="K7">
        <f>INDEX(E3:H11,5,K2)</f>
        <v>26345</v>
      </c>
    </row>
    <row r="8" spans="1:11" x14ac:dyDescent="0.3">
      <c r="D8" s="55" t="s">
        <v>44</v>
      </c>
      <c r="E8">
        <f>'Vaccination Database'!G22</f>
        <v>6586</v>
      </c>
      <c r="F8">
        <f ca="1">'Vaccination Database'!H22</f>
        <v>1741</v>
      </c>
      <c r="G8">
        <f ca="1">'Vaccination Database'!I22</f>
        <v>1846</v>
      </c>
      <c r="H8">
        <f ca="1">'Vaccination Database'!J22</f>
        <v>5393</v>
      </c>
      <c r="J8" s="58" t="s">
        <v>44</v>
      </c>
      <c r="K8">
        <f>INDEX(E3:H11,6,K2)</f>
        <v>6586</v>
      </c>
    </row>
    <row r="9" spans="1:11" x14ac:dyDescent="0.3">
      <c r="D9" s="55" t="s">
        <v>43</v>
      </c>
      <c r="E9">
        <f>'Vaccination Database'!G23</f>
        <v>32931</v>
      </c>
      <c r="F9">
        <f ca="1">'Vaccination Database'!H23</f>
        <v>13393</v>
      </c>
      <c r="G9">
        <f ca="1">'Vaccination Database'!I23</f>
        <v>18463</v>
      </c>
      <c r="H9">
        <f ca="1">'Vaccination Database'!J23</f>
        <v>21573</v>
      </c>
      <c r="J9" s="58" t="s">
        <v>43</v>
      </c>
      <c r="K9">
        <f>INDEX(E3:H11,7,K2)</f>
        <v>32931</v>
      </c>
    </row>
    <row r="10" spans="1:11" x14ac:dyDescent="0.3">
      <c r="D10" s="55" t="s">
        <v>53</v>
      </c>
      <c r="E10">
        <f>'Vaccination Database'!G24</f>
        <v>29309</v>
      </c>
      <c r="F10">
        <f ca="1">'Vaccination Database'!H24</f>
        <v>11920</v>
      </c>
      <c r="G10">
        <f ca="1">'Vaccination Database'!I24</f>
        <v>16432</v>
      </c>
      <c r="H10">
        <f ca="1">'Vaccination Database'!J24</f>
        <v>19200</v>
      </c>
      <c r="J10" s="58" t="s">
        <v>53</v>
      </c>
      <c r="K10">
        <f>INDEX(E3:H11,8,K2)</f>
        <v>29309</v>
      </c>
    </row>
    <row r="11" spans="1:11" x14ac:dyDescent="0.3">
      <c r="D11" s="55" t="s">
        <v>49</v>
      </c>
      <c r="E11">
        <f>'Vaccination Database'!G25</f>
        <v>3622</v>
      </c>
      <c r="F11">
        <f ca="1">'Vaccination Database'!H25</f>
        <v>1473</v>
      </c>
      <c r="G11">
        <f ca="1">'Vaccination Database'!I25</f>
        <v>2031</v>
      </c>
      <c r="H11">
        <f ca="1">'Vaccination Database'!J25</f>
        <v>2373</v>
      </c>
      <c r="J11" s="58" t="s">
        <v>49</v>
      </c>
      <c r="K11">
        <f>INDEX(E3:H11,9,K2)</f>
        <v>3622</v>
      </c>
    </row>
    <row r="14" spans="1:11" ht="15" thickBot="1" x14ac:dyDescent="0.35">
      <c r="D14" s="74" t="s">
        <v>54</v>
      </c>
      <c r="E14" s="74"/>
      <c r="F14" s="74"/>
      <c r="G14" s="74"/>
      <c r="H14" s="74"/>
    </row>
    <row r="15" spans="1:11" ht="15" thickBot="1" x14ac:dyDescent="0.35">
      <c r="D15" s="1" t="s">
        <v>55</v>
      </c>
      <c r="E15" s="56">
        <v>44297</v>
      </c>
      <c r="F15" s="56">
        <v>44298</v>
      </c>
      <c r="G15" s="59">
        <v>44299</v>
      </c>
      <c r="H15" s="59">
        <v>44300</v>
      </c>
    </row>
    <row r="16" spans="1:11" x14ac:dyDescent="0.3">
      <c r="D16" s="60" t="s">
        <v>45</v>
      </c>
      <c r="E16" s="1">
        <f>'Vaccination Database'!M18</f>
        <v>51.999635601712669</v>
      </c>
      <c r="F16" s="1">
        <f ca="1">'Vaccination Database'!N18</f>
        <v>51.997312028671693</v>
      </c>
      <c r="G16" s="1">
        <f ca="1">'Vaccination Database'!O18</f>
        <v>52.001299897091478</v>
      </c>
      <c r="H16" s="1">
        <f ca="1">'Vaccination Database'!P18</f>
        <v>52.000185416956384</v>
      </c>
    </row>
    <row r="17" spans="4:8" x14ac:dyDescent="0.3">
      <c r="D17" s="60" t="s">
        <v>46</v>
      </c>
      <c r="E17" s="1">
        <f>'Vaccination Database'!M19</f>
        <v>48.000364398287331</v>
      </c>
      <c r="F17" s="1">
        <f ca="1">'Vaccination Database'!N19</f>
        <v>48.002687971328307</v>
      </c>
      <c r="G17" s="1">
        <f ca="1">'Vaccination Database'!O19</f>
        <v>47.998700102908522</v>
      </c>
      <c r="H17" s="1">
        <f ca="1">'Vaccination Database'!P19</f>
        <v>47.999814583043616</v>
      </c>
    </row>
    <row r="18" spans="4:8" x14ac:dyDescent="0.3">
      <c r="D18" s="60" t="s">
        <v>39</v>
      </c>
      <c r="E18" s="1">
        <f>'Vaccination Database'!M20</f>
        <v>80.000607330478886</v>
      </c>
      <c r="F18" s="1">
        <f ca="1">'Vaccination Database'!N20</f>
        <v>87.000671992832082</v>
      </c>
      <c r="G18" s="1">
        <f ca="1">'Vaccination Database'!O20</f>
        <v>90.001624871364356</v>
      </c>
      <c r="H18" s="1">
        <f ca="1">'Vaccination Database'!P20</f>
        <v>75.00115885597738</v>
      </c>
    </row>
    <row r="19" spans="4:8" x14ac:dyDescent="0.3">
      <c r="D19" s="60" t="s">
        <v>41</v>
      </c>
      <c r="E19" s="1">
        <f>'Vaccination Database'!M21</f>
        <v>19.999392669521114</v>
      </c>
      <c r="F19" s="1">
        <f ca="1">'Vaccination Database'!N21</f>
        <v>12.999328007167918</v>
      </c>
      <c r="G19" s="1">
        <f ca="1">'Vaccination Database'!O21</f>
        <v>9.9983751286356437</v>
      </c>
      <c r="H19" s="1">
        <f ca="1">'Vaccination Database'!P21</f>
        <v>24.99884114402262</v>
      </c>
    </row>
    <row r="20" spans="4:8" x14ac:dyDescent="0.3">
      <c r="D20" s="60" t="s">
        <v>43</v>
      </c>
      <c r="E20" s="1">
        <f>'Vaccination Database'!M22</f>
        <v>89.001245027481701</v>
      </c>
      <c r="F20" s="1">
        <f ca="1">'Vaccination Database'!N22</f>
        <v>89.001717315015313</v>
      </c>
      <c r="G20" s="1">
        <f ca="1">'Vaccination Database'!O22</f>
        <v>88.999620863348312</v>
      </c>
      <c r="H20" s="1">
        <f ca="1">'Vaccination Database'!P22</f>
        <v>89.000139062717281</v>
      </c>
    </row>
    <row r="21" spans="4:8" x14ac:dyDescent="0.3">
      <c r="D21" s="60" t="s">
        <v>44</v>
      </c>
      <c r="E21" s="1">
        <f>'Vaccination Database'!M23</f>
        <v>10.998754972518299</v>
      </c>
      <c r="F21" s="1">
        <f ca="1">'Vaccination Database'!N23</f>
        <v>10.998282684984687</v>
      </c>
      <c r="G21" s="1">
        <f ca="1">'Vaccination Database'!O23</f>
        <v>11.000379136651688</v>
      </c>
      <c r="H21" s="1">
        <f ca="1">'Vaccination Database'!P23</f>
        <v>10.999860937282719</v>
      </c>
    </row>
    <row r="22" spans="4:8" x14ac:dyDescent="0.3">
      <c r="D22" s="60" t="s">
        <v>53</v>
      </c>
      <c r="E22" s="1">
        <f>'Vaccination Database'!M24</f>
        <v>89.001245027481701</v>
      </c>
      <c r="F22" s="1">
        <f ca="1">'Vaccination Database'!N24</f>
        <v>89.001717315015313</v>
      </c>
      <c r="G22" s="1">
        <f ca="1">'Vaccination Database'!O24</f>
        <v>88.999620863348312</v>
      </c>
      <c r="H22" s="1">
        <f ca="1">'Vaccination Database'!P24</f>
        <v>89.000139062717281</v>
      </c>
    </row>
    <row r="23" spans="4:8" x14ac:dyDescent="0.3">
      <c r="D23" s="60" t="s">
        <v>49</v>
      </c>
      <c r="E23" s="1">
        <f>'Vaccination Database'!M25</f>
        <v>10.998754972518299</v>
      </c>
      <c r="F23" s="1">
        <f ca="1">'Vaccination Database'!N25</f>
        <v>10.998282684984687</v>
      </c>
      <c r="G23" s="1">
        <f ca="1">'Vaccination Database'!O25</f>
        <v>11.000379136651688</v>
      </c>
      <c r="H23" s="1">
        <f ca="1">'Vaccination Database'!P25</f>
        <v>10.999860937282719</v>
      </c>
    </row>
  </sheetData>
  <mergeCells count="1">
    <mergeCell ref="D14:H14"/>
  </mergeCells>
  <conditionalFormatting sqref="E3:H11">
    <cfRule type="colorScale" priority="4">
      <colorScale>
        <cfvo type="min"/>
        <cfvo type="max"/>
        <color rgb="FF63BE7B"/>
        <color rgb="FFFFEF9C"/>
      </colorScale>
    </cfRule>
  </conditionalFormatting>
  <conditionalFormatting sqref="E16:H23">
    <cfRule type="colorScale" priority="5">
      <colorScale>
        <cfvo type="min"/>
        <cfvo type="max"/>
        <color rgb="FF63BE7B"/>
        <color rgb="FFFFEF9C"/>
      </colorScale>
    </cfRule>
  </conditionalFormatting>
  <conditionalFormatting sqref="K3:K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{AB7B1F93-631D-4366-97CB-4DFB9D6CFDC4}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7B1F93-631D-4366-97CB-4DFB9D6CFDC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b 6 9 c 2 e 3 - 4 0 6 5 - 4 c e 0 - 8 5 c 8 - 5 5 3 3 9 e a 1 b 3 c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 1 9 . 7 7 2 2 3 6 9 4 0 1 9 5 6 1 9 < / L a t i t u d e > < L o n g i t u d e > 8 1 . 4 8 1 0 7 6 1 5 9 7 2 3 2 4 4 < / L o n g i t u d e > < R o t a t i o n > 0 < / R o t a t i o n > < P i v o t A n g l e > - 0 . 0 3 3 4 8 7 4 8 6 5 1 0 7 8 8 1 4 5 < / P i v o t A n g l e > < D i s t a n c e > 0 . 5 8 9 8 2 3 9 9 9 9 9 9 9 9 9 9 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/ R S U R B V H h e 7 b 1 X k x z Z l S Z 4 I j y 0 y o z U E q K g C i h U o b Q W Z L H Y b J L d 0 8 3 p n u 6 e N R u b f d i 3 t d 2 X t V n x s G b 9 Q 9 Z s n 3 b W b H t a k k 2 y S Z Z W K A W U g C j o 1 D p D a + G + 3 3 f c P d M z M h N I A A m U A L 6 q R G Z E e L i 4 9 5 5 z v n P u u e f 6 c p k l S + 4 w 2 u 2 2 / P M / / V L K 4 X F 5 5 Z E B G R 8 f E 5 / P 5 3 x 6 a 6 j X 6 z i v K c 1 W U z 4 / / Y W 8 9 N I L 4 v f 7 n U 9 F T N P c 8 N q L 8 4 s B O T r Y c l 7 Z Y C M s F v w y l D L t N z r A z 3 n H E 5 N T 0 p V K S n e s R y 7 l D T m Y b I k / Y n / Y a r X k W j Y s 4 0 F L w g F L f A l 8 q 4 3 v 4 s c X w m + c W h 8 b P 7 / 5 7 R / k i c d P y M B A H 9 6 4 d S w W D B l M 4 Q I O W q Z P D B + u f X v N u w P c 8 Q t c F 8 1 m U w K B w G 2 P o 1 t F C 9 c 3 t r j + 1 i N u l 2 E Y h v z J n / 5 c X n n 6 I V l Z X p Z S q e R 8 c m u Y m 5 u T 9 9 7 9 Q E 6 d O i 0 f n f x E 9 u 3 b u 0 l 4 t h M m I h 7 e r E O y 5 e 2 F K V v x r w 2 f L z 7 / Q r q 6 u 6 W K Q X t 4 o C U + v 0 / M g s 8 R F p + k Q k 0 p Q Z h V m A C z 5 V N h M i F V J Z m R R q s h j U Z d X n n 5 O e n t T e s x t w N X m J Z K h v 4 O + C 3 x P k W m b L + / H U 7 N h J 2 / N u L z j v d b W z f N N w b L s l R R f 1 M I B I N 6 D 5 2 4 I x Z q F Q O w N 7 Z 1 D 1 y 7 N i H D w 0 M S i V C t 3 x z Y g B c v X p J S s S R P P P n 4 m n a 4 W S 1 1 b i E g x 4 Y 2 W q g 6 + i b c M f a m c 4 a M d 6 9 3 G q 3 e 3 / 3 d 3 8 v P / + R n E o / E p Q a L Z s Y t K V f w f c s v 3 S E 8 c 7 g l 0 a I h A c o K m 8 C R 6 2 x 9 U g w I V k B i E v P 1 4 x 1 L T p / + S t L p L r l w 4 a L 0 9 f f K w Q M P S F d X l / 2 F 2 4 C J H o W c b 0 A d g j 2 D 5 x l I t i X p K J R S z Q / l Y k L I f X J 6 N i z P 7 q v p + y 4 y 6 M e e b f r x m 7 Z Q x P V Y y G 6 D w r O T c b b r A v X p d E h y V b + 8 f K A u I W P j q X O 5 n C w v r 8 i h Q w e d d 2 4 O K y u r o H o 1 G R k Z u W k h c r H V Y J v I G L K v Z 1 1 w K g 2 f h E D Z A p 6 + M k E v 3 3 3 r P X n 5 1 Z e g r n G C N q w S Z N I X w A 8 G q J m H J Y J S p 6 W S S E s q m Z o k + u P 6 X e h S K V l z E m n 0 S T 2 U l a j 0 g p Z B u h x w Y P B 5 L l + 5 i u / D 8 h 3 e 2 D 6 q C H H J W 3 v i d V C o l m H J x r p t Z f L J V F i e 2 l P X v 2 8 e t 3 s 3 3 y 1 Q m Z N p e V E p l y U W t / v Y x a 6 L N 4 W J I P X w I p v N y v T U j B w 8 e M B 5 5 + Y x P z 8 v i U T i l o W J K N U 2 f v f T q a A M J E y Z z B p S w G d L J b / E Q h u F q V g s y k f v f i o v / f B F v b Z V h / B E o L H o J + E 3 x 5 a / 2 / 7 b x z a v B C Q S j U m 1 C t N F w H o l r H F p B A s S q w 9 B m G w 6 V Z E l K V s L U v b P S s W 3 J I f Q N u f O n Y f S W d 5 A Z 2 b y 4 O r O 3 7 c D + n W u M L X h a 9 2 6 M H 1 7 M D 8 3 4 / x 1 Z + G l d + V S U f u n U 5 i I X R W o O T j p x F h X e 4 M V K B Q K S v U e f u T 4 L Q s D H 2 h 6 e k Z i s Z j z z q 1 h A X T M R b 3 p k y f 3 N F W A 9 q b b k o J A U L i 8 y J R 9 c v L k R / L c D 5 5 e o x c + 0 D z 9 D d Z q N f V P G 3 i 0 l s + U + f y 8 C k A U Q t V u t y S X y e D + 2 2 L 6 m n C m 1 2 l V W + p i W L Z w x W V Q f / / 5 n / + p J J M p u X T p s s z O 2 I N l d e I z e e O N t + T t t 9 + V d 9 5 5 T + q 1 2 x c E A w p v C x f g O 4 f e 3 t s L 6 m w F M g Z G o W q 1 2 p o g e a 1 T v d H Y Z K 3 c 4 3 Z V o M 4 v B f X 3 4 Y H 1 U Z Y F z f v 6 6 w t y 4 O h j + p q U 6 1 Y c 3 D L M a 3 d 3 t w T h D N 4 O o k H 7 w c / N B y T s / L 0 V J k E D q Y V q h T l Y x a R Y E C x G 6 w i r t K 4 U f J 7 b U Y v k b 8 r o K K x Q w i f t A i z e 0 o q k e 3 v F h G G I F o b F D L S k h m e p V u 3 A T A s C R 1 R k W a o W K K 2 V B 3 W s y Q P w p 6 5 c u a a K i D T w 1 V d / I K + 8 8 p I 8 9 9 w z k s l l 1 z r w d n A b h h 6 4 / e v v B k L h i E b 8 d h N U n K 1 2 U / 1 8 G o C F u d k N h i A G R d m J H P q E 4 2 X X B I r 8 n C d 7 B b 6 T a 5 3 4 o H / / d / + g N O 3 L y Z p c X D b k j U u R T T 7 M d q C m o C A t L i 7 K 6 3 9 4 U x 5 + + C H n k 1 t H G f 4 R c b Q j K N G J / k h R g w U 9 6 b Q 8 8 + x T 0 j C q 0 m z X p Z y r S L a + v O W A p k U y a r A 4 z v M t 1 b I a g K F F o U Y z I Z C t S F 7 C s S h + 5 y T e G p V o 2 9 a w E F 1 Y t 4 o 0 f A X J l h b k K v y p F 1 9 6 U Q Y G B u S x x x / V Y w g q l J 5 0 t w Z n i s X b i 5 Z + X 9 B p L X Y H 6 4 N 0 a G T U + c t G J B q V m e k J / Z v j o F q p S D A Q 0 P u 4 4 / N Q n 3 1 2 C h p 7 R L 7 6 6 p x E E 9 3 y y E M H J R Q K 6 Y 1 w 3 k a l G h o h i p u s V m s a U q 5 h A F K Q z p 0 9 L 3 1 9 v f L g 0 S O g Q c l b i g x 6 w f B 3 O m Z q 0 I E 0 7 3 r 4 8 M M P 5 d l n n 9 2 g m X i / n P t o Z / x i p W z a B a 8 J D c m w O i x Y 0 S / + l H 1 e s w I F E 1 u / R g m 8 O 9 + I S 0 + o L s 3 4 E i j e i P i g h M q + Z a h E S J r f N t u N R l P m L 1 b l + P E b K 4 9 P z r 8 h P e E 9 E N q R L b X m n c c O N e M d R i G f l V T X 7 U 9 B u D C h + f z + G w t p L r u K 4 w K 4 9 n p k 9 o 4 L V D 6 f l 7 n Z O T l 4 6 K D O P 1 2 + f E V K x b I E Q 0 G J R s I S h / V a m F + A n 1 W U Q 4 c O S L o n r Q I X D I Y k H O b v 4 I Z B 7 Y U J G s a P f J 6 B e z 1 8 N R + U h 4 e b G j j p j m 7 P O y n M q 6 u r s m f P H u c d G 6 5 A E b V 6 W 0 K t g P j h T 1 k M d B g Q L Q / 9 a z R b E g r a x 3 r B K O B 8 a U V S 4 V 6 J w Y c r J 6 b E X 0 u J F S l B O E 2 5 e m l K x n u P S k 9 P j x 7 f B l c 0 0 G k u V s s z 0 h s f k 0 x t W i p N 0 g x T g t V + C R g h W D O G 4 + 8 m 7 q x A / f b f f i 9 / / J M f O 6 + u j 6 0 i b r e D f D Y j X W m 7 D 7 z o F D Z G n c O g n S 7 u u E B V q 1 X 5 + O N P 5 O W X X 1 L B o E X i b + / 8 A a 0 V 3 3 c H 6 8 3 A p F V I 7 s w p Y w Q v B y v F C d n t w H v h X N N f / d V f O u 9 s B i e n Y 4 k Y B D 8 s T R P W l S F B j K 0 2 f C s j A b H I w W L h n j T i 5 6 D p + F 9 B v D e T 9 8 t o F G 8 E L C n 7 5 y V Y T k s j v o p P L T n 7 x W V 5 8 q G X 0 R b 2 l 8 u N r M R D W 2 v f m e K X + n s s + Y j M Q m n F 4 z H 5 9 N N T O n n 8 2 g 9 / B P / i 9 v z N T q z O 5 6 R 3 u N t 5 R d y + Q O V y e V l Y W J S z 5 8 7 J X / z 7 P 9 f 3 P v z w Y 1 j o o 8 p K G N B K p V L 6 / v V w 8 f x Z O X z 0 9 l 0 C L w q F P K 6 9 c V 6 Q A k U W U S w W p L 9 / w H l 3 H b s a l N g K t D D 1 W k O 1 O 0 G e 2 T k Z R w G 7 F W F S c D J 1 B 7 i w F J B E 2 M 5 u 2 A 6 M 3 r z / / g f y i 1 / 8 m f P O 1 u j r 7 w f F i m u w I N w 0 p F m H l c J p / U w v q k N Z d J v Q X B v 1 F P 1 G C h M R w u 8 W a F 6 5 V J G E N S L h i E 3 X q u W a R K x e p Z A u t h M m Y j T x E I Y 0 q C a U A G l 1 s 1 2 V J 1 8 5 L I c f H h L L t 3 W 7 M C h 0 q 9 g o T L c P K t G u r p Q 8 + O D h N W E 6 c + a s P P 3 0 E y p M 9 K F f f + P t G / q K m d U V G d u z 1 3 m 1 e 6 A w V S t l y W Z W t Y 0 r + J v W i a 6 H V 5 j 4 m Y s 7 L l A U l I O g c p z U b e x y N I b Y h g 1 u w K n p o B y B I M W 2 i + r h b Q r S I j T l 8 8 8 / t + N I Y q 1 S V T 8 p G M G w p j 4 w T K W h z a Y p u U J W V i s N + 0 C A M m L B Z 6 q 2 T O n n f B W U S i I F o c R / p V p R W t m 4 z F y s y Q M P 7 F c F s x P 4 Y A J H k w + v H R 9 0 0 p A i k a i 8 8 8 G b S r H N D g k q 1 O 5 4 l + 8 I 1 P I T 1 y b V Z / a C v q M b Z K D i / c W f / 6 l c m 7 A D A C 4 a U H x e J D H w O e / H g V 3 I 5 + D b Z J 1 P d o 4 m z r k K 5 l G E V f K i U q m I H / c z P z e r Q S c v e D 0 T S m F 5 a c F 5 B 3 1 y p y k f U c Z N X b x w Q X 2 n h 0 8 8 L N 2 7 k F 6 z E 8 C 9 k P m C X 8 Z g M a 6 H T z 7 5 V B 5 5 + G F Y i o 3 5 a 1 u B Q m H V 8 B v + j y S Z I O m Y H Q f M m G j 4 W x J s B i F Y d V l K N G U c F o j 0 r 9 T w S c I J h i y C q v b 5 T T G c O S 0 X H 3 w x L X 3 R K h R R U P b v 3 6 f C w t B 6 w L i x B c 8 1 Z / H v + v m y y 3 m 5 d G 5 e 9 o 7 v U Y X 2 z D N P O 5 / s J n Y m / C 7 I V C p w A 6 5 e v Y Y 2 P 7 6 J r X R C h Q Q W i g n J 7 u s P P / x I s 2 3 6 + + 0 I 6 f L i g v Q P D s n q y r I 9 L 4 U 2 o 2 B Q 0 H a K V o v J t k H J w R p 1 9 / Q 6 7 + L c C / P S P z T s v N q M L K x j s q t 7 j W H d F Y E i a L 7 J h 9 9 5 + z 1 5 9 b U f S m I X H U g T v o v f S U Z 1 U a r D A o R v T A c Z g J i a m p a j R x 9 0 3 t k a O g c F W u c k O a y B P i I j l C 4 Y 3 c v 5 a h J A B 7 W g h a v 4 b M Q X F V / U W s u N s 6 q w a F F Y s a p f k j 5 L D G Z b e L C c L Y v p X 5 H 3 3 v h E n n z 8 K Q n 1 1 G D R R I b i R 5 w j t k e u u Z 4 5 0 B 0 c k 2 x j S v / + / P 1 r m p F P 3 D K 9 7 k A u n 4 d m b + p k e 3 y H / b m 6 s o o B m J L Q D V g A L Q P P y 9 / 0 s y L R C C w B M 0 h M u X L l s h w 4 c A C 0 u i F j o 8 P S 1 9 e n F p / C V o J v 4 w r S z Q Q q a C n p E 3 O c d g o 5 w + L M L G e w b D u 4 A n n X 7 D 9 v k o m f 7 M z w d W 7 s V u A V p t m c o X N N X m F i I 7 G x O 8 E w / c T E 5 A 2 F q V 2 G I M H C d A o T Q W H a Q F u g s A 3 4 T w k r J Y l E t 1 Q 4 c e s k o 3 Z D e J h Z Q e H S 1 x C q b B s D A X 6 X F / 1 p D A L / A / I X v / h L i S f T 0 s h E J R 3 a K 8 u V q 8 4 R 2 6 M r O K K C F P f b 2 j s d 2 q M / J 0 4 8 I l 9 c f h 8 W 8 P d y G Q O y h m e n M i B q 9 Y 1 J s Z 0 o Y W B S c F z w + L f e e V s K 5 R U M 8 h U 5 e f I T y W Q y m q L F 6 Y G l p S U d Y J 3 g F A o F 4 0 b C R F y 8 d F n 7 r A J a z b m 8 L 7 / 8 S o 4 c O S x j Y / A V m y 0 5 f P i Q 7 N u 3 R 7 N n S m X b x 6 I 1 9 1 q l T j p 5 P b i R O 4 7 T A h R F L p u R P O g j E Y V g k 9 p d D 2 V n B Y X x v / 9 v / + V v 9 a + 7 A A 7 s 8 + e + l q P H j u r D 7 y Z M t N 2 V X E C T X O n 0 u + C k M M P 2 F y 5 e k j 1 7 x h 0 K U V T / 5 5 e / / L W 8 + u o r G + 6 F I X D N h I D M u 2 8 z 2 G C C t v N 1 O + c X v y M Q R N l c F F 8 r p G k q m X x R Y o k w t J k l g Z i h l L M K 0 9 Y d D t p B C w h k B j 5 M B X T R n Q f T 3 y Y s 1 k b m q A E U L s m o W T H p g p / 2 m 1 / / T o 7 s e w T v X Z F U t H f b 9 m O Q g v C G 2 o l Q J C C R p E 9 6 + 9 P Q 8 n V Z X S r K p U t X Z X Z 2 V j L N a 5 J d K I N C 9 e t 5 2 U b 8 z a m D U 6 c + 1 7 + v T U 7 J I D 4 3 8 d k v f / P P c v z Z E f F H W r J v m C H + t M z N z Y P W X 4 S C m l I f 6 B z 6 m e / T g W f w g U w g E A x J X + 8 6 n d o K P O 5 3 v 3 9 D j h 4 5 i P s w d a k M r 7 9 3 r 0 1 b T 3 / + J a z c i i p B W j D O V b J f q a g 7 2 4 Q T s P S p K B i c n r k e G P 5 2 f e c w 7 p n f d e + d P + H w 9 d 0 B + q 2 k s 3 e N 8 h E c d J 9 8 / K m 8 9 P K L z j u 7 A / p J T P Z k h r g 3 F 4 8 U k 9 k a v e j E N 9 5 8 S 2 l J E D 7 P + P i 4 W h a + 9 n Y C h Y k J r g w s c H 5 p J 2 C n c y I 6 0 I h I s M s + F 2 l K K B w C F Q V 9 s 8 I y 2 t 2 W W t G S E L S f e 9 4 c a B / 9 q Y C T k d 9 u 2 / N Z A f q 9 z i 0 1 2 j 7 J 6 D q t t g 7 y u b k F 7 X j O 5 f 3 g l Z f x z O 0 N d P N G q D a L E g 3 a v g g D F t S 8 l X J F K v 4 5 a G C / f H 3 u g g R b a f X C 8 s W M H D o + J s n A o I w M D + O 6 d c 3 2 p z / c j i 9 L M m l T q b H k C f 1 N c E A x d 5 H a / o M P T s o E q P R / / k / / n Z w 5 e 1 Y e O n Z M j + k c 9 I R r i W g x l 5 a X 5 U F Y I l o K 9 p 0 3 Q J S F 1 X j r z X f l t R + / u p Y k z a T r 9 9 5 9 X / b B 3 2 R A Y 6 v z E 7 Q 6 3 g l Y L 6 j o + T 3 + 8 D k t v C b F 2 2 l w i m A E M B b D e L q e Q F 1 a C c h C w Z C X H t i 5 6 b w e M p k s B l 9 V 0 u n 0 T Q 2 E 6 4 H 3 x w H H u R + G q 1 2 w M 9 5 9 5 3 1 5 9 U c / c N 6 5 P l x h W g P / 3 L p v Z K n R k A E P b e 3 M i n D 5 O A e K n h f K z c z 7 x U i a Y u K 1 T V H t 4 3 n / t F K p i I e i 8 n y 0 g s 7 1 y 6 C E 3 k W R 1 J g z M 7 P q + z 3 7 7 N P a 8 R w U B A c i r z u 7 f F n G B g 7 p e z v B S n l K G l Z R h u P H d G D R F 1 u c W 5 Y 9 A 0 f R V x G 1 Z O w z B g j S Q 0 F p g 7 v 2 R D j x v b W A n P / 6 g l y + d E X n k 4 a G h q 6 b 1 P w 5 r M 7 I y P C W E 9 M c L z 4 4 k B S 4 D C z m B x + e l L / 5 m 7 / G M 9 s W m N d i d n 4 + X 5 D B w Y F t 5 6 x 4 3 H b C 5 v Y X o V Y G x 7 E d G x A u W q u d g B F C B r V 8 q y t L l m f a A w 3 F J Q 1 h 2 Z N u y d k F W 0 J / d B h O s f 5 1 e 1 h Y W J D z 5 y + A v 1 f l J 3 / 8 R 3 r T t w v 6 S 1 G 4 A v 6 u 9 Q F H b f H x x 5 9 p M u l 2 j b g B H I s d t 3 J D K 4 W P a F W M A M 4 P e m 3 5 T a n D J E W M 9 Q 6 1 a U R I C h j s q S Y c V g 9 V F J x f 4 r Y Q n J 4 J y W N j G 0 P B X o H + a j 4 k D w 9 3 f A 4 w C 6 V U q m j U q 7 + / V + k Y f Z h q p S Z + w y e j B 9 L S 0 5 u U I + N P O t / Y O b i G 6 + v z l 9 R X I Y U j u 3 j 9 9 T f k 5 z / / m X O E i 6 3 b l w q N 9 C 2 f y 6 v P R f 9 n q 2 O p C B Y X l 9 R P 6 s T S 4 o I U Y U n f f f d D i W F g P / H U E / L F F / C l H j w M i 3 f U O c o G / T d G D u k r b g c u u 4 g n b A v t B d u M C d A N 9 h c E a 0 d j Z h s Y T / / 7 / / N v r 2 U C K k D n F 4 O S r x q S B 8 / 3 L n M 4 0 L v 9 Z O j N g B S L E 3 l M q 7 n d l a l N j M W J F Q O W w t o U 4 f v t b 3 8 v P / n J j 3 f e M P Q 3 O w R K 0 4 i u 9 3 V 8 x r n T D B z k W N C Q Y m t e w v 6 k + H V C C s B n 7 b Y h 1 X J R k q 2 Y r O S K U g n 5 J c 4 5 F p 4 X 9 0 3 r x c W K Q + k 2 l F d I V 9 O u A R 9 B P v A M I v 0 J Z p c 4 7 3 u Q q S c k G k / J 4 4 8 c U e 3 M U P L B A w e k Z 3 C f P P v U C Q n C g n x x 8 n O d O L 1 Z Q J 3 I l 1 + e k Q M H H p A s x k Q x u 6 R 9 5 q Z E r c O + s U 4 L Q C G k D 6 I 0 b m l F B S a b z S s d Z B Y I L Q G D Q h 9 9 x K w I m w 6 6 4 G f 5 X F a X m X / 8 8 S n 5 o z 9 6 V U 4 8 e k K v z f O Q Z n P i 1 6 u Q G Y H 7 + K N P 5 B A U w H b 9 T i v E c L o 3 V c i F Y Q S U 5 v G 6 D J x w 0 v 5 W B M v 4 q / / h / 9 C g x A S E i q F m C h O t l B c P 3 K Z A U X s w V 2 8 F z i Q z u L n I 8 G b 4 6 V Z g o u s I f C Y v 1 S L o N 5 F P b + t E O p q f Q Q J O q m q j d Q h T u 4 j h t M 3 X T 0 6 E 1 C d i U / O 7 4 Y J t e c J G E h Y C w k K K R 1 2 E c w Z g v X J w i J M 9 C Y l 3 h a G 1 D V m o V q S K A b E K 2 p i O B i S H w c M A U z R Q l 1 o z t L a 8 h F C 6 i G b i L V 5 d C W p i r x d J 0 E T 3 e L c 9 O c j i 0 S D u z y d L 5 b D 0 w 2 C e x E A j 7 W J u J A c + s Z P B w q D C 6 m o G I 7 F L h n r j G P y f g l I l 8 B x t D E 4 8 N 6 5 F y 8 W w 9 u I S M / D p T 9 Z g m S r q 2 2 R B 8 R e X l n S e j 4 N 1 7 5 5 x D S x w P F w E H e R r B h u 8 9 0 I 6 y 8 I 7 j U Z L f v 3 r f 5 P n n 3 8 G y m J I B Z T H k X Z y G U 8 n u + F n D O P T U j N 8 v R 0 o T B R Y 7 / c p T H n c F x V A C O N G J 8 N x v p 2 0 U S d 8 / + 1 k Y b 0 H H d D 0 x e A i t L i C D n g N l O 9 W w M 7 j A P / g / Z N y 7 C E 7 K s O O Z 4 P c L r J F v 6 S T G w c Y Q a f y 9 d f f k u f Q E S E 0 b D x x g 3 k I n s L b N 2 y N G 7 Q j D 8 k 2 m t J t o e N A O f 3 J T U 2 o W F l e l G 4 m W L Y w + E K m O u x E v m x K s B m T r n 5 Y J B o l h w y 0 8 U z 0 s z j m y + j 0 W B 2 C A W E 1 W c U I C m S h b E g T 9 z q I m / b D m h m 4 c R + 0 X 5 O d j / 4 K M k G X t 4 J j c o W K t I 2 E J O A X B n C R S 5 c u y Z X L V 6 U N i k V l 8 y P 4 l g Y k m U V m X J y a D s n j 4 x u p 5 W 9 / + z v 5 0 Y u v y V w j J G P p i i x P F a Q A y x u w s n L h 4 l U V I v o z D G F n I H y c D / L D 5 2 G U z A D t Z F / T W U + l k t c d o B w r t G a 0 N B w z / / S P / y J / / N M / U k X Q K T z b g c E a r k 6 4 0 f i i Q H n n 4 t p 4 z X b w J r 0 S j B C m u m 5 u r G 4 p U M 3 l c z I G z b F Y s U O N t y p Q q p m g W W i R d p L g e D N o l H w S 6 q B 6 L q j l u A b p X / / 1 N / I f / u o v n H e 3 Q Y d A u X U i t k K t g M P j b Y m R t j n g G q e O f t i E e r E h o a R t N W x Y k t c I J H w c W B m v r z Y F p j C e B B 3 C A I t S Y E A N W V X J F 8 V 9 e a w X f U d f 1 S 9 h C h b u n / e 9 U A n I c M o R 2 m J J l o s B e W A 4 o o + 3 A m F M R x v i K w X l 6 v J l j U T S k k x N T c l r r / 1 Q Q 9 r v v v O e / P S V n 4 o V b Y v Z s j Q C + O W Z L + U S B u q f / + Q X E k s n x E S 7 h i E s f k h 2 B s / d C z / Q j c a 5 1 m + n A u A F J 0 8 Z d S R 4 T 0 x N Y h r W z Z x r d m 5 O I l A W j O r e C C v L o L D d a Q h N V n r 7 N i e 5 E o s L c z I 4 N O K 8 2 h k 2 3 S 0 T O M P N B V m q 2 A 9 H p X I r C Z X s s A A G 3 q P g v r s t T L y d i x 4 f r x P K 3 9 H p / T t Z z o A W M E H x 6 h U M X F K s b Y S p n c X g j f o 2 C B P h v 0 5 6 I m f q i X A S V M u p t U H M 5 Q M y X + 2 V I i 5 e r v g 0 0 4 N F X x o 5 k b F w W 5 a q A T A E W h 2 Q U m e N l S t M v E d m b c T x W Y y l B p o + q e X 9 a q V y D H Q A D I k n 4 j E 5 O B I R H 7 7 P B u t u m 9 o u M F d Q c A / I w 8 e O y 3 P P P S 1 / / d d / q d c + f b W M 1 8 / K v 7 7 + a 7 l 2 7 Z p 8 f e G s z C 7 M S G z w i D z 1 5 J N S a R X k 9 5 / P y v / 1 / / z f U h N O y j G m 0 p a K b 1 6 t C q 0 P B / + t C B N B q u W C v t r M 9 M x N n 4 v z j R T E n a C v f 0 C t 1 H b C R H R m m u 8 E a z 4 U Q Y 7 + 7 N 4 a T L Y l G V 1 J a n c Q g x b 0 s a g J K V w R + C 7 X s d 6 K m Z k Z G R 0 b V V 6 6 m y g 1 V m C e T R l O g s j k 0 Y n b n J 6 T k n v 3 j m t n 3 w g M a 4 P 8 4 O F 8 U m j 5 9 R k N a l s M N D 5 n o 8 L E U z x z h w x P r x p S g V B w o n a 1 7 J f V S k t 6 Y v 4 1 j h 7 0 X N u E b L n 3 u g R r M R B Y l u G e k I R h n Q p t v w Q w R o P Q O 6 R u s S a u 5 X y V Q r V m 2 A C t s u S M M w o i B c 3 A f Q d A 7 Z i X 3 u B n u F G L + X 8 Y M P w 8 y 3 J h o K V 1 C J 6 f f Q e r T A F v 4 b x M E Z w u p e T x 4 T j 8 v I g c P n I I v l l a R s a H 8 H p Q 6 p l p 6 R v o k V S k R 2 a u f S o / + M m f y p n P P 5 X 0 Y E r + 5 V f / I o f 3 H r 1 u a J k R V z Z l Z m V 5 2 8 l V 0 n S v T 8 0 i k h / B 7 3 v o o W M 7 F i p a R / 7 Q 5 2 O A Z i e 4 k Y / E c P 3 1 r k 8 m x H P w h 5 F r l k B Y O z o d N e X R E Z s / T y 5 V b T P g A Q f Z x e W A f D Y T k r O L Q f l 4 M q S Z A A Q P 5 c S q C 2 a V c 5 5 k t y 0 T k a v P S s h n d 8 x H m e 2 d T w 6 m c t l O r d k A 3 K w J B s v B a E K Z M c O C a I F D W x i 8 X W g H z V 6 o Q M R w e m Z I h O C G s T 6 E C y 7 3 v 7 J i a D G a 4 V R b B h O m 9 C Y W Z E + 3 T / K g E F 5 + T v A 6 B q g 4 E 2 r n C 4 Y c 6 G 3 q x C / B W h V J + F c B 0 N c z 8 / Z 7 j F r W c 7 B Y E O i 5 w j Y m E + B x d j Q S g w n X C M Q s i U C A Y h F D i m W H p q O H q S h Z Q z B E a g m l c B n n 9 H f B 9 3 H m t o 4 M s i H s 5 + M Y C 8 X t v 9 u V g l w A 3 R s c G E S b R O W n P / 2 J j P U n Z O z I C z p w G X 3 7 h 3 c m Z A o W j U q E P g e z t k m j O L g Z 9 u a A p F L r 2 a a Y C p d e M L n V C / p 5 w 8 N 2 0 Z q d g C X e m O 7 E r A 7 6 c r s F 3 j s n k 7 c D l Q U F i Q m y h a K d j K s W i j T v u X 1 1 O G d N j c J c K / W K E d p + I o 7 R w D o 6 m 1 b r 6 m p A J v G b y w I 4 u P R z U A 5 a J m 9 o n A v s a O E o h C w X / O b l i J b t K k O l e o s p U n D 5 8 x k c 5 K 8 h u B z c T M N x U W w u Y w A O Q G m D p m F g 9 z h z O Z 3 g 9 c + e P S u n T 3 8 p w 0 O D G 6 J + H I S T J b j 0 4 a Z E Q 7 Z O 4 b 1 R G e W q b Q x K + C 7 O N V 0 K m I f G j + J 9 4 u J S Q I 7 0 Q z t 5 L F b I i O M c P l x 3 4 4 R 1 A 1 Q y E I H w 4 n Q V 0 K 9 e D O S V l S W J W j 0 y h z Y r w T p 1 O c / v h s 3 Z n r 1 p U D R 8 J x 4 0 p Z w 1 J N Q R z f S C 1 o z 3 Y r K 8 m a N j a D U Y b / h 8 o i F 9 V l A C U U t q O H 2 Y l g y P k Y c P R O E j 2 n C G D M + k O J N 3 L Y P n C m g 5 t Q 8 / + l j G 9 w + L U Q m L H + f v R j u Y 0 T 5 J J q I y e + W M n D j x k A o N r 0 l a y c I p D E 9 T i N y I G 1 / T E r E f X M v A S d t o L C 5 a i w P f 4 5 z U P P y g K 1 e v g p Y e h I + z M 8 r F b P y 3 3 n x H n n r 6 C U 2 U 3 S 3 w P n U y e 4 t Q u 6 7 U D Y W V q t L 3 i 8 d t J e / 7 z a m 8 9 e R 4 Q y N E T F 4 s F o p S 6 n p S I o k b O 3 a d Y A c e 7 G v K Z + f m 5 O C e H l m s 2 p N o T K 9 B / y h z q Z F n O H h w o K n Z G K z Y y m O 2 W q v D Y 8 Y 8 1 V s J U 1 h d B r S G A 8 g j b F u B 1 I + T q 4 w y e V G E x k 5 u U X r Z o r N P C 8 W / c V l X a E h b O A 6 o E F Q x w L K Y s Y o E f d G 1 z 7 b C S q k J h R H U 2 A c H J 2 f l 6 1 V T E i l W 1 L G P 4 Y d u g q y b O G t a P p 0 a 6 I 2 3 d Z J 5 x W p B W M H r O 5 a L d G I R v m U M / D E Z d W 8 c n Q 9 r D B I K n 6 0 J o Q 7 L 3 q 4 W L J p f Z i D M + 2 A t a Q m D f O 6 O s g A s o R Y 3 O N k Z k l / 9 6 t e 6 X O L p p 5 + 0 f T H g 8 n J Q P v j d / y u / + H c / l W T y + r l y L m i R X G v l Z n c w q E G B Z M R w f n 5 B i 6 E y V + 9 G + X M E L S P T 2 W h N n n z q i b V 7 2 0 2 Q y j H 5 l c y D U d u F + V k N V m x F G f 3 P 7 A V / x W A m H 2 y 3 2 l p h J 7 3 F W v q d w K a F Q Y n 3 j q 0 J E 9 F C h 9 G a e I W J + H o p q F S R P s h 2 C 9 9 W Q b 0 6 Q W H S A M I N h I l I J J O w V O e c V z Y K V U u F i c V a a m A 7 t J 5 n 5 o M Q J g x o R 5 j a 8 D e 8 F s i 9 c 9 6 r I o Z 2 s 6 I Y F D p m F a u r d j U k d j J X e R L p J j Q y B i Z c F 2 1 j f z 0 o 9 U I V x + D C L v D o G h 4 P t a U K r c 0 1 V f R j K U w M Y D A K O J A w Z G Y l K u U 8 z t + x G l j v A W 8 t g U 5 2 h 8 r r w g R w L q u K / o 1 F T B l K + m X / Q E N 8 1 E 8 B U 9 I R R k P h Q 4 H K U 5 j Y f 2 Q f 7 K + V b E U i v q q d T g P h / v l P f y p H 9 x 2 T X / / m t 3 g O U x V P D N a z K x m V j 0 5 + r H O M V F 7 8 4 d / 8 W V h c U l / 6 K i z O x M S E r r y l M H G J h d 4 b b p q D l f 6 T 7 Y v A 8 u E m + H q n g s F 2 Z L L z s Y e O 3 h F h o p B z n o r 3 T W E i v W N 4 f y t h I v y 0 K g T N 8 c j o s N K 0 w c R G i 3 C z 6 I z n 3 w 4 G c C + k h V 6 w d P I l 0 K C d g E t F 3 N p 3 B G l R O G g / N O l k B I y E 6 5 Q e G g L d 5 S S P A 2 + I m n U o O G A 5 Z 4 Q x r p Q I n o F k Q Q 8 t D H 6 B 8 F G q A h H w f i g I q 2 5 g o N k W 3 g B 1 8 3 G e C r e 7 t D g v F a s o 3 S N d 0 M S z U s s 3 Y C n t w c U E W y 5 9 j 4 S j m k b V x k C v t f M y l K p L p b 0 q h U p G j g 0 1 J N 7 l k 8 l i S J Z g i S 5 D I V F R c d E j I w w 9 M K k h C L l S N k Y V c d n Z v C E p 0 A O r Y j + z j 1 Q B N N a A 8 o 9 C k x i B O r S t U x I L g p 8 I t n E v J e l L x 6 R Y s Y W e i u V 3 f / g 9 / N d V G R 0 Z 1 f u k z 8 b B 8 2 f / 7 u f y + B O P 6 W T t 5 M Q k f q Z 0 S Q z r z 1 O p c H K X L k C p V N a S c p c u X Y S S s 3 1 r R k F J l V z H n 4 O U V p D z S V Q + O w G X c j D 8 f 7 3 g w e 2 A Q u 4 K P J G G Y O 1 / Y P t S 4 m v J s d z R Y m p y W p 5 9 7 h m 1 G m 9 e v r G 5 v V t w f a 9 H u p s y M N C W 4 i r o W u 9 G e n I 9 c N a e 4 L x D E Q L V 5 U 2 C d d A u 4 T o O a + F q 2 l 7 0 Z 8 D j V z C i 2 I 5 y C 5 2 W a q z 5 U l T 2 e u q h E 9 w m Z y y W A f 2 x B w w H s b c i 0 x I E L 2 4 U N k w 2 a / T P M / e c z V c l X 5 z R y c m 2 w X p v I V D F s I S l W 5 V e L L b u o 5 m g c C B x k B s I h k m f K Q h B B 7 2 E B T P C P j k z G 5 L j T o 6 g C a X g 7 8 i 0 o O C 1 I F C t Q F G i P l s B s A A N a 2 Y Q 7 Z J f 5 j B Y T 3 / 0 u j w E C 8 A 0 J B c m K P M U F F A M L I E Z / m 6 U z Q a j w H a S r j s Q 6 Z v / 1 / / 6 / 8 n j j 5 2 Q Z 5 6 1 V w 5 z j R H T i 7 x g X 5 0 9 e 1 5 D + m z n G 4 H 5 o S 0 I 1 c j o y B 0 T K v p 6 9 I 0 Z o O j G G C K 2 t V D 8 h w 9 L M 8 a Q K c E y v a 7 l 2 i m 2 O f + u g M K k w Q l o e 0 b K 4 j 0 7 F y a C 3 P e X v y J V a U v E X 9 c 0 E 3 J 5 F 1 V r W S l d i R Y H F K k P B s 0 r T F p Z y f G 3 6 I 9 d X o 1 J D h R 1 f Q D Z 4 J 5 T b t Y y r Z l X m L J l S 4 M v D B 2 7 v o M N n A f W i D 4 U f Z J 0 F w R 1 7 I A Y o G i 9 0 T 2 S C g 5 J 1 E i r V a A w s d o O o 1 r 2 N 4 M Q t C 7 9 a f p K s H 5 L U v J N S y U y K x d X D D n m B D k Y B F I + 5 6 B u M t t h R l Z r 8 / o 8 k U a v U j j 6 c l x / 5 K I d q s v c 9 E V 5 + Z U X N w i T A o f v 6 2 3 J b M 4 e 9 B x g H N D 2 j 5 0 m x L / 5 2 / 1 7 3 9 5 x e R Q u h T 3 w r U 3 C x P b k E p U j G I c 7 E S a C v t f p 0 5 / r o P e i s 2 9 u B 2 6 g q a u r G z 5 w T T O J G K j Y C i p Q l y 9 d l b 1 7 9 2 5 I f H z 1 U E 2 S O 1 h C 7 m I X 7 3 9 L 0 N / J g 8 b M g J Z 4 h Z 1 c n f l j D N W 7 N I G N S Z r B 6 q r M y C Y d + f n P / k j X Q p E C c t C Q E / M 4 0 p I 2 6 z / E i p K A 7 6 F L O N z I I f 5 k B j f L l L E w C D u P w s m q s 9 x 0 g N f t B D + n D 2 V 1 b J Z A G M 5 p W V 2 J o H L w 4 1 r M 8 F q F t j / Y 3 1 T B s k B x E 9 Y Q L s 4 H x Y B c 8 + B E r R 8 p L M P W j J L S p 4 P 3 J R H p l W C 7 C 8 / k w / O G 5 H A / l E M Y 9 w F / q O T x B 9 l G 9 a I F G j g m P V 0 D M r c w o / N w p V p B V 7 5 6 5 4 N Y E 7 C n l 8 e s b O h f T j W 4 p d u q u L 5 Z 1 D + 3 B N u Y W e e L C 0 u g s 0 F d r U u l w D S l T p D 2 c l L 5 e k s 9 O k E X 5 d H H H h U u 7 6 A F Z 1 4 h K S P L f + + m U B F U B G F Q 8 j A E b L s l / 8 b / / D / 9 j 3 / L Q T k 2 t r H c L M H o 2 k i q r R q O f s x 2 t 8 d o s k c B 3 j E U M Y B W S o a u Z O W 9 T a x a M n n 5 r E 4 E l p h w e f G y L o l m A m 4 v l E M i m Z C 3 3 3 5 H G 4 H P 5 3 V a N c U I / k S 4 F Y c m r k h L a l L N N z X D o l R v w 8 / C Q 2 E c U 7 s S W h 3 W + f u d K 2 E 4 + K Z 0 R + 1 d 9 L z Q Y 0 q B T R P O 0 R D e N 2 w K x L K 9 h C a / O h O 4 t Z Z f E 1 1 1 4 h a 3 q Q K A r 2 h G O v 5 m V L H A 7 B D Q t C C c o H h 3 R M I 4 l l M e p m m Q Z I E a B m G B K V R J C f h M q T Y q s l y s S n 9 P U H K l r A S s k P h D 8 N M Y L u T p c S / J R A p 9 B 4 H E e + 7 c m I t y s S w j A / 0 y V w z K b 3 / 5 j 3 J 5 r i Q H 9 v S J U Q 9 p Q I i G k j / d D N t v / K q C w s u x x d X S X K 9 0 7 N h R b V + 2 G U P s / J w U j / f B Y E S 9 X p U m l N H N 7 H B J h X f m y z N 6 z v f f P w n B q m C w s 2 Y i r H 1 6 9 6 r J u m A Q h B a Y c 1 B r b M Q D 3 6 / + + R 8 t c l q v Z t o K x b p f P p r c o t X u J h y N c w T U a g E c f v L M 2 / K T l 0 6 s r R 5 1 Q c 1 0 v Q 5 p t U A 3 u I 7 J Q d l c k C h r M J g 2 Z W n D R z O u 4 6 N 9 c C 0 k z + 9 v K H W j N a K g s o F 5 f 5 x X 6 R Q y g p P J e X 9 T U q 2 A L B X m Z S i C Q d M x H U B w b m 9 f T 0 v M r C H + d F u + m A 2 r F e j c D M 3 M 4 X N 8 v 7 Y E 4 q c C C E v a D V s F X 4 n X M k A 3 a W 0 Z P d X 6 G m W / 1 C P w J c s Q R G Y J d m 3 / f A S b 2 q f W T y Q D h d U b D + j G D + 9 d D c u L e x N w z r m K W O T s f F C O D X G Q b W 5 v L v x j x s M L L z y r b c I 1 R 9 5 + m b h 6 R V 5 / 8 1 1 9 j 8 v v H 3 r o Q R W y Q 4 d 2 v j C S x 7 O W H 2 n Z 6 O i w K g Y m 1 1 6 8 c E l 9 t Z 0 K 5 k 5 A S 8 v d T 0 Z H B u W R E + v 1 5 r 0 w / s v / + r / 8 7 U 6 S C b m 3 0 G Q 2 4 I 7 p b x T c v Y M D 5 d A D e 2 S k Z / P g 3 a 4 R o Y h B q f D Q t B Y e V G s J n b T l 9 1 Q Y m Y j q H M J r 8 W / v N 7 j H E s O 9 n L R k l j I F i n M m O v l X B W 3 c Q u / Q 8 o R b + A y U L N m d W J t v 6 g S v F Y a c r e C 4 L + f C O t n 7 0 B a L C y k s l x e D 0 g q 1 p A t M P V / L q j / E Y A S X k x R y s E Q Q K t 3 r l z e P H 6 M J 6 9 A K S S k x C w s W F g u W 3 g o x k s d j l P 0 r S J O D 7 T D O g x d Q p I V 2 U I W S E b u x V E O S w Y R M w A p z U j 1 b w Z j A Y d 4 V x V Q A z X o F 7 O A 9 e Q X + F 3 P i O B h Z y I V K y L W Q z O Q m T X v h h e f g o + 3 X S C C z x W 9 m N T c V I C O D 6 X S 3 n p e v + X 0 y l e 4 0 / M s d z G X t B B R c b i n E F d I X v r 6 s V p D 3 z j H D a / K H 8 K d v k O r u B S d t v f C u 3 b m b K E K Y j k I r s n j l T m A 6 / i r H z N a 5 f 7 a 4 8 G m K m a I 9 A A H W q u B k b O c c G R u R N J O N y C U Q L j g R v O 0 q X 7 5 N n 4 g + x 2 b X a w 1 + W L G m r 6 2 C 9 N z + m i 7 8 J B g 0 Y n i Y K 1 h X l l d w / b b s T V d k J I 1 7 A Q 1 h 9 I m C X a z k J d / I i J E q o M M r e t 0 2 t A i n A a q x W a k k F 3 Q h J C f H j S S E j K k V 2 Z D O u 1 V z D R U m + i W G k 3 7 E Z + J J q G j e f f d 9 G R o a l E j a l C F K P Y T + Y H 9 D F 6 Y y f E + Q A t L f 5 f 0 y f c j 2 N S x d S / X m W + / q s n 0 X b D 8 u f W f o m 7 4 h A x + 3 Q t P 4 3 J 2 s 4 O i x B 9 V v 4 6 T x 7 f p S F C a e x 8 D 9 M v r 6 g x + + L G U I / + X L V + V X / / K v m q X v w k / K s l P Q b / C C m u i u w d M o 9 N f O g W r c E P w K 5 0 t u o P D y J V t g + D S p 3 v X 8 w 2 E 3 s u e 3 J 7 6 9 6 F w n w 2 p I 3 o n g N e A e t P i l V V L L o U v 1 O w T U i w R M W Q h + D u u k e 8 G A S B D K w A z n p Q 8 a O Q C e x w 0 X C O + C u m Q s h U F d l p p Z l O V G X Q q t e a m V 4 a w 3 Z y Q u w 5 I I 9 E s g D x + r x t J Y O B 9 k L t N a E i v e k A i c o V y r V 8 P p R L a G 5 w 9 A e O B H Z / O G W h L O M R F R d E I D Q w d M U 1 5 I N + T S c k D H w y f T Y R W o K M P M s G i 0 T F Q E T G v 7 + c 9 + I l 9 8 / i V e r 5 d W p q / j B n d 2 k 5 5 R y O i 7 s b L V + f N f K z W / E X g M B Y W g b 8 f 8 Q F r V D 9 7 / U K 3 T M I S f 9 0 i r x 8 0 v n n n m K f n J T 1 / b M D b 8 1 H Y 7 B T M q 3 K 0 y 7 6 I o b Q u N P l N o O o H 3 G H Q w O T B u I H f U q O O c d O o A n V s X u T I X o G 0 l L T Y Y 9 f L m w r l g y p A i 1 Z Q A / B Y X n O x l W L 0 T L V z S n V D m p g O a k O s 8 H w d I y I h J q 7 y Z 4 m 4 E B n M o K V 2 h b m m 1 4 U / h Q j G j S 2 v 1 8 X 4 o + E a a t B Y / U B Q t S J U K q B H Q x Y l 7 e / G s + G w K V q d b b I p K Z E F X 3 W 2 J u N a M i b k h 3 O u V T F A C 8 M e O D 9 s p T P S 6 u K I 5 B k p E K / G 7 3 / 1 B t T s H I 3 P 2 h o a H N A B B c C B y u Q W L w O w 2 u E T + t d d e l R / C m r C m n 7 c / O + E K B N P u X n / j T d 2 W l X N h n 3 1 6 W s 6 c P Q e / O C p P P f W E Z r 9 7 Q e E K B s P 6 b C 7 8 y 8 t 2 i s x O 8 c p B W 5 s 4 / f y N 4 o 1 L 4 U 3 L 9 Z k d T p y c D u n y e J u y b A N 8 d w G D w + M + r I G h W 6 7 k J M L t j G Z n b P X Q X P y 3 Y b k 8 v u J m p u v y f P x Z a i 9 J s T 2 v 7 7 m o 0 T x 4 w K p I W k L M A 4 N 7 T e H 7 J u g U l Q M n i t O + Y S k s l r X m A f 1 B T k h 3 I u r v l n y m J L F w V V K t U R U Q s 2 A o H a W V N M v u A 3 O R J p 6 L t 2 v f s p 6 T 8 1 F 7 B p t i h i A w z H b H b T z Q C y o K K / X 0 0 4 / L 2 + + 8 a + c 8 4 j j u I s / M C y K F v x k N Z u o S Y a / W j e k u j K w l s l T h 8 v W u t Q F M e s m a E q 7 / s d u g J a H P x o 3 6 W H Z s O 9 A S M Y B C 4 X n x p R c g j A l V Y J x / e + b p p 3 S h I 4 M m W 9 0 n / T V O 0 X B q h j D + + / / 8 n / 5 2 q 5 D 5 d m B T M c P 8 2 w J G x a a z h p R A N / I V v 3 w O K s j 7 e + W g M 9 e D g d g Z J C D f p 6 U t s j A o t C y L r H A Q M Y O e 7 7 f Q 3 2 w 7 N i B p A K N T a Q h H C 9 q 6 M 5 h l g i 7 S q j B z Q C d z o W x d A d O F g 2 i x Y D 0 B o e z W S O k 8 j m e + X E B A 6 / A p L 0 2 A G c l 2 C f 4 U e L o 6 / C k 1 C 5 L q 4 e C A t c H N N E I r Y G W g b 9 B z W t v S u T 9 a g 3 g w A T p V l m D Y D n M z X a g N H 8 2 I 4 N r o f x 6 / s D Q P T Q v 6 G L Q L R b r Z 9 T w P n 7 W H W R B Q E h r K R 7 t Z o I D 0 G / u H Q Q 0 h a M k I 2 g X t x v Y i Y 1 u B s L b R T l w O x A E 9 O D Q M o Y q o b 2 S A s 9 Y k I a v z V 2 V w c F B Y Z 2 R k Z E i X u e 8 m 3 f O C m S 1 f f X V e D l x n 9 e 9 X X 5 3 R A A M r N N G n 4 6 6 R / M 0 g B 3 2 z G w V J e B z 9 S 0 Y n / U e P b i z H d C N w t / R v G 5 p w 9 h e g P X l v H A T e K k 3 N y E Z L Q D C L m l Y k C n c p D U 6 Y h z P A + R 5 m i L R z G F T 4 i k Y E 8 X t l f l n r 5 D X B D T t 3 t m 8 U o J F 6 T R 3 o p H G d 1 Z e Y a H s h Z 0 g O 2 q 5 g + C S V N G U f 6 O V Y G k 5 4 D H S H l T A J X O t K j U v I 7 Z f b g Y m n p D L 4 p i x W C 3 I t h x v A 9 0 r + W Q 0 4 N D 2 7 f X C A 1 k o 1 i U H b c g L Z Z O 2 J Y F E a l Z Y U Z R q m p S V 1 f 0 H 6 e w Z B E W M b B 3 T H 2 O b z z V K J 4 j 6 Z t X / q 9 O d q r C n o F D b 6 U S 4 K U B b c n 7 g J I W M e 4 S c L f d K O j u h 9 M y r o D 8 Z k b n Z B o 6 Q s G j M / v 4 h v 3 e D B b w O c 8 G X m R b V W U a H p B A M W p J 0 s l 0 a L d P r 0 F 4 6 1 2 d g I v M N 2 y 5 T 5 Z U N X e P M 1 q T 5 / 9 / T 2 y p / 8 y c 9 1 u Z C / c 1 n D 9 c A O v 7 R 8 A 6 f k L u O p v f Y g Y r 7 f n n R b X h l t y P 4 + e 4 6 E C O M D s w n t 7 I k 8 D 4 P z k 0 6 V m v A n o H x S 0 M 5 T o C q c m j K 6 L T F g 0 U r W r G S K s z I 0 P q z U L c j z g I a T 4 h H l g i k w A B v A h m Y L 8 9 o L o H B N n P A I h J v Z 7 O F g H h / h P 0 g p A w R N q w z L C M H O M g D h l x O 4 7 x s p a U 6 G 1 q 2 C V G R J U t G G Z E t d M l + j 6 c B I x 7 m Z 8 0 c l Q E r H z g 8 x 8 x e g B W W d v g Z E y U y t S s w c g i A a E v a l 8 K x + X e P E g b V V N G w a C o F I + h t r 6 V e k T 6 y u S u h E N F P p H e z v a W n w 6 p 2 r Y U 3 g 5 T O d W w h K A 9 a N m S 6 W P y S J 3 l E I F J O B A + r 8 8 + 8 7 B V J O R k F f / 8 N b 6 s + 5 e Z 0 u S A m 5 E T i X j H A d 1 5 M v H V G F w U 2 o T d B a L g h 1 n 8 4 P + p I w C t q / l W Z G x x W R n Y J i w 3 M e f / j 4 z Z V i 5 q K / r K c 2 w l 3 F F p 1 N / P A Q O o a 3 R K P k 0 h U X / M o 2 g 5 S + F 7 / G D m d Z Z M M H q x F Z t 7 6 k C t S i i c T m V c f c P M D Y I v O E E 7 7 P w N d Q 3 8 c B J 4 m v S F 4 G U n b h e Y L F M C N + 5 7 z X u U e C K U / M G 0 u m o 9 I 2 u J z c F B M m 1 G i w 6 H 5 C q t y j F 4 h I D 2 z t + k 3 l 8 l n p 7 k p L s 9 n Q 5 F E + a C D o l 1 p g S T + P N 8 b Q X u v 3 2 c L g M X 0 N L X K i 1 p m R T 3 z c g L C G q H O h I N z K v F 9 f m p S R o T 6 5 n E t L p m L I C / t r s H L 2 g 3 D e b r V s 6 P a r X n D x K T P 6 C V p a D m D O H 7 3 5 x t v y 0 5 / 9 W O L x n S v 2 n Y D D h R S e 5 R p c s D w Z t 1 T i n B X B N K X p 6 S k 5 d O w h + e z k S X n + h e f 1 / a W l B c l m 8 n L 4 y G G x Y G U L U L A p U F i X 7 m f n c h L s T + B p i 6 D V a f V n 3 e p R O 5 a O j 6 f C 3 z p h I t 6 9 Y j s s X J b R i V Z n x M K D 0 9 N B e R 8 C U M L 3 u u G o l y B Q X n C i k 8 L E A e I F A 1 R m h B P A s E J F v y 4 C 5 D F v X Q r J g 3 D k K U y M p O m S C o D W Y V / a F t S Q P y b d w f F 1 Y Q I a W 9 x 3 J / r 6 + m F p 4 S i b U Y n 5 B i R e 3 i O x U B 8 s a k S i 5 o A E z f i a M D V b D Z 0 D o j A R n O z l i l I W b y w 1 b O 0 c s l J q y S i s 9 C u a v o I u h 1 / J s 5 R Y W K l c H V S Z 2 R R h W O G p e f h X K j A w b K C P g 8 O j 8 q + f Z l W Y i P e v R Y Q r F H j E O 1 c i a y u B v a C m d 7 u D 1 / y 3 3 / 5 e / u H v / 1 l O n H g Y P s p m 7 V T k Q j U H 9 G l b o O l M P V t a R v t y y c z m S 2 w A F a V X m I h g I K g B C A o S a / g x 8 j c 9 P a u d u n f f + g 6 I A w N D k l m 1 U 6 K o R L p Z m Q r v u 8 O w e y S F v g y A w f T J w s V l W 5 g w B h b Q 7 j u S k P e v h T U R 8 9 s I D u Y z c 0 H x 6 5 K M j T 9 2 d 2 9 + n z / c m 4 m D g 3 y f G A r Z K T 7 u I k g G I 1 a K 3 N P p m h S s S S l b d t 0 D C 5 R P 6 9 / h M F I b 1 m t g I K M b t N B d F s I Q O l O B t F 4 F B p o r S D F j c 0 a K 4 a x T 2 g r L 6 H z O P 7 k I Q x B h S 9 c G N 2 G A Q j G 7 j 2 C I v I X R 5 3 W i 6 S + V B P 6 V V c T 3 Q B O X y r K S i 0 J 4 V r V A S 1 F m Y I X g W 4 G C j v W H Z S 9 8 s V W 4 d l F n z Z g F n 2 i 5 i T Z C u z C C 9 / F k R M q t g D T L G 6 P D q t h w W 7 3 w D T + Z 2 i J V B K B g E I z + M S 3 o b / 7 j f 9 B K r 1 s F C 5 I O X S V Y w 4 T R S Q Z A e n v Q r 5 z L u 8 X h y O q 6 p I C k r F w 9 T b p X L u S k C D + K G w q 4 6 E 8 O a H 0 M B W 6 P + Y 7 t n C k X F v D s o H r c 4 a X H K k k u F J d a p g 5 3 w J K Z F V h x + x v b g / z 3 r k 7 g 3 g J o K S b z 8 A G Y x + Z M 0 m r 0 r Z M C d o A T l g f 7 W 1 K r W R g s 6 P D A l D S M C V n K c 0 l 2 U P r A Q t p O i L k t d S k 2 C + h M m i x b K L 0 / j 8 I H Y l B j 7 T 0 f / B Z G 1 h j e 1 p k G z 2 c e u F R h K 0 T 6 0 V H K Z d d R A Q U x P V E A z v w w 8 4 G w c G y 5 z U W M N g 0 k 1 B p B t R q + M H w W n 6 T 7 4 / D F R A Z B 2 Y I B e z U u b 6 n l K 2 O g 1 S X d 0 y 1 d k A 3 N T Q R a I V P y U K a r a N s v o b h M H G z 4 D B n Y / z g + X X 8 m K r b X L 0 V k G X R v O z B 1 j a D m Z 0 0 G B i p 2 g h M j z E q x / 8 7 X N r b H d q C v W 4 V V Y 2 S T 0 J X L c G Y p v K w 7 Q T + Q W R y M P p Z l U Y Z D v c L U M U 4 H k F 0 c f O Q B O X X q t M 6 5 U b D e f + 8 D m V y 9 J q P w h U O m I V O r h s R 7 o z L c 7 Z d I D 9 O 0 G G V O b S 9 Q V 1 Y C a C T b K f s u 4 N J y R H w 0 z Q l T m i y l 7 N n W x o u 2 M 0 d C c O c L u h e h F h N I o Q F 9 Y x K S L u l P B Z Q O c S A O D + 6 R Y K 1 f M n M V m I M 8 r J W 9 S w U X 9 8 E G O W d a B 7 + 3 W p 2 Q Q n N O X x s 9 X J 6 B Q c f / 1 1 m M T k o v Z f J S D 9 k D t x N L C / O w R e g o j 2 P Y K v m 0 F h + 1 M z e W I w V n k C g L 6 p W r i s x M L O D 1 A W k 3 B m X C G b z w G v C v J T X L X S 7 B w i M Z D Y o w f B 8 U O 7 I S 9 n X B x 4 L / V A 7 h N 0 P B c T k F Z v L O Z b v 2 R R n f Y 3 C F 9 8 1 N J K 5 X 7 n g 7 r J R N q U N z / d u / / Q 6 v b N p 8 I / C Y r 5 f W 2 4 B l r G 8 E K j D W M o z G 0 U P O V 9 k H 0 S A L w d g X n Z m d 1 X B 3 0 6 x J d 6 p H u k a T E m x C 0 + B j N 8 j y 9 D N P y 2 p 2 S d 5 8 + w 1 5 4 c X n 5 c D B A 3 J p 6 i I a S 2 Q P F 5 f i s K 7 u i N S h 0 B 0 6 t L V A c S 9 Y 1 u J 7 6 3 J Y / Y L v C j 6 4 a v t T w a S F g Q + q Y 8 3 h m R 2 e 4 c C A d v / D B X t m n q v B E 2 h o C q I L C h T n q U i 1 q E k p d A z 1 j n c / C E H 1 S 7 t p S t X M K A U s W j N 6 n b r Y y 9 i J R n B V g h H 4 U M 3 1 Q U B t T C H I l T K y N L m i y 9 6 p c f s C a V g L m x 5 l M x j w u C 4 X P x K p b n z m s / 2 g a 8 6 8 H 0 u N E V Q J i e S U B K P T M t I 3 J Y H o B K 6 5 K L 1 7 Q / L I 3 n m 5 t G j I v l R L 7 4 8 I + p K y m B m W + d U h P H M I 9 A V 9 i m c L + 8 H 5 f R A O X x z + T c N O j w K F Z f u 8 A U H K O l 3 P Q X I J l p G R O m c 8 3 h I q j Z B k Z v L y y s s v 4 / J + u 1 1 u g B w s y 4 O e n M 0 e D x X c B H Q j s 0 G c C u J K 6 d n H X l A 5 c J M C b i f K s H 3 Q D 6 v k S L a W 1 G Z J N u e 2 2 P / D Q y P y z C v H l U n w u L n Z e S n A B 2 M n k D 1 Y 6 P p w 3 J T z o I L 6 n a 2 i f H + 4 a N + R + l q 3 0 Y C 7 h p 2 o M g f 7 E q B x o 0 0 8 a h 3 U Z x G D w Z C E z 5 6 4 5 m m u Z o J y b c V W J 8 N h U 4 7 2 o L N I z 9 C Y z E 2 b n m n I / v 6 I v V z c 7 Q x 8 b x a C 1 Y + G Y 0 T R 5 5 S L J d 0 S y 8 5 S Z 1 W c c M K A B l 2 F T Y l I 1 G c v Y O R n m 0 D 5 5 Y + j 1 b i o s B 2 o i Q V h D 9 S i 0 v D X d F L U B e + b Q Q S d u A X m i w 1 Q l k W J N Y d V I N o s m 1 w p S C y Y w G s o A A h e w 6 x I 0 1 / A Z Z p 4 / j G 9 1 8 / n Q n J s J C N 1 K 6 f W j 8 L V y M c k l K r o q l + G i d + c 5 L 5 W 9 n V u G l s 9 a w f M e k 5 e e y i 0 p d / k B e t b C P z S F V j l f g 5 0 B 4 V K S 2 B L x C I b c e g y g x S c K 6 O f t d Z n A D e r 6 y w z R w t 1 7 t w 5 T S N y + w Y i h H / X v 8 i s F X d 5 S 7 5 h K 6 W u 0 J j + r j Z z u k L 4 + J H H N m z g 9 v o F u 7 8 2 C R Q b k 1 y Y Y L S G U v 6 N 4 y Z 7 O A 7 e / 0 x / U 8 x Y T e d m C A 3 5 w w / w g v 3 x K u u 2 s + 0 8 H 3 G x I r M j d I 8 o D M 5 a 3 Z J I 2 G l 8 D P 4 6 c + D w W Q l c u j d h b 7 v P V J X t U M / i P M m G + H G 8 r 2 V I G w J c a Z s S D 1 L c I U w N C C r j C B B O p Y U + T h b j h u D X c W V w k r l / u D z 5 / W U M n o O g M k w n Y u C E u 9 A 3 o G 2 p Q W l V y Y g g b + I L T 0 s s O y a V t D 0 g S G d z V U P n r 2 q S g U W q 4 5 S g f + V x z R v U Z f 5 J 2 z r d M n Y g U D x k C E q P x X f 6 c b 3 t w H b e q q r V S q U h f d z J A q j C c Y u 6 y a U 3 A J X b t Y k J W Z h b l G W u F g 5 E 5 M 9 + 9 q r z K T 5 3 f h N m j t E 9 + x 0 K l C t M L u q 1 G g w N K K Q T / H m L K X D O o 2 w S K K a O f D 4 b 0 h o O z B r + V u A W V W Y U X L g K m n I 9 P L e / I V E M Y i 5 F d y 3 K 7 P S 0 j I 6 P O 0 e A O s D C c z t P d r A 3 w k Z w I L I E 1 1 Y B E F 0 + 7 9 G C H M B K Q S 1 7 w l M D F n 7 W G N z 4 Z S 6 Q S 6 Y Y T L C F 3 s V U x r C 5 O 8 D P O P N v h U t 6 3 o h v v X w B N w b o i 7 e l D B + J u X Y s 2 t J o l a Q V K 0 u x O K q V l C z L L k 7 K Y q I j s b Z O Z o 9 y n V f T L + 9 f 3 T p K d 0 P s Q K B c P L 2 n L k m 2 5 w 2 + c h X O / w O e 5 G X v n M 9 O w X 5 l i P z k y Y / l R f h C 9 H P p A 5 7 5 + r I 8 9 d h x + x j n Z 7 X k l 1 4 q N C e S T 1 8 4 F b Q 3 D G B 7 s 1 L T m a / O y o s v v 6 h j h X C t E 7 F J v L n v K + / 3 W y N M t 4 E b C R N x c Z F 1 7 2 z 1 w l l z L j f w C h P T d i K w 7 N T e G 4 W J I g L a w f c h D 7 R m 3 O y a 6 4 q Y 1 6 f J o / j P h f s 3 w 9 5 1 N 6 G 1 B W F E F 1 x b 3 e g X s A h I h Z b Q t 2 o L I M C o Z R O 8 j 0 v 1 i W o r K 8 F W U I M J a 8 K E 2 2 M C b T R U U Z 8 o E M r K A n f F D 8 1 C m E A J Z U A n W K 1 q E H 0 M e h m Z k W d Y p w / y w + g d h c s z / X N H w X l N R p A 1 6 f g 6 G O y w Y j c j T K x e R X A r 2 v n C R T l 2 Y r 8 0 f H m N L k Y i Y f i d 3 W A t P p l B G y 2 j f V 2 f y / X B C B U m u A K k o N w A n V b p 0 c d O r A l T J z Y J F H O x b k L R f O c x H l 5 S j U W Q t n m L b z A t y F 1 O U S 6 K l K x 5 j Z a Z 5 G I q I h A c v I J e 1 0 x u H 6 i T A e 7 N F B 1 a k K 3 a k V Q m 5 A w K 3 Z c I 5 9 j f 2 9 T a g C 5 Y 7 o w r Y A 3 6 C v i v X v X J A o R 9 o G c G P t q K z i u 1 / G W x A i 0 N J L h g y t E C l 2 w E l n D W E O 6 r I u k g A y a W T C 7 3 S F n m p W h N S z t S g n C C D i + P K 3 U c h 2 U a 7 2 7 r q l x S 4 7 u F + S K U S 9 s n X 8 w G Z W a L H F E z A w s L J c a t e 7 x Y n r z + C g l G P F n I h s J Y B T 3 j L v A H h h 6 V 4 b 5 9 E q / b G w l U 6 k X Z O x Q X o 1 2 Q U G N e w u 2 s L p h N k 6 l w / h D 9 x + t r g A K 3 5 k P / c i 1 Y u B F T 9 r A d N g g U E x r n 8 + D 4 2 1 P b 7 x 1 a l Z p G b U g L X D A A w B 9 d t w Q 0 M I S N R B a D n x G z m A 5 W F x Q I 7 1 o n o g V N x z m o L Y G 3 K X x c j l E O L u K l f Q 3 P 5 T X t i X N K v A 7 P H s a 5 R t C H n E t i d g T T j + g / t S I V i V j r C x 0 z u J v h Z B v f i M F P q 0 m 0 N C L N W A 6 D J i J H 4 k E V 0 K X V / Z I p p a Q u W V 3 P 5 F b t Z Q l n R j T v N u j X M g t / K r + 5 v I I W C A V Y l t q L 9 L A d D O g 8 n s j A 4 k R 8 d Q 0 c / N O / / r 2 c O f O V L r 1 Y r V 2 D b 7 k M p b i M 8 8 F / j a T k 1 N f v y I W v L 0 h B J q T e s P M J C 1 y d w K x / 9 L 9 f p z z w t 3 P 5 R x 9 9 W D 6 + + L 5 k C j P K R h T r b F S h P h R 3 1 G D i 4 r c i o r c V t m q 5 2 w S j d a Q / h 6 G d 2 / 6 G a J E a d J w F 7 W Z F Q H s 3 2 W 6 A t 7 G x b x X V l o V O R E d g P J K a K Y X c 4 j h u j 8 O g g c 5 z 4 H M m 4 F K g k r 7 x t Y g U l 9 a z X p 1 a P Q g A B a o u e W n B i p r B 9 T B z l T X T k y P 4 N C K 5 m i l G J S i J B L 5 f A 9 U L h 6 T d a G J A t j V i V U v Z W R 7 h e g + u 1 4 a A p j S L w y 0 H w P l G + m e 3 v S z n F q k N L Q P p V g w W c g j 3 v N 9 b Q J R / o l 0 5 l U N 3 x A W T f 7 P 1 A H z F j d p / A j 7 X l y f / Q f d Y z t Y n p T s 8 J p F A U h b L F 2 U g f k h m i 1 9 J L N A t P d E 9 M B y M 3 o B K t y t y 5 o t L 8 s Q T T 0 A O f N L F a C H X I 2 6 x n I Z u w a X p L 3 Q u 8 o H + x 8 F o E v I B f E 4 3 + c H P V Z b U E v e S M B G 0 w t E g N B B 5 c 8 1 x K u F X k A I J r L T W x + t Y q k 5 h a a N j a b 1 o W N y s j G j A F i Z C J 5 S 3 G F f s i H o Z 5 y e F d D 5 3 r Z O X 0 l C Y a C 1 J 7 Y i K L G N M Q e D b S R W 8 m G 9 Q 6 + 8 N J B + Q S o H B B Z F r K x G J h N t S C k x L L b m g w Z N A k i u u A i p M c d + I R v k a 4 b z + t O H j e W t r n J 0 P r M 1 1 f R P g Y G Q v M 4 j C M n F e u D m a 0 8 5 E t Y v c b H 7 D r i 0 u R r h a u B t P b g R l K H 4 U l N K m x E 2 z K n P F M 9 I b 3 S f d 9 X 0 y U / w C 8 m 9 I p j o p u f q 8 W N G 8 j j V 3 f V r L M z f p B U P 1 R / Y + J o c H n 5 Y z F z 9 V J f t s / 7 r j 6 W f 5 4 H s V d C x V O C B I t B 4 s o M L B z v J d + j k 0 p h c N W C 4 D 1 o X J o x i t 2 2 Z j u P s 8 e c E 8 s W K 4 o U E P F 0 x 0 J V g e O h S b w l + W L h f n U m x a p z J 8 N t O C M F l J M U O 0 T v A n S l y t 2 y X Z K v w o m F N y / G O j i 1 K L T S s d 9 Y I B E A q g h c F I T 4 + T q c W F / f L W Q k i m c w F 5 / 2 p Y w + T L r H 7 k f O e b B C O T X P 7 B j R t c u I G g Q x 0 F g n r 3 p u X r L c a u C W t r N E F p W 7 Y g d Y W H 9 H c U V o m W i k K z 6 r + s 0 y m c q w v 4 Q x C 8 I z J 5 e Q G v q 2 u G p c x J S Q d t q 6 k U m 8 g 3 Z n E M r H w 0 I i N 9 B 2 V y 9 Q u d w 3 x 5 z K a M f j b m v Y o l W J h q H H T I S Q 3 i 6 l 0 X u k o b w s U o n w v u A E 9 B M n M b L V c n j m 9 R 9 o u T g H 3 w g R j 0 m J u d 1 f e q R b s T m u U J n X w t W 4 t K P V N d c J h K C b V I n J Q O g s h H / N 2 g i A v S D h V 0 q U Q 6 O i r R e B g W l f 4 W 4 Z O m l C X q 6 8 f r 9 e c w 4 I c x m Z Q C G r e G Z J U P g E e 6 g M H 4 b c v R Z M Y 6 i 3 e G o L T c l Q 2 M o H I R 4 0 e T 6 6 F p F 7 2 l j R u 1 E c 1 6 W R 5 5 + D g U i K 0 U M 9 V p + E 4 r s E x 7 p d Y u 4 t x x a f j K u o T G N J u S j t g R 3 W i E i y z 9 U n f a x I I b w E g p 5 6 E m L 8 / K 7 M y s v P P 7 D 6 U 6 G Z R i E 4 o O P t T Y w J h c P j e r 2 S 3 B u M g P R x p s 3 X s X 3 F W j V k / B b w L l h T N L 4 W F i p K 7 e d T S j L m 9 3 H N A f H L I F w E K H 0 5 F n E G c n Y F U f z Q z A O a n d R k a Z u W H p L h Q U m v G h P U o J O c 1 L T M x m J O Z s K F B t 5 6 T O l Y 2 4 V K j Y I 9 2 h c V l Z s t c 0 R Z o 9 U r d K m q / H g A M t E n 0 q N 0 S / B l y a g 7 I F f 2 q R I f 1 1 e f t W g U L E 1 L B K w 6 / 1 K V x Y u P 9 j w 5 v j + Z F U C O 3 m v A C 4 v C O Z i O k + Z 4 m g v Q d V N N g l T O Y l I k Y S f w c k 1 d y j 1 i o W p E 9 p y W T u l I y N 7 E M z R a S X u a D w P 9 u t V b R i U E J G Q h Y W F n V 5 x 8 s / f k 5 W G l l J t I e l G J o W K 9 S S J 5 9 9 R C 5 d s 7 d L o q X a s M f u v Q Y u w 4 j B Z 0 r E 4 X N E M W b R 7 q R z z M B m K o u C H d b G m z j W B w 1 q M f s 8 y J 0 K 7 T Q k L g O h L 8 4 J e w 5 U U g b S D m 9 Q Q 4 U F H V k R a D b 4 Q 9 B 7 U p c c u r I p A Y e m s R P D 6 P D z i 3 U Z G s 5 J q d q F 4 2 Z U S 8 5 k W L / B E H 8 Y 9 g a j q 1 a v S i Q a k y L u Z b E S g b W C s O D s T B 9 i J L A T v C 8 q g J O g e n d U l m 4 x K O G i O 8 r p B p / M w I f l N M I o E 4 E B n p b z o r p V q w c R W O i F o q E T x E S r V t Y y 3 K x X 0 d O T l t n S G a m 1 C t L N K r 3 a s e j G G q x 9 K o K + 4 7 I X n 5 S b G V D n i j S L Q a k F h k B S y v L G W 3 + Q G b S V E U D n F 0 Q S 6 b g W m S E G B v r k d 2 + 8 I + P 7 u R Q H Y 4 I q L O m X i e m L E k 0 w i H Q P g x Y m 6 g 9 K x V N X j Z E + l / q p P 8 t + g P O r f h O F K s m J X O g 1 B n K K 0 K S Q I F Z n z a 3 A T 6 l C 4 O B Y c z d G g k X x C a Y E l S s g I a 2 I L G Q G w T C H c Y k 0 h G B d 6 1 J T 0 q c b 6 b O D E a H o N M 4 b l 3 I t I Q / 2 i / T H 2 q B s O A 5 W 1 I w U I L j c z M G S v u 4 V F V Z C V 6 T q X k z r 1 f t Z H 6 G 2 1 J R P Z p g U 6 7 x 5 p 3 C b p o / K 6 T L a k e g s L r p d H i 0 3 t G A C L c F t g s 6 e v y S t q L 1 8 h e U G y A j 8 j o V i d M / v u J m F + q I s l i / I V 7 N J W K s u L V Z D q v n B q Y v y 7 P O P y 0 v P D 0 p v P A p a H d F a 6 1 7 8 + E c v y a k P l u F z l S U O K z e U O i T c v n R x e U 5 8 / + 1 k 4 U 4 3 8 + 3 h D v O T 1 5 j L h / 7 g Z X J t D H D Q j T S I v I a 3 P T 6 V F 5 z w d e e o N o C Z G e g U L 2 z r B O G r w 2 r R V 3 P A 6 O r F J U O O D r Z h h S y Z X q 7 I g a G Y z B T z 0 p U o g L y F 4 Q X Y F D N W G 9 d c P 0 7 K E s 2 a K T 3 w C Z q k o h H Q E 4 O b f Z a k u h q Q g T 6 7 R h x 5 f Y o l u 8 A W 3 5 r e O E 9 2 R 3 G b V s q L h + G L u p k S p N 1 T U F Y s c u N F K V O W W j i 5 F j 4 n v X 7 3 1 O / l t e f + B K / A A b S u X E Q X B N L a l x q r 0 h W 2 2 6 g F H + r z 2 Z o 8 P h q X y c l J r T 8 R D M P i e / b 2 5 b y 5 s 0 f 6 B n B S P j t f l L 7 x 9 U q 3 D D z d 0 x Z K g f 7 X f D z 8 T g e C 0 l U L S b u K Q e s U 4 N g S t s L b B C 2 s 6 U G 9 V B c / E 1 4 h a F 5 h I k K w Y s e H W 6 A e X D 1 s g K Z k Z a q 4 I n F f X A M R r j A p 8 F X u 6 R S r j k G I Q D E i c K y t g u S N i i z X G r B i O a 0 K 6 w o T o f s 8 Q T m s t j Z H w r 4 r + M o T L e V 6 p k 5 h I p r 1 l l J F F 1 z j Z F a S U m + X l e a F j I j M F 2 2 L l S s t g B K v R x C 5 W 8 k T 4 w m 1 N K w Q 2 2 j V N g i T w m H Q t H R a z w P O K C 2 p E Q C F B 1 U k S k 3 b p 2 X g 6 Z 4 X q A t L 4 M 7 M j n W Q S d p Z 2 G 6 N P O 6 C Q X g N p Z E C f V t d l y r d b h O f u 3 s m z c 3 N q G U K g + O r 8 D k U 0 A v 6 B L z 2 x 5 M h 6 U m U l f K l E 1 U p m E V c 3 a / B C j d H r x F b l m C l S 6 r g o F x p C h 0 q V x c t m V h K S D S S 1 T V V 5 P I b g F s B y 9 x U L O W 7 C t f w r T h z f y 6 i y b D 6 r 1 4 c O f Y o K N y s t G G B i M F E V K q t o n Q F h 9 V n 8 i J b m 1 Y / i x W L x k b 3 O O + u g / K X 4 2 Q 9 a O N K 9 Y q s V K 6 C / s + A w Y D 6 O x w 6 E R z Q a G C j V b k v U C z I G A u w y D 7 4 N i x V b x u O Z Y K a C E M c / a F V V 8 H R z 8 y F Q B + c L w E G t S V f s 0 0 5 l t H h n K t g 3 e 6 R k T H R j Z 0 d h U r / q 7 b u 1 i j o Y B 8 Z a M r T e x s a m Y t Y c H J h z Y b g L G d w H x n u X g + 7 Q 8 G i Z s w 1 l o U b c D P N a a Z Y 1 a y C w e g M r O q I W j Q O O N 1 L C s h C a x f h a 3 2 4 R a j 5 u 4 a 1 H E f n l 6 c L F L W C P U X h b l Z A 7 B 3 p l l Y l I D P L F / U 1 s 0 P O Q Q E 1 G 3 X d F d I L h s 9 L z R U t 9 K m d 6 E G l l V V h S 4 F O s v Z I y H d I W l Y d d L 2 M M 4 J k 1 5 u q T O k e p N r j s I y M 1 N 7 j c C c R 4 1 V o e Q i S L l c H m A d O X 1 + X 1 e O 9 h 0 d B r a o b K c d q H a / R B + 7 k I w W K q S g E y 3 f Z c y h 2 J 4 U 6 t t B x o R k Z Z d B C V t f 0 m d K I w + I k 5 u A R D a 5 t a M 3 J 2 Z 6 e P g y m t q 5 C r k N Y u 6 I 1 G e 5 n H t / 6 e R k o y e C e v p h K y E c T 3 3 1 h I r j / F M G 9 i A k u 8 n Q L 6 R C N L l B 0 K L + v n R W z x F z e k I M H D 8 D H a U m t X p d o o E v 2 g g K H f V B I X K E L A W C K G R E L d s t I 4 r g s l M 9 r S y 5 V L k q m a m / i P b H S q w E f 5 j I z c b j e 9 M t w 8 B H p j x 7 S 7 J p S P g t n C j 0 A K a L i t W L N b 7 l A e X n W H Y I b + e J + u E z j J 3 Q H d b b u e r 8 p u u P 4 H M e v 1 F r S Q o e k w e d Y M 5 w F L q d W V i X U A E 9 0 z s c E V w V O x a U c W y X L s v a d r r H C I G E y L K l e V H o h O E 3 p T 6 6 C y k U 1 t 4 / U p W K u y M z C J e 3 g o e 6 8 R M N x C X A j K y 9 8 l p y a i G v B l O 8 L t H Y 6 4 G 7 s T U t M / 5 N g m b i B e A R + k U / n q Z h O R m Y B F a W f n z j x i O 6 c M Z X 5 y g 5 a 4 L v c C W W p e g E C g P Y H A 2 E x l 4 X i R U m Y Q 6 D 3 O A D C G m 1 A e a H / D v d X J W j E l G n 0 s K o V u l Q X P e I w z n Y 8 + d S j c m 7 y K y h N + 3 r R Q P q + h S J U b g O W L p n g 3 y 5 V 2 x J o z L 5 I Q D u R 2 + Q U M d B p 2 c Z 7 e z T F n 5 / z + / E g f J 4 6 X l O D c X K Y S 7 o 9 0 N o H n t Q l r m s i x e M 8 k r 1 k n f N N d q J s w 5 + X t q 8 q 6 c E 4 3 u d / f s 2 A p 9 9 F 8 F y F o i X v r X w / / C U v 1 n b s R / O x n D T B R G I i i / Z x w W V H Z B s N K D p 3 8 0 l O Q 7 z y y s t S z f g l l 1 2 U V q C m 2 w n 1 x w 7 a n 6 O 5 W M w l H I x K M 1 g S X 7 c p k X B S o l 0 J 8 R s B C R h h X p Z d q C 3 N g p e 0 f i 5 q 7 Y I M D w 3 L 2 + + d l E J j T v 2 o + w I F s P g I W 4 z R o j K 0 U J n 0 a x u w l p u u l A 3 Z x z A 3 j x 1 n / 9 g d r t M e I R N W B O 9 B m F q U U t O n B V 6 y D f Q 2 X m 7 e m M 0 H j s 6 6 e + i S l l 8 i I c 7 q c z 1 P U 6 4 u J 1 T Q O X N v + C J K A R O + E b z 2 a Y J u D t f + e C 4 q D V z j + w a W e n P B c t I E J + Q 5 y q O g X e 4 U 4 u m Z k J Y w q / v 9 s o r j N B 6 B w + h X X j w / I e X A o t S g m A h 3 X s o F E 2 Z 7 I n u 0 D 1 N O 7 l + p s Q J f y Y 7 i w c V W 2 t c P B T j i T D Y T z A / s 6 e u V 4 8 c P y 6 V L U 7 p U / r 5 A A a z w p P U j 0 G g J a K 2 k s 3 v f V m A l 1 p D Y W 0 / m 0 I G 9 g 2 O a g 6 Z b x D i t W a 1 U N C v Z R Q B / L / l q u l C w u 7 V 9 I q q P O T b 8 7 c x l x R M J K V Y X Z E / f s s x l e n m A B i W Y R U 7 f r A 3 / 6 8 2 5 k J y 6 i 4 s C 7 z a 4 w N C L K g Q l j s c t 4 / k T P f Y y G 2 U Y D i h Y V c 7 5 0 V i j C w L o S y 5 7 / / i N K + i v R f R V Y 9 P 0 B q G Z F A 4 Y G u d K g C D r k W z X W R 5 w G 9 N c x h a + 9 b P c w 9 B l z x 1 j k s E C F w y B u 7 9 Z A J J 5 f 0 R 3 v K 1 p S g V Y i Z I n n B v 0 V H s l e K 6 h R E h i K d g U c H E o Q u 0 o a l F d L k + f j e D 7 G C i r 3 A Q P o 4 T X G 0 i P a 6 T v c G 9 M Y u a w + A t 2 P D 8 D i v P m x G 1 U K P o O g r 5 h F I L C T B T W P i E + Q B u 4 R Y U I r u 1 K R u w V 0 y 4 Y K D p 8 4 I j 0 x s d 0 f k r 3 y N q c v 6 x g G J 1 + a j I 0 g H 6 C 8 t v m O N Z F d M H l N k 3 T n u C 9 L 1 D A I u c Z n J l 2 F + v i R J r X 0 D C 4 w L p E m 1 0 q E I z M c f E e V 7 2 m Q U t S 3 J m + a D d y 5 3 6 v L Y 9 w r g F v U Y v q j h Z + S x q F l g Z I T H / b 3 u o T F / G W 2 q L B u z w b t J f X 4 y u n Z 6 i C v 9 / o 3 M P Z O 9 + 0 t 6 c t r 1 + M b J k x f 2 4 x J P X a + n c z m V V 5 4 M B + U M W w 5 O p 2 A V L / N k b d z T 5 3 4 W 6 P 2 g n u 0 s h k X C s P d t L 2 y Z 6 e i L T y L L h z H 5 r k q q b d 6 Q N G 7 R r 1 l s z P z y o H 5 + y 7 g Y P 8 o B 9 + N K R W 3 o E A u r X b X H C 1 K S d s N + x D h A 4 P J j c e 5 w W t 1 3 y 5 I V a M k 4 e 0 g j 6 l e g R 9 c N 2 L C L S d x 6 V T T d 3 Z Y i l f k Q g T N 7 / n i M E P 9 Y L r x t w M f 9 a O 3 C h u 6 6 A l 8 z G h 2 Q E 3 x W Y f c k t V 1 p l 3 o R P y N 4 B b T m w r s N a 6 1 h G B / s w V 8 7 J k s m T B f U i Z F o S D m R W L I E B M w y 9 V 8 j L U P b Y 2 L 0 V w Z e 3 F J V i G 9 T I O a 6 A f x R r g k / D H u E j Q R Q s W x 2 v u W H y z Z M 3 I 6 e m A 5 B k B g Z A O h c P Q n n 4 N j m S q 6 J 1 S U H k + f W / e C 3 1 o h m v 7 o q A v T V g z S U m t 9 f 3 v O i o Y l m Y 4 P c s S D T 5 N + e F u K T v Z B a b q C d C w 9 B c D D k R f b L / + J k i / r 4 e 1 u h H b g V 9 3 b o U B E 2 4 J d F + g H G h E F q 3 h 5 t y l B 9 O 6 0 M I L O s i H U j a 1 c 7 U b K Q d / m J P H E O / R o a Y E I o m 1 l b m B 9 j r 9 4 8 Q s l 7 M z 3 N 0 b n 5 d U 3 J C a b 1 n K s S l d i s 9 s 5 w F Y u X b M l G v c Y p T A 7 c w u B O T M Z E g W a 3 5 5 D 3 T m y j e 4 X P 1 u g o t f P 5 k O w S r 7 5 S o U F V O 1 a K F 2 U p n p q r M 3 c K P Z k E u X r 0 D h r U f n v G h 7 r J S 3 j n + j 1 l T r s x W 4 t o y V k d i P X E q T L y 3 L v j 1 7 Z K j r H l 9 g 6 M U 0 O o y + i R d B a 3 P H W e j Q Y T o 7 z p g m z + / k + h F 8 5 p Y j c 5 M r l q p F W W 0 s S K k c k m a 9 L V 1 d V U 1 w Z d I l 6 z 1 w H k z L D w N 0 o U Z 7 y F v o v / n k f D 4 g C x A m d 2 m 9 u y 3 M v Q R S X e L L H e Y m u t T w w 4 / f l c e f f x X W b l 1 w v D B Y Q 8 S B u + U r J 3 z Z 9 6 T 7 z H 9 l v 9 B a c c f C 4 n J R K r W S f P r F p / L p J 5 / p 8 p g 3 3 3 5 T A 0 h f T N W + 5 c s 3 7 n I I 6 6 X 9 r D T U 0 q D A 8 v K S 9 A S G N i / T w C 1 R Q 3 F S k K F r 7 3 a Y l L O l v C k 1 k 8 m t e U l 3 J c U q B u T D Z Z + k 4 C M d G l q V e j s n A X j X L P X l r f b K d U 6 d y 0 V Y C e g 9 Z w O E 7 w y 2 G b j f B F 4 d r M s b p 3 4 j Y w 8 d l W S s I A F f Q p p m Q T e v 6 4 8 d c I 4 C 0 J 9 U k B Q k + q q 0 T A y b M 2 e P i z 4 p W E u l K b l 2 a U 4 e H D + q P n R X O g U 6 b v u 3 X D B a a i 1 L C c J + X 6 A 8 O D b Q l K 5 Q Q f k 2 1 8 Y Q O j / l T M I y x O 3 u M 8 t Q N 0 O q 3 s B E A 4 3 L d T d e u D X D X b B u B F f q h n 3 d 4 m 4 l Q 7 j n Z l 1 E b h f D k m I U U C 7 T / 0 7 h W y R Q R w b Q Q a V J y V k 1 G e k L w Q c z 5 Y H 0 / k 2 3 y M A P f V X + N 1 v 8 E t Y M v r S H r n R Z 4 7 K S K c j e I X y X j i 2 N J I c E z s M 6 6 M z Z 5 B t k L / c p n w c X l 4 M S r a V U m N i 4 3 A u K w l Q u o / X Q v r r L u + P s a n s z r 8 s B S 7 G V 8 x u X B h B M L 6 K w s A O 4 S y C X w N M 6 G V Y U i t H J 0 A S Y Y M u 0 F g o T w f S a U s e q 1 f u 4 O f T G L B l N 7 p G F i x M Q k J a E g 4 V N V W g J C t P 8 h U X I h 0 / S k T 0 Q q K D 0 x R 6 w P / M Z 4 m 9 F Z S Q 9 u h a g q j R X V Z g I R g F 1 b h G 6 0 Z d i M Z z 7 W A N z H E u O j F x Z N m A g o a m k L f E g + D M 7 g h z b 4 d m c t / L D G r E + N 9 / h 1 q D d 6 f X V m 0 Q b m o / a U K 0 a f o d 8 M f z y 6 7 5 P F V m E Y K 0 n t 7 L w y 0 z O c c w c f J + S X L 8 J a K U k n y U v P P e i f H 7 6 K 7 S 9 I b X 2 V e f T d X A T 8 j 6 t E c H s 8 7 Q M x h 9 U q j e a P C H D i e N y 6 u z p t R 3 1 S Q 2 5 Z H 6 p f M F + D W j p Z k D 7 2 v 7 z P l x 8 x e g Q s L e 3 L I Y Z g j q C 1 K A t w Z b 1 f Y I h c i 2 / B p / n w R S z x G G 4 u O A M L d p 2 k s t o / r l N j B d 2 o X + 7 3 B d L K n v R w v m + r f s Y f 1 f B y K 0 V J n 2 P y n M n X p O v P 1 6 W n s j 6 5 t Q u V i p F z X b Y C u f O n Z c H D x w W E / 6 y C 1 8 h K A P x I 8 4 r W C d P 7 O q + Q H W A I f B 2 z Z K q m Z O Q C c e T r h T a 0 j v + 2 f b 9 C V t w S B M I b p f C T l n b J 4 p z G B 3 y 0 W 7 Y w h o E 5 W O F I i + Y M 3 s f u w + 4 T Q q u d G Z O 3 8 y M X R P R i + J K Q b K F u l S 2 C J 9 m l j P S N 9 K H c e A I H P r 0 X b g G d A H A 4 O 0 3 P H 7 z f Y H a A m 9 O R i V e H J Z Q a K M V Y S M y y 7 k M o X N h O R S Q 6 U b u 5 K H C y Y x 2 w W 1 b Q h A l P 1 q f t M / e W H p d K 8 Y 7 I n z 3 s T u 4 m g 1 o 9 I 7 g r p C X L 1 + x X z i o L b Z k J n h A v s r 2 y c L M e l V f g l M a 0 X h U d A c O d K e u l 9 L 3 f e p v c w 8 p c 3 W j C N 0 X q G 1 w s R D S S d g N Q G t Z f p / E G W Z 1 4 T i 5 7 Q 7 t 1 v Z t N D n 7 e t q S a / r F V 4 l q 8 X + G Z Q l n i Q 9 O s / H 4 + 9 g d c J M B z j G 6 c O v r M e j U B o t 4 L 5 9 Y 8 1 V T g x H H 6 t h g Q O L Q o Q P S t B q 6 E N G f x r c g n F r w F L 7 Z l e W A + H v N D R k V 9 w V q G z C f o V m p S 6 1 q b y L t g v l k g Q Q a E U L F 6 J 0 7 d 8 S a c E S j 0 V T q 5 2 d 9 v w 6 E w k v i a 0 e l V E 7 K c i G l S 7 d p y J h S Y 7 U 8 v O E + d g 2 s Q n s x H w D d t v u p X C 3 q R g E t E 3 1 b t J d c u K g U q 2 p 1 r K J t n Y h Y P C 7 V W k W 4 E J H g / C P 3 j T r c 0 5 I H H N q v d R z x P w X z v k B t g + W a I e F o U j 6 Z 7 9 d t X n Q X C D Q a C y s S n H v Q z G 9 9 Z W N u d g Y 0 M a g b W H f 6 T 0 Q A 3 m s r V B A j N C 9 7 U m E p t u z M 5 + 6 I K Z H u z f z 9 X g e b s H P O 6 F b R d D I t m m 4 x C S C a W E + U J Q L 5 h n B R Q d 7 w y + c z s F a w R q T y 5 y d P a 9 C J 1 q v N Q i w 9 + D t g a R 2 J i S W c F 2 O D Z a 4 5 x 3 9 f o K 6 D 7 J J P H t o z I X O c + w 6 Z U p V V W v o N 4 N q a f M 0 W h r 7 + A c n l W G I Z B z m 8 3 Y u w k Z J 4 o A 8 D h T H D 9 R N 1 n P K e x A O 9 X h 5 t g x V 5 w 0 7 9 i N v F V W f 9 1 J O P P C f V S k 0 D S 4 4 R W s M 5 a 1 w 3 o P 5 s O q j z i m 9 e C 2 s 9 k H 1 9 x 8 R X 8 0 s p O i W V 6 L Q U r U k p W d w t R a Q H 9 7 c K N y D Q b c J C f Z u L t P C J v 2 F c q g Q l H R i W E / u m N C v C K I K q N e x l 1 F 5 0 R Q z N V O f u 4 N y / l b f u 6 2 p L u V L R 1 b s b g E 7 U 0 l U t u z g i o Y m W f P / 7 E J i 4 x X 6 b 8 P g 5 L l j d y F v h 6 H Y w V 7 H P z / 6 p L c c l U 7 M r G 1 0 P f J Q 3 J 0 L y + X K 3 N A 0 m v q 7 H x 5 M + O / y e h L X q 0 8 l 7 e 8 r k v o W 6 D o r g 3 4 z I + V t B s c I N q S W W x W e U p W l u L r T N F K R 4 v E v D 5 q l U S i N + M X 9 c I t G o L u c g Z S C 4 D C N s J f S 8 X P L O 1 b / c / K x Y 8 k t P 7 N 6 l f U + N e 9 a Q 7 T I e G W n I Q W d / K S 7 a H B o c h I 8 b k o Y f 1 P w G o F A F Q f 2 n p q Z 0 P 6 + Y D A n j t Q p 2 K V 0 B g G H 1 U D h 8 X 6 B u B P L o a L B X K h Y s i q 8 t o U B L L L / d O e 6 O 7 C 5 8 T j k p F 0 x V o W B x z 6 d m a 5 0 D s v 5 E s j k i X a G R t U l B n z 8 v u d I W P P E e Q B x 0 + q O p O 5 M E T B + M 2 S x c R F r P 2 4 O f i w 0 X Z p d l p b 7 9 5 t M b g J P M V / q l Q a o I i h H z D U u p s Y z 3 + S H 6 G P / W C 0 0 5 / + X X 9 w X q R m C d N 8 4 d s e F Y 2 T V Z 3 y u B Y p e + Z M V X L 7 i T z G L N F g r n 1 x p 8 p l 8 a d T s M z 2 A G J 4 y z 2 Y w s r s x J o Z C X h L 9 L n h m 3 O / x e A 3 c u v G N A P 7 U t u + x 1 u A s v 4 K q R 9 k 1 c n Z d J J y t m A 7 a J g j Q i A 7 L S n N Q c T m U o c K Z 5 K D P R f / 2 7 t + W z c 5 / I 4 W M H 7 w v U j V D K g u 6 h 0 S h I K b + z g h e N y S z y I o u H 4 2 W j D b 1 V 9 m l J r 0 j A L / P c O B p O L f 0 u 1 6 U I h o O g B C G p V q s y P z s r z V p L u r v T M j Q 0 D I o I A Y 2 Y w t T Z e w 0 s C U b r w d W 5 d w J s f v Y B z 7 + E P m O 0 l v S 7 P z U s N W f N 1 I 5 A 6 Y E f 9 e 6 V t A T q E d 1 y l D u C M G E 6 H Y / J / o d f U i Z y X 6 B u g N N 5 Q 1 Z L o H v Q b C o c 7 B w 0 I q 1 M n D t b o J 1 D h k + M O N 6 D c 9 o V M K S 3 G Z K Z Y F k y x R V Z m J + T G o S o W M x r r Y l w M y 7 J g W H d V D n f g G B m 0 c k F + l K w f u F 7 r z u 4 E J B 1 3 r l U 5 U 6 A c k B K y b 7 j d b h + b W V l R f r 2 P O s c s Q X 4 p c 4 f 4 M L C U + h + n 2 Z O c P M 9 l u n + 8 O R J e e q Z x 6 Q X Q j q d N e 4 L 1 I 3 Q A l 1 I B w b F i r W 1 d r j N m 2 1 Q q K Z y 6 6 k t J i d o o Q F D S Z E B H N f b 2 y c D 0 T G p 1 q r Q k B C a B p x W f C c R t C e E u y F A / j T o H 9 4 r h V p y 1 d l s 7 F 7 D b E e W / W 6 j 3 E C / 4 H c I / U R a f u H 8 Z Z m p e z J a H U W 5 9 r M N u P q g N 1 6 S D 7 J h O T 1 7 V H 7 5 / k V 5 / s V n d a 4 q n L a E + 1 r f F 6 g d 4 O M V m H K / X 7 K + S f D x h m a S k 9 4 R o + G W L K 4 G t M C K P 2 r a t a 8 B b n d C c M V v l / R L P J a S K A R t K 2 j g w z D k 2 j 1 S K 6 I T l S Y 3 q 7 7 O S L 4 N u J S b C I F Z r K 6 u y u P H H 5 c 2 6 d 4 N B G g r r J Y T u p C U i A 2 f 0 O p L V x x F u L / / f t h 8 R y i j 8 d s Q o N 7 Y u O 7 E z l W b v k R b t z b h z o I D c V N 9 g S 9 n 7 W 0 3 W R i E f N q F v T A N t C Y H Q c w Y W u C S z q 1 u h Q K t V v O b G 7 b K u Z d A O h a B M H m 3 o 7 l t u I L S 8 V P N t y F Q G Y l 1 d y Q 9 3 y S 4 D 7 A X B / r W J 6 X v S Y G i E 3 y z + G D R T t n v 8 u + R b H F R q o 0 S G p Y 9 B Y H B g C D N f m S 0 o c 5 v i O W a W W k F o O D 4 a L k M N H Y 3 / K w e a D F 8 x N A 7 V 3 p a N S 4 4 9 M v J a 3 c m b P x t B + k Y L d Q t o U N g 1 n 4 8 Y O 0 8 4 k S 6 K R + e e l c O H T o o H 0 5 5 6 F 4 n b v J W 2 O 9 u 8 U z i n h Q o 5 m s R n f U f r g d q 0 K 8 X D G l J X Y K g D r F Q Q q r t n O Q a M + h E W D C r L Z V q C d S v K i u r i 1 K 0 Z u y y V N t o X r 8 E t S p p p r w g 1 y 5 P d 4 6 D e w a 0 7 G 6 F o k 3 w C s l W P z s A q 7 s S v b C E I 8 P D 4 J c Q Y A j x b o E K t D s 8 o n 9 / N H k P F b r k D g p B z 9 O y I c i F O 8 O 1 1 0 v / m S k G 7 W 3 5 f d 0 q W L V S E 4 L U k l x l Q e Z X r k o r k p G a s S y h n r p E f Q O g i H Y S Z X v V D 7 r n X B y n 5 5 Y r b d A / Z i n 3 D Q x I M + K p w H M v A W 3 R p M J x B a T z Z x f R B M 8 e H R 0 V c 5 2 d 7 Q q C z n o 4 C l O x 7 r 9 3 B I o 7 0 H n 9 F D d M 2 x m u P b D F x s h e v D k V 1 g l d J r g m u q L S q p p i 9 N Y k 1 R e W s K Q k 5 d u j P / 5 G R A y m F a G F j V 4 T d M + 5 O O U I / x g s 7 u H E I O b R E d 8 7 u E J x v Z + 7 i I t X r k r d W J K 2 p 7 D O b m A w a Y 8 X C h N x z w j U T s t x n f V s L b k V K I B Z W B u j G Z G Y 9 E k o Z k i t z C z j g J Y G Y 5 I r 8 / M Y u J h 1 6 m t 7 s 5 r p d j H t 3 3 5 B K + n T f X 6 / V f D O v 9 z K z 0 2 M 2 U f h d 9 5 J u M U r K 0 k q t 4 B c 4 f L 1 X U Q q W p L 3 P f 7 v P S N Q O 0 H i O r 6 q F + e z Q T t S B y H t a u 2 T c B Q 2 x + e X E g t D N N B x L C s F i j n a 1 Z b 2 i q F / u 7 D y a H L T J 2 b R k E b J E H / V L / v A 7 z c N y m / y 5 y 5 C i 9 3 c Q X B 7 G + L R Q 6 P w 1 W r y Y M 8 6 5 3 O 3 F r 0 d f D X X v W E H k H t W o L a a 9 6 j u k F 9 z h w 3 W 0 W P N P Q p P s r J P a n N h C K R / 3 f o A r H f O C V x G + l p V n x Q y h l R g t S 6 t B m Q e H R 2 M m x J I g j I G N m e v 3 y u Y 9 W y x e S c R N m K 6 x a c 7 4 s e 7 W 3 A B d l 9 5 3 J M C x U D E V v M e b v R v J 6 h y m R O o n F X w S S O 5 I s k + Z 1 f l D n B Z B z f H Y z G k u M + U Y L o p B 7 t a M g r u r X c A I Q 4 G 7 s 2 Q + d 1 C N N i S 8 4 t B 6 Y 3 s V e X 2 2 p G a H B q o a y r S b u O e F K j d y B s 7 v R S W e t O S a m o B M l G V a m B B i j K t q 3 q 9 I D W s t W C l I D h G 2 p K w H 1 a M 1 J I t j x 8 W w 2 w 7 c y X 3 c W f Q F S v J f A F K F N S M u 6 v U 2 k W Z K 5 3 V n U 5 2 G / e c Q H l 3 w f P i Z o 1 / l X M n 8 D d i M q i v W S H H q g f E 1 1 i f h d e a 2 f C B I w E G K Z w 3 P b g 8 G 5 A v K w G t W X E f d w 6 H 4 p Y 8 N H R O w p w S Q T 9 U m 3 n d f K 0 v d h O U Z I f 4 9 g r U H X K O t y t v f C s 2 4 m t m i u d 8 E q + M S b Q 2 I I n 6 i J Q X a 5 o k y 9 L N W o D e K e 7 i 3 a W D a K z 6 Z a I c 0 G 1 a F p 2 t R O / j z q B g z E p / Y n 2 j t W 4 / t / 2 0 p C t q y k s H d n e l 8 D 1 n o X Y T m S L M T 5 d l F 4 u P c k m H J T H 4 U r 6 g q d u H E i v t l p i M Z H X I z L u Z H Y Y U 7 w E w l + 9 O o i d y U B Y K 6 3 4 q A 0 p p 0 x a w 3 Y j 0 e X F f o G 4 D r H F + Z S W o 1 M 7 X C G s G e j k H s u 5 0 E u e j + s M B W K q 2 v Q O H g / O T w Q 1 Z 0 L T F T + 1 p y P P 7 6 m s z 7 / c K + O y 7 V Y h l O 3 C L I C 6 D 9 6 I c X N S F o z c T i N o J 7 g v U b e J Q r 5 3 k K s G m V B L T E h 6 u S 7 u O X o K / y x J j b t 0 x r n n i K l 9 O 8 s 7 W N 5 o r H v H J V E i r n I b R 7 x 1 V n L / X u B v q o + Q o s z 9 c W P d v L c v U i J 9 3 U n Y 3 c F + g b h O f T o R 0 9 S Z V L c s r t 1 l u z B + w K R 4 6 z M y u C w + p R h 1 W 7 G i q J Y 8 l m 8 6 7 6 + i J V + X x 8 a w 8 v v / q p m 1 G 7 + P W M V N b 7 4 P X I V Q t s y H p y L g q v M G k K d 2 7 m K l y X 6 B u E 6 x X z o R L X y 0 k k V K / x C q s Z G Q L A 7 d A 4 W Y C p H 5 v X 4 z I 6 x N h 3 X T 6 f C E g p + l / O e D e U k S 9 X Y J c + i U V G J b j Y 9 f 0 v f v Y X b B n J j K O p Y I S P B J r y Y O D 6 8 p t y C 2 v f I u 4 L 1 C 7 g D e m w p q 7 J 2 Z A l p r r u z s w S 8 L o M u W N 6 b A 0 r 2 N w W K X 0 5 Q M 1 H F M R b q 7 c M q v S F R y R Z / f e u V p 1 3 1 b E m I Z 1 h z G x G t I c S s K X t C Q R t n S y 9 0 e H q n J 8 p K m r B G 4 V 9 w V q l 3 C J t d + C A Y l 3 h 6 U k s z q R y w y J n b Z w r V U G d Q z A f w p L 1 c z r a u B 4 q L 2 r d O S u 4 D a Y K j N Y a r D 4 d w O n p 4 P S a r X l v f f e l / n 8 J c k W l 3 V J D v F w V 0 3 G 4 h k Y s J t / m P s C t U u Y h J W Z K w f E V 7 f 3 5 7 W c m h M T 2 R t P 2 h r + p h Q a l / H b D q W T 8 g U g W D W r A K G 6 j R H 6 H Q M z W H Y j i + V G o G 3 i c o t 3 L 1 T l o W N H p V W M y t m v v 5 S V R X u n F T N W l e r C J f n R 4 Z t l C C L / P 1 5 / Y p M W V 8 A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 G u i d = " 7 d b 2 c 7 a 9 - 7 8 6 d - 4 a 6 7 - 9 0 d 9 - 3 2 1 4 6 b b 9 3 9 0 3 "   R e v = " 1 "   R e v G u i d = " a d c 0 5 c 5 c - a b 9 b - 4 f 3 5 - b 4 c 3 - 7 d 8 c d d 4 3 e 0 e 7 " 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8 F 9 A 7 B A - 2 6 5 7 - 4 7 B D - 8 6 2 4 - D 2 E E 2 6 E 2 1 2 D 6 } "   T o u r I d = " 1 3 c a e d 8 5 - a 4 9 0 - 4 e a b - 8 2 9 1 - a c 3 b 9 0 b 3 2 b 0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F / R S U R B V H h e 7 b 1 X k x z Z l S Z 4 I j y 0 y o z U E q K g C i h U o b Q W Z L H Y b J L d 0 8 3 p n u 6 e N R u b f d i 3 t d 2 X t V n x s G b 9 Q 9 Z s n 3 b W b H t a k k 2 y S Z Z W K A W U g C j o 1 D p D a + G + 3 3 f c P d M z M h N I A A m U A L 6 q R G Z E e L i 4 9 5 5 z v n P u u e f 6 c p k l S + 4 w 2 u 2 2 / P M / / V L K 4 X F 5 5 Z E B G R 8 f E 5 / P 5 3 x 6 a 6 j X 6 z i v K c 1 W U z 4 / / Y W 8 9 N I L 4 v f 7 n U 9 F T N P c 8 N q L 8 4 s B O T r Y c l 7 Z Y C M s F v w y l D L t N z r A z 3 n H E 5 N T 0 p V K S n e s R y 7 l D T m Y b I k / Y n / Y a r X k W j Y s 4 0 F L w g F L f A l 8 q 4 3 v 4 s c X w m + c W h 8 b P 7 / 5 7 R / k i c d P y M B A H 9 6 4 d S w W D B l M 4 Q I O W q Z P D B + u f X v N u w P c 8 Q t c F 8 1 m U w K B w G 2 P o 1 t F C 9 c 3 t r j + 1 i N u l 2 E Y h v z J n / 5 c X n n 6 I V l Z X p Z S q e R 8 c m u Y m 5 u T 9 9 7 9 Q E 6 d O i 0 f n f x E 9 u 3 b u 0 l 4 t h M m I h 7 e r E O y 5 e 2 F K V v x r w 2 f L z 7 / Q r q 6 u 6 W K Q X t 4 o C U + v 0 / M g s 8 R F p + k Q k 0 p Q Z h V m A C z 5 V N h M i F V J Z m R R q s h j U Z d X n n 5 O e n t T e s x t w N X m J Z K h v 4 O + C 3 x P k W m b L + / H U 7 N h J 2 / N u L z j v d b W z f N N w b L s l R R f 1 M I B I N 6 D 5 2 4 I x Z q F Q O w N 7 Z 1 D 1 y 7 N i H D w 0 M S i V C t 3 x z Y g B c v X p J S s S R P P P n 4 m n a 4 W S 1 1 b i E g x 4 Y 2 W q g 6 + i b c M f a m c 4 a M d 6 9 3 G q 3 e 3 / 3 d 3 8 v P / + R n E o / E p Q a L Z s Y t K V f w f c s v 3 S E 8 c 7 g l 0 a I h A c o K m 8 C R 6 2 x 9 U g w I V k B i E v P 1 4 x 1 L T p / + S t L p L r l w 4 a L 0 9 f f K w Q M P S F d X l / 2 F 2 4 C J H o W c b 0 A d g j 2 D 5 x l I t i X p K J R S z Q / l Y k L I f X J 6 N i z P 7 q v p + y 4 y 6 M e e b f r x m 7 Z Q x P V Y y G 6 D w r O T c b b r A v X p d E h y V b + 8 f K A u I W P j q X O 5 n C w v r 8 i h Q w e d d 2 4 O K y u r o H o 1 G R k Z u W k h c r H V Y J v I G L K v Z 1 1 w K g 2 f h E D Z A p 6 + M k E v 3 3 3 r P X n 5 1 Z e g r n G C N q w S Z N I X w A 8 G q J m H J Y J S p 6 W S S E s q m Z o k + u P 6 X e h S K V l z E m n 0 S T 2 U l a j 0 g p Z B u h x w Y P B 5 L l + 5 i u / D 8 h 3 e 2 D 6 q C H H J W 3 v i d V C o l m H J x r p t Z f L J V F i e 2 l P X v 2 8 e t 3 s 3 3 y 1 Q m Z N p e V E p l y U W t / v Y x a 6 L N 4 W J I P X w I p v N y v T U j B w 8 e M B 5 5 + Y x P z 8 v i U T i l o W J K N U 2 f v f T q a A M J E y Z z B p S w G d L J b / E Q h u F q V g s y k f v f i o v / f B F v b Z V h / B E o L H o J + E 3 x 5 a / 2 / 7 b x z a v B C Q S j U m 1 C t N F w H o l r H F p B A s S q w 9 B m G w 6 V Z E l K V s L U v b P S s W 3 J I f Q N u f O n Y f S W d 5 A Z 2 b y 4 O r O 3 7 c D + n W u M L X h a 9 2 6 M H 1 7 M D 8 3 4 / x 1 Z + G l d + V S U f u n U 5 i I X R W o O T j p x F h X e 4 M V K B Q K S v U e f u T 4 L Q s D H 2 h 6 e k Z i s Z j z z q 1 h A X T M R b 3 p k y f 3 N F W A 9 q b b k o J A U L i 8 y J R 9 c v L k R / L c D 5 5 e o x c + 0 D z 9 D d Z q N f V P G 3 i 0 l s + U + f y 8 C k A U Q t V u t y S X y e D + 2 2 L 6 m n C m 1 2 l V W + p i W L Z w x W V Q f / / 5 n / + p J J M p u X T p s s z O 2 I N l d e I z e e O N t + T t t 9 + V d 9 5 5 T + q 1 2 x c E A w p v C x f g O 4 f e 3 t s L 6 m w F M g Z G o W q 1 2 p o g e a 1 T v d H Y Z K 3 c 4 3 Z V o M 4 v B f X 3 4 Y H 1 U Z Y F z f v 6 6 w t y 4 O h j + p q U 6 1 Y c 3 D L M a 3 d 3 t w T h D N 4 O o k H 7 w c / N B y T s / L 0 V J k E D q Y V q h T l Y x a R Y E C x G 6 w i r t K 4 U f J 7 b U Y v k b 8 r o K K x Q w i f t A i z e 0 o q k e 3 v F h G G I F o b F D L S k h m e p V u 3 A T A s C R 1 R k W a o W K K 2 V B 3 W s y Q P w p 6 5 c u a a K i D T w 1 V d / I K + 8 8 p I 8 9 9 w z k s l l 1 z r w d n A b h h 6 4 / e v v B k L h i E b 8 d h N U n K 1 2 U / 1 8 G o C F u d k N h i A G R d m J H P q E 4 2 X X B I r 8 n C d 7 B b 6 T a 5 3 4 o H / / d / + g N O 3 L y Z p c X D b k j U u R T T 7 M d q C m o C A t L i 7 K 6 3 9 4 U x 5 + + C H n k 1 t H G f 4 R c b Q j K N G J / k h R g w U 9 6 b Q 8 8 + x T 0 j C q 0 m z X p Z y r S L a + v O W A p k U y a r A 4 z v M t 1 b I a g K F F o U Y z I Z C t S F 7 C s S h + 5 y T e G p V o 2 9 a w E F 1 Y t 4 o 0 f A X J l h b k K v y p F 1 9 6 U Q Y G B u S x x x / V Y w g q l J 5 0 t w Z n i s X b i 5 Z + X 9 B p L X Y H 6 4 N 0 a G T U + c t G J B q V m e k J / Z v j o F q p S D A Q 0 P u 4 4 / N Q n 3 1 2 C h p 7 R L 7 6 6 p x E E 9 3 y y E M H J R Q K 6 Y 1 w 3 k a l G h o h i p u s V m s a U q 5 h A F K Q z p 0 9 L 3 1 9 v f L g 0 S O g Q c l b i g x 6 w f B 3 O m Z q 0 I E 0 7 3 r 4 8 M M P 5 d l n n 9 2 g m X i / n P t o Z / x i p W z a B a 8 J D c m w O i x Y 0 S / + l H 1 e s w I F E 1 u / R g m 8 O 9 + I S 0 + o L s 3 4 E i j e i P i g h M q + Z a h E S J r f N t u N R l P m L 1 b l + P E b K 4 9 P z r 8 h P e E 9 E N q R L b X m n c c O N e M d R i G f l V T X 7 U 9 B u D C h + f z + G w t p L r u K 4 w K 4 9 n p k 9 o 4 L V D 6 f l 7 n Z O T l 4 6 K D O P 1 2 + f E V K x b I E Q 0 G J R s I S h / V a m F + A n 1 W U Q 4 c O S L o n r Q I X D I Y k H O b v 4 I Z B 7 Y U J G s a P f J 6 B e z 1 8 N R + U h 4 e b G j j p j m 7 P O y n M q 6 u r s m f P H u c d G 6 5 A E b V 6 W 0 K t g P j h T 1 k M d B g Q L Q / 9 a z R b E g r a x 3 r B K O B 8 a U V S 4 V 6 J w Y c r J 6 b E X 0 u J F S l B O E 2 5 e m l K x n u P S k 9 P j x 7 f B l c 0 0 G k u V s s z 0 h s f k 0 x t W i p N 0 g x T g t V + C R g h W D O G 4 + 8 m 7 q x A / f b f f i 9 / / J M f O 6 + u j 6 0 i b r e D f D Y j X W m 7 D 7 z o F D Z G n c O g n S 7 u u E B V q 1 X 5 + O N P 5 O W X X 1 L B o E X i b + / 8 A a 0 V 3 3 c H 6 8 3 A p F V I 7 s w p Y w Q v B y v F C d n t w H v h X N N f / d V f O u 9 s B i e n Y 4 k Y B D 8 s T R P W l S F B j K 0 2 f C s j A b H I w W L h n j T i 5 6 D p + F 9 B v D e T 9 8 t o F G 8 E L C n 7 5 y V Y T k s j v o p P L T n 7 x W V 5 8 q G X 0 R b 2 l 8 u N r M R D W 2 v f m e K X + n s s + Y j M Q m n F 4 z H 5 9 N N T O n n 8 2 g 9 / B P / i 9 v z N T q z O 5 6 R 3 u N t 5 R d y + Q O V y e V l Y W J S z 5 8 7 J X / z 7 P 9 f 3 P v z w Y 1 j o o 8 p K G N B K p V L 6 / v V w 8 f x Z O X z 0 9 l 0 C L w q F P K 6 9 c V 6 Q A k U W U S w W p L 9 / w H l 3 H b s a l N g K t D D 1 W k O 1 O 0 G e 2 T k Z R w G 7 F W F S c D J 1 B 7 i w F J B E 2 M 5 u 2 A 6 M 3 r z / / g f y i 1 / 8 m f P O 1 u j r 7 w f F i m u w I N w 0 p F m H l c J p / U w v q k N Z d J v Q X B v 1 F P 1 G C h M R w u 8 W a F 6 5 V J G E N S L h i E 3 X q u W a R K x e p Z A u t h M m Y j T x E I Y 0 q C a U A G l 1 s 1 2 V J 1 8 5 L I c f H h L L t 3 W 7 M C h 0 q 9 g o T L c P K t G u r p Q 8 + O D h N W E 6 c + a s P P 3 0 E y p M 9 K F f f + P t G / q K m d U V G d u z 1 3 m 1 e 6 A w V S t l y W Z W t Y 0 r + J v W i a 6 H V 5 j 4 m Y s 7 L l A U l I O g c p z U b e x y N I b Y h g 1 u w K n p o B y B I M W 2 i + r h b Q r S I j T l 8 8 8 / t + N I Y q 1 S V T 8 p G M G w p j 4 w T K W h z a Y p u U J W V i s N + 0 C A M m L B Z 6 q 2 T O n n f B W U S i I F o c R / p V p R W t m 4 z F y s y Q M P 7 F c F s x P 4 Y A J H k w + v H R 9 0 0 p A i k a i 8 8 8 G b S r H N D g k q 1 O 5 4 l + 8 I 1 P I T 1 y b V Z / a C v q M b Z K D i / c W f / 6 l c m 7 A D A C 4 a U H x e J D H w O e / H g V 3 I 5 + D b Z J 1 P d o 4 m z r k K 5 l G E V f K i U q m I H / c z P z e r Q S c v e D 0 T S m F 5 a c F 5 B 3 1 y p y k f U c Z N X b x w Q X 2 n h 0 8 8 L N 2 7 k F 6 z E 8 C 9 k P m C X 8 Z g M a 6 H T z 7 5 V B 5 5 + G F Y i o 3 5 a 1 u B Q m H V 8 B v + j y S Z I O m Y H Q f M m G j 4 W x J s B i F Y d V l K N G U c F o j 0 r 9 T w S c I J h i y C q v b 5 T T G c O S 0 X H 3 w x L X 3 R K h R R U P b v 3 6 f C w t B 6 w L i x B c 8 1 Z / H v + v m y y 3 m 5 d G 5 e 9 o 7 v U Y X 2 z D N P O 5 / s J n Y m / C 7 I V C p w A 6 5 e v Y Y 2 P 7 6 J r X R C h Q Q W i g n J 7 u s P P / x I s 2 3 6 + + 0 I 6 f L i g v Q P D s n q y r I 9 L 4 U 2 o 2 B Q 0 H a K V o v J t k H J w R p 1 9 / Q 6 7 + L c C / P S P z T s v N q M L K x j s q t 7 j W H d F Y E i a L 7 J h 9 9 5 + z 1 5 9 b U f S m I X H U g T v o v f S U Z 1 U a r D A o R v T A c Z g J i a m p a j R x 9 0 3 t k a O g c F W u c k O a y B P i I j l C 4 Y 3 c v 5 a h J A B 7 W g h a v 4 b M Q X F V / U W s u N s 6 q w a F F Y s a p f k j 5 L D G Z b e L C c L Y v p X 5 H 3 3 v h E n n z 8 K Q n 1 1 G D R R I b i R 5 w j t k e u u Z 4 5 0 B 0 c k 2 x j S v / + / P 1 r m p F P 3 D K 9 7 k A u n 4 d m b + p k e 3 y H / b m 6 s o o B m J L Q D V g A L Q P P y 9 / 0 s y L R C C w B M 0 h M u X L l s h w 4 c A C 0 u i F j o 8 P S 1 9 e n F p / C V o J v 4 w r S z Q Q q a C n p E 3 O c d g o 5 w + L M L G e w b D u 4 A n n X 7 D 9 v k o m f 7 M z w d W 7 s V u A V p t m c o X N N X m F i I 7 G x O 8 E w / c T E 5 A 2 F q V 2 G I M H C d A o T Q W H a Q F u g s A 3 4 T w k r J Y l E t 1 Q 4 c e s k o 3 Z D e J h Z Q e H S 1 x C q b B s D A X 6 X F / 1 p D A L / A / I X v / h L i S f T 0 s h E J R 3 a K 8 u V q 8 4 R 2 6 M r O K K C F P f b 2 j s d 2 q M / J 0 4 8 I l 9 c f h 8 W 8 P d y G Q O y h m e n M i B q 9 Y 1 J s Z 0 o Y W B S c F z w + L f e e V s K 5 R U M 8 h U 5 e f I T y W Q y m q L F 6 Y G l p S U d Y J 3 g F A o F 4 0 b C R F y 8 d F n 7 r A J a z b m 8 L 7 / 8 S o 4 c O S x j Y / A V m y 0 5 f P i Q 7 N u 3 R 7 N n S m X b x 6 I 1 9 1 q l T j p 5 P b i R O 4 7 T A h R F L p u R P O g j E Y V g k 9 p d D 2 V n B Y X x v / 9 v / + V v 9 a + 7 A A 7 s 8 + e + l q P H j u r D 7 y Z M t N 2 V X E C T X O n 0 u + C k M M P 2 F y 5 e k j 1 7 x h 0 K U V T / 5 5 e / / L W 8 + u o r G + 6 F I X D N h I D M u 2 8 z 2 G C C t v N 1 O + c X v y M Q R N l c F F 8 r p G k q m X x R Y o k w t J k l g Z i h l L M K 0 9 Y d D t p B C w h k B j 5 M B X T R n Q f T 3 y Y s 1 k b m q A E U L s m o W T H p g p / 2 m 1 / / T o 7 s e w T v X Z F U t H f b 9 m O Q g v C G 2 o l Q J C C R p E 9 6 + 9 P Q 8 n V Z X S r K p U t X Z X Z 2 V j L N a 5 J d K I N C 9 e t 5 2 U b 8 z a m D U 6 c + 1 7 + v T U 7 J I D 4 3 8 d k v f / P P c v z Z E f F H W r J v m C H + t M z N z Y P W X 4 S C m l I f 6 B z 6 m e / T g W f w g U w g E A x J X + 8 6 n d o K P O 5 3 v 3 9 D j h 4 5 i P s w d a k M r 7 9 3 r 0 1 b T 3 / + J a z c i i p B W j D O V b J f q a g 7 2 4 Q T s P S p K B i c n r k e G P 5 2 f e c w 7 p n f d e + d P + H w 9 d 0 B + q 2 k s 3 e N 8 h E c d J 9 8 / K m 8 9 P K L z j u 7 A / p J T P Z k h r g 3 F 4 8 U k 9 k a v e j E N 9 5 8 S 2 l J E D 7 P + P i 4 W h a + 9 n Y C h Y k J r g w s c H 5 p J 2 C n c y I 6 0 I h I s M s + F 2 l K K B w C F Q V 9 s 8 I y 2 t 2 W W t G S E L S f e 9 4 c a B / 9 q Y C T k d 9 u 2 / N Z A f q 9 z i 0 1 2 j 7 J 6 D q t t g 7 y u b k F 7 X j O 5 f 3 g l Z f x z O 0 N d P N G q D a L E g 3 a v g g D F t S 8 l X J F K v 4 5 a G C / f H 3 u g g R b a f X C 8 s W M H D o + J s n A o I w M D + O 6 d c 3 2 p z / c j i 9 L M m l T q b H k C f 1 N c E A x d 5 H a / o M P T s o E q P R / / k / / n Z w 5 e 1 Y e O n Z M j + k c 9 I R r i W g x l 5 a X 5 U F Y I l o K 9 p 0 3 Q J S F 1 X j r z X f l t R + / u p Y k z a T r 9 9 5 9 X / b B 3 2 R A Y 6 v z E 7 Q 6 3 g l Y L 6 j o + T 3 + 8 D k t v C b F 2 2 l w i m A E M B b D e L q e Q F 1 a C c h C w Z C X H t i 5 6 b w e M p k s B l 9 V 0 u n 0 T Q 2 E 6 4 H 3 x w H H u R + G q 1 2 w M 9 5 9 5 3 1 5 9 U c / c N 6 5 P l x h W g P / 3 L p v Z K n R k A E P b e 3 M i n D 5 O A e K n h f K z c z 7 x U i a Y u K 1 T V H t 4 3 n / t F K p i I e i 8 n y 0 g s 7 1 y 6 C E 3 k W R 1 J g z M 7 P q + z 3 7 7 N P a 8 R w U B A c i r z u 7 f F n G B g 7 p e z v B S n l K G l Z R h u P H d G D R F 1 u c W 5 Y 9 A 0 f R V x G 1 Z O w z B g j S Q 0 F p g 7 v 2 R D j x v b W A n P / 6 g l y + d E X n k 4 a G h q 6 b 1 P w 5 r M 7 I y P C W E 9 M c L z 4 4 k B S 4 D C z m B x + e l L / 5 m 7 / G M 9 s W m N d i d n 4 + X 5 D B w Y F t 5 6 x 4 3 H b C 5 v Y X o V Y G x 7 E d G x A u W q u d g B F C B r V 8 q y t L l m f a A w 3 F J Q 1 h 2 Z N u y d k F W 0 J / d B h O s f 5 1 e 1 h Y W J D z 5 y + A v 1 f l J 3 / 8 R 3 r T t w v 6 S 1 G 4 A v 6 u 9 Q F H b f H x x 5 9 p M u l 2 j b g B H I s d t 3 J D K 4 W P a F W M A M 4 P e m 3 5 T a n D J E W M 9 Q 6 1 a U R I C h j s q S Y c V g 9 V F J x f 4 r Y Q n J 4 J y W N j G 0 P B X o H + a j 4 k D w 9 3 f A 4 w C 6 V U q m j U q 7 + / V + k Y f Z h q p S Z + w y e j B 9 L S 0 5 u U I + N P O t / Y O b i G 6 + v z l 9 R X I Y U j u 3 j 9 9 T f k 5 z / / m X O E i 6 3 b l w q N 9 C 2 f y 6 v P R f 9 n q 2 O p C B Y X l 9 R P 6 s T S 4 o I U Y U n f f f d D i W F g P / H U E / L F F / C l H j w M i 3 f U O c o G / T d G D u k r b g c u u 4 g n b A v t B d u M C d A N 9 h c E a 0 d j Z h s Y T / / 7 / / N v r 2 U C K k D n F 4 O S r x q S B 8 / 3 L n M 4 0 L v 9 Z O j N g B S L E 3 l M q 7 n d l a l N j M W J F Q O W w t o U 4 f v t b 3 8 v P / n J j 3 f e M P Q 3 O w R K 0 4 i u 9 3 V 8 x r n T D B z k W N C Q Y m t e w v 6 k + H V C C s B n 7 b Y h 1 X J R k q 2 Y r O S K U g n 5 J c 4 5 F p 4 X 9 0 3 r x c W K Q + k 2 l F d I V 9 O u A R 9 B P v A M I v 0 J Z p c 4 7 3 u Q q S c k G k / J 4 4 8 c U e 3 M U P L B A w e k Z 3 C f P P v U C Q n C g n x x 8 n O d O L 1 Z Q J 3 I l 1 + e k Q M H H p A s x k Q x u 6 R 9 5 q Z E r c O + s U 4 L Q C G k D 6 I 0 b m l F B S a b z S s d Z B Y I L Q G D Q h 9 9 x K w I m w 6 6 4 G f 5 X F a X m X / 8 8 S n 5 o z 9 6 V U 4 8 e k K v z f O Q Z n P i 1 6 u Q G Y H 7 + K N P 5 B A U w H b 9 T i v E c L o 3 V c i F Y Q S U 5 v G 6 D J x w 0 v 5 W B M v 4 q / / h / 9 C g x A S E i q F m C h O t l B c P 3 K Z A U X s w V 2 8 F z i Q z u L n I 8 G b 4 6 V Z g o u s I f C Y v 1 S L o N 5 F P b + t E O p q f Q Q J O q m q j d Q h T u 4 j h t M 3 X T 0 6 E 1 C d i U / O 7 4 Y J t e c J G E h Y C w k K K R 1 2 E c w Z g v X J w i J M 9 C Y l 3 h a G 1 D V m o V q S K A b E K 2 p i O B i S H w c M A U z R Q l 1 o z t L a 8 h F C 6 i G b i L V 5 d C W p i r x d J 0 E T 3 e L c 9 O c j i 0 S D u z y d L 5 b D 0 w 2 C e x E A j 7 W J u J A c + s Z P B w q D C 6 m o G I 7 F L h n r j G P y f g l I l 8 B x t D E 4 8 N 6 5 F y 8 W w 9 u I S M / D p T 9 Z g m S r q 2 2 R B 8 R e X l n S e j 4 N 1 7 5 5 x D S x w P F w E H e R r B h u 8 9 0 I 6 y 8 I 7 j U Z L f v 3 r f 5 P n n 3 8 G y m J I B Z T H k X Z y G U 8 n u + F n D O P T U j N 8 v R 0 o T B R Y 7 / c p T H n c F x V A C O N G J 8 N x v p 2 0 U S d 8 / + 1 k Y b 0 H H d D 0 x e A i t L i C D n g N l O 9 W w M 7 j A P / g / Z N y 7 C E 7 K s O O Z 4 P c L r J F v 6 S T G w c Y Q a f y 9 d f f k u f Q E S E 0 b D x x g 3 k I n s L b N 2 y N G 7 Q j D 8 k 2 m t J t o e N A O f 3 J T U 2 o W F l e l G 4 m W L Y w + E K m O u x E v m x K s B m T r n 5 Y J B o l h w y 0 8 U z 0 s z j m y + j 0 W B 2 C A W E 1 W c U I C m S h b E g T 9 z q I m / b D m h m 4 c R + 0 X 5 O d j / 4 K M k G X t 4 J j c o W K t I 2 E J O A X B n C R S 5 c u y Z X L V 6 U N i k V l 8 y P 4 l g Y k m U V m X J y a D s n j 4 x u p 5 W 9 / + z v 5 0 Y u v y V w j J G P p i i x P F a Q A y x u w s n L h 4 l U V I v o z D G F n I H y c D / L D 5 2 G U z A D t Z F / T W U + l k t c d o B w r t G a 0 N B w z / / S P / y J / / N M / U k X Q K T z b g c E a r k 6 4 0 f i i Q H n n 4 t p 4 z X b w J r 0 S j B C m u m 5 u r G 4 p U M 3 l c z I G z b F Y s U O N t y p Q q p m g W W i R d p L g e D N o l H w S 6 q B 6 L q j l u A b p X / / 1 N / I f / u o v n H e 3 Q Y d A u X U i t k K t g M P j b Y m R t j n g G q e O f t i E e r E h o a R t N W x Y k t c I J H w c W B m v r z Y F p j C e B B 3 C A I t S Y E A N W V X J F 8 V 9 e a w X f U d f 1 S 9 h C h b u n / e 9 U A n I c M o R 2 m J J l o s B e W A 4 o o + 3 A m F M R x v i K w X l 6 v J l j U T S k k x N T c l r r / 1 Q Q 9 r v v v O e / P S V n 4 o V b Y v Z s j Q C + O W Z L + U S B u q f / + Q X E k s n x E S 7 h i E s f k h 2 B s / d C z / Q j c a 5 1 m + n A u A F J 0 8 Z d S R 4 T 0 x N Y h r W z Z x r d m 5 O I l A W j O r e C C v L o L D d a Q h N V n r 7 N i e 5 E o s L c z I 4 N O K 8 2 h k 2 3 S 0 T O M P N B V m q 2 A 9 H p X I r C Z X s s A A G 3 q P g v r s t T L y d i x 4 f r x P K 3 9 H p / T t Z z o A W M E H x 6 h U M X F K s b Y S p n c X g j f o 2 C B P h v 0 5 6 I m f q i X A S V M u p t U H M 5 Q M y X + 2 V I i 5 e r v g 0 0 4 N F X x o 5 k b F w W 5 a q A T A E W h 2 Q U m e N l S t M v E d m b c T x W Y y l B p o + q e X 9 a q V y D H Q A D I k n 4 j E 5 O B I R H 7 7 P B u t u m 9 o u M F d Q c A / I w 8 e O y 3 P P P S 1 / / d d / q d c + f b W M 1 8 / K v 7 7 + a 7 l 2 7 Z p 8 f e G s z C 7 M S G z w i D z 1 5 J N S a R X k 9 5 / P y v / 1 / / z f U h N O y j G m 0 p a K b 1 6 t C q 0 P B / + t C B N B q u W C v t r M 9 M x N n 4 v z j R T E n a C v f 0 C t 1 H b C R H R m m u 8 E a z 4 U Q Y 7 + 7 N 4 a T L Y l G V 1 J a n c Q g x b 0 s a g J K V w R + C 7 X s d 6 K m Z k Z G R 0 b V V 6 6 m y g 1 V m C e T R l O g s j k 0 Y n b n J 6 T k n v 3 j m t n 3 w g M a 4 P 8 4 O F 8 U m j 5 9 R k N a l s M N D 5 n o 8 L E U z x z h w x P r x p S g V B w o n a 1 7 J f V S k t 6 Y v 4 1 j h 7 0 X N u E b L n 3 u g R r M R B Y l u G e k I R h n Q p t v w Q w R o P Q O 6 R u s S a u 5 X y V Q r V m 2 A C t s u S M M w o i B c 3 A f Q d A 7 Z i X 3 u B n u F G L + X 8 Y M P w 8 y 3 J h o K V 1 C J 6 f f Q e r T A F v 4 b x M E Z w u p e T x 4 T j 8 v I g c P n I I v l l a R s a H 8 H p Q 6 p l p 6 R v o k V S k R 2 a u f S o / + M m f y p n P P 5 X 0 Y E r + 5 V f / I o f 3 H r 1 u a J k R V z Z l Z m V 5 2 8 l V 0 n S v T 8 0 i k h / B 7 3 v o o W M 7 F i p a R / 7 Q 5 2 O A Z i e 4 k Y / E c P 3 1 r k 8 m x H P w h 5 F r l k B Y O z o d N e X R E Z s / T y 5 V b T P g A Q f Z x e W A f D Y T k r O L Q f l 4 M q S Z A A Q P 5 c S q C 2 a V c 5 5 k t y 0 T k a v P S s h n d 8 x H m e 2 d T w 6 m c t l O r d k A 3 K w J B s v B a E K Z M c O C a I F D W x i 8 X W g H z V 6 o Q M R w e m Z I h O C G s T 6 E C y 7 3 v 7 J i a D G a 4 V R b B h O m 9 C Y W Z E + 3 T / K g E F 5 + T v A 6 B q g 4 E 2 r n C 4 Y c 6 G 3 q x C / B W h V J + F c B 0 N c z 8 / Z 7 j F r W c 7 B Y E O i 5 w j Y m E + B x d j Q S g w n X C M Q s i U C A Y h F D i m W H p q O H q S h Z Q z B E a g m l c B n n 9 H f B 9 3 H m t o 4 M s i H s 5 + M Y C 8 X t v 9 u V g l w A 3 R s c G E S b R O W n P / 2 J j P U n Z O z I C z p w G X 3 7 h 3 c m Z A o W j U q E P g e z t k m j O L g Z 9 u a A p F L r 2 a a Y C p d e M L n V C / p 5 w 8 N 2 0 Z q d g C X e m O 7 E r A 7 6 c r s F 3 j s n k 7 c D l Q U F i Q m y h a K d j K s W i j T v u X 1 1 O G d N j c J c K / W K E d p + I o 7 R w D o 6 m 1 b r 6 m p A J v G b y w I 4 u P R z U A 5 a J m 9 o n A v s a O E o h C w X / O b l i J b t K k O l e o s p U n D 5 8 x k c 5 K 8 h u B z c T M N x U W w u Y w A O Q G m D p m F g 9 z h z O Z 3 g 9 c + e P S u n T 3 8 p w 0 O D G 6 J + H I S T J b j 0 4 a Z E Q 7 Z O 4 b 1 R G e W q b Q x K + C 7 O N V 0 K m I f G j + J 9 4 u J S Q I 7 0 Q z t 5 L F b I i O M c P l x 3 4 4 R 1 A 1 Q y E I H w 4 n Q V 0 K 9 e D O S V l S W J W j 0 y h z Y r w T p 1 O c / v h s 3 Z n r 1 p U D R 8 J x 4 0 p Z w 1 J N Q R z f S C 1 o z 3 Y r K 8 m a N j a D U Y b / h 8 o i F 9 V l A C U U t q O H 2 Y l g y P k Y c P R O E j 2 n C G D M + k O J N 3 L Y P n C m g 5 t Q 8 / + l j G 9 w + L U Q m L H + f v R j u Y 0 T 5 J J q I y e + W M n D j x k A o N r 0 l a y c I p D E 9 T i N y I G 1 / T E r E f X M v A S d t o L C 5 a i w P f 4 5 z U P P y g K 1 e v g p Y e h I + z M 8 r F b P y 3 3 n x H n n r 6 C U 2 U 3 S 3 w P n U y e 4 t Q u 6 7 U D Y W V q t L 3 i 8 d t J e / 7 z a m 8 9 e R 4 Q y N E T F 4 s F o p S 6 n p S I o k b O 3 a d Y A c e 7 G v K Z + f m 5 O C e H l m s 2 p N o T K 9 B / y h z q Z F n O H h w o K n Z G K z Y y m O 2 W q v D Y 8 Y 8 1 V s J U 1 h d B r S G A 8 g j b F u B 1 I + T q 4 w y e V G E x k 5 u U X r Z o r N P C 8 W / c V l X a E h b O A 6 o E F Q x w L K Y s Y o E f d G 1 z 7 b C S q k J h R H U 2 A c H J 2 f l 6 1 V T E i l W 1 L G P 4 Y d u g q y b O G t a P p 0 a 6 I 2 3 d Z J 5 x W p B W M H r O 5 a L d G I R v m U M / D E Z d W 8 c n Q 9 r D B I K n 6 0 J o Q 7 L 3 q 4 W L J p f Z i D M + 2 A t a Q m D f O 6 O s g A s o R Y 3 O N k Z k l / 9 6 t e 6 X O L p p 5 + 0 f T H g 8 n J Q P v j d / y u / + H c / l W T y + r l y L m i R X G v l Z n c w q E G B Z M R w f n 5 B i 6 E y V + 9 G + X M E L S P T 2 W h N n n z q i b V 7 2 0 2 Q y j H 5 l c y D U d u F + V k N V m x F G f 3 P 7 A V / x W A m H 2 y 3 2 l p h J 7 3 F W v q d w K a F Q Y n 3 j q 0 J E 9 F C h 9 G a e I W J + H o p q F S R P s h 2 C 9 9 W Q b 0 6 Q W H S A M I N h I l I J J O w V O e c V z Y K V U u F i c V a a m A 7 t J 5 n 5 o M Q J g x o R 5 j a 8 D e 8 F s i 9 c 9 6 r I o Z 2 s 6 I Y F D p m F a u r d j U k d j J X e R L p J j Q y B i Z c F 2 1 j f z 0 o 9 U I V x + D C L v D o G h 4 P t a U K r c 0 1 V f R j K U w M Y D A K O J A w Z G Y l K u U 8 z t + x G l j v A W 8 t g U 5 2 h 8 r r w g R w L q u K / o 1 F T B l K + m X / Q E N 8 1 E 8 B U 9 I R R k P h Q 4 H K U 5 j Y f 2 Q f 7 K + V b E U i v q q d T g P h / v l P f y p H 9 x 2 T X / / m t 3 g O U x V P D N a z K x m V j 0 5 + r H O M V F 7 8 4 d / 8 W V h c U l / 6 K i z O x M S E r r y l M H G J h d 4 b b p q D l f 6 T 7 Y v A 8 u E m + H q n g s F 2 Z L L z s Y e O 3 h F h o p B z n o r 3 T W E i v W N 4 f y t h I v y 0 K g T N 8 c j o s N K 0 w c R G i 3 C z 6 I z n 3 w 4 G c C + k h V 6 w d P I l 0 K C d g E t F 3 N p 3 B G l R O G g / N O l k B I y E 6 5 Q e G g L d 5 S S P A 2 + I m n U o O G A 5 Z 4 Q x r p Q I n o F k Q Q 8 t D H 6 B 8 F G q A h H w f i g I q 2 5 g o N k W 3 g B 1 8 3 G e C r e 7 t D g v F a s o 3 S N d 0 M S z U s s 3 Y C n t w c U E W y 5 9 j 4 S j m k b V x k C v t f M y l K p L p b 0 q h U p G j g 0 1 J N 7 l k 8 l i S J Z g i S 5 D I V F R c d E j I w w 9 M K k h C L l S N k Y V c d n Z v C E p 0 A O r Y j + z j 1 Q B N N a A 8 o 9 C k x i B O r S t U x I L g p 8 I t n E v J e l L x 6 R Y s Y W e i u V 3 f / g 9 / N d V G R 0 Z 1 f u k z 8 b B 8 2 f / 7 u f y + B O P 6 W T t 5 M Q k f q Z 0 S Q z r z 1 O p c H K X L k C p V N a S c p c u X Y S S s 3 1 r R k F J l V z H n 4 O U V p D z S V Q + O w G X c j D 8 f 7 3 g w e 2 A Q u 4 K P J G G Y O 1 / Y P t S 4 m v J s d z R Y m p y W p 5 9 7 h m 1 G m 9 e v r G 5 v V t w f a 9 H u p s y M N C W 4 i r o W u 9 G e n I 9 c N a e 4 L x D E Q L V 5 U 2 C d d A u 4 T o O a + F q 2 l 7 0 Z 8 D j V z C i 2 I 5 y C 5 2 W a q z 5 U l T 2 e u q h E 9 w m Z y y W A f 2 x B w w H s b c i 0 x I E L 2 4 U N k w 2 a / T P M / e c z V c l X 5 z R y c m 2 w X p v I V D F s I S l W 5 V e L L b u o 5 m g c C B x k B s I h k m f K Q h B B 7 2 E B T P C P j k z G 5 L j T o 6 g C a X g 7 8 i 0 o O C 1 I F C t Q F G i P l s B s A A N a 2 Y Q 7 Z J f 5 j B Y T 3 / 0 u j w E C 8 A 0 J B c m K P M U F F A M L I E Z / m 6 U z Q a j w H a S r j s Q 6 Z v / 1 / / 6 / 8 n j j 5 2 Q Z 5 6 1 V w 5 z j R H T i 7 x g X 5 0 9 e 1 5 D + m z n G 4 H 5 o S 0 I 1 c j o y B 0 T K v p 6 9 I 0 Z o O j G G C K 2 t V D 8 h w 9 L M 8 a Q K c E y v a 7 l 2 i m 2 O f + u g M K k w Q l o e 0 b K 4 j 0 7 F y a C 3 P e X v y J V a U v E X 9 c 0 E 3 J 5 F 1 V r W S l d i R Y H F K k P B s 0 r T F p Z y f G 3 6 I 9 d X o 1 J D h R 1 f Q D Z 4 J 5 T b t Y y r Z l X m L J l S 4 M v D B 2 7 v o M N n A f W i D 4 U f Z J 0 F w R 1 7 I A Y o G i 9 0 T 2 S C g 5 J 1 E i r V a A w s d o O o 1 r 2 N 4 M Q t C 7 9 a f p K s H 5 L U v J N S y U y K x d X D D n m B D k Y B F I + 5 6 B u M t t h R l Z r 8 / o 8 k U a v U j j 6 c l x / 5 K I d q s v c 9 E V 5 + Z U X N w i T A o f v 6 2 3 J b M 4 e 9 B x g H N D 2 j 5 0 m x L / 5 2 / 1 7 3 9 5 x e R Q u h T 3 w r U 3 C x P b k E p U j G I c 7 E S a C v t f p 0 5 / r o P e i s 2 9 u B 2 6 g q a u r G z 5 w T T O J G K j Y C i p Q l y 9 d l b 1 7 9 2 5 I f H z 1 U E 2 S O 1 h C 7 m I X 7 3 9 L 0 N / J g 8 b M g J Z 4 h Z 1 c n f l j D N W 7 N I G N S Z r B 6 q r M y C Y d + f n P / k j X Q p E C c t C Q E / M 4 0 p I 2 6 z / E i p K A 7 6 F L O N z I I f 5 k B j f L l L E w C D u P w s m q s 9 x 0 g N f t B D + n D 2 V 1 b J Z A G M 5 p W V 2 J o H L w 4 1 r M 8 F q F t j / Y 3 1 T B s k B x E 9 Y Q L s 4 H x Y B c 8 + B E r R 8 p L M P W j J L S p 4 P 3 J R H p l W C 7 C 8 / k w / O G 5 H A / l E M Y 9 w F / q O T x B 9 l G 9 a I F G j g m P V 0 D M r c w o / N w p V p B V 7 5 6 5 4 N Y E 7 C n l 8 e s b O h f T j W 4 p d u q u L 5 Z 1 D + 3 B N u Y W e e L C 0 u g s 0 F d r U u l w D S l T p D 2 c l L 5 e k s 9 O k E X 5 d H H H h U u 7 6 A F Z 1 4 h K S P L f + + m U B F U B G F Q 8 j A E b L s l / 8 b / / D / 9 j 3 / L Q T k 2 t r H c L M H o 2 k i q r R q O f s x 2 t 8 d o s k c B 3 j E U M Y B W S o a u Z O W 9 T a x a M n n 5 r E 4 E l p h w e f G y L o l m A m 4 v l E M i m Z C 3 3 3 5 H G 4 H P 5 3 V a N c U I / k S 4 F Y c m r k h L a l L N N z X D o l R v w 8 / C Q 2 E c U 7 s S W h 3 W + f u d K 2 E 4 + K Z 0 R + 1 d 9 L z Q Y 0 q B T R P O 0 R D e N 2 w K x L K 9 h C a / O h O 4 t Z Z f E 1 1 1 4 h a 3 q Q K A r 2 h G O v 5 m V L H A 7 B D Q t C C c o H h 3 R M I 4 l l M e p m m Q Z I E a B m G B K V R J C f h M q T Y q s l y s S n 9 P U H K l r A S s k P h D 8 N M Y L u T p c S / J R A p 9 B 4 H E e + 7 c m I t y s S w j A / 0 y V w z K b 3 / 5 j 3 J 5 r i Q H 9 v S J U Q 9 p Q I i G k j / d D N t v / K q C w s u x x d X S X K 9 0 7 N h R b V + 2 G U P s / J w U j / f B Y E S 9 X p U m l N H N 7 H B J h X f m y z N 6 z v f f P w n B q m C w s 2 Y i r H 1 6 9 6 r J u m A Q h B a Y c 1 B r b M Q D 3 6 / + + R 8 t c l q v Z t o K x b p f P p r c o t X u J h y N c w T U a g E c f v L M 2 / K T l 0 6 s r R 5 1 Q c 1 0 v Q 5 p t U A 3 u I 7 J Q d l c k C h r M J g 2 Z W n D R z O u 4 6 N 9 c C 0 k z + 9 v K H W j N a K g s o F 5 f 5 x X 6 R Q y g p P J e X 9 T U q 2 A L B X m Z S i C Q d M x H U B w b m 9 f T 0 v M r C H + d F u + m A 2 r F e j c D M 3 M 4 X N 8 v 7 Y E 4 q c C C E v a D V s F X 4 n X M k A 3 a W 0 Z P d X 6 G m W / 1 C P w J c s Q R G Y J d m 3 / f A S b 2 q f W T y Q D h d U b D + j G D + 9 d D c u L e x N w z r m K W O T s f F C O D X G Q b W 5 v L v x j x s M L L z y r b c I 1 R 9 5 + m b h 6 R V 5 / 8 1 1 9 j 8 v v H 3 r o Q R W y Q 4 d 2 v j C S x 7 O W H 2 n Z 6 O i w K g Y m 1 1 6 8 c E l 9 t Z 0 K 5 k 5 A S 8 v d T 0 Z H B u W R E + v 1 5 r 0 w / s v / + r / 8 7 U 6 S C b m 3 0 G Q 2 4 I 7 p b x T c v Y M D 5 d A D e 2 S k Z / P g 3 a 4 R o Y h B q f D Q t B Y e V G s J n b T l 9 1 Q Y m Y j q H M J r 8 W / v N 7 j H E s O 9 n L R k l j I F i n M m O v l X B W 3 c Q u / Q 8 o R b + A y U L N m d W J t v 6 g S v F Y a c r e C 4 L + f C O t n 7 0 B a L C y k s l x e D 0 g q 1 p A t M P V / L q j / E Y A S X k x R y s E Q Q K t 3 r l z e P H 6 M J 6 9 A K S S k x C w s W F g u W 3 g o x k s d j l P 0 r S J O D 7 T D O g x d Q p I V 2 U I W S E b u x V E O S w Y R M w A p z U j 1 b w Z j A Y d 4 V x V Q A z X o F 7 O A 9 e Q X + F 3 P i O B h Z y I V K y L W Q z O Q m T X v h h e f g o + 3 X S C C z x W 9 m N T c V I C O D 6 X S 3 n p e v + X 0 y l e 4 0 / M s d z G X t B B R c b i n E F d I X v r 6 s V p D 3 z j H D a / K H 8 K d v k O r u B S d t v f C u 3 b m b K E K Y j k I r s n j l T m A 6 / i r H z N a 5 f 7 a 4 8 G m K m a I 9 A A H W q u B k b O c c G R u R N J O N y C U Q L j g R v O 0 q X 7 5 N n 4 g + x 2 b X a w 1 + W L G m r 6 2 C 9 N z + m i 7 8 J B g 0 Y n i Y K 1 h X l l d w / b b s T V d k J I 1 7 A Q 1 h 9 I m C X a z k J d / I i J E q o M M r e t 0 2 t A i n A a q x W a k k F 3 Q h J C f H j S S E j K k V 2 Z D O u 1 V z D R U m + i W G k 3 7 E Z + J J q G j e f f d 9 G R o a l E j a l C F K P Y T + Y H 9 D F 6 Y y f E + Q A t L f 5 f 0 y f c j 2 N S x d S / X m W + / q s n 0 X b D 8 u f W f o m 7 4 h A x + 3 Q t P 4 3 J 2 s 4 O i x B 9 V v 4 6 T x 7 f p S F C a e x 8 D 9 M v r 6 g x + + L G U I / + X L V + V X / / K v m q X v w k / K s l P Q b / C C m u i u w d M o 9 N f O g W r c E P w K 5 0 t u o P D y J V t g + D S p 3 v X 8 w 2 E 3 s u e 3 J 7 6 9 6 F w n w 2 p I 3 o n g N e A e t P i l V V L L o U v 1 O w T U i w R M W Q h + D u u k e 8 G A S B D K w A z n p Q 8 a O Q C e x w 0 X C O + C u m Q s h U F d l p p Z l O V G X Q q t e a m V 4 a w 3 Z y Q u w 5 I I 9 E s g D x + r x t J Y O B 9 k L t N a E i v e k A i c o V y r V 8 P p R L a G 5 w 9 A e O B H Z / O G W h L O M R F R d E I D Q w d M U 1 5 I N + T S c k D H w y f T Y R W o K M P M s G i 0 T F Q E T G v 7 + c 9 + I l 9 8 / i V e r 5 d W p q / j B n d 2 k 5 5 R y O i 7 s b L V + f N f K z W / E X g M B Y W g b 8 f 8 Q F r V D 9 7 / U K 3 T M I S f 9 0 i r x 8 0 v n n n m K f n J T 1 / b M D b 8 1 H Y 7 B T M q 3 K 0 y 7 6 I o b Q u N P l N o O o H 3 G H Q w O T B u I H f U q O O c d O o A n V s X u T I X o G 0 l L T Y Y 9 f L m w r l g y p A i 1 Z Q A / B Y X n O x l W L 0 T L V z S n V D m p g O a k O s 8 H w d I y I h J q 7 y Z 4 m 4 E B n M o K V 2 h b m m 1 4 U / h Q j G j S 2 v 1 8 X 4 o + E a a t B Y / U B Q t S J U K q B H Q x Y l 7 e / G s + G w K V q d b b I p K Z E F X 3 W 2 J u N a M i b k h 3 O u V T F A C 8 M e O D 9 s p T P S 6 u K I 5 B k p E K / G 7 3 / 1 B t T s H I 3 P 2 h o a H N A B B c C B y u Q W L w O w 2 u E T + t d d e l R / C m r C m n 7 c / O + E K B N P u X n / j T d 2 W l X N h n 3 1 6 W s 6 c P Q e / O C p P P f W E Z r 9 7 Q e E K B s P 6 b C 7 8 y 8 t 2 i s x O 8 c p B W 5 s 4 / f y N 4 o 1 L 4 U 3 L 9 Z k d T p y c D u n y e J u y b A N 8 d w G D w + M + r I G h W 6 7 k J M L t j G Z n b P X Q X P y 3 Y b k 8 v u J m p u v y f P x Z a i 9 J s T 2 v 7 7 m o 0 T x 4 w K p I W k L M A 4 N 7 T e H 7 J u g U l Q M n i t O + Y S k s l r X m A f 1 B T k h 3 I u r v l n y m J L F w V V K t U R U Q s 2 A o H a W V N M v u A 3 O R J p 6 L t 2 v f s p 6 T 8 1 F 7 B p t i h i A w z H b H b T z Q C y o K K / X 0 0 4 / L 2 + + 8 a + c 8 4 j j u I s / M C y K F v x k N Z u o S Y a / W j e k u j K w l s l T h 8 v W u t Q F M e s m a E q 7 / s d u g J a H P x o 3 6 W H Z s O 9 A S M Y B C 4 X n x p R c g j A l V Y J x / e + b p p 3 S h I 4 M m W 9 0 n / T V O 0 X B q h j D + + / / 8 n / 5 2 q 5 D 5 d m B T M c P 8 2 w J G x a a z h p R A N / I V v 3 w O K s j 7 e + W g M 9 e D g d g Z J C D f p 6 U t s j A o t C y L r H A Q M Y O e 7 7 f Q 3 2 w 7 N i B p A K N T a Q h H C 9 q 6 M 5 h l g i 7 S q j B z Q C d z o W x d A d O F g 2 i x Y D 0 B o e z W S O k 8 j m e + X E B A 6 / A p L 0 2 A G c l 2 C f 4 U e L o 6 / C k 1 C 5 L q 4 e C A t c H N N E I r Y G W g b 9 B z W t v S u T 9 a g 3 g w A T p V l m D Y D n M z X a g N H 8 2 I 4 N r o f x 6 / s D Q P T Q v 6 G L Q L R b r Z 9 T w P n 7 W H W R B Q E h r K R 7 t Z o I D 0 G / u H Q Q 0 h a M k I 2 g X t x v Y i Y 1 u B s L b R T l w O x A E 9 O D Q M o Y q o b 2 S A s 9 Y k I a v z V 2 V w c F B Y Z 2 R k Z E i X u e 8 m 3 f O C m S 1 f f X V e D l x n 9 e 9 X X 5 3 R A A M r N N G n 4 6 6 R / M 0 g B 3 2 z G w V J e B z 9 S 0 Y n / U e P b i z H d C N w t / R v G 5 p w 9 h e g P X l v H A T e K k 3 N y E Z L Q D C L m l Y k C n c p D U 6 Y h z P A + R 5 m i L R z G F T 4 i k Y E 8 X t l f l n r 5 D X B D T t 3 t m 8 U o J F 6 T R 3 o p H G d 1 Z e Y a H s h Z 0 g O 2 q 5 g + C S V N G U f 6 O V Y G k 5 4 D H S H l T A J X O t K j U v I 7 Z f b g Y m n p D L 4 p i x W C 3 I t h x v A 9 0 r + W Q 0 4 N D 2 7 f X C A 1 k o 1 i U H b c g L Z Z O 2 J Y F E a l Z Y U Z R q m p S V 1 f 0 H 6 e w Z B E W M b B 3 T H 2 O b z z V K J 4 j 6 Z t X / q 9 O d q r C n o F D b 6 U S 4 K U B b c n 7 g J I W M e 4 S c L f d K O j u h 9 M y r o D 8 Z k b n Z B o 6 Q s G j M / v 4 h v 3 e D B b w O c 8 G X m R b V W U a H p B A M W p J 0 s l 0 a L d P r 0 F 4 6 1 2 d g I v M N 2 y 5 T 5 Z U N X e P M 1 q T 5 / 9 / T 2 y p / 8 y c 9 1 u Z C / c 1 n D 9 c A O v 7 R 8 A 6 f k L u O p v f Y g Y r 7 f n n R b X h l t y P 4 + e 4 6 E C O M D s w n t 7 I k 8 D 4 P z k 0 6 V m v A n o H x S 0 M 5 T o C q c m j K 6 L T F g 0 U r W r G S K s z I 0 P q z U L c j z g I a T 4 h H l g i k w A B v A h m Y L 8 9 o L o H B N n P A I h J v Z 7 O F g H h / h P 0 g p A w R N q w z L C M H O M g D h l x O 4 7 x s p a U 6 G 1 q 2 C V G R J U t G G Z E t d M l + j 6 c B I x 7 m Z 8 0 c l Q E r H z g 8 x 8 x e g B W W d v g Z E y U y t S s w c g i A a E v a l 8 K x + X e P E g b V V N G w a C o F I + h t r 6 V e k T 6 y u S u h E N F P p H e z v a W n w 6 p 2 r Y U 3 g 5 T O d W w h K A 9 a N m S 6 W P y S J 3 l E I F J O B A + r 8 8 + 8 7 B V J O R k F f / 8 N b 6 s + 5 e Z 0 u S A m 5 E T i X j H A d 1 5 M v H V G F w U 2 o T d B a L g h 1 n 8 4 P + p I w C t q / l W Z G x x W R n Y J i w 3 M e f / j 4 z Z V i 5 q K / r K c 2 w l 3 F F p 1 N / P A Q O o a 3 R K P k 0 h U X / M o 2 g 5 S + F 7 / G D m d Z Z M M H q x F Z t 7 6 k C t S i i c T m V c f c P M D Y I v O E E 7 7 P w N d Q 3 8 c B J 4 m v S F 4 G U n b h e Y L F M C N + 5 7 z X u U e C K U / M G 0 u m o 9 I 2 u J z c F B M m 1 G i w 6 H 5 C q t y j F 4 h I D 2 z t + k 3 l 8 l n p 7 k p L s 9 n Q 5 F E + a C D o l 1 p g S T + P N 8 b Q X u v 3 2 c L g M X 0 N L X K i 1 p m R T 3 z c g L C G q H O h I N z K v F 9 f m p S R o T 6 5 n E t L p m L I C / t r s H L 2 g 3 D e b r V s 6 P a r X n D x K T P 6 C V p a D m D O H 7 3 5 x t v y 0 5 / 9 W O L x n S v 2 n Y D D h R S e 5 R p c s D w Z t 1 T i n B X B N K X p 6 S k 5 d O w h + e z k S X n + h e f 1 / a W l B c l m 8 n L 4 y G G x Y G U L U L A p U F i X 7 m f n c h L s T + B p i 6 D V a f V n 3 e p R O 5 a O j 6 f C 3 z p h I t 6 9 Y j s s X J b R i V Z n x M K D 0 9 N B e R 8 C U M L 3 u u G o l y B Q X n C i k 8 L E A e I F A 1 R m h B P A s E J F v y 4 C 5 D F v X Q r J g 3 D k K U y M p O m S C o D W Y V / a F t S Q P y b d w f F 1 Y Q I a W 9 x 3 J / r 6 + m F p 4 S i b U Y n 5 B i R e 3 i O x U B 8 s a k S i 5 o A E z f i a M D V b D Z 0 D o j A R n O z l i l I W b y w 1 b O 0 c s l J q y S i s 9 C u a v o I u h 1 / J s 5 R Y W K l c H V S Z 2 R R h W O G p e f h X K j A w b K C P g 8 O j 8 q + f Z l W Y i P e v R Y Q r F H j E O 1 c i a y u B v a C m d 7 u D 1 / y 3 3 / 5 e / u H v / 1 l O n H g Y P s p m 7 V T k Q j U H 9 G l b o O l M P V t a R v t y y c z m S 2 w A F a V X m I h g I K g B C A o S a / g x 8 j c 9 P a u d u n f f + g 6 I A w N D k l m 1 U 6 K o R L p Z m Q r v u 8 O w e y S F v g y A w f T J w s V l W 5 g w B h b Q 7 j u S k P e v h T U R 8 9 s I D u Y z c 0 H x 6 5 K M j T 9 2 d 2 9 + n z / c m 4 m D g 3 y f G A r Z K T 7 u I k g G I 1 a K 3 N P p m h S s S S l b d t 0 D C 5 R P 6 9 / h M F I b 1 m t g I K M b t N B d F s I Q O l O B t F 4 F B p o r S D F j c 0 a K 4 a x T 2 g r L 6 H z O P 7 k I Q x B h S 9 c G N 2 G A Q j G 7 j 2 C I v I X R 5 3 W i 6 S + V B P 6 V V c T 3 Q B O X y r K S i 0 J 4 V r V A S 1 F m Y I X g W 4 G C j v W H Z S 9 8 s V W 4 d l F n z Z g F n 2 i 5 i T Z C u z C C 9 / F k R M q t g D T L G 6 P D q t h w W 7 3 w D T + Z 2 i J V B K B g E I z + M S 3 o b / 7 j f 9 B K r 1 s F C 5 I O X S V Y w 4 T R S Q Z A e n v Q r 5 z L u 8 X h y O q 6 p I C k r F w 9 T b p X L u S k C D + K G w q 4 6 E 8 O a H 0 M B W 6 P + Y 7 t n C k X F v D s o H r c 4 a X H K k k u F J d a p g 5 3 w J K Z F V h x + x v b g / z 3 r k 7 g 3 g J o K S b z 8 A G Y x + Z M 0 m r 0 r Z M C d o A T l g f 7 W 1 K r W R g s 6 P D A l D S M C V n K c 0 l 2 U P r A Q t p O i L k t d S k 2 C + h M m i x b K L 0 / j 8 I H Y l B j 7 T 0 f / B Z G 1 h j e 1 p k G z 2 c e u F R h K 0 T 6 0 V H K Z d d R A Q U x P V E A z v w w 8 4 G w c G y 5 z U W M N g 0 k 1 B p B t R q + M H w W n 6 T 7 4 / D F R A Z B 2 Y I B e z U u b 6 n l K 2 O g 1 S X d 0 y 1 d k A 3 N T Q R a I V P y U K a r a N s v o b h M H G z 4 D B n Y / z g + X X 8 m K r b X L 0 V k G X R v O z B 1 j a D m Z 0 0 G B i p 2 g h M j z E q x / 8 7 X N r b H d q C v W 4 V V Y 2 S T 0 J X L c G Y p v K w 7 Q T + Q W R y M P p Z l U Y Z D v c L U M U 4 H k F 0 c f O Q B O X X q t M 6 5 U b D e f + 8 D m V y 9 J q P w h U O m I V O r h s R 7 o z L c 7 Z d I D 9 O 0 G G V O b S 9 Q V 1 Y C a C T b K f s u 4 N J y R H w 0 z Q l T m i y l 7 N n W x o u 2 M 0 d C c O c L u h e h F h N I o Q F 9 Y x K S L u l P B Z Q O c S A O D + 6 R Y K 1 f M n M V m I M 8 r J W 9 S w U X 9 8 E G O W d a B 7 + 3 W p 2 Q Q n N O X x s 9 X J 6 B Q c f / 1 1 m M T k o v Z f J S D 9 k D t x N L C / O w R e g o j 2 P Y K v m 0 F h + 1 M z e W I w V n k C g L 6 p W r i s x M L O D 1 A W k 3 B m X C G b z w G v C v J T X L X S 7 B w i M Z D Y o w f B 8 U O 7 I S 9 n X B x 4 L / V A 7 h N 0 P B c T k F Z v L O Z b v 2 R R n f Y 3 C F 9 8 1 N J K 5 X 7 n g 7 r J R N q U N z / d u / / Q 6 v b N p 8 I / C Y r 5 f W 2 4 B l r G 8 E K j D W M o z G 0 U P O V 9 k H 0 S A L w d g X n Z m d 1 X B 3 0 6 x J d 6 p H u k a T E m x C 0 + B j N 8 j y 9 D N P y 2 p 2 S d 5 8 + w 1 5 4 c X n 5 c D B A 3 J p 6 i I a S 2 Q P F 5 f i s K 7 u i N S h 0 B 0 6 t L V A c S 9 Y 1 u J 7 6 3 J Y / Y L v C j 6 4 a v t T w a S F g Q + q Y 8 3 h m R 2 e 4 c C A d v / D B X t m n q v B E 2 h o C q I L C h T n q U i 1 q E k p d A z 1 j n c / C E H 1 S 7 t p S t X M K A U s W j N 6 n b r Y y 9 i J R n B V g h H 4 U M 3 1 Q U B t T C H I l T K y N L m i y 9 6 p c f s C a V g L m x 5 l M x j w u C 4 X P x K p b n z m s / 2 g a 8 6 8 H 0 u N E V Q J i e S U B K P T M t I 3 J Y H o B K 6 5 K L 1 7 Q / L I 3 n m 5 t G j I v l R L 7 4 8 I + p K y m B m W + d U h P H M I 9 A V 9 i m c L + 8 H 5 f R A O X x z + T c N O j w K F Z f u 8 A U H K O l 3 P Q X I J l p G R O m c 8 3 h I q j Z B k Z v L y y s s v 4 / J + u 1 1 u g B w s y 4 O e n M 0 e D x X c B H Q j s 0 G c C u J K 6 d n H X l A 5 c J M C b i f K s H 3 Q D 6 v k S L a W 1 G Z J N u e 2 2 P / D Q y P y z C v H l U n w u L n Z e S n A B 2 M n k D 1 Y 6 P p w 3 J T z o I L 6 n a 2 i f H + 4 a N + R + l q 3 0 Y C 7 h p 2 o M g f 7 E q B x o 0 0 8 a h 3 U Z x G D w Z C E z 5 6 4 5 m m u Z o J y b c V W J 8 N h U 4 7 2 o L N I z 9 C Y z E 2 b n m n I / v 6 I v V z c 7 Q x 8 b x a C 1 Y + G Y 0 T R 5 5 S L J d 0 S y 8 5 S Z 1 W c c M K A B l 2 F T Y l I 1 G c v Y O R n m 0 D 5 5 Y + j 1 b i o s B 2 o i Q V h D 9 S i 0 v D X d F L U B e + b Q Q S d u A X m i w 1 Q l k W J N Y d V I N o s m 1 w p S C y Y w G s o A A h e w 6 x I 0 1 / A Z Z p 4 / j G 9 1 8 / n Q n J s J C N 1 K 6 f W j 8 L V y M c k l K r o q l + G i d + c 5 L 5 W 9 n V u G l s 9 a w f M e k 5 e e y i 0 p d / k B e t b C P z S F V j l f g 5 0 B 4 V K S 2 B L x C I b c e g y g x S c K 6 O f t d Z n A D e r 6 y w z R w t 1 7 t w 5 T S N y + w Y i h H / X v 8 i s F X d 5 S 7 5 h K 6 W u 0 J j + r j Z z u k L 4 + J H H N m z g 9 v o F u 7 8 2 C R Q b k 1 y Y Y L S G U v 6 N 4 y Z 7 O A 7 e / 0 x / U 8 x Y T e d m C A 3 5 w w / w g v 3 x K u u 2 s + 0 8 H 3 G x I r M j d I 8 o D M 5 a 3 Z J I 2 G l 8 D P 4 6 c + D w W Q l c u j d h b 7 v P V J X t U M / i P M m G + H G 8 r 2 V I G w J c a Z s S D 1 L c I U w N C C r j C B B O p Y U + T h b j h u D X c W V w k r l / u D z 5 / W U M n o O g M k w n Y u C E u 9 A 3 o G 2 p Q W l V y Y g g b + I L T 0 s s O y a V t D 0 g S G d z V U P n r 2 q S g U W q 4 5 S g f + V x z R v U Z f 5 J 2 z r d M n Y g U D x k C E q P x X f 6 c b 3 t w H b e q q r V S q U h f d z J A q j C c Y u 6 y a U 3 A J X b t Y k J W Z h b l G W u F g 5 E 5 M 9 + 9 q r z K T 5 3 f h N m j t E 9 + x 0 K l C t M L u q 1 G g w N K K Q T / H m L K X D O o 2 w S K K a O f D 4 b 0 h o O z B r + V u A W V W Y U X L g K m n I 9 P L e / I V E M Y i 5 F d y 3 K 7 P S 0 j I 6 P O 0 e A O s D C c z t P d r A 3 w k Z w I L I E 1 1 Y B E F 0 + 7 9 G C H M B K Q S 1 7 w l M D F n 7 W G N z 4 Z S 6 Q S 6 Y Y T L C F 3 s V U x r C 5 O 8 D P O P N v h U t 6 3 o h v v X w B N w b o i 7 e l D B + J u X Y s 2 t J o l a Q V K 0 u x O K q V l C z L L k 7 K Y q I j s b Z O Z o 9 y n V f T L + 9 f 3 T p K d 0 P s Q K B c P L 2 n L k m 2 5 w 2 + c h X O / w O e 5 G X v n M 9 O w X 5 l i P z k y Y / l R f h C 9 H P p A 5 7 5 + r I 8 9 d h x + x j n Z 7 X k l 1 4 q N C e S T 1 8 4 F b Q 3 D G B 7 s 1 L T m a / O y o s v v 6 h j h X C t E 7 F J v L n v K + / 3 W y N M t 4 E b C R N x c Z F 1 7 2 z 1 w l l z L j f w C h P T d i K w 7 N T e G 4 W J I g L a w f c h D 7 R m 3 O y a 6 4 q Y 1 6 f J o / j P h f s 3 w 9 5 1 N 6 G 1 B W F E F 1 x b 3 e g X s A h I h Z b Q t 2 o L I M C o Z R O 8 j 0 v 1 i W o r K 8 F W U I M J a 8 K E 2 2 M C b T R U U Z 8 o E M r K A n f F D 8 1 C m E A J Z U A n W K 1 q E H 0 M e h m Z k W d Y p w / y w + g d h c s z / X N H w X l N R p A 1 6 f g 6 G O y w Y j c j T K x e R X A r 2 v n C R T l 2 Y r 8 0 f H m N L k Y i Y f i d 3 W A t P p l B G y 2 j f V 2 f y / X B C B U m u A K k o N w A n V b p 0 c d O r A l T J z Y J F H O x b k L R f O c x H l 5 S j U W Q t n m L b z A t y F 1 O U S 6 K l K x 5 j Z a Z 5 G I q I h A c v I J e 1 0 x u H 6 i T A e 7 N F B 1 a k K 3 a k V Q m 5 A w K 3 Z c I 5 9 j f 2 9 T a g C 5 Y 7 o w r Y A 3 6 C v i v X v X J A o R 9 o G c G P t q K z i u 1 / G W x A i 0 N J L h g y t E C l 2 w E l n D W E O 6 r I u k g A y a W T C 7 3 S F n m p W h N S z t S g n C C D i + P K 3 U c h 2 U a 7 2 7 r q l x S 4 7 u F + S K U S 9 s n X 8 w G Z W a L H F E z A w s L J c a t e 7 x Y n r z + C g l G P F n I h s J Y B T 3 j L v A H h h 6 V 4 b 5 9 E q / b G w l U 6 k X Z O x Q X o 1 2 Q U G N e w u 2 s L p h N k 6 l w / h D 9 x + t r g A K 3 5 k P / c i 1 Y u B F T 9 r A d N g g U E x r n 8 + D 4 2 1 P b 7 x 1 a l Z p G b U g L X D A A w B 9 d t w Q 0 M I S N R B a D n x G z m A 5 W F x Q I 7 1 o n o g V N x z m o L Y G 3 K X x c j l E O L u K l f Q 3 P 5 T X t i X N K v A 7 P H s a 5 R t C H n E t i d g T T j + g / t S I V i V j r C x 0 z u J v h Z B v f i M F P q 0 m 0 N C L N W A 6 D J i J H 4 k E V 0 K X V / Z I p p a Q u W V 3 P 5 F b t Z Q l n R j T v N u j X M g t / K r + 5 v I I W C A V Y l t q L 9 L A d D O g 8 n s j A 4 k R 8 d Q 0 c / N O / / r 2 c O f O V L r 1 Y r V 2 D b 7 k M p b i M 8 8 F / j a T k 1 N f v y I W v L 0 h B J q T e s P M J C 1 y d w K x / 9 L 9 f p z z w t 3 P 5 R x 9 9 W D 6 + + L 5 k C j P K R h T r b F S h P h R 3 1 G D i 4 r c i o r c V t m q 5 2 w S j d a Q / h 6 G d 2 / 6 G a J E a d J w F 7 W Z F Q H s 3 2 W 6 A t 7 G x b x X V l o V O R E d g P J K a K Y X c 4 j h u j 8 O g g c 5 z 4 H M m 4 F K g k r 7 x t Y g U l 9 a z X p 1 a P Q g A B a o u e W n B i p r B 9 T B z l T X T k y P 4 N C K 5 m i l G J S i J B L 5 f A 9 U L h 6 T d a G J A t j V i V U v Z W R 7 h e g + u 1 4 a A p j S L w y 0 H w P l G + m e 3 v S z n F q k N L Q P p V g w W c g j 3 v N 9 b Q J R / o l 0 5 l U N 3 x A W T f 7 P 1 A H z F j d p / A j 7 X l y f / Q f d Y z t Y n p T s 8 J p F A U h b L F 2 U g f k h m i 1 9 J L N A t P d E 9 M B y M 3 o B K t y t y 5 o t L 8 s Q T T 0 A O f N L F a C H X I 2 6 x n I Z u w a X p L 3 Q u 8 o H + x 8 F o E v I B f E 4 3 + c H P V Z b U E v e S M B G 0 w t E g N B B 5 c 8 1 x K u F X k A I J r L T W x + t Y q k 5 h a a N j a b 1 o W N y s j G j A F i Z C J 5 S 3 G F f s i H o Z 5 y e F d D 5 3 r Z O X 0 l C Y a C 1 J 7 Y i K L G N M Q e D b S R W 8 m G 9 Q 6 + 8 N J B + Q S o H B B Z F r K x G J h N t S C k x L L b m g w Z N A k i u u A i p M c d + I R v k a 4 b z + t O H j e W t r n J 0 P r M 1 1 f R P g Y G Q v M 4 j C M n F e u D m a 0 8 5 E t Y v c b H 7 D r i 0 u R r h a u B t P b g R l K H 4 U l N K m x E 2 z K n P F M 9 I b 3 S f d 9 X 0 y U / w C 8 m 9 I p j o p u f q 8 W N G 8 j j V 3 f V r L M z f p B U P 1 R / Y + J o c H n 5 Y z F z 9 V J f t s / 7 r j 6 W f 5 4 H s V d C x V O C B I t B 4 s o M L B z v J d + j k 0 p h c N W C 4 D 1 o X J o x i t 2 2 Z j u P s 8 e c E 8 s W K 4 o U E P F 0 x 0 J V g e O h S b w l + W L h f n U m x a p z J 8 N t O C M F l J M U O 0 T v A n S l y t 2 y X Z K v w o m F N y / G O j i 1 K L T S s d 9 Y I B E A q g h c F I T 4 + T q c W F / f L W Q k i m c w F 5 / 2 p Y w + T L r H 7 k f O e b B C O T X P 7 B j R t c u I G g Q x 0 F g n r 3 p u X r L c a u C W t r N E F p W 7 Y g d Y W H 9 H c U V o m W i k K z 6 r + s 0 y m c q w v 4 Q x C 8 I z J 5 e Q G v q 2 u G p c x J S Q d t q 6 k U m 8 g 3 Z n E M r H w 0 I i N 9 B 2 V y 9 Q u d w 3 x 5 z K a M f j b m v Y o l W J h q H H T I S Q 3 i 6 l 0 X u k o b w s U o n w v u A E 9 B M n M b L V c n j m 9 R 9 o u T g H 3 w g R j 0 m J u d 1 f e q R b s T m u U J n X w t W 4 t K P V N d c J h K C b V I n J Q O g s h H / N 2 g i A v S D h V 0 q U Q 6 O i r R e B g W l f 4 W 4 Z O m l C X q 6 8 f r 9 e c w 4 I c x m Z Q C G r e G Z J U P g E e 6 g M H 4 b c v R Z M Y 6 i 3 e G o L T c l Q 2 M o H I R 4 0 e T 6 6 F p F 7 2 l j R u 1 E c 1 6 W R 5 5 + D g U i K 0 U M 9 V p + E 4 r s E x 7 p d Y u 4 t x x a f j K u o T G N J u S j t g R 3 W i E i y z 9 U n f a x I I b w E g p 5 6 E m L 8 / K 7 M y s v P P 7 D 6 U 6 G Z R i E 4 o O P t T Y w J h c P j e r 2 S 3 B u M g P R x p s 3 X s X 3 F W j V k / B b w L l h T N L 4 W F i p K 7 e d T S j L m 9 3 H N A f H L I F w E K H 0 5 F n E G c n Y F U f z Q z A O a n d R k a Z u W H p L h Q U m v G h P U o J O c 1 L T M x m J O Z s K F B t 5 6 T O l Y 2 4 V K j Y I 9 2 h c V l Z s t c 0 R Z o 9 U r d K m q / H g A M t E n 0 q N 0 S / B l y a g 7 I F f 2 q R I f 1 1 e f t W g U L E 1 L B K w 6 / 1 K V x Y u P 9 j w 5 v j + Z F U C O 3 m v A C 4 v C O Z i O k + Z 4 m g v Q d V N N g l T O Y l I k Y S f w c k 1 d y j 1 i o W p E 9 p y W T u l I y N 7 E M z R a S X u a D w P 9 u t V b R i U E J G Q h Y W F n V 5 x 8 s / f k 5 W G l l J t I e l G J o W K 9 S S J 5 9 9 R C 5 d s 7 d L o q X a s M f u v Q Y u w 4 j B Z 0 r E 4 X N E M W b R 7 q R z z M B m K o u C H d b G m z j W B w 1 q M f s 8 y J 0 K 7 T Q k L g O h L 8 4 J e w 5 U U g b S D m 9 Q Q 4 U F H V k R a D b 4 Q 9 B 7 U p c c u r I p A Y e m s R P D 6 P D z i 3 U Z G s 5 J q d q F 4 2 Z U S 8 5 k W L / B E H 8 Y 9 g a j q 1 a v S i Q a k y L u Z b E S g b W C s O D s T B 9 i J L A T v C 8 q g J O g e n d U l m 4 x K O G i O 8 r p B p / M w I f l N M I o E 4 E B n p b z o r p V q w c R W O i F o q E T x E S r V t Y y 3 K x X 0 d O T l t n S G a m 1 C t L N K r 3 a s e j G G q x 9 K o K + 4 7 I X n 5 S b G V D n i j S L Q a k F h k B S y v L G W 3 + Q G b S V E U D n F 0 Q S 6 b g W m S E G B v r k d 2 + 8 I + P 7 u R Q H Y 4 I q L O m X i e m L E k 0 w i H Q P g x Y m 6 g 9 K x V N X j Z E + l / q p P 8 t + g P O r f h O F K s m J X O g 1 B n K K 0 K S Q I F Z n z a 3 A T 6 l C 4 O B Y c z d G g k X x C a Y E l S s g I a 2 I L G Q G w T C H c Y k 0 h G B d 6 1 J T 0 q c b 6 b O D E a H o N M 4 b l 3 I t I Q / 2 i / T H 2 q B s O A 5 W 1 I w U I L j c z M G S v u 4 V F V Z C V 6 T q X k z r 1 f t Z H 6 G 2 1 J R P Z p g U 6 7 x 5 p 3 C b p o / K 6 T L a k e g s L r p d H i 0 3 t G A C L c F t g s 6 e v y S t q L 1 8 h e U G y A j 8 j o V i d M / v u J m F + q I s l i / I V 7 N J W K s u L V Z D q v n B q Y v y 7 P O P y 0 v P D 0 p v P A p a H d F a 6 1 7 8 + E c v y a k P l u F z l S U O K z e U O i T c v n R x e U 5 8 / + 1 k 4 U 4 3 8 + 3 h D v O T 1 5 j L h / 7 g Z X J t D H D Q j T S I v I a 3 P T 6 V F 5 z w d e e o N o C Z G e g U L 2 z r B O G r w 2 r R V 3 P A 6 O r F J U O O D r Z h h S y Z X q 7 I g a G Y z B T z 0 p U o g L y F 4 Q X Y F D N W G 9 d c P 0 7 K E s 2 a K T 3 w C Z q k o h H Q E 4 O b f Z a k u h q Q g T 6 7 R h x 5 f Y o l u 8 A W 3 5 r e O E 9 2 R 3 G b V s q L h + G L u p k S p N 1 T U F Y s c u N F K V O W W j i 5 F j 4 n v X 7 3 1 O / l t e f + B K / A A b S u X E Q X B N L a l x q r 0 h W 2 2 6 g F H + r z 2 Z o 8 P h q X y c l J r T 8 R D M P i e / b 2 5 b y 5 s 0 f 6 B n B S P j t f l L 7 x 9 U q 3 D D z d 0 x Z K g f 7 X f D z 8 T g e C 0 l U L S b u K Q e s U 4 N g S t s L b B C 2 s 6 U G 9 V B c / E 1 4 h a F 5 h I k K w Y s e H W 6 A e X D 1 s g K Z k Z a q 4 I n F f X A M R r j A p 8 F X u 6 R S r j k G I Q D E i c K y t g u S N i i z X G r B i O a 0 K 6 w o T o f s 8 Q T m s t j Z H w r 4 r + M o T L e V 6 p k 5 h I p r 1 l l J F F 1 z j Z F a S U m + X l e a F j I j M F 2 2 L l S s t g B K v R x C 5 W 8 k T 4 w m 1 N K w Q 2 2 j V N g i T w m H Q t H R a z w P O K C 2 p E Q C F B 1 U k S k 3 b p 2 X g 6 Z 4 X q A t L 4 M 7 M j n W Q S d p Z 2 G 6 N P O 6 C Q X g N p Z E C f V t d l y r d b h O f u 3 s m z c 3 N q G U K g + O r 8 D k U 0 A v 6 B L z 2 x 5 M h 6 U m U l f K l E 1 U p m E V c 3 a / B C j d H r x F b l m C l S 6 r g o F x p C h 0 q V x c t m V h K S D S S 1 T V V 5 P I b g F s B y 9 x U L O W 7 C t f w r T h z f y 6 i y b D 6 r 1 4 c O f Y o K N y s t G G B i M F E V K q t o n Q F h 9 V n 8 i J b m 1 Y / i x W L x k b 3 O O + u g / K X 4 2 Q 9 a O N K 9 Y q s V K 6 C / s + A w Y D 6 O x w 6 E R z Q a G C j V b k v U C z I G A u w y D 7 4 N i x V b x u O Z Y K a C E M c / a F V V 8 H R z 8 y F Q B + c L w E G t S V f s 0 0 5 l t H h n K t g 3 e 6 R k T H R j Z 0 d h U r / q 7 b u 1 i j o Y B 8 Z a M r T e x s a m Y t Y c H J h z Y b g L G d w H x n u X g + 7 Q 8 G i Z s w 1 l o U b c D P N a a Z Y 1 a y C w e g M r O q I W j Q O O N 1 L C s h C a x f h a 3 2 4 R a j 5 u 4 a 1 H E f n l 6 c L F L W C P U X h b l Z A 7 B 3 p l l Y l I D P L F / U 1 s 0 P O Q Q E 1 G 3 X d F d I L h s 9 L z R U t 9 K m d 6 E G l l V V h S 4 F O s v Z I y H d I W l Y d d L 2 M M 4 J k 1 5 u q T O k e p N r j s I y M 1 N 7 j c C c R 4 1 V o e Q i S L l c H m A d O X 1 + X 1 e O 9 h 0 d B r a o b K c d q H a / R B + 7 k I w W K q S g E y 3 f Z c y h 2 J 4 U 6 t t B x o R k Z Z d B C V t f 0 m d K I w + I k 5 u A R D a 5 t a M 3 J 2 Z 6 e P g y m t q 5 C r k N Y u 6 I 1 G e 5 n H t / 6 e R k o y e C e v p h K y E c T 3 3 1 h I r j / F M G 9 i A k u 8 n Q L 6 R C N L l B 0 K L + v n R W z x F z e k I M H D 8 D H a U m t X p d o o E v 2 g g K H f V B I X K E L A W C K G R E L d s t I 4 r g s l M 9 r S y 5 V L k q m a m / i P b H S q w E f 5 j I z c b j e 9 M t w 8 B H p j x 7 S 7 J p S P g t n C j 0 A K a L i t W L N b 7 l A e X n W H Y I b + e J + u E z j J 3 Q H d b b u e r 8 p u u P 4 H M e v 1 F r S Q o e k w e d Y M 5 w F L q d W V i X U A E 9 0 z s c E V w V O x a U c W y X L s v a d r r H C I G E y L K l e V H o h O E 3 p T 6 6 C y k U 1 t 4 / U p W K u y M z C J e 3 g o e 6 8 R M N x C X A j K y 9 8 l p y a i G v B l O 8 L t H Y 6 4 G 7 s T U t M / 5 N g m b i B e A R + k U / n q Z h O R m Y B F a W f n z j x i O 6 c M Z X 5 y g 5 a 4 L v c C W W p e g E C g P Y H A 2 E x l 4 X i R U m Y Q 6 D 3 O A D C G m 1 A e a H / D v d X J W j E l G n 0 s K o V u l Q X P e I w z n Y 8 + d S j c m 7 y K y h N + 3 r R Q P q + h S J U b g O W L p n g 3 y 5 V 2 x J o z L 5 I Q D u R 2 + Q U M d B p 2 c Z 7 e z T F n 5 / z + / E g f J 4 6 X l O D c X K Y S 7 o 9 0 N o H n t Q l r m s i x e M 8 k r 1 k n f N N d q J s w 5 + X t q 8 q 6 c E 4 3 u d / f s 2 A p 9 9 F 8 F y F o i X v r X w / / C U v 1 n b s R / O x n D T B R G I i i / Z x w W V H Z B s N K D p 3 8 0 l O Q 7 z y y s t S z f g l l 1 2 U V q C m 2 w n 1 x w 7 a n 6 O 5 W M w l H I x K M 1 g S X 7 c p k X B S o l 0 J 8 R s B C R h h X p Z d q C 3 N g p e 0 f i 5 q 7 Y I M D w 3 L 2 + + d l E J j T v 2 o + w I F s P g I W 4 z R o j K 0 U J n 0 a x u w l p u u l A 3 Z x z A 3 j x 1 n / 9 g d r t M e I R N W B O 9 B m F q U U t O n B V 6 y D f Q 2 X m 7 e m M 0 H j s 6 6 e + i S l l 8 i I c 7 q c z 1 P U 6 4 u J 1 T Q O X N v + C J K A R O + E b z 2 a Y J u D t f + e C 4 q D V z j + w a W e n P B c t I E J + Q 5 y q O g X e 4 U 4 u m Z k J Y w q / v 9 s o r j N B 6 B w + h X X j w / I e X A o t S g m A h 3 X s o F E 2 Z 7 I n u 0 D 1 N O 7 l + p s Q J f y Y 7 i w c V W 2 t c P B T j i T D Y T z A / s 6 e u V 4 8 c P y 6 V L U 7 p U / r 5 A A a z w p P U j 0 G g J a K 2 k s 3 v f V m A l 1 p D Y W 0 / m 0 I G 9 g 2 O a g 6 Z b x D i t W a 1 U N C v Z R Q B / L / l q u l C w u 7 V 9 I q q P O T b 8 7 c x l x R M J K V Y X Z E / f s s x l e n m A B i W Y R U 7 f r A 3 / 6 8 2 5 k J y 6 i 4 s C 7 z a 4 w N C L K g Q l j s c t 4 / k T P f Y y G 2 U Y D i h Y V c 7 5 0 V i j C w L o S y 5 7 / / i N K + i v R f R V Y 9 P 0 B q G Z F A 4 Y G u d K g C D r k W z X W R 5 w G 9 N c x h a + 9 b P c w 9 B l z x 1 j k s E C F w y B u 7 9 Z A J J 5 f 0 R 3 v K 1 p S g V Y i Z I n n B v 0 V H s l e K 6 h R E h i K d g U c H E o Q u 0 o a l F d L k + f j e D 7 G C i r 3 A Q P o 4 T X G 0 i P a 6 T v c G 9 M Y u a w + A t 2 P D 8 D i v P m x G 1 U K P o O g r 5 h F I L C T B T W P i E + Q B u 4 R Y U I r u 1 K R u w V 0 y 4 Y K D p 8 4 I j 0 x s d 0 f k r 3 y N q c v 6 x g G J 1 + a j I 0 g H 6 C 8 t v m O N Z F d M H l N k 3 T n u C 9 L 1 D A I u c Z n J l 2 F + v i R J r X 0 D C 4 w L p E m 1 0 q E I z M c f E e V 7 2 m Q U t S 3 J m + a D d y 5 3 6 v L Y 9 w r g F v U Y v q j h Z + S x q F l g Z I T H / b 3 u o T F / G W 2 q L B u z w b t J f X 4 y u n Z 6 i C v 9 / o 3 M P Z O 9 + 0 t 6 c t r 1 + M b J k x f 2 4 x J P X a + n c z m V V 5 4 M B + U M W w 5 O p 2 A V L / N k b d z T 5 3 4 W 6 P 2 g n u 0 s h k X C s P d t L 2 y Z 6 e i L T y L L h z H 5 r k q q b d 6 Q N G 7 R r 1 l s z P z y o H 5 + y 7 g Y P 8 o B 9 + N K R W 3 o E A u r X b X H C 1 K S d s N + x D h A 4 P J j c e 5 w W t 1 3 y 5 I V a M k 4 e 0 g j 6 l e g R 9 c N 2 L C L S d x 6 V T T d 3 Z Y i l f k Q g T N 7 / n i M E P 9 Y L r x t w M f 9 a O 3 C h u 6 6 A l 8 z G h 2 Q E 3 x W Y f c k t V 1 p l 3 o R P y N 4 B b T m w r s N a 6 1 h G B / s w V 8 7 J k s m T B f U i Z F o S D m R W L I E B M w y 9 V 8 j L U P b Y 2 L 0 V w Z e 3 F J V i G 9 T I O a 6 A f x R r g k / D H u E j Q R Q s W x 2 v u W H y z Z M 3 I 6 e m A 5 B k B g Z A O h c P Q n n 4 N j m S q 6 J 1 S U H k + f W / e C 3 1 o h m v 7 o q A v T V g z S U m t 9 f 3 v O i o Y l m Y 4 P c s S D T 5 N + e F u K T v Z B a b q C d C w 9 B c D D k R f b L / + J k i / r 4 e 1 u h H b g V 9 3 b o U B E 2 4 J d F + g H G h E F q 3 h 5 t y l B 9 O 6 0 M I L O s i H U j a 1 c 7 U b K Q d / m J P H E O / R o a Y E I o m 1 l b m B 9 j r 9 4 8 Q s l 7 M z 3 N 0 b n 5 d U 3 J C a b 1 n K s S l d i s 9 s 5 w F Y u X b M l G v c Y p T A 7 c w u B O T M Z E g W a 3 5 5 D 3 T m y j e 4 X P 1 u g o t f P 5 k O w S r 7 5 S o U F V O 1 a K F 2 U p n p q r M 3 c K P Z k E u X r 0 D h r U f n v G h 7 r J S 3 j n + j 1 l T r s x W 4 t o y V k d i P X E q T L y 3 L v j 1 7 Z K j r H l 9 g 6 M U 0 O o y + i R d B a 3 P H W e j Q Y T o 7 z p g m z + / k + h F 8 5 p Y j c 5 M r l q p F W W 0 s S K k c k m a 9 L V 1 d V U 1 w Z d I l 6 z 1 w H k z L D w N 0 o U Z 7 y F v o v / n k f D 4 g C x A m d 2 m 9 u y 3 M v Q R S X e L L H e Y m u t T w w 4 / f l c e f f x X W b l 1 w v D B Y Q 8 S B u + U r J 3 z Z 9 6 T 7 z H 9 l v 9 B a c c f C 4 n J R K r W S f P r F p / L p J 5 / p 8 p g 3 3 3 5 T A 0 h f T N W + 5 c s 3 7 n I I 6 6 X 9 r D T U 0 q D A 8 v K S 9 A S G N i / T w C 1 R Q 3 F S k K F r 7 3 a Y l L O l v C k 1 k 8 m t e U l 3 J c U q B u T D Z Z + k 4 C M d G l q V e j s n A X j X L P X l r f b K d U 6 d y 0 V Y C e g 9 Z w O E 7 w y 2 G b j f B F 4 d r M s b p 3 4 j Y w 8 d l W S s I A F f Q p p m Q T e v 6 4 8 d c I 4 C 0 J 9 U k B Q k + q q 0 T A y b M 2 e P i z 4 p W E u l K b l 2 a U 4 e H D + q P n R X O g U 6 b v u 3 X D B a a i 1 L C c J + X 6 A 8 O D b Q l K 5 Q Q f k 2 1 8 Y Q O j / l T M I y x O 3 u M 8 t Q N 0 O q 3 s B E A 4 3 L d T d e u D X D X b B u B F f q h n 3 d 4 m 4 l Q 7 j n Z l 1 E b h f D k m I U U C 7 T / 0 7 h W y R Q R w b Q Q a V J y V k 1 G e k L w Q c z 5 Y H 0 / k 2 3 y M A P f V X + N 1 v 8 E t Y M v r S H r n R Z 4 7 K S K c j e I X y X j i 2 N J I c E z s M 6 6 M z Z 5 B t k L / c p n w c X l 4 M S r a V U m N i 4 3 A u K w l Q u o / X Q v r r L u + P s a n s z r 8 s B S 7 G V 8 x u X B h B M L 6 K w s A O 4 S y C X w N M 6 G V Y U i t H J 0 A S Y Y M u 0 F g o T w f S a U s e q 1 f u 4 O f T G L B l N 7 p G F i x M Q k J a E g 4 V N V W g J C t P 8 h U X I h 0 / S k T 0 Q q K D 0 x R 6 w P / M Z 4 m 9 F Z S Q 9 u h a g q j R X V Z g I R g F 1 b h G 6 0 Z d i M Z z 7 W A N z H E u O j F x Z N m A g o a m k L f E g + D M 7 g h z b 4 d m c t / L D G r E + N 9 / h 1 q D d 6 f X V m 0 Q b m o / a U K 0 a f o d 8 M f z y 6 7 5 P F V m E Y K 0 n t 7 L w y 0 z O c c w c f J + S X L 8 J a K U k n y U v P P e i f H 7 6 K 7 S 9 I b X 2 V e f T d X A T 8 j 6 t E c H s 8 7 Q M x h 9 U q j e a P C H D i e N y 6 u z p t R 3 1 S Q 2 5 Z H 6 p f M F + D W j p Z k D 7 2 v 7 z P l x 8 x e g Q s L e 3 L I Y Z g j q C 1 K A t w Z b 1 f Y I h c i 2 / B p / n w R S z x G G 4 u O A M L d p 2 k s t o / r l N j B d 2 o X + 7 3 B d L K n v R w v m + r f s Y f 1 f B y K 0 V J n 2 P y n M n X p O v P 1 6 W n s j 6 5 t Q u V i p F z X b Y C u f O n Z c H D x w W E / 6 y C 1 8 h K A P x I 8 4 r W C d P 7 O q + Q H W A I f B 2 z Z K q m Z O Q C c e T r h T a 0 j v + 2 f b 9 C V t w S B M I b p f C T l n b J 4 p z G B 3 y 0 W 7 Y w h o E 5 W O F I i + Y M 3 s f u w + 4 T Q q u d G Z O 3 8 y M X R P R i + J K Q b K F u l S 2 C J 9 m l j P S N 9 K H c e A I H P r 0 X b g G d A H A 4 O 0 3 P H 7 z f Y H a A m 9 O R i V e H J Z Q a K M V Y S M y y 7 k M o X N h O R S Q 6 U b u 5 K H C y Y x 2 w W 1 b Q h A l P 1 q f t M / e W H p d K 8 Y 7 I n z 3 s T u 4 m g 1 o 9 I 7 g r p C X L 1 + x X z i o L b Z k J n h A v s r 2 y c L M e l V f g l M a 0 X h U d A c O d K e u l 9 L 3 f e p v c w 8 p c 3 W j C N 0 X q G 1 w s R D S S d g N Q G t Z f p / E G W Z 1 4 T i 5 7 Q 7 t 1 v Z t N D n 7 e t q S a / r F V 4 l q 8 X + G Z Q l n i Q 9 O s / H 4 + 9 g d c J M B z j G 6 c O v r M e j U B o t 4 L 5 9 Y 8 1 V T g x H H 6 t h g Q O L Q o Q P S t B q 6 E N G f x r c g n F r w F L 7 Z l e W A + H v N D R k V 9 w V q G z C f o V m p S 6 1 q b y L t g v l k g Q Q a E U L F 6 J 0 7 d 8 S a c E S j 0 V T q 5 2 d 9 v w 6 E w k v i a 0 e l V E 7 K c i G l S 7 d p y J h S Y 7 U 8 v O E + d g 2 s Q n s x H w D d t v u p X C 3 q R g E t E 3 1 b t J d c u K g U q 2 p 1 r K J t n Y h Y P C 7 V W k W 4 E J H g / C P 3 j T r c 0 5 I H H N q v d R z x P w X z v k B t g + W a I e F o U j 6 Z 7 9 d t X n Q X C D Q a C y s S n H v Q z G 9 9 Z W N u d g Y 0 M a g b W H f 6 T 0 Q A 3 m s r V B A j N C 9 7 U m E p t u z M 5 + 6 I K Z H u z f z 9 X g e b s H P O 6 F b R d D I t m m 4 x C S C a W E + U J Q L 5 h n B R Q d 7 w y + c z s F a w R q T y 5 y d P a 9 C J 1 q v N Q i w 9 + D t g a R 2 J i S W c F 2 O D Z a 4 5 x 3 9 f o K 6 D 7 J J P H t o z I X O c + w 6 Z U p V V W v o N 4 N q a f M 0 W h r 7 + A c n l W G I Z B z m 8 3 Y u w k Z J 4 o A 8 D h T H D 9 R N 1 n P K e x A O 9 X h 5 t g x V 5 w 0 7 9 i N v F V W f 9 1 J O P P C f V S k 0 D S 4 4 R W s M 5 a 1 w 3 o P 5 s O q j z i m 9 e C 2 s 9 k H 1 9 x 8 R X 8 0 s p O i W V 6 L Q U r U k p W d w t R a Q H 9 7 c K N y D Q b c J C f Z u L t P C J v 2 F c q g Q l H R i W E / u m N C v C K I K q N e x l 1 F 5 0 R Q z N V O f u 4 N y / l b f u 6 2 p L u V L R 1 b s b g E 7 U 0 l U t u z g i o Y m W f P / 7 E J i 4 x X 6 b 8 P g 5 L l j d y F v h 6 H Y w V 7 H P z / 6 p L c c l U 7 M r G 1 0 P f J Q 3 J 0 L y + X K 3 N A 0 m v q 7 H x 5 M + O / y e h L X q 0 8 l 7 e 8 r k v o W 6 D o r g 3 4 z I + V t B s c I N q S W W x W e U p W l u L r T N F K R 4 v E v D 5 q l U S i N + M X 9 c I t G o L u c g Z S C 4 D C N s J f S 8 X P L O 1 b / c / K x Y 8 k t P 7 N 6 l f U + N e 9 a Q 7 T I e G W n I Q W d / K S 7 a H B o c h I 8 b k o Y f 1 P w G o F A F Q f 2 n p q Z 0 P 6 + Y D A n j t Q p 2 K V 0 B g G H 1 U D h 8 X 6 B u B P L o a L B X K h Y s i q 8 t o U B L L L / d O e 6 O 7 C 5 8 T j k p F 0 x V o W B x z 6 d m a 5 0 D s v 5 E s j k i X a G R t U l B n z 8 v u d I W P P E e Q B x 0 + q O p O 5 M E T B + M 2 S x c R F r P 2 4 O f i w 0 X Z p d l p b 7 9 5 t M b g J P M V / q l Q a o I i h H z D U u p s Y z 3 + S H 6 G P / W C 0 0 5 / + X X 9 w X q R m C d N 8 4 d s e F Y 2 T V Z 3 y u B Y p e + Z M V X L 7 i T z G L N F g r n 1 x p 8 p l 8 a d T s M z 2 A G J 4 y z 2 Y w s r s x J o Z C X h L 9 L n h m 3 O / x e A 3 c u v G N A P 7 U t u + x 1 u A s v 4 K q R 9 k 1 c n Z d J J y t m A 7 a J g j Q i A 7 L S n N Q c T m U o c K Z 5 K D P R f / 2 7 t + W z c 5 / I 4 W M H 7 w v U j V D K g u 6 h 0 S h I K b + z g h e N y S z y I o u H 4 2 W j D b 1 V 9 m l J r 0 j A L / P c O B p O L f 0 u 1 6 U I h o O g B C G p V q s y P z s r z V p L u r v T M j Q 0 D I o I A Y 2 Y w t T Z e w 0 s C U b r w d W 5 d w J s f v Y B z 7 + E P m O 0 l v S 7 P z U s N W f N 1 I 5 A 6 Y E f 9 e 6 V t A T q E d 1 y l D u C M G E 6 H Y / J / o d f U i Z y X 6 B u g N N 5 Q 1 Z L o H v Q b C o c 7 B w 0 I q 1 M n D t b o J 1 D h k + M O N 6 D c 9 o V M K S 3 G Z K Z Y F k y x R V Z m J + T G o S o W M x r r Y l w M y 7 J g W H d V D n f g G B m 0 c k F + l K w f u F 7 r z u 4 E J B 1 3 r l U 5 U 6 A c k B K y b 7 j d b h + b W V l R f r 2 P O s c s Q X 4 p c 4 f 4 M L C U + h + n 2 Z O c P M 9 l u n + 8 O R J e e q Z x 6 Q X Q j q d N e 4 L 1 I 3 Q A l 1 I B w b F i r W 1 d r j N m 2 1 Q q K Z y 6 6 k t J i d o o Q F D S Z E B H N f b 2 y c D 0 T G p 1 q r Q k B C a B p x W f C c R t C e E u y F A / j T o H 9 4 r h V p y 1 d l s 7 F 7 D b E e W / W 6 j 3 E C / 4 H c I / U R a f u H 8 Z Z m p e z J a H U W 5 9 r M N u P q g N 1 6 S D 7 J h O T 1 7 V H 7 5 / k V 5 / s V n d a 4 q n L a E + 1 r f F 6 g d 4 O M V m H K / X 7 K + S f D x h m a S k 9 4 R o + G W L K 4 G t M C K P 2 r a t a 8 B b n d C c M V v l / R L P J a S K A R t K 2 j g w z D k 2 j 1 S K 6 I T l S Y 3 q 7 7 O S L 4 N u J S b C I F Z r K 6 u y u P H H 5 c 2 6 d 4 N B G g r r J Y T u p C U i A 2 f 0 O p L V x x F u L / / f t h 8 R y i j 8 d s Q o N 7 Y u O 7 E z l W b v k R b t z b h z o I D c V N 9 g S 9 n 7 W 0 3 W R i E f N q F v T A N t C Y H Q c w Y W u C S z q 1 u h Q K t V v O b G 7 b K u Z d A O h a B M H m 3 o 7 l t u I L S 8 V P N t y F Q G Y l 1 d y Q 9 3 y S 4 D 7 A X B / r W J 6 X v S Y G i E 3 y z + G D R T t n v 8 u + R b H F R q o 0 S G p Y 9 B Y H B g C D N f m S 0 o c 5 v i O W a W W k F o O D 4 a L k M N H Y 3 / K w e a D F 8 x N A 7 V 3 p a N S 4 4 9 M v J a 3 c m b P x t B + k Y L d Q t o U N g 1 n 4 8 Y O 0 8 4 k S 6 K R + e e l c O H T o o H 0 5 5 6 F 4 n b v J W 2 O 9 u 8 U z i n h Q o 5 m s R n f U f r g d q 0 K 8 X D G l J X Y K g D r F Q Q q r t n O Q a M + h E W D C r L Z V q C d S v K i u r i 1 K 0 Z u y y V N t o X r 8 E t S p p p r w g 1 y 5 P d 4 6 D e w a 0 7 G 6 F o k 3 w C s l W P z s A q 7 s S v b C E I 8 P D 4 J c Q Y A j x b o E K t D s 8 o n 9 / N H k P F b r k D g p B z 9 O y I c i F O 8 O 1 1 0 v / m S k G 7 W 3 5 f d 0 q W L V S E 4 L U k l x l Q e Z X r k o r k p G a s S y h n r p E f Q O g i H Y S Z X v V D 7 r n X B y n 5 5 Y r b d A / Z i n 3 D Q x I M + K p w H M v A W 3 R p M J x B a T z Z x f R B M 8 e H R 0 V c 5 2 d 7 Q q C z n o 4 C l O x 7 r 9 3 B I o 7 0 H n 9 F D d M 2 x m u P b D F x s h e v D k V 1 g l d J r g m u q L S q p p i 9 N Y k 1 R e W s K Q k 5 d u j P / 5 G R A y m F a G F j V 4 T d M + 5 O O U I / x g s 7 u H E I O b R E d 8 7 u E J x v Z + 7 i I t X r k r d W J K 2 p 7 D O b m A w a Y 8 X C h N x z w j U T s t x n f V s L b k V K I B Z W B u j G Z G Y 9 E k o Z k i t z C z j g J Y G Y 5 I r 8 / M Y u J h 1 6 m t 7 s 5 r p d j H t 3 3 5 B K + n T f X 6 / V f D O v 9 z K z 0 2 M 2 U f h d 9 5 J u M U r K 0 k q t 4 B c 4 f L 1 X U Q q W p L 3 P f 7 v P S N Q O 0 H i O r 6 q F + e z Q T t S B y H t a u 2 T c B Q 2 x + e X E g t D N N B x L C s F i j n a 1 Z b 2 i q F / u 7 D y a H L T J 2 b R k E b J E H / V L / v A 7 z c N y m / y 5 y 5 C i 9 3 c Q X B 7 G + L R Q 6 P w 1 W r y Y M 8 6 5 3 O 3 F r 0 d f D X X v W E H k H t W o L a a 9 6 j u k F 9 z h w 3 W 0 W P N P Q p P s r J P a n N h C K R / 3 f o A r H f O C V x G + l p V n x Q y h l R g t S 6 t B m Q e H R 2 M m x J I g j I G N m e v 3 y u Y 9 W y x e S c R N m K 6 x a c 7 4 s e 7 W 3 A B d l 9 5 3 J M C x U D E V v M e b v R v J 6 h y m R O o n F X w S S O 5 I s k + Z 1 f l D n B Z B z f H Y z G k u M + U Y L o p B 7 t a M g r u r X c A I Q 4 G 7 s 2 Q + d 1 C N N i S 8 4 t B 6 Y 3 s V e X 2 2 p G a H B q o a y r S b u O e F K j d y B s 7 v R S W e t O S a m o B M l G V a m B B i j K t q 3 q 9 I D W s t W C l I D h G 2 p K w H 1 a M 1 J I t j x 8 W w 2 w 7 c y X 3 c W f Q F S v J f A F K F N S M u 6 v U 2 k W Z K 5 3 V n U 5 2 G / e c Q H l 3 w f P i Z o 1 / l X M n 8 D d i M q i v W S H H q g f E 1 1 i f h d e a 2 f C B I w E G K Z w 3 P b g 8 G 5 A v K w G t W X E f d w 6 H 4 p Y 8 N H R O w p w S Q T 9 U m 3 n d f K 0 v d h O U Z I f 4 9 g r U H X K O t y t v f C s 2 4 m t m i u d 8 E q + M S b Q 2 I I n 6 i J Q X a 5 o k y 9 L N W o D e K e 7 i 3 a W D a K z 6 Z a I c 0 G 1 a F p 2 t R O / j z q B g z E p / Y n 2 j t W 4 / t / 2 0 p C t q y k s H d n e l 8 D 1 n o X Y T m S L M T 5 d l F 4 u P c k m H J T H 4 U r 6 g q d u H E i v t l p i M Z H X I z L u Z H Y Y U 7 w E w l + 9 O o i d y U B Y K 6 3 4 q A 0 p p 0 x a w 3 Y j 0 e X F f o G 4 D r H F + Z S W o 1 M 7 X C G s G e j k H s u 5 0 E u e j + s M B W K q 2 v Q O H g / O T w Q 1 Z 0 L T F T + 1 p y P P 7 6 m s z 7 / c K + O y 7 V Y h l O 3 C L I C 6 D 9 6 I c X N S F o z c T i N o J 7 g v U b e J Q r 5 3 k K s G m V B L T E h 6 u S 7 u O X o K / y x J j b t 0 x r n n i K l 9 O 8 s 7 W N 5 o r H v H J V E i r n I b R 7 x 1 V n L / X u B v q o + Q o s z 9 c W P d v L c v U i J 9 3 U n Y 3 c F + g b h O f T o R 0 9 S Z V L c s r t 1 l u z B + w K R 4 6 z M y u C w + p R h 1 W 7 G i q J Y 8 l m 8 6 7 6 + i J V + X x 8 a w 8 v v / q p m 1 G 7 + P W M V N b 7 4 P X I V Q t s y H p y L g q v M G k K d 2 7 m K l y X 6 B u E 6 x X z o R L X y 0 k k V K / x C q s Z G Q L A 7 d A 4 W Y C p H 5 v X 4 z I 6 x N h 3 X T 6 f C E g p + l / O e D e U k S 9 X Y J c + i U V G J b j Y 9 f 0 v f v Y X b B n J j K O p Y I S P B J r y Y O D 6 8 p t y C 2 v f I u 4 L 1 C 7 g D e m w p q 7 J 2 Z A l p r r u z s w S 8 L o M u W N 6 b A 0 r 2 N w W K X 0 5 Q M 1 H F M R b q 7 c M q v S F R y R Z / f e u V p 1 3 1 b E m I Z 1 h z G x G t I c S s K X t C Q R t n S y 9 0 e H q n J 8 p K m r B G 4 V 9 w V q l 3 C J t d + C A Y l 3 h 6 U k s z q R y w y J n b Z w r V U G d Q z A f w p L 1 c z r a u B 4 q L 2 r d O S u 4 D a Y K j N Y a r D 4 d w O n p 4 P S a r X l v f f e l / n 8 J c k W l 3 V J D v F w V 0 3 G 4 h k Y s J t / m P s C t U u Y h J W Z K w f E V 7 f 3 5 7 W c m h M T 2 R t P 2 h r + p h Q a l / H b D q W T 8 g U g W D W r A K G 6 j R H 6 H Q M z W H Y j i + V G o G 3 i c o t 3 L 1 T l o W N H p V W M y t m v v 5 S V R X u n F T N W l e r C J f n R 4 Z t l C C L / P 1 5 / Y p M W V 8 A z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D8F9A7BA-2657-47BD-8624-D2EE26E212D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4529BB4-B77F-466F-AD23-33844FA7B5F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Vaccination Dashboard</vt:lpstr>
      <vt:lpstr>Vaccination Database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Shrikrushna Bhagwat</dc:creator>
  <cp:lastModifiedBy>Shrikrushna Bhagwat</cp:lastModifiedBy>
  <dcterms:created xsi:type="dcterms:W3CDTF">2021-04-15T18:07:29Z</dcterms:created>
  <dcterms:modified xsi:type="dcterms:W3CDTF">2021-04-16T11:08:54Z</dcterms:modified>
</cp:coreProperties>
</file>