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LA_Data" sheetId="1" r:id="rId4"/>
    <sheet state="visible" name="KeyInformation" sheetId="2" r:id="rId5"/>
    <sheet state="visible" name="ApplicationData" sheetId="3" r:id="rId6"/>
    <sheet state="hidden" name="Bureau Data" sheetId="4" r:id="rId7"/>
    <sheet state="visible" name="Booked Account Details" sheetId="5" r:id="rId8"/>
    <sheet state="visible" name="ECM Monthly Data" sheetId="6" r:id="rId9"/>
  </sheets>
  <definedNames/>
  <calcPr/>
</workbook>
</file>

<file path=xl/sharedStrings.xml><?xml version="1.0" encoding="utf-8"?>
<sst xmlns="http://schemas.openxmlformats.org/spreadsheetml/2006/main" count="197" uniqueCount="97">
  <si>
    <t>Production Data</t>
  </si>
  <si>
    <t>APR</t>
  </si>
  <si>
    <t>Finance Charge</t>
  </si>
  <si>
    <t>Amount Financed</t>
  </si>
  <si>
    <t>Total of Payments</t>
  </si>
  <si>
    <t xml:space="preserve">Number of Payments </t>
  </si>
  <si>
    <t>EMI Amount</t>
  </si>
  <si>
    <t>Late Fee</t>
  </si>
  <si>
    <t xml:space="preserve">Origination Fee (%) </t>
  </si>
  <si>
    <t>Origination Fee (Amount)</t>
  </si>
  <si>
    <t>Customer Management</t>
  </si>
  <si>
    <t>in future late payment then late fee then it is according to TILA</t>
  </si>
  <si>
    <t>Origination Fee</t>
  </si>
  <si>
    <t>5% of the unpaid installment; upto max of $7</t>
  </si>
  <si>
    <t>Returned Payment Fee</t>
  </si>
  <si>
    <t>If payment is returned, returned payment charge of $20 is applicable</t>
  </si>
  <si>
    <t>Feature Name in TILA</t>
  </si>
  <si>
    <t>Feature Name in Application Data</t>
  </si>
  <si>
    <t>Feature Name in Booked Application Data</t>
  </si>
  <si>
    <t>Feature Name in ECM Monthly Data</t>
  </si>
  <si>
    <t>Annual Percentage Rate</t>
  </si>
  <si>
    <t>NA</t>
  </si>
  <si>
    <t>Loan Amount</t>
  </si>
  <si>
    <t>Number of Payments</t>
  </si>
  <si>
    <t>Amount of Payments</t>
  </si>
  <si>
    <t>Origination Fee (%) and Origination Fee Amount</t>
  </si>
  <si>
    <t>Late Charges</t>
  </si>
  <si>
    <t>Late Fee Charges</t>
  </si>
  <si>
    <t>Returned Payment Charges</t>
  </si>
  <si>
    <t>Mappign variable</t>
  </si>
  <si>
    <t>TILA</t>
  </si>
  <si>
    <t>Application Data</t>
  </si>
  <si>
    <t>Booked Account Data</t>
  </si>
  <si>
    <t>ECM Monthly Data</t>
  </si>
  <si>
    <t>Account Number</t>
  </si>
  <si>
    <t>Loan ID</t>
  </si>
  <si>
    <t>*For application data mapping use Application ID which can be retrieved from Booked Accout Data</t>
  </si>
  <si>
    <t>Application ID</t>
  </si>
  <si>
    <t>Name</t>
  </si>
  <si>
    <t>Ethan Thompson</t>
  </si>
  <si>
    <t>Ava Morales</t>
  </si>
  <si>
    <t>Lucas Brooks</t>
  </si>
  <si>
    <t>Emily Wilson</t>
  </si>
  <si>
    <t>Logan Jenkins</t>
  </si>
  <si>
    <t>Madison Lee</t>
  </si>
  <si>
    <t>Jackson Reed</t>
  </si>
  <si>
    <t>Isabella Garcia</t>
  </si>
  <si>
    <t>Caleb Martin</t>
  </si>
  <si>
    <t>Sydney Brown</t>
  </si>
  <si>
    <t>Alexander Davis</t>
  </si>
  <si>
    <t>Olivia Patel</t>
  </si>
  <si>
    <t>Benjamin Hall</t>
  </si>
  <si>
    <t>Abigail Taylor</t>
  </si>
  <si>
    <t>Christopher Russel</t>
  </si>
  <si>
    <t>SSN</t>
  </si>
  <si>
    <t>DOB</t>
  </si>
  <si>
    <t>1st Oct 1984</t>
  </si>
  <si>
    <t>3rd Dec 1986</t>
  </si>
  <si>
    <t>15th Sep 1973</t>
  </si>
  <si>
    <t>10th July 2001</t>
  </si>
  <si>
    <t>11th Aug 1998</t>
  </si>
  <si>
    <t>7th Sep 1982</t>
  </si>
  <si>
    <t>10th Jan 1983</t>
  </si>
  <si>
    <t>12th Feb 1984</t>
  </si>
  <si>
    <t>13th mar 1986</t>
  </si>
  <si>
    <t>17th May 1988</t>
  </si>
  <si>
    <t>10th Jun 1991</t>
  </si>
  <si>
    <t>17th Aug 1971</t>
  </si>
  <si>
    <t>18th Sep 1994</t>
  </si>
  <si>
    <t>20th Sep 1995</t>
  </si>
  <si>
    <t>21st Nov 1982</t>
  </si>
  <si>
    <t>Phone</t>
  </si>
  <si>
    <t>Email</t>
  </si>
  <si>
    <t>Location</t>
  </si>
  <si>
    <t>Application Status</t>
  </si>
  <si>
    <t>Approved</t>
  </si>
  <si>
    <t>35 months</t>
  </si>
  <si>
    <t>Decline Reason</t>
  </si>
  <si>
    <t>Decline Reason Code</t>
  </si>
  <si>
    <t>Bureau ID</t>
  </si>
  <si>
    <t>FICO</t>
  </si>
  <si>
    <t>Vantage</t>
  </si>
  <si>
    <t>#of inquiries in last 6 months</t>
  </si>
  <si>
    <t>#of open account</t>
  </si>
  <si>
    <t>#of open revolving trade account</t>
  </si>
  <si>
    <t>#of open Personal Finance Trade</t>
  </si>
  <si>
    <t># of accounts 30+DPD in last 12 months</t>
  </si>
  <si>
    <t># of accounts 60+DPD in last 12 months</t>
  </si>
  <si>
    <t>#of Derog in last 12 months</t>
  </si>
  <si>
    <t># of revolving trades with utilization&gt;75%</t>
  </si>
  <si>
    <t>Booking Date</t>
  </si>
  <si>
    <t>Origination Fee (%)</t>
  </si>
  <si>
    <t>Origination Fee Amount</t>
  </si>
  <si>
    <t>Payment Amount</t>
  </si>
  <si>
    <t>$25.00</t>
  </si>
  <si>
    <t>$20.00</t>
  </si>
  <si>
    <t>Month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</si>
</sst>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#,##0.00"/>
  </numFmts>
  <fonts count="6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theme="0"/>
      <name val="Aptos Narrow"/>
    </font>
    <font>
      <b/>
      <sz val="11.0"/>
      <color theme="1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10" xfId="0" applyFont="1" applyNumberFormat="1"/>
    <xf borderId="0" fillId="0" fontId="2" numFmtId="164" xfId="0" applyFont="1" applyNumberFormat="1"/>
    <xf borderId="1" fillId="3" fontId="2" numFmtId="0" xfId="0" applyBorder="1" applyFill="1" applyFont="1"/>
    <xf borderId="1" fillId="3" fontId="2" numFmtId="164" xfId="0" applyBorder="1" applyFont="1" applyNumberFormat="1"/>
    <xf borderId="0" fillId="0" fontId="2" numFmtId="9" xfId="0" applyFont="1" applyNumberFormat="1"/>
    <xf borderId="1" fillId="4" fontId="2" numFmtId="164" xfId="0" applyBorder="1" applyFill="1" applyFont="1" applyNumberFormat="1"/>
    <xf borderId="1" fillId="5" fontId="2" numFmtId="0" xfId="0" applyBorder="1" applyFill="1" applyFont="1"/>
    <xf borderId="2" fillId="2" fontId="2" numFmtId="0" xfId="0" applyBorder="1" applyFont="1"/>
    <xf borderId="2" fillId="0" fontId="2" numFmtId="0" xfId="0" applyBorder="1" applyFont="1"/>
    <xf borderId="1" fillId="6" fontId="2" numFmtId="0" xfId="0" applyBorder="1" applyFill="1" applyFont="1"/>
    <xf borderId="3" fillId="0" fontId="2" numFmtId="0" xfId="0" applyBorder="1" applyFont="1"/>
    <xf borderId="4" fillId="0" fontId="2" numFmtId="0" xfId="0" applyBorder="1" applyFont="1"/>
    <xf borderId="2" fillId="0" fontId="2" numFmtId="164" xfId="0" applyBorder="1" applyFont="1" applyNumberFormat="1"/>
    <xf borderId="2" fillId="0" fontId="3" numFmtId="0" xfId="0" applyAlignment="1" applyBorder="1" applyFont="1">
      <alignment readingOrder="0"/>
    </xf>
    <xf borderId="2" fillId="0" fontId="2" numFmtId="10" xfId="0" applyBorder="1" applyFont="1" applyNumberFormat="1"/>
    <xf borderId="2" fillId="0" fontId="3" numFmtId="10" xfId="0" applyAlignment="1" applyBorder="1" applyFont="1" applyNumberFormat="1">
      <alignment readingOrder="0"/>
    </xf>
    <xf borderId="5" fillId="0" fontId="2" numFmtId="0" xfId="0" applyBorder="1" applyFont="1"/>
    <xf borderId="2" fillId="0" fontId="2" numFmtId="9" xfId="0" applyBorder="1" applyFont="1" applyNumberFormat="1"/>
    <xf borderId="2" fillId="0" fontId="2" numFmtId="2" xfId="0" applyBorder="1" applyFont="1" applyNumberFormat="1"/>
    <xf borderId="2" fillId="7" fontId="4" numFmtId="2" xfId="0" applyBorder="1" applyFill="1" applyFont="1" applyNumberFormat="1"/>
    <xf borderId="2" fillId="0" fontId="3" numFmtId="164" xfId="0" applyAlignment="1" applyBorder="1" applyFont="1" applyNumberFormat="1">
      <alignment readingOrder="0"/>
    </xf>
    <xf borderId="1" fillId="8" fontId="2" numFmtId="17" xfId="0" applyBorder="1" applyFill="1" applyFont="1" applyNumberFormat="1"/>
    <xf borderId="2" fillId="0" fontId="5" numFmtId="164" xfId="0" applyBorder="1" applyFont="1" applyNumberFormat="1"/>
    <xf borderId="2" fillId="3" fontId="5" numFmtId="164" xfId="0" applyBorder="1" applyFont="1" applyNumberFormat="1"/>
    <xf borderId="2" fillId="7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1.25"/>
    <col customWidth="1" min="4" max="8" width="8.88"/>
    <col customWidth="1" min="9" max="9" width="20.0"/>
    <col customWidth="1" min="10" max="18" width="8.88"/>
  </cols>
  <sheetData>
    <row r="1" ht="14.25" customHeight="1"/>
    <row r="2" ht="14.25" customHeight="1">
      <c r="C2" s="1" t="s">
        <v>0</v>
      </c>
    </row>
    <row r="3" ht="14.25" customHeight="1">
      <c r="D3" s="2">
        <v>1.0</v>
      </c>
      <c r="E3" s="2">
        <v>2.0</v>
      </c>
      <c r="F3" s="2">
        <v>3.0</v>
      </c>
      <c r="G3" s="2">
        <v>4.0</v>
      </c>
      <c r="H3" s="2">
        <v>5.0</v>
      </c>
      <c r="I3" s="2">
        <v>6.0</v>
      </c>
      <c r="J3" s="2">
        <v>7.0</v>
      </c>
      <c r="K3" s="2">
        <v>8.0</v>
      </c>
      <c r="L3" s="2">
        <v>9.0</v>
      </c>
      <c r="M3" s="2">
        <v>10.0</v>
      </c>
      <c r="N3" s="2">
        <v>11.0</v>
      </c>
      <c r="O3" s="2">
        <v>12.0</v>
      </c>
      <c r="P3" s="2">
        <v>13.0</v>
      </c>
      <c r="Q3" s="2">
        <v>14.0</v>
      </c>
      <c r="R3" s="2">
        <v>15.0</v>
      </c>
    </row>
    <row r="4" ht="14.25" customHeight="1">
      <c r="C4" s="1" t="s">
        <v>1</v>
      </c>
      <c r="D4" s="3">
        <v>0.3006</v>
      </c>
      <c r="E4" s="3">
        <f t="shared" ref="E4:R4" si="1">D4*1.02</f>
        <v>0.306612</v>
      </c>
      <c r="F4" s="3">
        <f t="shared" si="1"/>
        <v>0.31274424</v>
      </c>
      <c r="G4" s="3">
        <f t="shared" si="1"/>
        <v>0.3189991248</v>
      </c>
      <c r="H4" s="3">
        <f t="shared" si="1"/>
        <v>0.3253791073</v>
      </c>
      <c r="I4" s="3">
        <f t="shared" si="1"/>
        <v>0.3318866894</v>
      </c>
      <c r="J4" s="3">
        <f t="shared" si="1"/>
        <v>0.3385244232</v>
      </c>
      <c r="K4" s="3">
        <f t="shared" si="1"/>
        <v>0.3452949117</v>
      </c>
      <c r="L4" s="3">
        <f t="shared" si="1"/>
        <v>0.3522008099</v>
      </c>
      <c r="M4" s="3">
        <f t="shared" si="1"/>
        <v>0.3592448261</v>
      </c>
      <c r="N4" s="3">
        <f t="shared" si="1"/>
        <v>0.3664297227</v>
      </c>
      <c r="O4" s="3">
        <f t="shared" si="1"/>
        <v>0.3737583171</v>
      </c>
      <c r="P4" s="3">
        <f t="shared" si="1"/>
        <v>0.3812334834</v>
      </c>
      <c r="Q4" s="3">
        <f t="shared" si="1"/>
        <v>0.3888581531</v>
      </c>
      <c r="R4" s="3">
        <f t="shared" si="1"/>
        <v>0.3966353162</v>
      </c>
    </row>
    <row r="5" ht="14.25" customHeight="1">
      <c r="C5" s="1" t="s">
        <v>2</v>
      </c>
      <c r="D5" s="4">
        <v>1452.73</v>
      </c>
      <c r="E5" s="4">
        <f t="shared" ref="E5:R5" si="2">D5*1.02</f>
        <v>1481.7846</v>
      </c>
      <c r="F5" s="4">
        <f t="shared" si="2"/>
        <v>1511.420292</v>
      </c>
      <c r="G5" s="4">
        <f t="shared" si="2"/>
        <v>1541.648698</v>
      </c>
      <c r="H5" s="4">
        <f t="shared" si="2"/>
        <v>1572.481672</v>
      </c>
      <c r="I5" s="4">
        <f t="shared" si="2"/>
        <v>1603.931305</v>
      </c>
      <c r="J5" s="4">
        <f t="shared" si="2"/>
        <v>1636.009931</v>
      </c>
      <c r="K5" s="4">
        <f t="shared" si="2"/>
        <v>1668.73013</v>
      </c>
      <c r="L5" s="4">
        <f t="shared" si="2"/>
        <v>1702.104733</v>
      </c>
      <c r="M5" s="4">
        <f t="shared" si="2"/>
        <v>1736.146827</v>
      </c>
      <c r="N5" s="4">
        <f t="shared" si="2"/>
        <v>1770.869764</v>
      </c>
      <c r="O5" s="4">
        <f t="shared" si="2"/>
        <v>1806.287159</v>
      </c>
      <c r="P5" s="4">
        <f t="shared" si="2"/>
        <v>1842.412902</v>
      </c>
      <c r="Q5" s="4">
        <f t="shared" si="2"/>
        <v>1879.26116</v>
      </c>
      <c r="R5" s="4">
        <f t="shared" si="2"/>
        <v>1916.846383</v>
      </c>
    </row>
    <row r="6" ht="14.25" customHeight="1">
      <c r="C6" s="1" t="s">
        <v>3</v>
      </c>
      <c r="D6" s="4">
        <v>2800.0</v>
      </c>
      <c r="E6" s="4">
        <f t="shared" ref="E6:R6" si="3">D6*1.02</f>
        <v>2856</v>
      </c>
      <c r="F6" s="4">
        <f t="shared" si="3"/>
        <v>2913.12</v>
      </c>
      <c r="G6" s="4">
        <f t="shared" si="3"/>
        <v>2971.3824</v>
      </c>
      <c r="H6" s="4">
        <f t="shared" si="3"/>
        <v>3030.810048</v>
      </c>
      <c r="I6" s="4">
        <f t="shared" si="3"/>
        <v>3091.426249</v>
      </c>
      <c r="J6" s="4">
        <f t="shared" si="3"/>
        <v>3153.254774</v>
      </c>
      <c r="K6" s="4">
        <f t="shared" si="3"/>
        <v>3216.319869</v>
      </c>
      <c r="L6" s="4">
        <f t="shared" si="3"/>
        <v>3280.646267</v>
      </c>
      <c r="M6" s="4">
        <f t="shared" si="3"/>
        <v>3346.259192</v>
      </c>
      <c r="N6" s="4">
        <f t="shared" si="3"/>
        <v>3413.184376</v>
      </c>
      <c r="O6" s="4">
        <f t="shared" si="3"/>
        <v>3481.448064</v>
      </c>
      <c r="P6" s="4">
        <f t="shared" si="3"/>
        <v>3551.077025</v>
      </c>
      <c r="Q6" s="4">
        <f t="shared" si="3"/>
        <v>3622.098565</v>
      </c>
      <c r="R6" s="4">
        <f t="shared" si="3"/>
        <v>3694.540537</v>
      </c>
    </row>
    <row r="7" ht="14.25" customHeight="1">
      <c r="C7" s="1" t="s">
        <v>4</v>
      </c>
      <c r="D7" s="4">
        <v>4252.73</v>
      </c>
      <c r="E7" s="4">
        <f t="shared" ref="E7:R7" si="4">D7*1.02</f>
        <v>4337.7846</v>
      </c>
      <c r="F7" s="4">
        <f t="shared" si="4"/>
        <v>4424.540292</v>
      </c>
      <c r="G7" s="4">
        <f t="shared" si="4"/>
        <v>4513.031098</v>
      </c>
      <c r="H7" s="4">
        <f t="shared" si="4"/>
        <v>4603.29172</v>
      </c>
      <c r="I7" s="4">
        <f t="shared" si="4"/>
        <v>4695.357554</v>
      </c>
      <c r="J7" s="4">
        <f t="shared" si="4"/>
        <v>4789.264705</v>
      </c>
      <c r="K7" s="4">
        <f t="shared" si="4"/>
        <v>4885.049999</v>
      </c>
      <c r="L7" s="4">
        <f t="shared" si="4"/>
        <v>4982.750999</v>
      </c>
      <c r="M7" s="4">
        <f t="shared" si="4"/>
        <v>5082.406019</v>
      </c>
      <c r="N7" s="4">
        <f t="shared" si="4"/>
        <v>5184.05414</v>
      </c>
      <c r="O7" s="4">
        <f t="shared" si="4"/>
        <v>5287.735223</v>
      </c>
      <c r="P7" s="4">
        <f t="shared" si="4"/>
        <v>5393.489927</v>
      </c>
      <c r="Q7" s="4">
        <f t="shared" si="4"/>
        <v>5501.359726</v>
      </c>
      <c r="R7" s="4">
        <f t="shared" si="4"/>
        <v>5611.38692</v>
      </c>
    </row>
    <row r="8" ht="14.25" customHeight="1">
      <c r="C8" s="5" t="s">
        <v>5</v>
      </c>
      <c r="D8" s="5">
        <v>35.0</v>
      </c>
      <c r="E8" s="5">
        <v>35.0</v>
      </c>
      <c r="F8" s="5">
        <v>35.0</v>
      </c>
      <c r="G8" s="5">
        <v>35.0</v>
      </c>
      <c r="H8" s="5">
        <v>35.0</v>
      </c>
      <c r="I8" s="5">
        <v>35.0</v>
      </c>
      <c r="J8" s="5">
        <v>35.0</v>
      </c>
      <c r="K8" s="5">
        <v>35.0</v>
      </c>
      <c r="L8" s="5">
        <v>35.0</v>
      </c>
      <c r="M8" s="5">
        <v>35.0</v>
      </c>
      <c r="N8" s="5">
        <v>35.0</v>
      </c>
      <c r="O8" s="5">
        <v>35.0</v>
      </c>
      <c r="P8" s="5">
        <v>35.0</v>
      </c>
      <c r="Q8" s="5">
        <v>35.0</v>
      </c>
      <c r="R8" s="5">
        <v>35.0</v>
      </c>
    </row>
    <row r="9" ht="14.25" customHeight="1">
      <c r="C9" s="1" t="s">
        <v>6</v>
      </c>
      <c r="D9" s="4">
        <v>116.58</v>
      </c>
      <c r="E9" s="4">
        <f t="shared" ref="E9:R9" si="5">D9*1.02</f>
        <v>118.9116</v>
      </c>
      <c r="F9" s="4">
        <f t="shared" si="5"/>
        <v>121.289832</v>
      </c>
      <c r="G9" s="4">
        <f t="shared" si="5"/>
        <v>123.7156286</v>
      </c>
      <c r="H9" s="4">
        <f t="shared" si="5"/>
        <v>126.1899412</v>
      </c>
      <c r="I9" s="4">
        <f t="shared" si="5"/>
        <v>128.71374</v>
      </c>
      <c r="J9" s="4">
        <f t="shared" si="5"/>
        <v>131.2880148</v>
      </c>
      <c r="K9" s="4">
        <f t="shared" si="5"/>
        <v>133.9137751</v>
      </c>
      <c r="L9" s="4">
        <f t="shared" si="5"/>
        <v>136.5920506</v>
      </c>
      <c r="M9" s="4">
        <f t="shared" si="5"/>
        <v>139.3238916</v>
      </c>
      <c r="N9" s="4">
        <f t="shared" si="5"/>
        <v>142.1103695</v>
      </c>
      <c r="O9" s="4">
        <f t="shared" si="5"/>
        <v>144.9525769</v>
      </c>
      <c r="P9" s="4">
        <f t="shared" si="5"/>
        <v>147.8516284</v>
      </c>
      <c r="Q9" s="4">
        <f t="shared" si="5"/>
        <v>150.808661</v>
      </c>
      <c r="R9" s="4">
        <f t="shared" si="5"/>
        <v>153.8248342</v>
      </c>
    </row>
    <row r="10" ht="14.25" customHeight="1">
      <c r="C10" s="5" t="s">
        <v>7</v>
      </c>
      <c r="D10" s="6">
        <f t="shared" ref="D10:R10" si="6">MIN(0.05*D9,7)</f>
        <v>5.829</v>
      </c>
      <c r="E10" s="6">
        <f t="shared" si="6"/>
        <v>5.94558</v>
      </c>
      <c r="F10" s="6">
        <f t="shared" si="6"/>
        <v>6.0644916</v>
      </c>
      <c r="G10" s="6">
        <f t="shared" si="6"/>
        <v>6.185781432</v>
      </c>
      <c r="H10" s="6">
        <f t="shared" si="6"/>
        <v>6.309497061</v>
      </c>
      <c r="I10" s="6">
        <f t="shared" si="6"/>
        <v>6.435687002</v>
      </c>
      <c r="J10" s="6">
        <f t="shared" si="6"/>
        <v>6.564400742</v>
      </c>
      <c r="K10" s="6">
        <f t="shared" si="6"/>
        <v>6.695688757</v>
      </c>
      <c r="L10" s="6">
        <f t="shared" si="6"/>
        <v>6.829602532</v>
      </c>
      <c r="M10" s="6">
        <f t="shared" si="6"/>
        <v>6.966194582</v>
      </c>
      <c r="N10" s="6">
        <f t="shared" si="6"/>
        <v>7</v>
      </c>
      <c r="O10" s="6">
        <f t="shared" si="6"/>
        <v>7</v>
      </c>
      <c r="P10" s="6">
        <f t="shared" si="6"/>
        <v>7</v>
      </c>
      <c r="Q10" s="6">
        <f t="shared" si="6"/>
        <v>7</v>
      </c>
      <c r="R10" s="6">
        <f t="shared" si="6"/>
        <v>7</v>
      </c>
    </row>
    <row r="11" ht="14.25" customHeight="1">
      <c r="C11" s="1" t="s">
        <v>8</v>
      </c>
      <c r="D11" s="7">
        <v>0.02</v>
      </c>
      <c r="E11" s="7">
        <f t="shared" ref="E11:M11" si="7">D11*1.02</f>
        <v>0.0204</v>
      </c>
      <c r="F11" s="7">
        <f t="shared" si="7"/>
        <v>0.020808</v>
      </c>
      <c r="G11" s="7">
        <f t="shared" si="7"/>
        <v>0.02122416</v>
      </c>
      <c r="H11" s="7">
        <f t="shared" si="7"/>
        <v>0.0216486432</v>
      </c>
      <c r="I11" s="7">
        <f t="shared" si="7"/>
        <v>0.02208161606</v>
      </c>
      <c r="J11" s="7">
        <f t="shared" si="7"/>
        <v>0.02252324839</v>
      </c>
      <c r="K11" s="7">
        <f t="shared" si="7"/>
        <v>0.02297371335</v>
      </c>
      <c r="L11" s="7">
        <f t="shared" si="7"/>
        <v>0.02343318762</v>
      </c>
      <c r="M11" s="7">
        <f t="shared" si="7"/>
        <v>0.02390185137</v>
      </c>
      <c r="N11" s="7">
        <v>0.03</v>
      </c>
      <c r="O11" s="7">
        <f t="shared" ref="O11:R11" si="8">N11*1.02</f>
        <v>0.0306</v>
      </c>
      <c r="P11" s="7">
        <f t="shared" si="8"/>
        <v>0.031212</v>
      </c>
      <c r="Q11" s="7">
        <f t="shared" si="8"/>
        <v>0.03183624</v>
      </c>
      <c r="R11" s="7">
        <f t="shared" si="8"/>
        <v>0.0324729648</v>
      </c>
    </row>
    <row r="12" ht="14.25" customHeight="1">
      <c r="C12" s="1" t="s">
        <v>9</v>
      </c>
      <c r="D12" s="8">
        <f t="shared" ref="D12:R12" si="9">D11*D6</f>
        <v>56</v>
      </c>
      <c r="E12" s="8">
        <f t="shared" si="9"/>
        <v>58.2624</v>
      </c>
      <c r="F12" s="8">
        <f t="shared" si="9"/>
        <v>60.61620096</v>
      </c>
      <c r="G12" s="8">
        <f t="shared" si="9"/>
        <v>63.06509548</v>
      </c>
      <c r="H12" s="8">
        <f t="shared" si="9"/>
        <v>65.61292534</v>
      </c>
      <c r="I12" s="8">
        <f t="shared" si="9"/>
        <v>68.26368752</v>
      </c>
      <c r="J12" s="8">
        <f t="shared" si="9"/>
        <v>71.0215405</v>
      </c>
      <c r="K12" s="8">
        <f t="shared" si="9"/>
        <v>73.89081073</v>
      </c>
      <c r="L12" s="8">
        <f t="shared" si="9"/>
        <v>76.87599949</v>
      </c>
      <c r="M12" s="8">
        <f t="shared" si="9"/>
        <v>79.98178986</v>
      </c>
      <c r="N12" s="8">
        <f t="shared" si="9"/>
        <v>102.3955313</v>
      </c>
      <c r="O12" s="8">
        <f t="shared" si="9"/>
        <v>106.5323107</v>
      </c>
      <c r="P12" s="8">
        <f t="shared" si="9"/>
        <v>110.8362161</v>
      </c>
      <c r="Q12" s="8">
        <f t="shared" si="9"/>
        <v>115.3139992</v>
      </c>
      <c r="R12" s="8">
        <f t="shared" si="9"/>
        <v>119.9726848</v>
      </c>
    </row>
    <row r="13" ht="14.25" customHeight="1"/>
    <row r="14" ht="14.25" customHeight="1"/>
    <row r="15" ht="14.25" customHeight="1"/>
    <row r="16" ht="14.25" customHeight="1">
      <c r="I16" s="1" t="s">
        <v>10</v>
      </c>
      <c r="J16" s="1" t="s">
        <v>11</v>
      </c>
    </row>
    <row r="17" ht="14.25" customHeight="1">
      <c r="I17" s="1" t="s">
        <v>12</v>
      </c>
    </row>
    <row r="18" ht="14.25" customHeight="1">
      <c r="I18" s="1" t="s">
        <v>7</v>
      </c>
      <c r="J18" s="1" t="s">
        <v>13</v>
      </c>
    </row>
    <row r="19" ht="14.25" customHeight="1">
      <c r="I19" s="1" t="s">
        <v>14</v>
      </c>
      <c r="J19" s="1" t="s">
        <v>15</v>
      </c>
    </row>
    <row r="20" ht="14.25" customHeight="1"/>
    <row r="21" ht="14.25" customHeight="1"/>
    <row r="22" ht="14.25" customHeight="1">
      <c r="E22" s="1">
        <v>2913.22</v>
      </c>
    </row>
    <row r="23" ht="14.25" customHeight="1">
      <c r="E23" s="1">
        <v>121.29</v>
      </c>
      <c r="F23" s="1">
        <f>E22-E23</f>
        <v>2791.93</v>
      </c>
    </row>
    <row r="24" ht="14.25" customHeight="1">
      <c r="F24" s="1">
        <f>F23-E23</f>
        <v>2670.64</v>
      </c>
    </row>
    <row r="25" ht="14.25" customHeight="1">
      <c r="F25" s="1">
        <f>F24-E23</f>
        <v>2549.35</v>
      </c>
    </row>
    <row r="26" ht="14.25" customHeight="1">
      <c r="F26" s="1">
        <f>F25-E23</f>
        <v>2428.06</v>
      </c>
    </row>
    <row r="27" ht="14.25" customHeight="1">
      <c r="F27" s="1">
        <f>F26-E23</f>
        <v>2306.77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0.25"/>
    <col customWidth="1" min="3" max="3" width="28.13"/>
    <col customWidth="1" min="4" max="4" width="34.75"/>
    <col customWidth="1" min="5" max="5" width="28.13"/>
    <col customWidth="1" min="6" max="6" width="8.63"/>
  </cols>
  <sheetData>
    <row r="1" ht="14.25" customHeight="1"/>
    <row r="2" ht="14.25" customHeight="1"/>
    <row r="3" ht="14.25" customHeight="1">
      <c r="A3" s="9">
        <v>1.0</v>
      </c>
      <c r="B3" s="10" t="s">
        <v>16</v>
      </c>
      <c r="C3" s="10" t="s">
        <v>17</v>
      </c>
      <c r="D3" s="10" t="s">
        <v>18</v>
      </c>
      <c r="E3" s="10" t="s">
        <v>19</v>
      </c>
    </row>
    <row r="4" ht="14.25" customHeight="1">
      <c r="B4" s="11" t="s">
        <v>20</v>
      </c>
      <c r="C4" s="11" t="s">
        <v>1</v>
      </c>
      <c r="D4" s="11" t="s">
        <v>21</v>
      </c>
      <c r="E4" s="11"/>
    </row>
    <row r="5" ht="14.25" customHeight="1">
      <c r="B5" s="11" t="s">
        <v>2</v>
      </c>
      <c r="C5" s="11" t="s">
        <v>21</v>
      </c>
      <c r="D5" s="11" t="s">
        <v>2</v>
      </c>
      <c r="E5" s="11"/>
    </row>
    <row r="6" ht="14.25" customHeight="1">
      <c r="B6" s="11" t="s">
        <v>3</v>
      </c>
      <c r="C6" s="11" t="s">
        <v>22</v>
      </c>
      <c r="D6" s="11" t="s">
        <v>22</v>
      </c>
      <c r="E6" s="11" t="s">
        <v>22</v>
      </c>
    </row>
    <row r="7" ht="14.25" customHeight="1">
      <c r="B7" s="11" t="s">
        <v>4</v>
      </c>
      <c r="C7" s="11" t="s">
        <v>21</v>
      </c>
      <c r="D7" s="11" t="s">
        <v>4</v>
      </c>
      <c r="E7" s="11"/>
    </row>
    <row r="8" ht="14.25" customHeight="1">
      <c r="B8" s="11" t="s">
        <v>23</v>
      </c>
      <c r="C8" s="11" t="s">
        <v>23</v>
      </c>
      <c r="D8" s="11" t="s">
        <v>23</v>
      </c>
      <c r="E8" s="11"/>
    </row>
    <row r="9" ht="14.25" customHeight="1">
      <c r="B9" s="11" t="s">
        <v>24</v>
      </c>
      <c r="C9" s="11" t="s">
        <v>21</v>
      </c>
      <c r="D9" s="11" t="s">
        <v>6</v>
      </c>
      <c r="E9" s="11" t="s">
        <v>6</v>
      </c>
    </row>
    <row r="10" ht="14.25" customHeight="1">
      <c r="B10" s="11" t="s">
        <v>12</v>
      </c>
      <c r="C10" s="11" t="s">
        <v>21</v>
      </c>
      <c r="D10" s="11" t="s">
        <v>25</v>
      </c>
      <c r="E10" s="11"/>
    </row>
    <row r="11" ht="14.25" customHeight="1">
      <c r="B11" s="11" t="s">
        <v>26</v>
      </c>
      <c r="C11" s="11" t="s">
        <v>21</v>
      </c>
      <c r="D11" s="11" t="s">
        <v>21</v>
      </c>
      <c r="E11" s="11" t="s">
        <v>27</v>
      </c>
    </row>
    <row r="12" ht="14.25" customHeight="1">
      <c r="B12" s="11" t="s">
        <v>14</v>
      </c>
      <c r="C12" s="11" t="s">
        <v>21</v>
      </c>
      <c r="D12" s="11" t="s">
        <v>21</v>
      </c>
      <c r="E12" s="11" t="s">
        <v>28</v>
      </c>
    </row>
    <row r="13" ht="14.25" customHeight="1"/>
    <row r="14" ht="14.25" customHeight="1">
      <c r="A14" s="9">
        <v>2.0</v>
      </c>
      <c r="B14" s="1" t="s">
        <v>29</v>
      </c>
    </row>
    <row r="15" ht="14.25" customHeight="1">
      <c r="B15" s="1" t="s">
        <v>30</v>
      </c>
      <c r="C15" s="1" t="s">
        <v>31</v>
      </c>
      <c r="D15" s="1" t="s">
        <v>32</v>
      </c>
      <c r="E15" s="1" t="s">
        <v>33</v>
      </c>
    </row>
    <row r="16" ht="14.25" customHeight="1">
      <c r="B16" s="1" t="s">
        <v>34</v>
      </c>
      <c r="C16" s="1" t="s">
        <v>21</v>
      </c>
      <c r="D16" s="1" t="s">
        <v>35</v>
      </c>
      <c r="E16" s="1" t="s">
        <v>35</v>
      </c>
    </row>
    <row r="17" ht="14.25" customHeight="1">
      <c r="C17" s="12" t="s">
        <v>36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8.13"/>
    <col customWidth="1" min="4" max="4" width="14.63"/>
    <col customWidth="1" min="5" max="5" width="10.88"/>
    <col customWidth="1" min="6" max="6" width="11.88"/>
    <col customWidth="1" min="7" max="7" width="11.13"/>
    <col customWidth="1" min="8" max="8" width="12.13"/>
    <col customWidth="1" min="9" max="9" width="11.0"/>
    <col customWidth="1" min="10" max="10" width="11.88"/>
    <col customWidth="1" min="11" max="11" width="13.13"/>
    <col customWidth="1" min="12" max="12" width="11.13"/>
    <col customWidth="1" min="13" max="13" width="12.0"/>
    <col customWidth="1" min="14" max="14" width="13.88"/>
    <col customWidth="1" min="15" max="15" width="11.0"/>
    <col customWidth="1" min="16" max="16" width="12.13"/>
    <col customWidth="1" min="17" max="17" width="11.5"/>
    <col customWidth="1" min="18" max="18" width="16.38"/>
  </cols>
  <sheetData>
    <row r="1" ht="14.25" customHeight="1"/>
    <row r="2" ht="14.25" customHeight="1">
      <c r="D2" s="10">
        <v>1.0</v>
      </c>
      <c r="E2" s="10">
        <v>2.0</v>
      </c>
      <c r="F2" s="10">
        <v>3.0</v>
      </c>
      <c r="G2" s="10">
        <v>4.0</v>
      </c>
      <c r="H2" s="10">
        <v>5.0</v>
      </c>
      <c r="I2" s="10">
        <v>6.0</v>
      </c>
      <c r="J2" s="10">
        <v>7.0</v>
      </c>
      <c r="K2" s="10">
        <v>8.0</v>
      </c>
      <c r="L2" s="10">
        <v>9.0</v>
      </c>
      <c r="M2" s="10">
        <v>10.0</v>
      </c>
      <c r="N2" s="10">
        <v>11.0</v>
      </c>
      <c r="O2" s="10">
        <v>12.0</v>
      </c>
      <c r="P2" s="10">
        <v>13.0</v>
      </c>
      <c r="Q2" s="10">
        <v>14.0</v>
      </c>
      <c r="R2" s="10">
        <v>15.0</v>
      </c>
    </row>
    <row r="3" ht="14.25" customHeight="1">
      <c r="C3" s="13" t="s">
        <v>37</v>
      </c>
      <c r="D3" s="11">
        <v>2900456.0</v>
      </c>
      <c r="E3" s="11">
        <v>2900512.0</v>
      </c>
      <c r="F3" s="11">
        <v>2900557.0</v>
      </c>
      <c r="G3" s="11">
        <v>2900612.0</v>
      </c>
      <c r="H3" s="11">
        <v>2900634.0</v>
      </c>
      <c r="I3" s="11">
        <v>2900685.0</v>
      </c>
      <c r="J3" s="11">
        <v>2931123.0</v>
      </c>
      <c r="K3" s="11">
        <v>2931224.0</v>
      </c>
      <c r="L3" s="11">
        <v>2931556.0</v>
      </c>
      <c r="M3" s="11">
        <v>2934227.0</v>
      </c>
      <c r="N3" s="11">
        <v>2934566.0</v>
      </c>
      <c r="O3" s="11">
        <v>2934759.0</v>
      </c>
      <c r="P3" s="11">
        <v>2934824.0</v>
      </c>
      <c r="Q3" s="11">
        <v>2934923.0</v>
      </c>
      <c r="R3" s="11">
        <v>2934956.0</v>
      </c>
    </row>
    <row r="4" ht="14.25" customHeight="1">
      <c r="C4" s="14" t="s">
        <v>38</v>
      </c>
      <c r="D4" s="11" t="s">
        <v>39</v>
      </c>
      <c r="E4" s="11" t="s">
        <v>40</v>
      </c>
      <c r="F4" s="11" t="s">
        <v>41</v>
      </c>
      <c r="G4" s="11" t="s">
        <v>42</v>
      </c>
      <c r="H4" s="11" t="s">
        <v>43</v>
      </c>
      <c r="I4" s="11" t="s">
        <v>44</v>
      </c>
      <c r="J4" s="11" t="s">
        <v>45</v>
      </c>
      <c r="K4" s="11" t="s">
        <v>46</v>
      </c>
      <c r="L4" s="11" t="s">
        <v>47</v>
      </c>
      <c r="M4" s="11" t="s">
        <v>48</v>
      </c>
      <c r="N4" s="11" t="s">
        <v>49</v>
      </c>
      <c r="O4" s="11" t="s">
        <v>50</v>
      </c>
      <c r="P4" s="11" t="s">
        <v>51</v>
      </c>
      <c r="Q4" s="11" t="s">
        <v>52</v>
      </c>
      <c r="R4" s="11" t="s">
        <v>53</v>
      </c>
    </row>
    <row r="5" ht="14.25" customHeight="1">
      <c r="C5" s="14" t="s">
        <v>54</v>
      </c>
      <c r="D5" s="11">
        <v>2.36799548E8</v>
      </c>
      <c r="E5" s="11">
        <f t="shared" ref="E5:R5" si="1">D5+105834592</f>
        <v>342634140</v>
      </c>
      <c r="F5" s="11">
        <f t="shared" si="1"/>
        <v>448468732</v>
      </c>
      <c r="G5" s="11">
        <f t="shared" si="1"/>
        <v>554303324</v>
      </c>
      <c r="H5" s="11">
        <f t="shared" si="1"/>
        <v>660137916</v>
      </c>
      <c r="I5" s="11">
        <f t="shared" si="1"/>
        <v>765972508</v>
      </c>
      <c r="J5" s="11">
        <f t="shared" si="1"/>
        <v>871807100</v>
      </c>
      <c r="K5" s="11">
        <f t="shared" si="1"/>
        <v>977641692</v>
      </c>
      <c r="L5" s="11">
        <f t="shared" si="1"/>
        <v>1083476284</v>
      </c>
      <c r="M5" s="11">
        <f t="shared" si="1"/>
        <v>1189310876</v>
      </c>
      <c r="N5" s="11">
        <f t="shared" si="1"/>
        <v>1295145468</v>
      </c>
      <c r="O5" s="11">
        <f t="shared" si="1"/>
        <v>1400980060</v>
      </c>
      <c r="P5" s="11">
        <f t="shared" si="1"/>
        <v>1506814652</v>
      </c>
      <c r="Q5" s="11">
        <f t="shared" si="1"/>
        <v>1612649244</v>
      </c>
      <c r="R5" s="11">
        <f t="shared" si="1"/>
        <v>1718483836</v>
      </c>
    </row>
    <row r="6" ht="14.25" customHeight="1">
      <c r="C6" s="14" t="s">
        <v>55</v>
      </c>
      <c r="D6" s="11" t="s">
        <v>56</v>
      </c>
      <c r="E6" s="11" t="s">
        <v>57</v>
      </c>
      <c r="F6" s="11" t="s">
        <v>58</v>
      </c>
      <c r="G6" s="11" t="s">
        <v>59</v>
      </c>
      <c r="H6" s="11" t="s">
        <v>60</v>
      </c>
      <c r="I6" s="11" t="s">
        <v>61</v>
      </c>
      <c r="J6" s="11" t="s">
        <v>62</v>
      </c>
      <c r="K6" s="11" t="s">
        <v>63</v>
      </c>
      <c r="L6" s="11" t="s">
        <v>64</v>
      </c>
      <c r="M6" s="11" t="s">
        <v>65</v>
      </c>
      <c r="N6" s="11" t="s">
        <v>66</v>
      </c>
      <c r="O6" s="11" t="s">
        <v>67</v>
      </c>
      <c r="P6" s="11" t="s">
        <v>68</v>
      </c>
      <c r="Q6" s="11" t="s">
        <v>69</v>
      </c>
      <c r="R6" s="11" t="s">
        <v>70</v>
      </c>
    </row>
    <row r="7" ht="14.25" hidden="1" customHeight="1">
      <c r="C7" s="14" t="s">
        <v>71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ht="14.25" hidden="1" customHeight="1">
      <c r="C8" s="14" t="s">
        <v>72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ht="14.25" hidden="1" customHeight="1">
      <c r="C9" s="14" t="s">
        <v>73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ht="14.25" customHeight="1">
      <c r="C10" s="14" t="s">
        <v>74</v>
      </c>
      <c r="D10" s="11" t="s">
        <v>75</v>
      </c>
      <c r="E10" s="11" t="s">
        <v>75</v>
      </c>
      <c r="F10" s="11" t="s">
        <v>75</v>
      </c>
      <c r="G10" s="11" t="s">
        <v>75</v>
      </c>
      <c r="H10" s="11" t="s">
        <v>75</v>
      </c>
      <c r="I10" s="11" t="s">
        <v>75</v>
      </c>
      <c r="J10" s="11" t="s">
        <v>75</v>
      </c>
      <c r="K10" s="11" t="s">
        <v>75</v>
      </c>
      <c r="L10" s="11" t="s">
        <v>75</v>
      </c>
      <c r="M10" s="11" t="s">
        <v>75</v>
      </c>
      <c r="N10" s="11" t="s">
        <v>75</v>
      </c>
      <c r="O10" s="11" t="s">
        <v>75</v>
      </c>
      <c r="P10" s="11" t="s">
        <v>75</v>
      </c>
      <c r="Q10" s="11" t="s">
        <v>75</v>
      </c>
      <c r="R10" s="11" t="s">
        <v>75</v>
      </c>
    </row>
    <row r="11" ht="14.25" customHeight="1">
      <c r="C11" s="14" t="s">
        <v>22</v>
      </c>
      <c r="D11" s="15">
        <v>2800.0</v>
      </c>
      <c r="E11" s="15">
        <v>2856.0</v>
      </c>
      <c r="F11" s="15">
        <v>2913.12</v>
      </c>
      <c r="G11" s="15">
        <v>2971.3824</v>
      </c>
      <c r="H11" s="15">
        <v>3030.810048</v>
      </c>
      <c r="I11" s="15">
        <v>3091.42624896</v>
      </c>
      <c r="J11" s="15">
        <v>3153.2547739392003</v>
      </c>
      <c r="K11" s="15">
        <v>3216.319869417984</v>
      </c>
      <c r="L11" s="15">
        <v>3280.646266806344</v>
      </c>
      <c r="M11" s="15">
        <v>3346.259192142471</v>
      </c>
      <c r="N11" s="15">
        <v>3413.1843759853205</v>
      </c>
      <c r="O11" s="15">
        <v>3481.4480635050268</v>
      </c>
      <c r="P11" s="15">
        <v>3551.0770247751275</v>
      </c>
      <c r="Q11" s="15">
        <v>3622.09856527063</v>
      </c>
      <c r="R11" s="15">
        <v>3694.5405365760425</v>
      </c>
    </row>
    <row r="12" ht="14.25" customHeight="1">
      <c r="C12" s="1" t="s">
        <v>23</v>
      </c>
      <c r="D12" s="11" t="s">
        <v>76</v>
      </c>
      <c r="E12" s="11" t="s">
        <v>76</v>
      </c>
      <c r="F12" s="11" t="s">
        <v>76</v>
      </c>
      <c r="G12" s="16" t="s">
        <v>76</v>
      </c>
      <c r="H12" s="11" t="s">
        <v>76</v>
      </c>
      <c r="I12" s="11" t="s">
        <v>76</v>
      </c>
      <c r="J12" s="11" t="s">
        <v>76</v>
      </c>
      <c r="K12" s="11" t="s">
        <v>76</v>
      </c>
      <c r="L12" s="11" t="s">
        <v>76</v>
      </c>
      <c r="M12" s="11" t="s">
        <v>76</v>
      </c>
      <c r="N12" s="11" t="s">
        <v>76</v>
      </c>
      <c r="O12" s="11" t="s">
        <v>76</v>
      </c>
      <c r="P12" s="11" t="s">
        <v>76</v>
      </c>
      <c r="Q12" s="11" t="s">
        <v>76</v>
      </c>
      <c r="R12" s="11" t="s">
        <v>76</v>
      </c>
    </row>
    <row r="13" ht="14.25" customHeight="1">
      <c r="C13" s="14" t="s">
        <v>1</v>
      </c>
      <c r="D13" s="17">
        <v>0.3006</v>
      </c>
      <c r="E13" s="17">
        <v>0.306612</v>
      </c>
      <c r="F13" s="17">
        <v>0.31274424</v>
      </c>
      <c r="G13" s="17">
        <v>0.31899912480000003</v>
      </c>
      <c r="H13" s="18">
        <v>0.345379107296</v>
      </c>
      <c r="I13" s="17">
        <v>0.33188668944192007</v>
      </c>
      <c r="J13" s="17">
        <v>0.3385244232307585</v>
      </c>
      <c r="K13" s="18">
        <v>0.355294911695374</v>
      </c>
      <c r="L13" s="17">
        <v>0.35220080992928116</v>
      </c>
      <c r="M13" s="17">
        <v>0.3592448261278668</v>
      </c>
      <c r="N13" s="17">
        <v>0.3664297226504241</v>
      </c>
      <c r="O13" s="17">
        <v>0.3737583171034326</v>
      </c>
      <c r="P13" s="17">
        <v>0.3812334834455013</v>
      </c>
      <c r="Q13" s="17">
        <v>0.3888581531144113</v>
      </c>
      <c r="R13" s="17">
        <v>0.3966353161766995</v>
      </c>
    </row>
    <row r="14" ht="14.25" customHeight="1">
      <c r="C14" s="14" t="s">
        <v>77</v>
      </c>
      <c r="D14" s="11" t="s">
        <v>21</v>
      </c>
      <c r="E14" s="11" t="s">
        <v>21</v>
      </c>
      <c r="F14" s="11" t="s">
        <v>21</v>
      </c>
      <c r="G14" s="11" t="s">
        <v>21</v>
      </c>
      <c r="H14" s="11" t="s">
        <v>21</v>
      </c>
      <c r="I14" s="11" t="s">
        <v>21</v>
      </c>
      <c r="J14" s="11" t="s">
        <v>21</v>
      </c>
      <c r="K14" s="11" t="s">
        <v>21</v>
      </c>
      <c r="L14" s="11" t="s">
        <v>21</v>
      </c>
      <c r="M14" s="11" t="s">
        <v>21</v>
      </c>
      <c r="N14" s="11" t="s">
        <v>21</v>
      </c>
      <c r="O14" s="11" t="s">
        <v>21</v>
      </c>
      <c r="P14" s="11" t="s">
        <v>21</v>
      </c>
      <c r="Q14" s="11" t="s">
        <v>21</v>
      </c>
      <c r="R14" s="11" t="s">
        <v>21</v>
      </c>
    </row>
    <row r="15" ht="14.25" customHeight="1">
      <c r="C15" s="19" t="s">
        <v>78</v>
      </c>
      <c r="D15" s="11" t="s">
        <v>21</v>
      </c>
      <c r="E15" s="11" t="s">
        <v>21</v>
      </c>
      <c r="F15" s="11" t="s">
        <v>21</v>
      </c>
      <c r="G15" s="11" t="s">
        <v>21</v>
      </c>
      <c r="H15" s="11" t="s">
        <v>21</v>
      </c>
      <c r="I15" s="11" t="s">
        <v>21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21</v>
      </c>
      <c r="O15" s="11" t="s">
        <v>21</v>
      </c>
      <c r="P15" s="11" t="s">
        <v>21</v>
      </c>
      <c r="Q15" s="11" t="s">
        <v>21</v>
      </c>
      <c r="R15" s="11" t="s">
        <v>21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3.88"/>
    <col customWidth="1" min="4" max="18" width="8.63"/>
  </cols>
  <sheetData>
    <row r="1" ht="14.25" customHeight="1"/>
    <row r="2" ht="14.25" customHeight="1">
      <c r="D2" s="2">
        <v>1.0</v>
      </c>
      <c r="E2" s="2">
        <v>2.0</v>
      </c>
      <c r="F2" s="2">
        <v>3.0</v>
      </c>
      <c r="G2" s="2">
        <v>4.0</v>
      </c>
      <c r="H2" s="2">
        <v>5.0</v>
      </c>
      <c r="I2" s="2">
        <v>6.0</v>
      </c>
      <c r="J2" s="2">
        <v>7.0</v>
      </c>
      <c r="K2" s="2">
        <v>8.0</v>
      </c>
      <c r="L2" s="2">
        <v>9.0</v>
      </c>
      <c r="M2" s="2">
        <v>10.0</v>
      </c>
      <c r="N2" s="2">
        <v>11.0</v>
      </c>
      <c r="O2" s="2">
        <v>12.0</v>
      </c>
      <c r="P2" s="2">
        <v>13.0</v>
      </c>
      <c r="Q2" s="2">
        <v>14.0</v>
      </c>
      <c r="R2" s="2">
        <v>15.0</v>
      </c>
    </row>
    <row r="3" ht="14.25" customHeight="1">
      <c r="C3" s="1" t="s">
        <v>37</v>
      </c>
      <c r="D3" s="1">
        <v>2900456.0</v>
      </c>
      <c r="E3" s="1">
        <v>2900512.0</v>
      </c>
      <c r="F3" s="1">
        <v>2900557.0</v>
      </c>
      <c r="G3" s="1">
        <v>2900612.0</v>
      </c>
      <c r="H3" s="1">
        <v>2900634.0</v>
      </c>
      <c r="I3" s="1">
        <v>2900685.0</v>
      </c>
      <c r="J3" s="1">
        <v>2931123.0</v>
      </c>
      <c r="K3" s="1">
        <v>2931224.0</v>
      </c>
      <c r="L3" s="1">
        <v>2931556.0</v>
      </c>
      <c r="M3" s="1">
        <v>2934227.0</v>
      </c>
      <c r="N3" s="1">
        <v>2934566.0</v>
      </c>
      <c r="O3" s="1">
        <v>2934759.0</v>
      </c>
      <c r="P3" s="1">
        <v>2934824.0</v>
      </c>
      <c r="Q3" s="1">
        <v>2934923.0</v>
      </c>
      <c r="R3" s="1">
        <v>2934956.0</v>
      </c>
    </row>
    <row r="4" ht="14.25" customHeight="1">
      <c r="C4" s="1" t="s">
        <v>79</v>
      </c>
    </row>
    <row r="5" ht="14.25" customHeight="1">
      <c r="C5" s="1" t="s">
        <v>80</v>
      </c>
    </row>
    <row r="6" ht="14.25" customHeight="1">
      <c r="C6" s="1" t="s">
        <v>81</v>
      </c>
    </row>
    <row r="7" ht="14.25" customHeight="1">
      <c r="C7" s="1" t="s">
        <v>82</v>
      </c>
    </row>
    <row r="8" ht="14.25" customHeight="1">
      <c r="C8" s="1" t="s">
        <v>83</v>
      </c>
    </row>
    <row r="9" ht="14.25" customHeight="1">
      <c r="C9" s="1" t="s">
        <v>84</v>
      </c>
    </row>
    <row r="10" ht="14.25" customHeight="1">
      <c r="C10" s="1" t="s">
        <v>85</v>
      </c>
    </row>
    <row r="11" ht="14.25" customHeight="1">
      <c r="C11" s="1" t="s">
        <v>86</v>
      </c>
    </row>
    <row r="12" ht="14.25" customHeight="1">
      <c r="C12" s="1" t="s">
        <v>87</v>
      </c>
    </row>
    <row r="13" ht="14.25" customHeight="1">
      <c r="C13" s="1" t="s">
        <v>88</v>
      </c>
    </row>
    <row r="14" ht="14.25" customHeight="1">
      <c r="C14" s="1" t="s">
        <v>89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9.88"/>
    <col customWidth="1" min="4" max="4" width="11.5"/>
    <col customWidth="1" min="5" max="18" width="8.88"/>
  </cols>
  <sheetData>
    <row r="1" ht="14.25" customHeight="1"/>
    <row r="2" ht="14.25" customHeight="1">
      <c r="C2" s="11"/>
      <c r="D2" s="10">
        <v>1.0</v>
      </c>
      <c r="E2" s="10">
        <v>2.0</v>
      </c>
      <c r="F2" s="10">
        <v>3.0</v>
      </c>
      <c r="G2" s="10">
        <v>4.0</v>
      </c>
      <c r="H2" s="10">
        <v>5.0</v>
      </c>
      <c r="I2" s="10">
        <v>6.0</v>
      </c>
      <c r="J2" s="10">
        <v>7.0</v>
      </c>
      <c r="K2" s="10">
        <v>8.0</v>
      </c>
      <c r="L2" s="10">
        <v>9.0</v>
      </c>
      <c r="M2" s="10">
        <v>10.0</v>
      </c>
      <c r="N2" s="10">
        <v>11.0</v>
      </c>
      <c r="O2" s="10">
        <v>12.0</v>
      </c>
      <c r="P2" s="10">
        <v>13.0</v>
      </c>
      <c r="Q2" s="10">
        <v>14.0</v>
      </c>
      <c r="R2" s="10">
        <v>15.0</v>
      </c>
    </row>
    <row r="3" ht="14.25" customHeight="1">
      <c r="C3" s="11" t="s">
        <v>37</v>
      </c>
      <c r="D3" s="11">
        <v>2900456.0</v>
      </c>
      <c r="E3" s="11">
        <v>2900512.0</v>
      </c>
      <c r="F3" s="11">
        <v>2900557.0</v>
      </c>
      <c r="G3" s="11">
        <v>2900612.0</v>
      </c>
      <c r="H3" s="11">
        <v>2900634.0</v>
      </c>
      <c r="I3" s="11">
        <v>2900685.0</v>
      </c>
      <c r="J3" s="11">
        <v>2931123.0</v>
      </c>
      <c r="K3" s="11">
        <v>2931224.0</v>
      </c>
      <c r="L3" s="11">
        <v>2931556.0</v>
      </c>
      <c r="M3" s="11">
        <v>2934227.0</v>
      </c>
      <c r="N3" s="11">
        <v>2934566.0</v>
      </c>
      <c r="O3" s="11">
        <v>2934759.0</v>
      </c>
      <c r="P3" s="11">
        <v>2934824.0</v>
      </c>
      <c r="Q3" s="11">
        <v>2934923.0</v>
      </c>
      <c r="R3" s="11">
        <v>2934956.0</v>
      </c>
    </row>
    <row r="4" ht="14.25" customHeight="1">
      <c r="C4" s="11" t="s">
        <v>35</v>
      </c>
      <c r="D4" s="11">
        <f t="shared" ref="D4:R4" si="1">D3+10000</f>
        <v>2910456</v>
      </c>
      <c r="E4" s="11">
        <f t="shared" si="1"/>
        <v>2910512</v>
      </c>
      <c r="F4" s="11">
        <f t="shared" si="1"/>
        <v>2910557</v>
      </c>
      <c r="G4" s="11">
        <f t="shared" si="1"/>
        <v>2910612</v>
      </c>
      <c r="H4" s="11">
        <f t="shared" si="1"/>
        <v>2910634</v>
      </c>
      <c r="I4" s="11">
        <f t="shared" si="1"/>
        <v>2910685</v>
      </c>
      <c r="J4" s="11">
        <f t="shared" si="1"/>
        <v>2941123</v>
      </c>
      <c r="K4" s="11">
        <f t="shared" si="1"/>
        <v>2941224</v>
      </c>
      <c r="L4" s="11">
        <f t="shared" si="1"/>
        <v>2941556</v>
      </c>
      <c r="M4" s="11">
        <f t="shared" si="1"/>
        <v>2944227</v>
      </c>
      <c r="N4" s="11">
        <f t="shared" si="1"/>
        <v>2944566</v>
      </c>
      <c r="O4" s="11">
        <f t="shared" si="1"/>
        <v>2944759</v>
      </c>
      <c r="P4" s="11">
        <f t="shared" si="1"/>
        <v>2944824</v>
      </c>
      <c r="Q4" s="11">
        <f t="shared" si="1"/>
        <v>2944923</v>
      </c>
      <c r="R4" s="11">
        <f t="shared" si="1"/>
        <v>2944956</v>
      </c>
    </row>
    <row r="5" ht="14.25" customHeight="1">
      <c r="C5" s="11" t="s">
        <v>90</v>
      </c>
      <c r="D5" s="11">
        <v>2.0240501E7</v>
      </c>
      <c r="E5" s="11">
        <v>2.0240501E7</v>
      </c>
      <c r="F5" s="11">
        <v>2.0240501E7</v>
      </c>
      <c r="G5" s="11">
        <v>2.0240501E7</v>
      </c>
      <c r="H5" s="11">
        <v>2.0240501E7</v>
      </c>
      <c r="I5" s="11">
        <v>2.0240501E7</v>
      </c>
      <c r="J5" s="11">
        <v>2.0240501E7</v>
      </c>
      <c r="K5" s="11">
        <v>2.0240501E7</v>
      </c>
      <c r="L5" s="11">
        <v>2.0240501E7</v>
      </c>
      <c r="M5" s="11">
        <v>2.0240501E7</v>
      </c>
      <c r="N5" s="11">
        <v>2.0240501E7</v>
      </c>
      <c r="O5" s="11">
        <v>2.0240501E7</v>
      </c>
      <c r="P5" s="11">
        <v>2.0240501E7</v>
      </c>
      <c r="Q5" s="11">
        <v>2.0240501E7</v>
      </c>
      <c r="R5" s="11">
        <v>2.0240501E7</v>
      </c>
    </row>
    <row r="6" ht="14.25" customHeight="1">
      <c r="C6" s="11" t="s">
        <v>80</v>
      </c>
      <c r="D6" s="11">
        <v>760.0</v>
      </c>
      <c r="E6" s="11">
        <v>750.0</v>
      </c>
      <c r="F6" s="11">
        <v>740.0</v>
      </c>
      <c r="G6" s="11">
        <v>730.0</v>
      </c>
      <c r="H6" s="11">
        <v>720.0</v>
      </c>
      <c r="I6" s="11">
        <v>710.0</v>
      </c>
      <c r="J6" s="11">
        <v>700.0</v>
      </c>
      <c r="K6" s="11">
        <v>690.0</v>
      </c>
      <c r="L6" s="11">
        <v>680.0</v>
      </c>
      <c r="M6" s="11">
        <v>670.0</v>
      </c>
      <c r="N6" s="11">
        <v>660.0</v>
      </c>
      <c r="O6" s="11">
        <v>650.0</v>
      </c>
      <c r="P6" s="11">
        <v>640.0</v>
      </c>
      <c r="Q6" s="11">
        <v>630.0</v>
      </c>
      <c r="R6" s="11">
        <v>620.0</v>
      </c>
    </row>
    <row r="7" ht="14.25" customHeight="1">
      <c r="C7" s="11" t="s">
        <v>22</v>
      </c>
      <c r="D7" s="15">
        <v>2800.0</v>
      </c>
      <c r="E7" s="15">
        <v>2856.0</v>
      </c>
      <c r="F7" s="15">
        <v>2913.12</v>
      </c>
      <c r="G7" s="15">
        <v>2971.3824</v>
      </c>
      <c r="H7" s="15">
        <v>3030.810048</v>
      </c>
      <c r="I7" s="15">
        <v>3091.42624896</v>
      </c>
      <c r="J7" s="15">
        <v>3153.2547739392003</v>
      </c>
      <c r="K7" s="15">
        <v>3216.319869417984</v>
      </c>
      <c r="L7" s="15">
        <v>3280.646266806344</v>
      </c>
      <c r="M7" s="15">
        <v>3346.259192142471</v>
      </c>
      <c r="N7" s="15">
        <v>3413.1843759853205</v>
      </c>
      <c r="O7" s="15">
        <v>3481.4480635050268</v>
      </c>
      <c r="P7" s="15">
        <v>3551.0770247751275</v>
      </c>
      <c r="Q7" s="15">
        <v>3622.09856527063</v>
      </c>
      <c r="R7" s="15">
        <v>3694.5405365760425</v>
      </c>
    </row>
    <row r="8" ht="14.25" customHeight="1">
      <c r="C8" s="11" t="s">
        <v>91</v>
      </c>
      <c r="D8" s="20">
        <v>0.02</v>
      </c>
      <c r="E8" s="20">
        <f t="shared" ref="E8:M8" si="2">D8*1.02</f>
        <v>0.0204</v>
      </c>
      <c r="F8" s="20">
        <f t="shared" si="2"/>
        <v>0.020808</v>
      </c>
      <c r="G8" s="20">
        <f t="shared" si="2"/>
        <v>0.02122416</v>
      </c>
      <c r="H8" s="20">
        <f t="shared" si="2"/>
        <v>0.0216486432</v>
      </c>
      <c r="I8" s="20">
        <f t="shared" si="2"/>
        <v>0.02208161606</v>
      </c>
      <c r="J8" s="20">
        <f t="shared" si="2"/>
        <v>0.02252324839</v>
      </c>
      <c r="K8" s="20">
        <f t="shared" si="2"/>
        <v>0.02297371335</v>
      </c>
      <c r="L8" s="20">
        <f t="shared" si="2"/>
        <v>0.02343318762</v>
      </c>
      <c r="M8" s="20">
        <f t="shared" si="2"/>
        <v>0.02390185137</v>
      </c>
      <c r="N8" s="20">
        <v>0.03</v>
      </c>
      <c r="O8" s="20">
        <f t="shared" ref="O8:R8" si="3">N8*1.02</f>
        <v>0.0306</v>
      </c>
      <c r="P8" s="20">
        <f t="shared" si="3"/>
        <v>0.031212</v>
      </c>
      <c r="Q8" s="20">
        <f t="shared" si="3"/>
        <v>0.03183624</v>
      </c>
      <c r="R8" s="20">
        <f t="shared" si="3"/>
        <v>0.0324729648</v>
      </c>
    </row>
    <row r="9" ht="14.25" customHeight="1">
      <c r="C9" s="11" t="s">
        <v>92</v>
      </c>
      <c r="D9" s="21">
        <v>56.0</v>
      </c>
      <c r="E9" s="21">
        <v>57.120000000000005</v>
      </c>
      <c r="F9" s="21">
        <v>58.26240000000001</v>
      </c>
      <c r="G9" s="21">
        <v>59.427648000000005</v>
      </c>
      <c r="H9" s="21">
        <v>60.61620096000001</v>
      </c>
      <c r="I9" s="21">
        <v>61.82852497920001</v>
      </c>
      <c r="J9" s="21">
        <v>63.065095478784016</v>
      </c>
      <c r="K9" s="21">
        <v>64.3263973883597</v>
      </c>
      <c r="L9" s="21">
        <v>65.61292533612689</v>
      </c>
      <c r="M9" s="21">
        <v>66.92518384284944</v>
      </c>
      <c r="N9" s="22">
        <v>68.26368751970642</v>
      </c>
      <c r="O9" s="22">
        <v>69.62896127010055</v>
      </c>
      <c r="P9" s="22">
        <v>71.02154049550256</v>
      </c>
      <c r="Q9" s="22">
        <v>72.44197130541262</v>
      </c>
      <c r="R9" s="22">
        <v>73.89081073152087</v>
      </c>
    </row>
    <row r="10" ht="14.25" customHeight="1">
      <c r="C10" s="11" t="s">
        <v>4</v>
      </c>
      <c r="D10" s="15">
        <v>4252.73</v>
      </c>
      <c r="E10" s="15">
        <v>4337.7846</v>
      </c>
      <c r="F10" s="23">
        <v>4424.540292</v>
      </c>
      <c r="G10" s="15">
        <v>4513.031097839999</v>
      </c>
      <c r="H10" s="15">
        <v>4603.291719796799</v>
      </c>
      <c r="I10" s="15">
        <v>4695.357554192735</v>
      </c>
      <c r="J10" s="15">
        <v>4789.26470527659</v>
      </c>
      <c r="K10" s="15">
        <v>4885.049999382121</v>
      </c>
      <c r="L10" s="15">
        <v>4982.750999369764</v>
      </c>
      <c r="M10" s="15">
        <v>5082.4060193571595</v>
      </c>
      <c r="N10" s="15">
        <v>5184.054139744303</v>
      </c>
      <c r="O10" s="15">
        <v>5287.73522253919</v>
      </c>
      <c r="P10" s="15">
        <v>5393.489926989973</v>
      </c>
      <c r="Q10" s="15">
        <v>5501.359725529773</v>
      </c>
      <c r="R10" s="15">
        <v>5611.386920040368</v>
      </c>
    </row>
    <row r="11" ht="14.25" customHeight="1">
      <c r="C11" s="1" t="s">
        <v>23</v>
      </c>
      <c r="D11" s="11">
        <v>35.0</v>
      </c>
      <c r="E11" s="11">
        <v>35.0</v>
      </c>
      <c r="F11" s="16">
        <v>35.0</v>
      </c>
      <c r="G11" s="11">
        <v>35.0</v>
      </c>
      <c r="H11" s="11">
        <v>35.0</v>
      </c>
      <c r="I11" s="11">
        <v>35.0</v>
      </c>
      <c r="J11" s="11">
        <v>35.0</v>
      </c>
      <c r="K11" s="11">
        <v>35.0</v>
      </c>
      <c r="L11" s="11">
        <v>35.0</v>
      </c>
      <c r="M11" s="11">
        <v>35.0</v>
      </c>
      <c r="N11" s="11">
        <v>35.0</v>
      </c>
      <c r="O11" s="11">
        <v>35.0</v>
      </c>
      <c r="P11" s="11">
        <v>35.0</v>
      </c>
      <c r="Q11" s="11">
        <v>35.0</v>
      </c>
      <c r="R11" s="11">
        <v>35.0</v>
      </c>
    </row>
    <row r="12" ht="14.25" customHeight="1">
      <c r="C12" s="11" t="s">
        <v>6</v>
      </c>
      <c r="D12" s="15">
        <v>116.58</v>
      </c>
      <c r="E12" s="15">
        <v>118.9116</v>
      </c>
      <c r="F12" s="15">
        <v>121.289832</v>
      </c>
      <c r="G12" s="15">
        <v>123.71562864</v>
      </c>
      <c r="H12" s="15">
        <v>126.18994121280001</v>
      </c>
      <c r="I12" s="15">
        <v>128.713740037056</v>
      </c>
      <c r="J12" s="15">
        <v>131.28801483779714</v>
      </c>
      <c r="K12" s="15">
        <v>133.91377513455308</v>
      </c>
      <c r="L12" s="15">
        <v>136.59205063724414</v>
      </c>
      <c r="M12" s="15">
        <v>139.32389164998904</v>
      </c>
      <c r="N12" s="15">
        <v>142.11036948298883</v>
      </c>
      <c r="O12" s="15">
        <v>144.95257687264862</v>
      </c>
      <c r="P12" s="15">
        <v>147.8516284101016</v>
      </c>
      <c r="Q12" s="15">
        <v>150.80866097830364</v>
      </c>
      <c r="R12" s="15">
        <v>153.8248341978697</v>
      </c>
    </row>
    <row r="13" ht="14.25" customHeight="1">
      <c r="C13" s="11" t="s">
        <v>2</v>
      </c>
      <c r="D13" s="15">
        <v>1452.73</v>
      </c>
      <c r="E13" s="15">
        <v>1481.7846</v>
      </c>
      <c r="F13" s="15">
        <v>1511.420292</v>
      </c>
      <c r="G13" s="15">
        <v>1541.64869784</v>
      </c>
      <c r="H13" s="15">
        <v>1572.4816717968001</v>
      </c>
      <c r="I13" s="15">
        <v>1603.9313052327361</v>
      </c>
      <c r="J13" s="15">
        <v>1636.009931337391</v>
      </c>
      <c r="K13" s="15">
        <v>1668.7301299641388</v>
      </c>
      <c r="L13" s="15">
        <v>1702.1047325634215</v>
      </c>
      <c r="M13" s="15">
        <v>1736.14682721469</v>
      </c>
      <c r="N13" s="23">
        <v>1770.86976375898</v>
      </c>
      <c r="O13" s="23">
        <v>1806.28715903416</v>
      </c>
      <c r="P13" s="15">
        <v>1842.4129022148466</v>
      </c>
      <c r="Q13" s="15">
        <v>1879.2611602591435</v>
      </c>
      <c r="R13" s="15">
        <v>1916.8463834643264</v>
      </c>
    </row>
    <row r="14" ht="14.25" customHeight="1">
      <c r="N14" s="4"/>
      <c r="O14" s="4"/>
      <c r="P14" s="4"/>
      <c r="Q14" s="4"/>
      <c r="R14" s="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25.5"/>
    <col customWidth="1" min="5" max="5" width="14.13"/>
    <col customWidth="1" min="6" max="17" width="8.63"/>
    <col customWidth="1" min="18" max="19" width="8.75"/>
  </cols>
  <sheetData>
    <row r="1" ht="14.25" customHeight="1">
      <c r="D1" s="24">
        <v>45597.0</v>
      </c>
      <c r="R1" s="5"/>
      <c r="S1" s="5"/>
    </row>
    <row r="2" ht="14.25" customHeight="1">
      <c r="D2" s="11"/>
      <c r="E2" s="10">
        <v>1.0</v>
      </c>
      <c r="F2" s="10">
        <v>2.0</v>
      </c>
      <c r="G2" s="10">
        <v>3.0</v>
      </c>
      <c r="H2" s="10">
        <v>4.0</v>
      </c>
      <c r="I2" s="10">
        <v>5.0</v>
      </c>
      <c r="J2" s="10">
        <v>6.0</v>
      </c>
      <c r="K2" s="10">
        <v>7.0</v>
      </c>
      <c r="L2" s="10">
        <v>8.0</v>
      </c>
      <c r="M2" s="10">
        <v>9.0</v>
      </c>
      <c r="N2" s="10">
        <v>10.0</v>
      </c>
      <c r="O2" s="10">
        <v>11.0</v>
      </c>
      <c r="P2" s="10">
        <v>12.0</v>
      </c>
      <c r="Q2" s="10">
        <v>13.0</v>
      </c>
      <c r="R2" s="10">
        <v>14.0</v>
      </c>
      <c r="S2" s="10">
        <v>15.0</v>
      </c>
    </row>
    <row r="3" ht="14.25" customHeight="1">
      <c r="D3" s="11" t="s">
        <v>35</v>
      </c>
      <c r="E3" s="11">
        <v>2910456.0</v>
      </c>
      <c r="F3" s="11">
        <v>2910512.0</v>
      </c>
      <c r="G3" s="11">
        <v>2910557.0</v>
      </c>
      <c r="H3" s="11">
        <v>2910612.0</v>
      </c>
      <c r="I3" s="11">
        <v>2910634.0</v>
      </c>
      <c r="J3" s="11">
        <v>2910685.0</v>
      </c>
      <c r="K3" s="11">
        <v>2941123.0</v>
      </c>
      <c r="L3" s="11">
        <v>2941224.0</v>
      </c>
      <c r="M3" s="11">
        <v>2941556.0</v>
      </c>
      <c r="N3" s="11">
        <v>2944227.0</v>
      </c>
      <c r="O3" s="11">
        <v>2944566.0</v>
      </c>
      <c r="P3" s="11">
        <v>2944759.0</v>
      </c>
      <c r="Q3" s="11">
        <v>2944824.0</v>
      </c>
      <c r="R3" s="11">
        <v>2944923.0</v>
      </c>
      <c r="S3" s="11">
        <v>2944956.0</v>
      </c>
    </row>
    <row r="4" ht="14.25" customHeight="1">
      <c r="D4" s="11" t="s">
        <v>22</v>
      </c>
      <c r="E4" s="15">
        <v>2800.0</v>
      </c>
      <c r="F4" s="15">
        <v>2856.0</v>
      </c>
      <c r="G4" s="15">
        <v>2913.12</v>
      </c>
      <c r="H4" s="15">
        <v>2971.3824</v>
      </c>
      <c r="I4" s="15">
        <v>3030.810048</v>
      </c>
      <c r="J4" s="15">
        <v>3091.42624896</v>
      </c>
      <c r="K4" s="15">
        <v>3153.2547739392003</v>
      </c>
      <c r="L4" s="15">
        <v>3216.319869417984</v>
      </c>
      <c r="M4" s="15">
        <v>3280.646266806344</v>
      </c>
      <c r="N4" s="15">
        <v>3346.259192142471</v>
      </c>
      <c r="O4" s="15">
        <v>3413.1843759853205</v>
      </c>
      <c r="P4" s="15">
        <v>3481.4480635050268</v>
      </c>
      <c r="Q4" s="15">
        <v>3551.0770247751275</v>
      </c>
      <c r="R4" s="15">
        <v>3622.09856527063</v>
      </c>
      <c r="S4" s="15">
        <v>3694.5405365760425</v>
      </c>
    </row>
    <row r="5" ht="14.25" customHeight="1">
      <c r="D5" s="11" t="s">
        <v>6</v>
      </c>
      <c r="E5" s="15">
        <v>116.58</v>
      </c>
      <c r="F5" s="15">
        <v>118.9116</v>
      </c>
      <c r="G5" s="15">
        <v>121.289832</v>
      </c>
      <c r="H5" s="15">
        <v>123.71562864</v>
      </c>
      <c r="I5" s="15">
        <v>126.18994121280001</v>
      </c>
      <c r="J5" s="15">
        <v>128.713740037056</v>
      </c>
      <c r="K5" s="15">
        <v>131.28801483779714</v>
      </c>
      <c r="L5" s="15">
        <v>133.91377513455308</v>
      </c>
      <c r="M5" s="15">
        <v>136.59205063724414</v>
      </c>
      <c r="N5" s="15">
        <v>139.32389164998904</v>
      </c>
      <c r="O5" s="15">
        <v>142.11036948298883</v>
      </c>
      <c r="P5" s="15">
        <v>144.95257687264862</v>
      </c>
      <c r="Q5" s="15">
        <v>147.8516284101016</v>
      </c>
      <c r="R5" s="15">
        <v>150.80866097830364</v>
      </c>
      <c r="S5" s="15">
        <v>153.8248341978697</v>
      </c>
    </row>
    <row r="6" ht="14.25" customHeight="1">
      <c r="D6" s="11" t="s">
        <v>93</v>
      </c>
      <c r="E6" s="15">
        <v>116.58</v>
      </c>
      <c r="F6" s="15">
        <v>118.9116</v>
      </c>
      <c r="G6" s="15">
        <v>121.289832</v>
      </c>
      <c r="H6" s="15">
        <v>123.71562864</v>
      </c>
      <c r="I6" s="15">
        <v>126.18994121280001</v>
      </c>
      <c r="J6" s="15">
        <v>128.713740037056</v>
      </c>
      <c r="K6" s="25">
        <v>0.0</v>
      </c>
      <c r="L6" s="15">
        <v>133.91377513455308</v>
      </c>
      <c r="M6" s="15">
        <v>136.59205063724414</v>
      </c>
      <c r="N6" s="15">
        <v>139.32389164998904</v>
      </c>
      <c r="O6" s="15">
        <v>142.11036948298883</v>
      </c>
      <c r="P6" s="26">
        <v>0.0</v>
      </c>
      <c r="Q6" s="15">
        <v>147.8516284101016</v>
      </c>
      <c r="R6" s="15">
        <v>0.0</v>
      </c>
      <c r="S6" s="15">
        <v>153.8248341978697</v>
      </c>
    </row>
    <row r="7" ht="14.25" customHeight="1">
      <c r="D7" s="11" t="s">
        <v>27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25">
        <f t="shared" ref="K7:K8" si="1">MIN(5%*K5,7)</f>
        <v>6.564400742</v>
      </c>
      <c r="L7" s="15">
        <v>0.0</v>
      </c>
      <c r="M7" s="15">
        <v>0.0</v>
      </c>
      <c r="N7" s="15">
        <v>0.0</v>
      </c>
      <c r="O7" s="15">
        <v>0.0</v>
      </c>
      <c r="P7" s="27">
        <f>5%*P5</f>
        <v>7.247628844</v>
      </c>
      <c r="Q7" s="15">
        <v>0.0</v>
      </c>
      <c r="R7" s="27">
        <f>5%*R5</f>
        <v>7.540433049</v>
      </c>
      <c r="S7" s="15">
        <v>0.0</v>
      </c>
    </row>
    <row r="8" ht="14.25" customHeight="1">
      <c r="D8" s="11" t="s">
        <v>28</v>
      </c>
      <c r="E8" s="15">
        <v>0.0</v>
      </c>
      <c r="F8" s="15">
        <v>0.0</v>
      </c>
      <c r="G8" s="27" t="s">
        <v>94</v>
      </c>
      <c r="H8" s="15">
        <v>0.0</v>
      </c>
      <c r="I8" s="15">
        <v>0.0</v>
      </c>
      <c r="J8" s="15">
        <v>0.0</v>
      </c>
      <c r="K8" s="15">
        <f t="shared" si="1"/>
        <v>0</v>
      </c>
      <c r="L8" s="25" t="s">
        <v>95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</row>
    <row r="9" ht="14.25" customHeight="1">
      <c r="D9" s="11" t="s">
        <v>96</v>
      </c>
      <c r="E9" s="11">
        <v>2.0241101E7</v>
      </c>
      <c r="F9" s="11">
        <v>2.0241101E7</v>
      </c>
      <c r="G9" s="11">
        <v>2.0241101E7</v>
      </c>
      <c r="H9" s="11">
        <v>2.0241101E7</v>
      </c>
      <c r="I9" s="11">
        <v>2.0241101E7</v>
      </c>
      <c r="J9" s="11">
        <v>2.0241101E7</v>
      </c>
      <c r="K9" s="11">
        <v>2.0241101E7</v>
      </c>
      <c r="L9" s="11">
        <v>2.0241101E7</v>
      </c>
      <c r="M9" s="11">
        <v>2.0241101E7</v>
      </c>
      <c r="N9" s="11">
        <v>2.0241101E7</v>
      </c>
      <c r="O9" s="11">
        <v>2.0241101E7</v>
      </c>
      <c r="P9" s="11">
        <v>2.0241101E7</v>
      </c>
      <c r="Q9" s="11">
        <v>2.0241101E7</v>
      </c>
      <c r="R9" s="11">
        <v>2.0241101E7</v>
      </c>
      <c r="S9" s="11">
        <v>2.0241101E7</v>
      </c>
    </row>
    <row r="10" ht="14.25" customHeight="1">
      <c r="R10" s="5"/>
      <c r="S10" s="5"/>
    </row>
    <row r="11" ht="14.25" customHeight="1">
      <c r="R11" s="5"/>
      <c r="S11" s="5"/>
    </row>
    <row r="12" ht="14.25" customHeight="1">
      <c r="R12" s="5"/>
      <c r="S12" s="5"/>
    </row>
    <row r="13" ht="14.25" customHeight="1">
      <c r="R13" s="5"/>
      <c r="S13" s="5"/>
    </row>
    <row r="14" ht="14.25" customHeight="1">
      <c r="R14" s="5"/>
      <c r="S14" s="5"/>
    </row>
    <row r="15" ht="14.25" customHeight="1">
      <c r="R15" s="5"/>
      <c r="S15" s="5"/>
    </row>
    <row r="16" ht="14.25" customHeight="1">
      <c r="R16" s="5"/>
      <c r="S16" s="5"/>
    </row>
    <row r="17" ht="14.25" customHeight="1">
      <c r="R17" s="5"/>
      <c r="S17" s="5"/>
    </row>
    <row r="18" ht="14.25" customHeight="1">
      <c r="R18" s="5"/>
      <c r="S18" s="5"/>
    </row>
    <row r="19" ht="14.25" customHeight="1">
      <c r="R19" s="5"/>
      <c r="S19" s="5"/>
    </row>
    <row r="20" ht="14.25" customHeight="1">
      <c r="R20" s="5"/>
      <c r="S20" s="5"/>
    </row>
    <row r="21" ht="14.25" customHeight="1">
      <c r="R21" s="5"/>
      <c r="S21" s="5"/>
    </row>
    <row r="22" ht="14.25" customHeight="1">
      <c r="R22" s="5"/>
      <c r="S22" s="5"/>
    </row>
    <row r="23" ht="14.25" customHeight="1">
      <c r="R23" s="5"/>
      <c r="S23" s="5"/>
    </row>
    <row r="24" ht="14.25" customHeight="1">
      <c r="R24" s="5"/>
      <c r="S24" s="5"/>
    </row>
    <row r="25" ht="14.25" customHeight="1">
      <c r="R25" s="5"/>
      <c r="S25" s="5"/>
    </row>
    <row r="26" ht="14.25" customHeight="1">
      <c r="R26" s="5"/>
      <c r="S26" s="5"/>
    </row>
    <row r="27" ht="14.25" customHeight="1">
      <c r="R27" s="5"/>
      <c r="S27" s="5"/>
    </row>
    <row r="28" ht="14.25" customHeight="1">
      <c r="R28" s="5"/>
      <c r="S28" s="5"/>
    </row>
    <row r="29" ht="14.25" customHeight="1">
      <c r="R29" s="5"/>
      <c r="S29" s="5"/>
    </row>
    <row r="30" ht="14.25" customHeight="1">
      <c r="R30" s="5"/>
      <c r="S30" s="5"/>
    </row>
    <row r="31" ht="14.25" customHeight="1">
      <c r="R31" s="5"/>
      <c r="S31" s="5"/>
    </row>
    <row r="32" ht="14.25" customHeight="1">
      <c r="R32" s="5"/>
      <c r="S32" s="5"/>
    </row>
    <row r="33" ht="14.25" customHeight="1">
      <c r="R33" s="5"/>
      <c r="S33" s="5"/>
    </row>
    <row r="34" ht="14.25" customHeight="1">
      <c r="R34" s="5"/>
      <c r="S34" s="5"/>
    </row>
    <row r="35" ht="14.25" customHeight="1">
      <c r="R35" s="5"/>
      <c r="S35" s="5"/>
    </row>
    <row r="36" ht="14.25" customHeight="1">
      <c r="R36" s="5"/>
      <c r="S36" s="5"/>
    </row>
    <row r="37" ht="14.25" customHeight="1">
      <c r="R37" s="5"/>
      <c r="S37" s="5"/>
    </row>
    <row r="38" ht="14.25" customHeight="1">
      <c r="R38" s="5"/>
      <c r="S38" s="5"/>
    </row>
    <row r="39" ht="14.25" customHeight="1">
      <c r="R39" s="5"/>
      <c r="S39" s="5"/>
    </row>
    <row r="40" ht="14.25" customHeight="1">
      <c r="R40" s="5"/>
      <c r="S40" s="5"/>
    </row>
    <row r="41" ht="14.25" customHeight="1">
      <c r="R41" s="5"/>
      <c r="S41" s="5"/>
    </row>
    <row r="42" ht="14.25" customHeight="1">
      <c r="R42" s="5"/>
      <c r="S42" s="5"/>
    </row>
    <row r="43" ht="14.25" customHeight="1">
      <c r="R43" s="5"/>
      <c r="S43" s="5"/>
    </row>
    <row r="44" ht="14.25" customHeight="1">
      <c r="R44" s="5"/>
      <c r="S44" s="5"/>
    </row>
    <row r="45" ht="14.25" customHeight="1">
      <c r="R45" s="5"/>
      <c r="S45" s="5"/>
    </row>
    <row r="46" ht="14.25" customHeight="1">
      <c r="R46" s="5"/>
      <c r="S46" s="5"/>
    </row>
    <row r="47" ht="14.25" customHeight="1">
      <c r="R47" s="5"/>
      <c r="S47" s="5"/>
    </row>
    <row r="48" ht="14.25" customHeight="1">
      <c r="R48" s="5"/>
      <c r="S48" s="5"/>
    </row>
    <row r="49" ht="14.25" customHeight="1">
      <c r="R49" s="5"/>
      <c r="S49" s="5"/>
    </row>
    <row r="50" ht="14.25" customHeight="1">
      <c r="R50" s="5"/>
      <c r="S50" s="5"/>
    </row>
    <row r="51" ht="14.25" customHeight="1">
      <c r="R51" s="5"/>
      <c r="S51" s="5"/>
    </row>
    <row r="52" ht="14.25" customHeight="1">
      <c r="R52" s="5"/>
      <c r="S52" s="5"/>
    </row>
    <row r="53" ht="14.25" customHeight="1">
      <c r="R53" s="5"/>
      <c r="S53" s="5"/>
    </row>
    <row r="54" ht="14.25" customHeight="1">
      <c r="R54" s="5"/>
      <c r="S54" s="5"/>
    </row>
    <row r="55" ht="14.25" customHeight="1">
      <c r="R55" s="5"/>
      <c r="S55" s="5"/>
    </row>
    <row r="56" ht="14.25" customHeight="1">
      <c r="R56" s="5"/>
      <c r="S56" s="5"/>
    </row>
    <row r="57" ht="14.25" customHeight="1">
      <c r="R57" s="5"/>
      <c r="S57" s="5"/>
    </row>
    <row r="58" ht="14.25" customHeight="1">
      <c r="R58" s="5"/>
      <c r="S58" s="5"/>
    </row>
    <row r="59" ht="14.25" customHeight="1">
      <c r="R59" s="5"/>
      <c r="S59" s="5"/>
    </row>
    <row r="60" ht="14.25" customHeight="1">
      <c r="R60" s="5"/>
      <c r="S60" s="5"/>
    </row>
    <row r="61" ht="14.25" customHeight="1">
      <c r="R61" s="5"/>
      <c r="S61" s="5"/>
    </row>
    <row r="62" ht="14.25" customHeight="1">
      <c r="R62" s="5"/>
      <c r="S62" s="5"/>
    </row>
    <row r="63" ht="14.25" customHeight="1">
      <c r="R63" s="5"/>
      <c r="S63" s="5"/>
    </row>
    <row r="64" ht="14.25" customHeight="1">
      <c r="R64" s="5"/>
      <c r="S64" s="5"/>
    </row>
    <row r="65" ht="14.25" customHeight="1">
      <c r="R65" s="5"/>
      <c r="S65" s="5"/>
    </row>
    <row r="66" ht="14.25" customHeight="1">
      <c r="R66" s="5"/>
      <c r="S66" s="5"/>
    </row>
    <row r="67" ht="14.25" customHeight="1">
      <c r="R67" s="5"/>
      <c r="S67" s="5"/>
    </row>
    <row r="68" ht="14.25" customHeight="1">
      <c r="R68" s="5"/>
      <c r="S68" s="5"/>
    </row>
    <row r="69" ht="14.25" customHeight="1">
      <c r="R69" s="5"/>
      <c r="S69" s="5"/>
    </row>
    <row r="70" ht="14.25" customHeight="1">
      <c r="R70" s="5"/>
      <c r="S70" s="5"/>
    </row>
    <row r="71" ht="14.25" customHeight="1">
      <c r="R71" s="5"/>
      <c r="S71" s="5"/>
    </row>
    <row r="72" ht="14.25" customHeight="1">
      <c r="R72" s="5"/>
      <c r="S72" s="5"/>
    </row>
    <row r="73" ht="14.25" customHeight="1">
      <c r="R73" s="5"/>
      <c r="S73" s="5"/>
    </row>
    <row r="74" ht="14.25" customHeight="1">
      <c r="R74" s="5"/>
      <c r="S74" s="5"/>
    </row>
    <row r="75" ht="14.25" customHeight="1">
      <c r="R75" s="5"/>
      <c r="S75" s="5"/>
    </row>
    <row r="76" ht="14.25" customHeight="1">
      <c r="R76" s="5"/>
      <c r="S76" s="5"/>
    </row>
    <row r="77" ht="14.25" customHeight="1">
      <c r="R77" s="5"/>
      <c r="S77" s="5"/>
    </row>
    <row r="78" ht="14.25" customHeight="1">
      <c r="R78" s="5"/>
      <c r="S78" s="5"/>
    </row>
    <row r="79" ht="14.25" customHeight="1">
      <c r="R79" s="5"/>
      <c r="S79" s="5"/>
    </row>
    <row r="80" ht="14.25" customHeight="1">
      <c r="R80" s="5"/>
      <c r="S80" s="5"/>
    </row>
    <row r="81" ht="14.25" customHeight="1">
      <c r="R81" s="5"/>
      <c r="S81" s="5"/>
    </row>
    <row r="82" ht="14.25" customHeight="1">
      <c r="R82" s="5"/>
      <c r="S82" s="5"/>
    </row>
    <row r="83" ht="14.25" customHeight="1">
      <c r="R83" s="5"/>
      <c r="S83" s="5"/>
    </row>
    <row r="84" ht="14.25" customHeight="1">
      <c r="R84" s="5"/>
      <c r="S84" s="5"/>
    </row>
    <row r="85" ht="14.25" customHeight="1">
      <c r="R85" s="5"/>
      <c r="S85" s="5"/>
    </row>
    <row r="86" ht="14.25" customHeight="1">
      <c r="R86" s="5"/>
      <c r="S86" s="5"/>
    </row>
    <row r="87" ht="14.25" customHeight="1">
      <c r="R87" s="5"/>
      <c r="S87" s="5"/>
    </row>
    <row r="88" ht="14.25" customHeight="1">
      <c r="R88" s="5"/>
      <c r="S88" s="5"/>
    </row>
    <row r="89" ht="14.25" customHeight="1">
      <c r="R89" s="5"/>
      <c r="S89" s="5"/>
    </row>
    <row r="90" ht="14.25" customHeight="1">
      <c r="R90" s="5"/>
      <c r="S90" s="5"/>
    </row>
    <row r="91" ht="14.25" customHeight="1">
      <c r="R91" s="5"/>
      <c r="S91" s="5"/>
    </row>
    <row r="92" ht="14.25" customHeight="1">
      <c r="R92" s="5"/>
      <c r="S92" s="5"/>
    </row>
    <row r="93" ht="14.25" customHeight="1">
      <c r="R93" s="5"/>
      <c r="S93" s="5"/>
    </row>
    <row r="94" ht="14.25" customHeight="1">
      <c r="R94" s="5"/>
      <c r="S94" s="5"/>
    </row>
    <row r="95" ht="14.25" customHeight="1">
      <c r="R95" s="5"/>
      <c r="S95" s="5"/>
    </row>
    <row r="96" ht="14.25" customHeight="1">
      <c r="R96" s="5"/>
      <c r="S96" s="5"/>
    </row>
    <row r="97" ht="14.25" customHeight="1">
      <c r="R97" s="5"/>
      <c r="S97" s="5"/>
    </row>
    <row r="98" ht="14.25" customHeight="1">
      <c r="R98" s="5"/>
      <c r="S98" s="5"/>
    </row>
    <row r="99" ht="14.25" customHeight="1">
      <c r="R99" s="5"/>
      <c r="S99" s="5"/>
    </row>
    <row r="100" ht="14.25" customHeight="1">
      <c r="R100" s="5"/>
      <c r="S100" s="5"/>
    </row>
    <row r="101" ht="14.25" customHeight="1">
      <c r="R101" s="5"/>
      <c r="S101" s="5"/>
    </row>
    <row r="102" ht="14.25" customHeight="1">
      <c r="R102" s="5"/>
      <c r="S102" s="5"/>
    </row>
    <row r="103" ht="14.25" customHeight="1">
      <c r="R103" s="5"/>
      <c r="S103" s="5"/>
    </row>
    <row r="104" ht="14.25" customHeight="1">
      <c r="R104" s="5"/>
      <c r="S104" s="5"/>
    </row>
    <row r="105" ht="14.25" customHeight="1">
      <c r="R105" s="5"/>
      <c r="S105" s="5"/>
    </row>
    <row r="106" ht="14.25" customHeight="1">
      <c r="R106" s="5"/>
      <c r="S106" s="5"/>
    </row>
    <row r="107" ht="14.25" customHeight="1">
      <c r="R107" s="5"/>
      <c r="S107" s="5"/>
    </row>
    <row r="108" ht="14.25" customHeight="1">
      <c r="R108" s="5"/>
      <c r="S108" s="5"/>
    </row>
    <row r="109" ht="14.25" customHeight="1">
      <c r="R109" s="5"/>
      <c r="S109" s="5"/>
    </row>
    <row r="110" ht="14.25" customHeight="1">
      <c r="R110" s="5"/>
      <c r="S110" s="5"/>
    </row>
    <row r="111" ht="14.25" customHeight="1">
      <c r="R111" s="5"/>
      <c r="S111" s="5"/>
    </row>
    <row r="112" ht="14.25" customHeight="1">
      <c r="R112" s="5"/>
      <c r="S112" s="5"/>
    </row>
    <row r="113" ht="14.25" customHeight="1">
      <c r="R113" s="5"/>
      <c r="S113" s="5"/>
    </row>
    <row r="114" ht="14.25" customHeight="1">
      <c r="R114" s="5"/>
      <c r="S114" s="5"/>
    </row>
    <row r="115" ht="14.25" customHeight="1">
      <c r="R115" s="5"/>
      <c r="S115" s="5"/>
    </row>
    <row r="116" ht="14.25" customHeight="1">
      <c r="R116" s="5"/>
      <c r="S116" s="5"/>
    </row>
    <row r="117" ht="14.25" customHeight="1">
      <c r="R117" s="5"/>
      <c r="S117" s="5"/>
    </row>
    <row r="118" ht="14.25" customHeight="1">
      <c r="R118" s="5"/>
      <c r="S118" s="5"/>
    </row>
    <row r="119" ht="14.25" customHeight="1">
      <c r="R119" s="5"/>
      <c r="S119" s="5"/>
    </row>
    <row r="120" ht="14.25" customHeight="1">
      <c r="R120" s="5"/>
      <c r="S120" s="5"/>
    </row>
    <row r="121" ht="14.25" customHeight="1">
      <c r="R121" s="5"/>
      <c r="S121" s="5"/>
    </row>
    <row r="122" ht="14.25" customHeight="1">
      <c r="R122" s="5"/>
      <c r="S122" s="5"/>
    </row>
    <row r="123" ht="14.25" customHeight="1">
      <c r="R123" s="5"/>
      <c r="S123" s="5"/>
    </row>
    <row r="124" ht="14.25" customHeight="1">
      <c r="R124" s="5"/>
      <c r="S124" s="5"/>
    </row>
    <row r="125" ht="14.25" customHeight="1">
      <c r="R125" s="5"/>
      <c r="S125" s="5"/>
    </row>
    <row r="126" ht="14.25" customHeight="1">
      <c r="R126" s="5"/>
      <c r="S126" s="5"/>
    </row>
    <row r="127" ht="14.25" customHeight="1">
      <c r="R127" s="5"/>
      <c r="S127" s="5"/>
    </row>
    <row r="128" ht="14.25" customHeight="1">
      <c r="R128" s="5"/>
      <c r="S128" s="5"/>
    </row>
    <row r="129" ht="14.25" customHeight="1">
      <c r="R129" s="5"/>
      <c r="S129" s="5"/>
    </row>
    <row r="130" ht="14.25" customHeight="1">
      <c r="R130" s="5"/>
      <c r="S130" s="5"/>
    </row>
    <row r="131" ht="14.25" customHeight="1">
      <c r="R131" s="5"/>
      <c r="S131" s="5"/>
    </row>
    <row r="132" ht="14.25" customHeight="1">
      <c r="R132" s="5"/>
      <c r="S132" s="5"/>
    </row>
    <row r="133" ht="14.25" customHeight="1">
      <c r="R133" s="5"/>
      <c r="S133" s="5"/>
    </row>
    <row r="134" ht="14.25" customHeight="1">
      <c r="R134" s="5"/>
      <c r="S134" s="5"/>
    </row>
    <row r="135" ht="14.25" customHeight="1">
      <c r="R135" s="5"/>
      <c r="S135" s="5"/>
    </row>
    <row r="136" ht="14.25" customHeight="1">
      <c r="R136" s="5"/>
      <c r="S136" s="5"/>
    </row>
    <row r="137" ht="14.25" customHeight="1">
      <c r="R137" s="5"/>
      <c r="S137" s="5"/>
    </row>
    <row r="138" ht="14.25" customHeight="1">
      <c r="R138" s="5"/>
      <c r="S138" s="5"/>
    </row>
    <row r="139" ht="14.25" customHeight="1">
      <c r="R139" s="5"/>
      <c r="S139" s="5"/>
    </row>
    <row r="140" ht="14.25" customHeight="1">
      <c r="R140" s="5"/>
      <c r="S140" s="5"/>
    </row>
    <row r="141" ht="14.25" customHeight="1">
      <c r="R141" s="5"/>
      <c r="S141" s="5"/>
    </row>
    <row r="142" ht="14.25" customHeight="1">
      <c r="R142" s="5"/>
      <c r="S142" s="5"/>
    </row>
    <row r="143" ht="14.25" customHeight="1">
      <c r="R143" s="5"/>
      <c r="S143" s="5"/>
    </row>
    <row r="144" ht="14.25" customHeight="1">
      <c r="R144" s="5"/>
      <c r="S144" s="5"/>
    </row>
    <row r="145" ht="14.25" customHeight="1">
      <c r="R145" s="5"/>
      <c r="S145" s="5"/>
    </row>
    <row r="146" ht="14.25" customHeight="1">
      <c r="R146" s="5"/>
      <c r="S146" s="5"/>
    </row>
    <row r="147" ht="14.25" customHeight="1">
      <c r="R147" s="5"/>
      <c r="S147" s="5"/>
    </row>
    <row r="148" ht="14.25" customHeight="1">
      <c r="R148" s="5"/>
      <c r="S148" s="5"/>
    </row>
    <row r="149" ht="14.25" customHeight="1">
      <c r="R149" s="5"/>
      <c r="S149" s="5"/>
    </row>
    <row r="150" ht="14.25" customHeight="1">
      <c r="R150" s="5"/>
      <c r="S150" s="5"/>
    </row>
    <row r="151" ht="14.25" customHeight="1">
      <c r="R151" s="5"/>
      <c r="S151" s="5"/>
    </row>
    <row r="152" ht="14.25" customHeight="1">
      <c r="R152" s="5"/>
      <c r="S152" s="5"/>
    </row>
    <row r="153" ht="14.25" customHeight="1">
      <c r="R153" s="5"/>
      <c r="S153" s="5"/>
    </row>
    <row r="154" ht="14.25" customHeight="1">
      <c r="R154" s="5"/>
      <c r="S154" s="5"/>
    </row>
    <row r="155" ht="14.25" customHeight="1">
      <c r="R155" s="5"/>
      <c r="S155" s="5"/>
    </row>
    <row r="156" ht="14.25" customHeight="1">
      <c r="R156" s="5"/>
      <c r="S156" s="5"/>
    </row>
    <row r="157" ht="14.25" customHeight="1">
      <c r="R157" s="5"/>
      <c r="S157" s="5"/>
    </row>
    <row r="158" ht="14.25" customHeight="1">
      <c r="R158" s="5"/>
      <c r="S158" s="5"/>
    </row>
    <row r="159" ht="14.25" customHeight="1">
      <c r="R159" s="5"/>
      <c r="S159" s="5"/>
    </row>
    <row r="160" ht="14.25" customHeight="1">
      <c r="R160" s="5"/>
      <c r="S160" s="5"/>
    </row>
    <row r="161" ht="14.25" customHeight="1">
      <c r="R161" s="5"/>
      <c r="S161" s="5"/>
    </row>
    <row r="162" ht="14.25" customHeight="1">
      <c r="R162" s="5"/>
      <c r="S162" s="5"/>
    </row>
    <row r="163" ht="14.25" customHeight="1">
      <c r="R163" s="5"/>
      <c r="S163" s="5"/>
    </row>
    <row r="164" ht="14.25" customHeight="1">
      <c r="R164" s="5"/>
      <c r="S164" s="5"/>
    </row>
    <row r="165" ht="14.25" customHeight="1">
      <c r="R165" s="5"/>
      <c r="S165" s="5"/>
    </row>
    <row r="166" ht="14.25" customHeight="1">
      <c r="R166" s="5"/>
      <c r="S166" s="5"/>
    </row>
    <row r="167" ht="14.25" customHeight="1">
      <c r="R167" s="5"/>
      <c r="S167" s="5"/>
    </row>
    <row r="168" ht="14.25" customHeight="1">
      <c r="R168" s="5"/>
      <c r="S168" s="5"/>
    </row>
    <row r="169" ht="14.25" customHeight="1">
      <c r="R169" s="5"/>
      <c r="S169" s="5"/>
    </row>
    <row r="170" ht="14.25" customHeight="1">
      <c r="R170" s="5"/>
      <c r="S170" s="5"/>
    </row>
    <row r="171" ht="14.25" customHeight="1">
      <c r="R171" s="5"/>
      <c r="S171" s="5"/>
    </row>
    <row r="172" ht="14.25" customHeight="1">
      <c r="R172" s="5"/>
      <c r="S172" s="5"/>
    </row>
    <row r="173" ht="14.25" customHeight="1">
      <c r="R173" s="5"/>
      <c r="S173" s="5"/>
    </row>
    <row r="174" ht="14.25" customHeight="1">
      <c r="R174" s="5"/>
      <c r="S174" s="5"/>
    </row>
    <row r="175" ht="14.25" customHeight="1">
      <c r="R175" s="5"/>
      <c r="S175" s="5"/>
    </row>
    <row r="176" ht="14.25" customHeight="1">
      <c r="R176" s="5"/>
      <c r="S176" s="5"/>
    </row>
    <row r="177" ht="14.25" customHeight="1">
      <c r="R177" s="5"/>
      <c r="S177" s="5"/>
    </row>
    <row r="178" ht="14.25" customHeight="1">
      <c r="R178" s="5"/>
      <c r="S178" s="5"/>
    </row>
    <row r="179" ht="14.25" customHeight="1">
      <c r="R179" s="5"/>
      <c r="S179" s="5"/>
    </row>
    <row r="180" ht="14.25" customHeight="1">
      <c r="R180" s="5"/>
      <c r="S180" s="5"/>
    </row>
    <row r="181" ht="14.25" customHeight="1">
      <c r="R181" s="5"/>
      <c r="S181" s="5"/>
    </row>
    <row r="182" ht="14.25" customHeight="1">
      <c r="R182" s="5"/>
      <c r="S182" s="5"/>
    </row>
    <row r="183" ht="14.25" customHeight="1">
      <c r="R183" s="5"/>
      <c r="S183" s="5"/>
    </row>
    <row r="184" ht="14.25" customHeight="1">
      <c r="R184" s="5"/>
      <c r="S184" s="5"/>
    </row>
    <row r="185" ht="14.25" customHeight="1">
      <c r="R185" s="5"/>
      <c r="S185" s="5"/>
    </row>
    <row r="186" ht="14.25" customHeight="1">
      <c r="R186" s="5"/>
      <c r="S186" s="5"/>
    </row>
    <row r="187" ht="14.25" customHeight="1">
      <c r="R187" s="5"/>
      <c r="S187" s="5"/>
    </row>
    <row r="188" ht="14.25" customHeight="1">
      <c r="R188" s="5"/>
      <c r="S188" s="5"/>
    </row>
    <row r="189" ht="14.25" customHeight="1">
      <c r="R189" s="5"/>
      <c r="S189" s="5"/>
    </row>
    <row r="190" ht="14.25" customHeight="1">
      <c r="R190" s="5"/>
      <c r="S190" s="5"/>
    </row>
    <row r="191" ht="14.25" customHeight="1">
      <c r="R191" s="5"/>
      <c r="S191" s="5"/>
    </row>
    <row r="192" ht="14.25" customHeight="1">
      <c r="R192" s="5"/>
      <c r="S192" s="5"/>
    </row>
    <row r="193" ht="14.25" customHeight="1">
      <c r="R193" s="5"/>
      <c r="S193" s="5"/>
    </row>
    <row r="194" ht="14.25" customHeight="1">
      <c r="R194" s="5"/>
      <c r="S194" s="5"/>
    </row>
    <row r="195" ht="14.25" customHeight="1">
      <c r="R195" s="5"/>
      <c r="S195" s="5"/>
    </row>
    <row r="196" ht="14.25" customHeight="1">
      <c r="R196" s="5"/>
      <c r="S196" s="5"/>
    </row>
    <row r="197" ht="14.25" customHeight="1">
      <c r="R197" s="5"/>
      <c r="S197" s="5"/>
    </row>
    <row r="198" ht="14.25" customHeight="1">
      <c r="R198" s="5"/>
      <c r="S198" s="5"/>
    </row>
    <row r="199" ht="14.25" customHeight="1">
      <c r="R199" s="5"/>
      <c r="S199" s="5"/>
    </row>
    <row r="200" ht="14.25" customHeight="1">
      <c r="R200" s="5"/>
      <c r="S200" s="5"/>
    </row>
    <row r="201" ht="14.25" customHeight="1">
      <c r="R201" s="5"/>
      <c r="S201" s="5"/>
    </row>
    <row r="202" ht="14.25" customHeight="1">
      <c r="R202" s="5"/>
      <c r="S202" s="5"/>
    </row>
    <row r="203" ht="14.25" customHeight="1">
      <c r="R203" s="5"/>
      <c r="S203" s="5"/>
    </row>
    <row r="204" ht="14.25" customHeight="1">
      <c r="R204" s="5"/>
      <c r="S204" s="5"/>
    </row>
    <row r="205" ht="14.25" customHeight="1">
      <c r="R205" s="5"/>
      <c r="S205" s="5"/>
    </row>
    <row r="206" ht="14.25" customHeight="1">
      <c r="R206" s="5"/>
      <c r="S206" s="5"/>
    </row>
    <row r="207" ht="14.25" customHeight="1">
      <c r="R207" s="5"/>
      <c r="S207" s="5"/>
    </row>
    <row r="208" ht="14.25" customHeight="1">
      <c r="R208" s="5"/>
      <c r="S208" s="5"/>
    </row>
    <row r="209" ht="14.25" customHeight="1">
      <c r="R209" s="5"/>
      <c r="S209" s="5"/>
    </row>
    <row r="210" ht="14.25" customHeight="1">
      <c r="R210" s="5"/>
      <c r="S210" s="5"/>
    </row>
    <row r="211" ht="14.25" customHeight="1">
      <c r="R211" s="5"/>
      <c r="S211" s="5"/>
    </row>
    <row r="212" ht="14.25" customHeight="1">
      <c r="R212" s="5"/>
      <c r="S212" s="5"/>
    </row>
    <row r="213" ht="14.25" customHeight="1">
      <c r="R213" s="5"/>
      <c r="S213" s="5"/>
    </row>
    <row r="214" ht="14.25" customHeight="1">
      <c r="R214" s="5"/>
      <c r="S214" s="5"/>
    </row>
    <row r="215" ht="14.25" customHeight="1">
      <c r="R215" s="5"/>
      <c r="S215" s="5"/>
    </row>
    <row r="216" ht="14.25" customHeight="1">
      <c r="R216" s="5"/>
      <c r="S216" s="5"/>
    </row>
    <row r="217" ht="14.25" customHeight="1">
      <c r="R217" s="5"/>
      <c r="S217" s="5"/>
    </row>
    <row r="218" ht="14.25" customHeight="1">
      <c r="R218" s="5"/>
      <c r="S218" s="5"/>
    </row>
    <row r="219" ht="14.25" customHeight="1">
      <c r="R219" s="5"/>
      <c r="S219" s="5"/>
    </row>
    <row r="220" ht="14.25" customHeight="1">
      <c r="R220" s="5"/>
      <c r="S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