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D2905A37-A450-441F-AE58-48640E2AFC16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_xlnm._FilterDatabase" localSheetId="0" hidden="1">'Index&amp;Match'!$C$4:$K$42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M11" i="2" l="1"/>
  <c r="P14" i="1"/>
  <c r="O11" i="1"/>
  <c r="O10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N11" i="1"/>
  <c r="N10" i="1"/>
  <c r="P11" i="1"/>
  <c r="K3" i="2"/>
  <c r="I5" i="2"/>
  <c r="N13" i="1"/>
  <c r="N12" i="1"/>
  <c r="P10" i="1"/>
  <c r="J4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<sst xmlns="http://schemas.openxmlformats.org/spreadsheetml/2006/main" count="480" uniqueCount="104">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</sst>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3" borderId="1" xfId="0" applyFont="1" applyFill="1" applyBorder="1"/>
    <xf numFmtId="0" fontId="5" fillId="0" borderId="0" xfId="0" applyFont="1" applyAlignme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opLeftCell="F2" zoomScale="88" zoomScaleNormal="100" workbookViewId="0">
      <selection activeCell="O21" sqref="O21"/>
    </sheetView>
  </sheetViews>
  <sheetFormatPr defaultColWidth="14.3984375" defaultRowHeight="15" customHeight="1" x14ac:dyDescent="0.45"/>
  <cols>
    <col min="1" max="3" width="8.73046875" customWidth="1"/>
    <col min="4" max="4" width="12.9296875" bestFit="1" customWidth="1"/>
    <col min="5" max="5" width="12.6640625" bestFit="1" customWidth="1"/>
    <col min="6" max="6" width="12.46484375" bestFit="1" customWidth="1"/>
    <col min="7" max="8" width="8.73046875" customWidth="1"/>
    <col min="9" max="9" width="20.3984375" bestFit="1" customWidth="1"/>
    <col min="10" max="10" width="8.73046875" customWidth="1"/>
    <col min="11" max="11" width="10.73046875" customWidth="1"/>
    <col min="12" max="12" width="8.73046875" customWidth="1"/>
    <col min="13" max="13" width="38" customWidth="1"/>
    <col min="14" max="14" width="13" customWidth="1"/>
    <col min="15" max="15" width="17.265625" customWidth="1"/>
    <col min="16" max="26" width="8.73046875" customWidth="1"/>
  </cols>
  <sheetData>
    <row r="1" spans="2:16" ht="14.25" customHeight="1" x14ac:dyDescent="0.45"/>
    <row r="2" spans="2:16" ht="14.25" customHeight="1" x14ac:dyDescent="0.45"/>
    <row r="3" spans="2:16" ht="14.25" customHeight="1" x14ac:dyDescent="0.45"/>
    <row r="4" spans="2:16" ht="14.25" customHeight="1" x14ac:dyDescent="0.45">
      <c r="B4">
        <v>1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2:16" ht="14.25" customHeight="1" x14ac:dyDescent="0.45">
      <c r="B5">
        <v>2</v>
      </c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2:16" ht="14.25" customHeight="1" x14ac:dyDescent="0.45">
      <c r="B6">
        <v>3</v>
      </c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2:16" ht="14.25" customHeight="1" x14ac:dyDescent="0.45">
      <c r="B7">
        <v>4</v>
      </c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2:16" ht="14.25" customHeight="1" x14ac:dyDescent="0.45">
      <c r="B8">
        <v>5</v>
      </c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2:16" ht="14.25" customHeight="1" x14ac:dyDescent="0.4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2" t="s">
        <v>30</v>
      </c>
      <c r="N9" s="13"/>
      <c r="O9" s="8" t="s">
        <v>31</v>
      </c>
    </row>
    <row r="10" spans="2:16" ht="14.25" customHeight="1" x14ac:dyDescent="0.4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_xlfn.XLOOKUP(N10,K4:K42,D4:D42)</f>
        <v>Dinesh</v>
      </c>
      <c r="P10" s="11" t="str">
        <f ca="1">_xlfn.FORMULATEXT(O10)</f>
        <v>=XLOOKUP(N10,K4:K42,D4:D42)</v>
      </c>
    </row>
    <row r="11" spans="2:16" ht="14.25" customHeight="1" x14ac:dyDescent="0.4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_xlfn.XLOOKUP(N11,K5:K43,D5:D43)</f>
        <v>Satish</v>
      </c>
      <c r="P11" s="11" t="str">
        <f ca="1">_xlfn.FORMULATEXT(O11)</f>
        <v>=XLOOKUP(N11,K5:K43,D5:D43)</v>
      </c>
    </row>
    <row r="12" spans="2:16" ht="14.25" customHeight="1" x14ac:dyDescent="0.4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  <c r="N12" s="11" t="str">
        <f ca="1">_xlfn.FORMULATEXT(N10)</f>
        <v>=MAX(K5:K42)</v>
      </c>
    </row>
    <row r="13" spans="2:16" ht="14.25" customHeight="1" x14ac:dyDescent="0.4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  <c r="N13" s="11" t="str">
        <f ca="1">_xlfn.FORMULATEXT(N11)</f>
        <v>=MIN(K5:K42)</v>
      </c>
    </row>
    <row r="14" spans="2:16" ht="14.25" customHeight="1" x14ac:dyDescent="0.4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  <c r="N14" s="11"/>
      <c r="P14" t="str">
        <f>_xlfn.XLOOKUP(N10,K4:K42,D4:D42)</f>
        <v>Dinesh</v>
      </c>
    </row>
    <row r="15" spans="2:16" ht="14.25" customHeight="1" x14ac:dyDescent="0.4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2:16" ht="14.25" customHeight="1" x14ac:dyDescent="0.4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4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4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4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4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4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4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4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4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4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4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4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4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4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4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4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4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4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4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4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4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4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4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4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4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4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4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C4:K42" xr:uid="{00000000-0001-0000-0000-000000000000}"/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M1000"/>
  <sheetViews>
    <sheetView tabSelected="1" zoomScale="75" zoomScaleNormal="63" workbookViewId="0">
      <selection activeCell="M11" sqref="M11"/>
    </sheetView>
  </sheetViews>
  <sheetFormatPr defaultColWidth="14.3984375" defaultRowHeight="15" customHeight="1" x14ac:dyDescent="0.45"/>
  <cols>
    <col min="1" max="3" width="8.73046875" customWidth="1"/>
    <col min="4" max="4" width="64.73046875" customWidth="1"/>
    <col min="5" max="5" width="8.73046875" customWidth="1"/>
    <col min="6" max="6" width="9.86328125" customWidth="1"/>
    <col min="7" max="8" width="8.73046875" customWidth="1"/>
    <col min="9" max="9" width="8.59765625" bestFit="1" customWidth="1"/>
    <col min="10" max="10" width="21.1328125" bestFit="1" customWidth="1"/>
    <col min="11" max="11" width="11.3984375" customWidth="1"/>
    <col min="12" max="26" width="8.73046875" customWidth="1"/>
  </cols>
  <sheetData>
    <row r="1" spans="3:13" ht="14.25" customHeight="1" x14ac:dyDescent="0.45"/>
    <row r="2" spans="3:13" ht="14.25" customHeight="1" x14ac:dyDescent="0.45">
      <c r="D2" s="9" t="s">
        <v>101</v>
      </c>
    </row>
    <row r="3" spans="3:13" ht="14.25" customHeight="1" x14ac:dyDescent="0.45">
      <c r="D3" s="9" t="s">
        <v>102</v>
      </c>
      <c r="I3" s="11"/>
      <c r="J3" s="11"/>
      <c r="K3" s="11" t="str">
        <f ca="1">_xlfn.FORMULATEXT(K7)</f>
        <v>=IFERROR(VLOOKUP($C7,Source!$C$6:$F$40,4,0),"retired")</v>
      </c>
    </row>
    <row r="4" spans="3:13" ht="14.25" customHeight="1" x14ac:dyDescent="0.45">
      <c r="D4" s="9" t="s">
        <v>103</v>
      </c>
      <c r="I4" s="11"/>
      <c r="J4" s="11" t="str">
        <f ca="1">_xlfn.FORMULATEXT(J7)</f>
        <v>=IFERROR(VLOOKUP($C7,Source!$C$6:$F$40,2,0),"retired")</v>
      </c>
      <c r="K4" s="11"/>
    </row>
    <row r="5" spans="3:13" ht="14.25" customHeight="1" x14ac:dyDescent="0.45">
      <c r="I5" s="11" t="str">
        <f ca="1">_xlfn.FORMULATEXT(I7)</f>
        <v>=IFERROR(VLOOKUP($C7,Source!$C$6:$F$40,3,0),"retired")</v>
      </c>
      <c r="J5" s="11"/>
      <c r="K5" s="11"/>
    </row>
    <row r="6" spans="3:13" ht="14.25" customHeight="1" x14ac:dyDescent="0.4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3" ht="14.25" customHeight="1" x14ac:dyDescent="0.4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0" t="str">
        <f>IFERROR(VLOOKUP($C7,Source!$C$6:$F$40,3,0),"retired")</f>
        <v>North</v>
      </c>
      <c r="J7" s="10" t="str">
        <f>IFERROR(VLOOKUP($C7,Source!$C$6:$F$40,2,0),"retired")</f>
        <v>FLM</v>
      </c>
      <c r="K7" s="10">
        <f>IFERROR(VLOOKUP($C7,Source!$C$6:$F$40,4,0),"retired")</f>
        <v>48000</v>
      </c>
    </row>
    <row r="8" spans="3:13" ht="14.25" customHeight="1" x14ac:dyDescent="0.4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0" t="str">
        <f>IFERROR(VLOOKUP($C8,Source!$C$6:$F$40,3,0),"retired")</f>
        <v>North</v>
      </c>
      <c r="J8" s="10" t="str">
        <f>IFERROR(VLOOKUP($C8,Source!$C$6:$F$40,2,0),"retired")</f>
        <v>Digital Marketing</v>
      </c>
      <c r="K8" s="10">
        <f>IFERROR(VLOOKUP($C8,Source!$C$6:$F$40,4,0),"retired")</f>
        <v>35000</v>
      </c>
    </row>
    <row r="9" spans="3:13" ht="14.25" customHeight="1" x14ac:dyDescent="0.4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0" t="str">
        <f>IFERROR(VLOOKUP($C9,Source!$C$6:$F$40,3,0),"retired")</f>
        <v>North</v>
      </c>
      <c r="J9" s="10" t="str">
        <f>IFERROR(VLOOKUP($C9,Source!$C$6:$F$40,2,0),"retired")</f>
        <v>Digital Marketing</v>
      </c>
      <c r="K9" s="10">
        <f>IFERROR(VLOOKUP($C9,Source!$C$6:$F$40,4,0),"retired")</f>
        <v>67000</v>
      </c>
    </row>
    <row r="10" spans="3:13" ht="14.25" customHeight="1" x14ac:dyDescent="0.4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0" t="str">
        <f>IFERROR(VLOOKUP($C10,Source!$C$6:$F$40,3,0),"retired")</f>
        <v>South</v>
      </c>
      <c r="J10" s="10" t="str">
        <f>IFERROR(VLOOKUP($C10,Source!$C$6:$F$40,2,0),"retired")</f>
        <v>Inside Sales</v>
      </c>
      <c r="K10" s="10">
        <f>IFERROR(VLOOKUP($C10,Source!$C$6:$F$40,4,0),"retired")</f>
        <v>87000</v>
      </c>
    </row>
    <row r="11" spans="3:13" ht="14.25" customHeight="1" x14ac:dyDescent="0.4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0" t="str">
        <f>IFERROR(VLOOKUP($C11,Source!$C$6:$F$40,3,0),"retired")</f>
        <v>North</v>
      </c>
      <c r="J11" s="10" t="str">
        <f>IFERROR(VLOOKUP($C11,Source!$C$6:$F$40,2,0),"retired")</f>
        <v>Marketing</v>
      </c>
      <c r="K11" s="10">
        <f>IFERROR(VLOOKUP($C11,Source!$C$6:$F$40,4,0),"retired")</f>
        <v>22000</v>
      </c>
      <c r="M11">
        <f>VLOOKUP(C7,Source!C6:F40,4,FALSE)</f>
        <v>48000</v>
      </c>
    </row>
    <row r="12" spans="3:13" ht="14.25" customHeight="1" x14ac:dyDescent="0.4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10" t="str">
        <f>IFERROR(VLOOKUP($C12,Source!$C$6:$F$40,3,0),"retired")</f>
        <v>North</v>
      </c>
      <c r="J12" s="10" t="str">
        <f>IFERROR(VLOOKUP($C12,Source!$C$6:$F$40,2,0),"retired")</f>
        <v>Director</v>
      </c>
      <c r="K12" s="10">
        <f>IFERROR(VLOOKUP($C12,Source!$C$6:$F$40,4,0),"retired")</f>
        <v>91000</v>
      </c>
    </row>
    <row r="13" spans="3:13" ht="14.25" customHeight="1" x14ac:dyDescent="0.4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10" t="str">
        <f>IFERROR(VLOOKUP($C13,Source!$C$6:$F$40,3,0),"retired")</f>
        <v>Mid West</v>
      </c>
      <c r="J13" s="10" t="str">
        <f>IFERROR(VLOOKUP($C13,Source!$C$6:$F$40,2,0),"retired")</f>
        <v>Learning &amp; Development</v>
      </c>
      <c r="K13" s="10">
        <f>IFERROR(VLOOKUP($C13,Source!$C$6:$F$40,4,0),"retired")</f>
        <v>77000</v>
      </c>
    </row>
    <row r="14" spans="3:13" ht="14.25" customHeight="1" x14ac:dyDescent="0.4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10" t="str">
        <f>IFERROR(VLOOKUP($C14,Source!$C$6:$F$40,3,0),"retired")</f>
        <v>Mid West</v>
      </c>
      <c r="J14" s="10" t="str">
        <f>IFERROR(VLOOKUP($C14,Source!$C$6:$F$40,2,0),"retired")</f>
        <v>Digital Marketing</v>
      </c>
      <c r="K14" s="10">
        <f>IFERROR(VLOOKUP($C14,Source!$C$6:$F$40,4,0),"retired")</f>
        <v>45000</v>
      </c>
    </row>
    <row r="15" spans="3:13" ht="14.25" customHeight="1" x14ac:dyDescent="0.4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10" t="str">
        <f>IFERROR(VLOOKUP($C15,Source!$C$6:$F$40,3,0),"retired")</f>
        <v>East</v>
      </c>
      <c r="J15" s="10" t="str">
        <f>IFERROR(VLOOKUP($C15,Source!$C$6:$F$40,2,0),"retired")</f>
        <v>Digital Marketing</v>
      </c>
      <c r="K15" s="10">
        <f>IFERROR(VLOOKUP($C15,Source!$C$6:$F$40,4,0),"retired")</f>
        <v>92000</v>
      </c>
    </row>
    <row r="16" spans="3:13" ht="14.25" customHeight="1" x14ac:dyDescent="0.4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10" t="str">
        <f>IFERROR(VLOOKUP($C16,Source!$C$6:$F$40,3,0),"retired")</f>
        <v>North</v>
      </c>
      <c r="J16" s="10" t="str">
        <f>IFERROR(VLOOKUP($C16,Source!$C$6:$F$40,2,0),"retired")</f>
        <v>Inside Sales</v>
      </c>
      <c r="K16" s="10">
        <f>IFERROR(VLOOKUP($C16,Source!$C$6:$F$40,4,0),"retired")</f>
        <v>50000</v>
      </c>
    </row>
    <row r="17" spans="3:11" ht="14.25" customHeight="1" x14ac:dyDescent="0.4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10" t="str">
        <f>IFERROR(VLOOKUP($C17,Source!$C$6:$F$40,3,0),"retired")</f>
        <v>South</v>
      </c>
      <c r="J17" s="10" t="str">
        <f>IFERROR(VLOOKUP($C17,Source!$C$6:$F$40,2,0),"retired")</f>
        <v>Learning &amp; Development</v>
      </c>
      <c r="K17" s="10">
        <f>IFERROR(VLOOKUP($C17,Source!$C$6:$F$40,4,0),"retired")</f>
        <v>37000</v>
      </c>
    </row>
    <row r="18" spans="3:11" ht="14.25" customHeight="1" x14ac:dyDescent="0.4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10" t="str">
        <f>IFERROR(VLOOKUP($C18,Source!$C$6:$F$40,3,0),"retired")</f>
        <v>East</v>
      </c>
      <c r="J18" s="10" t="str">
        <f>IFERROR(VLOOKUP($C18,Source!$C$6:$F$40,2,0),"retired")</f>
        <v>Learning &amp; Development</v>
      </c>
      <c r="K18" s="10">
        <f>IFERROR(VLOOKUP($C18,Source!$C$6:$F$40,4,0),"retired")</f>
        <v>43000</v>
      </c>
    </row>
    <row r="19" spans="3:11" ht="14.25" customHeight="1" x14ac:dyDescent="0.4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10" t="str">
        <f>IFERROR(VLOOKUP($C19,Source!$C$6:$F$40,3,0),"retired")</f>
        <v>East</v>
      </c>
      <c r="J19" s="10" t="str">
        <f>IFERROR(VLOOKUP($C19,Source!$C$6:$F$40,2,0),"retired")</f>
        <v>CEO</v>
      </c>
      <c r="K19" s="10">
        <f>IFERROR(VLOOKUP($C19,Source!$C$6:$F$40,4,0),"retired")</f>
        <v>90000</v>
      </c>
    </row>
    <row r="20" spans="3:11" ht="14.25" customHeight="1" x14ac:dyDescent="0.4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10" t="str">
        <f>IFERROR(VLOOKUP($C20,Source!$C$6:$F$40,3,0),"retired")</f>
        <v>retired</v>
      </c>
      <c r="J20" s="10" t="str">
        <f>IFERROR(VLOOKUP($C20,Source!$C$6:$F$40,2,0),"retired")</f>
        <v>retired</v>
      </c>
      <c r="K20" s="10" t="str">
        <f>IFERROR(VLOOKUP($C20,Source!$C$6:$F$40,4,0),"retired")</f>
        <v>retired</v>
      </c>
    </row>
    <row r="21" spans="3:11" ht="14.25" customHeight="1" x14ac:dyDescent="0.4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10" t="str">
        <f>IFERROR(VLOOKUP($C21,Source!$C$6:$F$40,3,0),"retired")</f>
        <v>South</v>
      </c>
      <c r="J21" s="10" t="str">
        <f>IFERROR(VLOOKUP($C21,Source!$C$6:$F$40,2,0),"retired")</f>
        <v>Digital Marketing</v>
      </c>
      <c r="K21" s="10">
        <f>IFERROR(VLOOKUP($C21,Source!$C$6:$F$40,4,0),"retired")</f>
        <v>82000</v>
      </c>
    </row>
    <row r="22" spans="3:11" ht="14.25" customHeight="1" x14ac:dyDescent="0.4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10" t="str">
        <f>IFERROR(VLOOKUP($C22,Source!$C$6:$F$40,3,0),"retired")</f>
        <v>South</v>
      </c>
      <c r="J22" s="10" t="str">
        <f>IFERROR(VLOOKUP($C22,Source!$C$6:$F$40,2,0),"retired")</f>
        <v>Inside Sales</v>
      </c>
      <c r="K22" s="10">
        <f>IFERROR(VLOOKUP($C22,Source!$C$6:$F$40,4,0),"retired")</f>
        <v>67000</v>
      </c>
    </row>
    <row r="23" spans="3:11" ht="14.25" customHeight="1" x14ac:dyDescent="0.4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10" t="str">
        <f>IFERROR(VLOOKUP($C23,Source!$C$6:$F$40,3,0),"retired")</f>
        <v>South</v>
      </c>
      <c r="J23" s="10" t="str">
        <f>IFERROR(VLOOKUP($C23,Source!$C$6:$F$40,2,0),"retired")</f>
        <v>CCD</v>
      </c>
      <c r="K23" s="10">
        <f>IFERROR(VLOOKUP($C23,Source!$C$6:$F$40,4,0),"retired")</f>
        <v>85000</v>
      </c>
    </row>
    <row r="24" spans="3:11" ht="14.25" customHeight="1" x14ac:dyDescent="0.4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10" t="str">
        <f>IFERROR(VLOOKUP($C24,Source!$C$6:$F$40,3,0),"retired")</f>
        <v>South</v>
      </c>
      <c r="J24" s="10" t="str">
        <f>IFERROR(VLOOKUP($C24,Source!$C$6:$F$40,2,0),"retired")</f>
        <v>FLM</v>
      </c>
      <c r="K24" s="10">
        <f>IFERROR(VLOOKUP($C24,Source!$C$6:$F$40,4,0),"retired")</f>
        <v>62000</v>
      </c>
    </row>
    <row r="25" spans="3:11" ht="14.25" customHeight="1" x14ac:dyDescent="0.4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10" t="str">
        <f>IFERROR(VLOOKUP($C25,Source!$C$6:$F$40,3,0),"retired")</f>
        <v>Mid West</v>
      </c>
      <c r="J25" s="10" t="str">
        <f>IFERROR(VLOOKUP($C25,Source!$C$6:$F$40,2,0),"retired")</f>
        <v>Inside Sales</v>
      </c>
      <c r="K25" s="10">
        <f>IFERROR(VLOOKUP($C25,Source!$C$6:$F$40,4,0),"retired")</f>
        <v>15000</v>
      </c>
    </row>
    <row r="26" spans="3:11" ht="14.25" customHeight="1" x14ac:dyDescent="0.4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10" t="str">
        <f>IFERROR(VLOOKUP($C26,Source!$C$6:$F$40,3,0),"retired")</f>
        <v>South</v>
      </c>
      <c r="J26" s="10" t="str">
        <f>IFERROR(VLOOKUP($C26,Source!$C$6:$F$40,2,0),"retired")</f>
        <v>Operations</v>
      </c>
      <c r="K26" s="10">
        <f>IFERROR(VLOOKUP($C26,Source!$C$6:$F$40,4,0),"retired")</f>
        <v>81000</v>
      </c>
    </row>
    <row r="27" spans="3:11" ht="14.25" customHeight="1" x14ac:dyDescent="0.4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10" t="str">
        <f>IFERROR(VLOOKUP($C27,Source!$C$6:$F$40,3,0),"retired")</f>
        <v>South</v>
      </c>
      <c r="J27" s="10" t="str">
        <f>IFERROR(VLOOKUP($C27,Source!$C$6:$F$40,2,0),"retired")</f>
        <v>Finance</v>
      </c>
      <c r="K27" s="10">
        <f>IFERROR(VLOOKUP($C27,Source!$C$6:$F$40,4,0),"retired")</f>
        <v>19000</v>
      </c>
    </row>
    <row r="28" spans="3:11" ht="14.25" customHeight="1" x14ac:dyDescent="0.4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10" t="str">
        <f>IFERROR(VLOOKUP($C28,Source!$C$6:$F$40,3,0),"retired")</f>
        <v>East</v>
      </c>
      <c r="J28" s="10" t="str">
        <f>IFERROR(VLOOKUP($C28,Source!$C$6:$F$40,2,0),"retired")</f>
        <v>Inside Sales</v>
      </c>
      <c r="K28" s="10">
        <f>IFERROR(VLOOKUP($C28,Source!$C$6:$F$40,4,0),"retired")</f>
        <v>75000</v>
      </c>
    </row>
    <row r="29" spans="3:11" ht="14.25" customHeight="1" x14ac:dyDescent="0.4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10" t="str">
        <f>IFERROR(VLOOKUP($C29,Source!$C$6:$F$40,3,0),"retired")</f>
        <v>East</v>
      </c>
      <c r="J29" s="10" t="str">
        <f>IFERROR(VLOOKUP($C29,Source!$C$6:$F$40,2,0),"retired")</f>
        <v>Finance</v>
      </c>
      <c r="K29" s="10">
        <f>IFERROR(VLOOKUP($C29,Source!$C$6:$F$40,4,0),"retired")</f>
        <v>49000</v>
      </c>
    </row>
    <row r="30" spans="3:11" ht="14.25" customHeight="1" x14ac:dyDescent="0.4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10" t="str">
        <f>IFERROR(VLOOKUP($C30,Source!$C$6:$F$40,3,0),"retired")</f>
        <v>retired</v>
      </c>
      <c r="J30" s="10" t="str">
        <f>IFERROR(VLOOKUP($C30,Source!$C$6:$F$40,2,0),"retired")</f>
        <v>retired</v>
      </c>
      <c r="K30" s="10" t="str">
        <f>IFERROR(VLOOKUP($C30,Source!$C$6:$F$40,4,0),"retired")</f>
        <v>retired</v>
      </c>
    </row>
    <row r="31" spans="3:11" ht="14.25" customHeight="1" x14ac:dyDescent="0.4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10" t="str">
        <f>IFERROR(VLOOKUP($C31,Source!$C$6:$F$40,3,0),"retired")</f>
        <v>Mid West</v>
      </c>
      <c r="J31" s="10" t="str">
        <f>IFERROR(VLOOKUP($C31,Source!$C$6:$F$40,2,0),"retired")</f>
        <v>Finance</v>
      </c>
      <c r="K31" s="10">
        <f>IFERROR(VLOOKUP($C31,Source!$C$6:$F$40,4,0),"retired")</f>
        <v>83000</v>
      </c>
    </row>
    <row r="32" spans="3:11" ht="14.25" customHeight="1" x14ac:dyDescent="0.4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10" t="str">
        <f>IFERROR(VLOOKUP($C32,Source!$C$6:$F$40,3,0),"retired")</f>
        <v>South</v>
      </c>
      <c r="J32" s="10" t="str">
        <f>IFERROR(VLOOKUP($C32,Source!$C$6:$F$40,2,0),"retired")</f>
        <v>Sales</v>
      </c>
      <c r="K32" s="10">
        <f>IFERROR(VLOOKUP($C32,Source!$C$6:$F$40,4,0),"retired")</f>
        <v>53000</v>
      </c>
    </row>
    <row r="33" spans="3:11" ht="14.25" customHeight="1" x14ac:dyDescent="0.4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10" t="str">
        <f>IFERROR(VLOOKUP($C33,Source!$C$6:$F$40,3,0),"retired")</f>
        <v>South</v>
      </c>
      <c r="J33" s="10" t="str">
        <f>IFERROR(VLOOKUP($C33,Source!$C$6:$F$40,2,0),"retired")</f>
        <v>Operations</v>
      </c>
      <c r="K33" s="10">
        <f>IFERROR(VLOOKUP($C33,Source!$C$6:$F$40,4,0),"retired")</f>
        <v>65000</v>
      </c>
    </row>
    <row r="34" spans="3:11" ht="14.25" customHeight="1" x14ac:dyDescent="0.4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10" t="str">
        <f>IFERROR(VLOOKUP($C34,Source!$C$6:$F$40,3,0),"retired")</f>
        <v>North</v>
      </c>
      <c r="J34" s="10" t="str">
        <f>IFERROR(VLOOKUP($C34,Source!$C$6:$F$40,2,0),"retired")</f>
        <v>Finance</v>
      </c>
      <c r="K34" s="10">
        <f>IFERROR(VLOOKUP($C34,Source!$C$6:$F$40,4,0),"retired")</f>
        <v>85000</v>
      </c>
    </row>
    <row r="35" spans="3:11" ht="14.25" customHeight="1" x14ac:dyDescent="0.4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10" t="str">
        <f>IFERROR(VLOOKUP($C35,Source!$C$6:$F$40,3,0),"retired")</f>
        <v>East</v>
      </c>
      <c r="J35" s="10" t="str">
        <f>IFERROR(VLOOKUP($C35,Source!$C$6:$F$40,2,0),"retired")</f>
        <v>Inside Sales</v>
      </c>
      <c r="K35" s="10">
        <f>IFERROR(VLOOKUP($C35,Source!$C$6:$F$40,4,0),"retired")</f>
        <v>20000</v>
      </c>
    </row>
    <row r="36" spans="3:11" ht="14.25" customHeight="1" x14ac:dyDescent="0.4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10" t="str">
        <f>IFERROR(VLOOKUP($C36,Source!$C$6:$F$40,3,0),"retired")</f>
        <v>East</v>
      </c>
      <c r="J36" s="10" t="str">
        <f>IFERROR(VLOOKUP($C36,Source!$C$6:$F$40,2,0),"retired")</f>
        <v>CCD</v>
      </c>
      <c r="K36" s="10">
        <f>IFERROR(VLOOKUP($C36,Source!$C$6:$F$40,4,0),"retired")</f>
        <v>47000</v>
      </c>
    </row>
    <row r="37" spans="3:11" ht="14.25" customHeight="1" x14ac:dyDescent="0.4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10" t="str">
        <f>IFERROR(VLOOKUP($C37,Source!$C$6:$F$40,3,0),"retired")</f>
        <v>South</v>
      </c>
      <c r="J37" s="10" t="str">
        <f>IFERROR(VLOOKUP($C37,Source!$C$6:$F$40,2,0),"retired")</f>
        <v>Director</v>
      </c>
      <c r="K37" s="10">
        <f>IFERROR(VLOOKUP($C37,Source!$C$6:$F$40,4,0),"retired")</f>
        <v>87000</v>
      </c>
    </row>
    <row r="38" spans="3:11" ht="14.25" customHeight="1" x14ac:dyDescent="0.4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10" t="str">
        <f>IFERROR(VLOOKUP($C38,Source!$C$6:$F$40,3,0),"retired")</f>
        <v>retired</v>
      </c>
      <c r="J38" s="10" t="str">
        <f>IFERROR(VLOOKUP($C38,Source!$C$6:$F$40,2,0),"retired")</f>
        <v>retired</v>
      </c>
      <c r="K38" s="10" t="str">
        <f>IFERROR(VLOOKUP($C38,Source!$C$6:$F$40,4,0),"retired")</f>
        <v>retired</v>
      </c>
    </row>
    <row r="39" spans="3:11" ht="14.25" customHeight="1" x14ac:dyDescent="0.4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10" t="str">
        <f>IFERROR(VLOOKUP($C39,Source!$C$6:$F$40,3,0),"retired")</f>
        <v>East</v>
      </c>
      <c r="J39" s="10" t="str">
        <f>IFERROR(VLOOKUP($C39,Source!$C$6:$F$40,2,0),"retired")</f>
        <v>Marketing</v>
      </c>
      <c r="K39" s="10">
        <f>IFERROR(VLOOKUP($C39,Source!$C$6:$F$40,4,0),"retired")</f>
        <v>27000</v>
      </c>
    </row>
    <row r="40" spans="3:11" ht="14.25" customHeight="1" x14ac:dyDescent="0.4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10" t="str">
        <f>IFERROR(VLOOKUP($C40,Source!$C$6:$F$40,3,0),"retired")</f>
        <v>North</v>
      </c>
      <c r="J40" s="10" t="str">
        <f>IFERROR(VLOOKUP($C40,Source!$C$6:$F$40,2,0),"retired")</f>
        <v>Digital Marketing</v>
      </c>
      <c r="K40" s="10">
        <f>IFERROR(VLOOKUP($C40,Source!$C$6:$F$40,4,0),"retired")</f>
        <v>81000</v>
      </c>
    </row>
    <row r="41" spans="3:11" ht="14.25" customHeight="1" x14ac:dyDescent="0.4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10" t="str">
        <f>IFERROR(VLOOKUP($C41,Source!$C$6:$F$40,3,0),"retired")</f>
        <v>North</v>
      </c>
      <c r="J41" s="10" t="str">
        <f>IFERROR(VLOOKUP($C41,Source!$C$6:$F$40,2,0),"retired")</f>
        <v>Sales</v>
      </c>
      <c r="K41" s="10">
        <f>IFERROR(VLOOKUP($C41,Source!$C$6:$F$40,4,0),"retired")</f>
        <v>52000</v>
      </c>
    </row>
    <row r="42" spans="3:11" ht="14.25" customHeight="1" x14ac:dyDescent="0.4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10" t="str">
        <f>IFERROR(VLOOKUP($C42,Source!$C$6:$F$40,3,0),"retired")</f>
        <v>South</v>
      </c>
      <c r="J42" s="10" t="str">
        <f>IFERROR(VLOOKUP($C42,Source!$C$6:$F$40,2,0),"retired")</f>
        <v>Marketing</v>
      </c>
      <c r="K42" s="10">
        <f>IFERROR(VLOOKUP($C42,Source!$C$6:$F$40,4,0),"retired")</f>
        <v>58000</v>
      </c>
    </row>
    <row r="43" spans="3:11" ht="14.25" customHeight="1" x14ac:dyDescent="0.4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10" t="str">
        <f>IFERROR(VLOOKUP($C43,Source!$C$6:$F$40,3,0),"retired")</f>
        <v>Mid West</v>
      </c>
      <c r="J43" s="10" t="str">
        <f>IFERROR(VLOOKUP($C43,Source!$C$6:$F$40,2,0),"retired")</f>
        <v>Marketing</v>
      </c>
      <c r="K43" s="10">
        <f>IFERROR(VLOOKUP($C43,Source!$C$6:$F$40,4,0),"retired")</f>
        <v>47000</v>
      </c>
    </row>
    <row r="44" spans="3:11" ht="14.25" customHeight="1" x14ac:dyDescent="0.4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10" t="str">
        <f>IFERROR(VLOOKUP($C44,Source!$C$6:$F$40,3,0),"retired")</f>
        <v>North</v>
      </c>
      <c r="J44" s="10" t="str">
        <f>IFERROR(VLOOKUP($C44,Source!$C$6:$F$40,2,0),"retired")</f>
        <v>CCD</v>
      </c>
      <c r="K44" s="10">
        <f>IFERROR(VLOOKUP($C44,Source!$C$6:$F$40,4,0),"retired")</f>
        <v>26000</v>
      </c>
    </row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zoomScale="45" workbookViewId="0">
      <selection activeCell="H10" sqref="H10"/>
    </sheetView>
  </sheetViews>
  <sheetFormatPr defaultColWidth="14.3984375" defaultRowHeight="15" customHeight="1" x14ac:dyDescent="0.45"/>
  <cols>
    <col min="1" max="3" width="8.73046875" customWidth="1"/>
    <col min="4" max="4" width="21.265625" customWidth="1"/>
    <col min="5" max="5" width="8.73046875" customWidth="1"/>
    <col min="6" max="6" width="11.3984375" customWidth="1"/>
    <col min="7" max="26" width="8.73046875" customWidth="1"/>
  </cols>
  <sheetData>
    <row r="1" spans="3:6" ht="14.25" customHeight="1" x14ac:dyDescent="0.45"/>
    <row r="2" spans="3:6" ht="14.25" customHeight="1" x14ac:dyDescent="0.45"/>
    <row r="3" spans="3:6" ht="14.25" customHeight="1" x14ac:dyDescent="0.45"/>
    <row r="4" spans="3:6" ht="14.25" customHeight="1" x14ac:dyDescent="0.45"/>
    <row r="5" spans="3:6" ht="14.25" customHeight="1" x14ac:dyDescent="0.4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4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4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4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4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4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4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4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4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4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4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4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4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4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4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4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4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4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4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4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4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4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4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4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4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4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4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4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4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4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4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4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4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4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4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4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45"/>
    <row r="42" spans="3:6" ht="14.25" customHeight="1" x14ac:dyDescent="0.45"/>
    <row r="43" spans="3:6" ht="14.25" customHeight="1" x14ac:dyDescent="0.45"/>
    <row r="44" spans="3:6" ht="14.25" customHeight="1" x14ac:dyDescent="0.45"/>
    <row r="45" spans="3:6" ht="14.25" customHeight="1" x14ac:dyDescent="0.45"/>
    <row r="46" spans="3:6" ht="14.25" customHeight="1" x14ac:dyDescent="0.45"/>
    <row r="47" spans="3:6" ht="14.25" customHeight="1" x14ac:dyDescent="0.45"/>
    <row r="48" spans="3: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2022-07-27T06:45:44Z</dcterms:created>
  <dcterms:modified xsi:type="dcterms:W3CDTF">2025-06-12T14:16:15Z</dcterms:modified>
</cp:coreProperties>
</file>