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Assignment\EXCEL\"/>
    </mc:Choice>
  </mc:AlternateContent>
  <xr:revisionPtr revIDLastSave="0" documentId="13_ncr:1_{6E4279C0-7325-42BC-8AC8-914434F14745}" xr6:coauthVersionLast="47" xr6:coauthVersionMax="47" xr10:uidLastSave="{00000000-0000-0000-0000-000000000000}"/>
  <bookViews>
    <workbookView xWindow="-108" yWindow="-108" windowWidth="23256" windowHeight="12456" firstSheet="10" activeTab="14" xr2:uid="{F1BCC438-8532-46CF-9EA1-1CD317FA15EC}"/>
  </bookViews>
  <sheets>
    <sheet name="AVERAGE" sheetId="1" r:id="rId1"/>
    <sheet name="COUNT 1" sheetId="4" r:id="rId2"/>
    <sheet name="COUNT 2" sheetId="5" r:id="rId3"/>
    <sheet name="COUNT 3" sheetId="6" r:id="rId4"/>
    <sheet name="IF 1" sheetId="7" r:id="rId5"/>
    <sheet name="IF 2" sheetId="8" r:id="rId6"/>
    <sheet name="IF 3" sheetId="9" r:id="rId7"/>
    <sheet name="IF 4" sheetId="12" r:id="rId8"/>
    <sheet name="MATH 1" sheetId="13" r:id="rId9"/>
    <sheet name="MAX MIN 1" sheetId="15" r:id="rId10"/>
    <sheet name="MAX MIN 2" sheetId="17" r:id="rId11"/>
    <sheet name="MAX MIN 3" sheetId="18" r:id="rId12"/>
    <sheet name="NESTED IF 1" sheetId="19" r:id="rId13"/>
    <sheet name="SUM 1" sheetId="22" r:id="rId14"/>
    <sheet name="SUM 2" sheetId="23" r:id="rId15"/>
  </sheets>
  <definedNames>
    <definedName name="ExternalData_1" localSheetId="1" hidden="1">'COUNT 1'!$B$2:$D$33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3" l="1"/>
  <c r="F32" i="22"/>
  <c r="E32" i="22"/>
  <c r="F13" i="22"/>
  <c r="E13" i="2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J19" i="19"/>
  <c r="J35" i="19"/>
  <c r="J51" i="19"/>
  <c r="J63" i="19"/>
  <c r="J67" i="19"/>
  <c r="J79" i="19"/>
  <c r="J83" i="19"/>
  <c r="J95" i="19"/>
  <c r="J99" i="19"/>
  <c r="I102" i="19"/>
  <c r="J102" i="19" s="1"/>
  <c r="I101" i="19"/>
  <c r="J101" i="19" s="1"/>
  <c r="I100" i="19"/>
  <c r="J100" i="19" s="1"/>
  <c r="I99" i="19"/>
  <c r="I98" i="19"/>
  <c r="J98" i="19" s="1"/>
  <c r="I97" i="19"/>
  <c r="J97" i="19" s="1"/>
  <c r="I96" i="19"/>
  <c r="J96" i="19" s="1"/>
  <c r="I95" i="19"/>
  <c r="I94" i="19"/>
  <c r="J94" i="19" s="1"/>
  <c r="I93" i="19"/>
  <c r="J93" i="19" s="1"/>
  <c r="I92" i="19"/>
  <c r="J92" i="19" s="1"/>
  <c r="I91" i="19"/>
  <c r="J91" i="19" s="1"/>
  <c r="I90" i="19"/>
  <c r="J90" i="19" s="1"/>
  <c r="I89" i="19"/>
  <c r="J89" i="19" s="1"/>
  <c r="I88" i="19"/>
  <c r="J88" i="19" s="1"/>
  <c r="I87" i="19"/>
  <c r="J87" i="19" s="1"/>
  <c r="I86" i="19"/>
  <c r="J86" i="19" s="1"/>
  <c r="I85" i="19"/>
  <c r="J85" i="19" s="1"/>
  <c r="I84" i="19"/>
  <c r="J84" i="19" s="1"/>
  <c r="I83" i="19"/>
  <c r="I82" i="19"/>
  <c r="J82" i="19" s="1"/>
  <c r="I81" i="19"/>
  <c r="J81" i="19" s="1"/>
  <c r="I80" i="19"/>
  <c r="J80" i="19" s="1"/>
  <c r="I79" i="19"/>
  <c r="I78" i="19"/>
  <c r="J78" i="19" s="1"/>
  <c r="I77" i="19"/>
  <c r="J77" i="19" s="1"/>
  <c r="I76" i="19"/>
  <c r="J76" i="19" s="1"/>
  <c r="I75" i="19"/>
  <c r="J75" i="19" s="1"/>
  <c r="I74" i="19"/>
  <c r="J74" i="19" s="1"/>
  <c r="I73" i="19"/>
  <c r="J73" i="19" s="1"/>
  <c r="I72" i="19"/>
  <c r="J72" i="19" s="1"/>
  <c r="I71" i="19"/>
  <c r="J71" i="19" s="1"/>
  <c r="I70" i="19"/>
  <c r="J70" i="19" s="1"/>
  <c r="I69" i="19"/>
  <c r="J69" i="19" s="1"/>
  <c r="I68" i="19"/>
  <c r="J68" i="19" s="1"/>
  <c r="I67" i="19"/>
  <c r="I66" i="19"/>
  <c r="J66" i="19" s="1"/>
  <c r="I65" i="19"/>
  <c r="J65" i="19" s="1"/>
  <c r="I64" i="19"/>
  <c r="J64" i="19" s="1"/>
  <c r="I63" i="19"/>
  <c r="I62" i="19"/>
  <c r="J62" i="19" s="1"/>
  <c r="I61" i="19"/>
  <c r="J61" i="19" s="1"/>
  <c r="I60" i="19"/>
  <c r="J60" i="19" s="1"/>
  <c r="I59" i="19"/>
  <c r="J59" i="19" s="1"/>
  <c r="I58" i="19"/>
  <c r="J58" i="19" s="1"/>
  <c r="I57" i="19"/>
  <c r="J57" i="19" s="1"/>
  <c r="I56" i="19"/>
  <c r="J56" i="19" s="1"/>
  <c r="I55" i="19"/>
  <c r="J55" i="19" s="1"/>
  <c r="I54" i="19"/>
  <c r="J54" i="19" s="1"/>
  <c r="I53" i="19"/>
  <c r="J53" i="19" s="1"/>
  <c r="I52" i="19"/>
  <c r="J52" i="19" s="1"/>
  <c r="I51" i="19"/>
  <c r="I50" i="19"/>
  <c r="J50" i="19" s="1"/>
  <c r="I49" i="19"/>
  <c r="J49" i="19" s="1"/>
  <c r="I48" i="19"/>
  <c r="J48" i="19" s="1"/>
  <c r="I47" i="19"/>
  <c r="J47" i="19" s="1"/>
  <c r="I46" i="19"/>
  <c r="J46" i="19" s="1"/>
  <c r="I45" i="19"/>
  <c r="J45" i="19" s="1"/>
  <c r="I44" i="19"/>
  <c r="J44" i="19" s="1"/>
  <c r="I43" i="19"/>
  <c r="J43" i="19" s="1"/>
  <c r="I42" i="19"/>
  <c r="J42" i="19" s="1"/>
  <c r="I41" i="19"/>
  <c r="J41" i="19" s="1"/>
  <c r="I40" i="19"/>
  <c r="J40" i="19" s="1"/>
  <c r="I39" i="19"/>
  <c r="J39" i="19" s="1"/>
  <c r="I38" i="19"/>
  <c r="J38" i="19" s="1"/>
  <c r="I37" i="19"/>
  <c r="J37" i="19" s="1"/>
  <c r="I36" i="19"/>
  <c r="J36" i="19" s="1"/>
  <c r="I35" i="19"/>
  <c r="I34" i="19"/>
  <c r="J34" i="19" s="1"/>
  <c r="I33" i="19"/>
  <c r="J33" i="19" s="1"/>
  <c r="I32" i="19"/>
  <c r="J32" i="19" s="1"/>
  <c r="I31" i="19"/>
  <c r="J31" i="19" s="1"/>
  <c r="I30" i="19"/>
  <c r="J30" i="19" s="1"/>
  <c r="I29" i="19"/>
  <c r="J29" i="19" s="1"/>
  <c r="I28" i="19"/>
  <c r="J28" i="19" s="1"/>
  <c r="I27" i="19"/>
  <c r="J27" i="19" s="1"/>
  <c r="I26" i="19"/>
  <c r="J26" i="19" s="1"/>
  <c r="I25" i="19"/>
  <c r="J25" i="19" s="1"/>
  <c r="I24" i="19"/>
  <c r="J24" i="19" s="1"/>
  <c r="I23" i="19"/>
  <c r="J23" i="19" s="1"/>
  <c r="I22" i="19"/>
  <c r="J22" i="19" s="1"/>
  <c r="I21" i="19"/>
  <c r="J21" i="19" s="1"/>
  <c r="I20" i="19"/>
  <c r="J20" i="19" s="1"/>
  <c r="I19" i="19"/>
  <c r="I18" i="19"/>
  <c r="J18" i="19" s="1"/>
  <c r="I17" i="19"/>
  <c r="J17" i="19" s="1"/>
  <c r="I16" i="19"/>
  <c r="J16" i="19" s="1"/>
  <c r="I15" i="19"/>
  <c r="J15" i="19" s="1"/>
  <c r="I14" i="19"/>
  <c r="J14" i="19" s="1"/>
  <c r="I13" i="19"/>
  <c r="J13" i="19" s="1"/>
  <c r="I12" i="19"/>
  <c r="J12" i="19" s="1"/>
  <c r="I11" i="19"/>
  <c r="J11" i="19" s="1"/>
  <c r="I10" i="19"/>
  <c r="J10" i="19" s="1"/>
  <c r="I9" i="19"/>
  <c r="J9" i="19" s="1"/>
  <c r="I8" i="19"/>
  <c r="J8" i="19" s="1"/>
  <c r="I7" i="19"/>
  <c r="J7" i="19" s="1"/>
  <c r="I6" i="19"/>
  <c r="J6" i="19" s="1"/>
  <c r="I5" i="19"/>
  <c r="J5" i="19" s="1"/>
  <c r="I4" i="19"/>
  <c r="J4" i="19" s="1"/>
  <c r="I3" i="19"/>
  <c r="J3" i="19" s="1"/>
  <c r="G15" i="18"/>
  <c r="F15" i="18"/>
  <c r="F12" i="18"/>
  <c r="G10" i="18"/>
  <c r="F10" i="18"/>
  <c r="F5" i="18"/>
  <c r="F7" i="18" s="1"/>
  <c r="G5" i="18"/>
  <c r="L4" i="17"/>
  <c r="L5" i="17"/>
  <c r="L3" i="17"/>
  <c r="K4" i="17"/>
  <c r="K5" i="17"/>
  <c r="K6" i="17"/>
  <c r="L6" i="17" s="1"/>
  <c r="K3" i="17"/>
  <c r="H4" i="17"/>
  <c r="I4" i="17"/>
  <c r="J4" i="17"/>
  <c r="H5" i="17"/>
  <c r="I5" i="17"/>
  <c r="J5" i="17"/>
  <c r="H6" i="17"/>
  <c r="I6" i="17"/>
  <c r="J6" i="17"/>
  <c r="I3" i="17"/>
  <c r="J3" i="17"/>
  <c r="H3" i="17"/>
  <c r="G3" i="17"/>
  <c r="G4" i="17"/>
  <c r="G5" i="17"/>
  <c r="G6" i="17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K3" i="15"/>
  <c r="J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3" i="15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3" i="13"/>
  <c r="D3" i="12"/>
  <c r="D4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E3" i="9"/>
  <c r="E93" i="9"/>
  <c r="E94" i="9"/>
  <c r="E95" i="9"/>
  <c r="E96" i="9"/>
  <c r="E97" i="9"/>
  <c r="E98" i="9"/>
  <c r="E99" i="9"/>
  <c r="E100" i="9"/>
  <c r="E101" i="9"/>
  <c r="E102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3" i="9"/>
  <c r="M5" i="8"/>
  <c r="M6" i="8"/>
  <c r="M7" i="8"/>
  <c r="M4" i="8"/>
  <c r="L5" i="8"/>
  <c r="L6" i="8"/>
  <c r="L7" i="8"/>
  <c r="L4" i="8"/>
  <c r="K5" i="8"/>
  <c r="K6" i="8"/>
  <c r="K7" i="8"/>
  <c r="K4" i="8"/>
  <c r="J4" i="8"/>
  <c r="J5" i="8"/>
  <c r="J6" i="8"/>
  <c r="J7" i="8"/>
  <c r="I4" i="8"/>
  <c r="G10" i="8"/>
  <c r="D10" i="8"/>
  <c r="I5" i="8"/>
  <c r="I6" i="8"/>
  <c r="I7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L3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K9" i="6" s="1"/>
  <c r="I8" i="6"/>
  <c r="I7" i="6"/>
  <c r="I6" i="6"/>
  <c r="I5" i="6"/>
  <c r="I4" i="6"/>
  <c r="I3" i="6"/>
  <c r="J16" i="6"/>
  <c r="J17" i="6"/>
  <c r="K17" i="6" s="1"/>
  <c r="J18" i="6"/>
  <c r="J19" i="6"/>
  <c r="J20" i="6"/>
  <c r="K20" i="6" s="1"/>
  <c r="J21" i="6"/>
  <c r="J22" i="6"/>
  <c r="J23" i="6"/>
  <c r="J24" i="6"/>
  <c r="J4" i="6"/>
  <c r="J5" i="6"/>
  <c r="J6" i="6"/>
  <c r="J7" i="6"/>
  <c r="J8" i="6"/>
  <c r="J9" i="6"/>
  <c r="J10" i="6"/>
  <c r="J11" i="6"/>
  <c r="J12" i="6"/>
  <c r="J13" i="6"/>
  <c r="J14" i="6"/>
  <c r="J15" i="6"/>
  <c r="J3" i="6"/>
  <c r="J5" i="5"/>
  <c r="J6" i="5"/>
  <c r="J7" i="5"/>
  <c r="J8" i="5"/>
  <c r="J9" i="5"/>
  <c r="J10" i="5"/>
  <c r="J4" i="5"/>
  <c r="I5" i="5"/>
  <c r="I6" i="5"/>
  <c r="I7" i="5"/>
  <c r="I8" i="5"/>
  <c r="I9" i="5"/>
  <c r="I10" i="5"/>
  <c r="I4" i="5"/>
  <c r="H5" i="5"/>
  <c r="H6" i="5"/>
  <c r="H7" i="5"/>
  <c r="H8" i="5"/>
  <c r="H9" i="5"/>
  <c r="H10" i="5"/>
  <c r="H4" i="5"/>
  <c r="C37" i="4"/>
  <c r="D37" i="4"/>
  <c r="B37" i="4"/>
  <c r="C36" i="4"/>
  <c r="D36" i="4"/>
  <c r="B36" i="4"/>
  <c r="C35" i="4"/>
  <c r="D35" i="4"/>
  <c r="B35" i="4"/>
  <c r="K14" i="6" l="1"/>
  <c r="K18" i="6"/>
  <c r="K5" i="6"/>
  <c r="K13" i="6"/>
  <c r="K10" i="6"/>
  <c r="K16" i="6"/>
  <c r="K24" i="6"/>
  <c r="K6" i="6"/>
  <c r="K8" i="6"/>
  <c r="K23" i="6"/>
  <c r="K15" i="6"/>
  <c r="K7" i="6"/>
  <c r="K21" i="6"/>
  <c r="K12" i="6"/>
  <c r="K4" i="6"/>
  <c r="K19" i="6"/>
  <c r="K11" i="6"/>
  <c r="K3" i="6"/>
  <c r="K2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3B2287-1D34-48D2-9710-8F73A082DB80}" keepAlive="1" name="Query - All-India-Rainfall" description="Connection to the 'All-India-Rainfall' query in the workbook." type="5" refreshedVersion="8" background="1" saveData="1">
    <dbPr connection="Provider=Microsoft.Mashup.OleDb.1;Data Source=$Workbook$;Location=All-India-Rainfall;Extended Properties=&quot;&quot;" command="SELECT * FROM [All-India-Rainfall]"/>
  </connection>
  <connection id="2" xr16:uid="{AA362C87-7F24-43CD-A5EC-FEB7059213C1}" keepAlive="1" name="Query - cars_ds_final_2021" description="Connection to the 'cars_ds_final_2021' query in the workbook." type="5" refreshedVersion="0" background="1">
    <dbPr connection="Provider=Microsoft.Mashup.OleDb.1;Data Source=$Workbook$;Location=cars_ds_final_2021;Extended Properties=&quot;&quot;" command="SELECT * FROM [cars_ds_final_2021]"/>
  </connection>
  <connection id="3" xr16:uid="{C625213A-8D8D-40EC-9F09-60AFD277A029}" keepAlive="1" name="Query - 'Income Statement$'Print_Area" description="Connection to the ''Income Statement$'Print_Area' query in the workbook." type="5" refreshedVersion="0" background="1">
    <dbPr connection="Provider=Microsoft.Mashup.OleDb.1;Data Source=$Workbook$;Location=&quot;'Income Statement$'Print_Area&quot;;Extended Properties=&quot;&quot;" command="SELECT * FROM ['Income Statement$'Print_Area]"/>
  </connection>
  <connection id="4" xr16:uid="{62FBEBC5-AEAF-49AF-BA81-4E871144450F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<sst xmlns="http://schemas.openxmlformats.org/spreadsheetml/2006/main" count="1139" uniqueCount="250">
  <si>
    <t xml:space="preserve">NAME </t>
  </si>
  <si>
    <t>KRISHNA</t>
  </si>
  <si>
    <t>RAJESH</t>
  </si>
  <si>
    <t>HARESH</t>
  </si>
  <si>
    <t>HEENA</t>
  </si>
  <si>
    <t>KASHISH</t>
  </si>
  <si>
    <t>RIYA</t>
  </si>
  <si>
    <t>LOMAS</t>
  </si>
  <si>
    <t>JIA</t>
  </si>
  <si>
    <t>MOHIT</t>
  </si>
  <si>
    <t>AVERAGE</t>
  </si>
  <si>
    <t>SUB-1</t>
  </si>
  <si>
    <t>SUB-2</t>
  </si>
  <si>
    <t>SUB-3</t>
  </si>
  <si>
    <t>JUN</t>
  </si>
  <si>
    <t>JUL</t>
  </si>
  <si>
    <t>AUG</t>
  </si>
  <si>
    <t>2018 RAINFALL</t>
  </si>
  <si>
    <t>DATE</t>
  </si>
  <si>
    <t>COUNT</t>
  </si>
  <si>
    <t>COUNTA</t>
  </si>
  <si>
    <t>Mar'23</t>
  </si>
  <si>
    <t>Mar'22</t>
  </si>
  <si>
    <t>Mar'21</t>
  </si>
  <si>
    <t>Mar'20</t>
  </si>
  <si>
    <t>Mar'19</t>
  </si>
  <si>
    <t>TOTAL VALUE ($)</t>
  </si>
  <si>
    <t>Human Resources</t>
  </si>
  <si>
    <t>IT</t>
  </si>
  <si>
    <t>Accounting</t>
  </si>
  <si>
    <t>Finance</t>
  </si>
  <si>
    <t>Marketing</t>
  </si>
  <si>
    <t>Research and Development </t>
  </si>
  <si>
    <t>DEPARTMENTS</t>
  </si>
  <si>
    <r>
      <t>Production</t>
    </r>
    <r>
      <rPr>
        <b/>
        <i/>
        <sz val="12"/>
        <color rgb="FF111111"/>
        <rFont val="Arial"/>
        <family val="2"/>
      </rPr>
      <t>.</t>
    </r>
  </si>
  <si>
    <t>SR.NO</t>
  </si>
  <si>
    <t>NAME</t>
  </si>
  <si>
    <t>MIRA</t>
  </si>
  <si>
    <t>MEET</t>
  </si>
  <si>
    <t>NITIN</t>
  </si>
  <si>
    <t>MITALI</t>
  </si>
  <si>
    <t>JONY</t>
  </si>
  <si>
    <t>ROCKY</t>
  </si>
  <si>
    <t>GITA</t>
  </si>
  <si>
    <t>DHRUVIL</t>
  </si>
  <si>
    <t>CHETAN</t>
  </si>
  <si>
    <t>VEER</t>
  </si>
  <si>
    <t>DISHA</t>
  </si>
  <si>
    <t>DHRUVI</t>
  </si>
  <si>
    <t>PINESH</t>
  </si>
  <si>
    <t>YASH</t>
  </si>
  <si>
    <t>ADHVIK</t>
  </si>
  <si>
    <t>ADARSH</t>
  </si>
  <si>
    <t>HETVI</t>
  </si>
  <si>
    <t>TILAK</t>
  </si>
  <si>
    <t>FENIL</t>
  </si>
  <si>
    <t>PINCODE</t>
  </si>
  <si>
    <t>FAMILY MEMBERS</t>
  </si>
  <si>
    <t>ID</t>
  </si>
  <si>
    <t>COUNTBLANCK</t>
  </si>
  <si>
    <t>SKILLS</t>
  </si>
  <si>
    <t>PERSONALITY</t>
  </si>
  <si>
    <t>HLOOK UP</t>
  </si>
  <si>
    <t>Column1</t>
  </si>
  <si>
    <t>GRADE</t>
  </si>
  <si>
    <t>PERSENTAGE</t>
  </si>
  <si>
    <t>JOURNAL ENTRIES</t>
  </si>
  <si>
    <t>DEBIT</t>
  </si>
  <si>
    <t>CREDIT</t>
  </si>
  <si>
    <t>CASH  A/C</t>
  </si>
  <si>
    <t>STOCK  A/C</t>
  </si>
  <si>
    <t>SR.</t>
  </si>
  <si>
    <t>EQUIPMENT  A/C</t>
  </si>
  <si>
    <t>RENT  A/C</t>
  </si>
  <si>
    <t>SUM</t>
  </si>
  <si>
    <t xml:space="preserve">MATCHES ENTERIES </t>
  </si>
  <si>
    <t>CASH</t>
  </si>
  <si>
    <t>EQUIPMENT</t>
  </si>
  <si>
    <t xml:space="preserve">EXPENSES  A/C </t>
  </si>
  <si>
    <t>EXPENSES</t>
  </si>
  <si>
    <t>STOCK</t>
  </si>
  <si>
    <t>BANK</t>
  </si>
  <si>
    <t>EXPENSES  A/C</t>
  </si>
  <si>
    <t>SR NO.</t>
  </si>
  <si>
    <t>AGE</t>
  </si>
  <si>
    <t xml:space="preserve">JINAL </t>
  </si>
  <si>
    <t>TINA</t>
  </si>
  <si>
    <t>VICTOR</t>
  </si>
  <si>
    <t>JOY</t>
  </si>
  <si>
    <t>JINKAL</t>
  </si>
  <si>
    <t>KHUSHI</t>
  </si>
  <si>
    <t>RAJ</t>
  </si>
  <si>
    <t>TIKOL</t>
  </si>
  <si>
    <t>DIVYAM</t>
  </si>
  <si>
    <t>barjraj</t>
  </si>
  <si>
    <t>ramdin verma</t>
  </si>
  <si>
    <t>sharat chandran</t>
  </si>
  <si>
    <t>birender mandal</t>
  </si>
  <si>
    <t>amit</t>
  </si>
  <si>
    <t>kushal</t>
  </si>
  <si>
    <t>kasid</t>
  </si>
  <si>
    <t>shiv prakash</t>
  </si>
  <si>
    <t>vikram singh</t>
  </si>
  <si>
    <t>sanjay</t>
  </si>
  <si>
    <t>abhi</t>
  </si>
  <si>
    <t>ram dutt gupta</t>
  </si>
  <si>
    <t>khadak singh</t>
  </si>
  <si>
    <t>gurmit singh</t>
  </si>
  <si>
    <t>chanderpal</t>
  </si>
  <si>
    <t>aman</t>
  </si>
  <si>
    <t>khursid</t>
  </si>
  <si>
    <t>rajeev</t>
  </si>
  <si>
    <t>durgesh</t>
  </si>
  <si>
    <t>nahar singh</t>
  </si>
  <si>
    <t>ram kumar</t>
  </si>
  <si>
    <t>sunder paal</t>
  </si>
  <si>
    <t>maansingh aswal</t>
  </si>
  <si>
    <t>rohit</t>
  </si>
  <si>
    <t>sparsh</t>
  </si>
  <si>
    <t>santosh</t>
  </si>
  <si>
    <t>punit khandelwal</t>
  </si>
  <si>
    <t>dinesh</t>
  </si>
  <si>
    <t>gulshan</t>
  </si>
  <si>
    <t>arvind kumar yadav</t>
  </si>
  <si>
    <t>nausad</t>
  </si>
  <si>
    <t>md. afsar</t>
  </si>
  <si>
    <t>shiv shakti singh</t>
  </si>
  <si>
    <t>moti lal</t>
  </si>
  <si>
    <t>kausal kumar</t>
  </si>
  <si>
    <t>mohabbat ali</t>
  </si>
  <si>
    <t>raj kumar</t>
  </si>
  <si>
    <t>jaswant singh</t>
  </si>
  <si>
    <t>sevak @ pitambar lal</t>
  </si>
  <si>
    <t>chotelal</t>
  </si>
  <si>
    <t>rupesh</t>
  </si>
  <si>
    <t>midda</t>
  </si>
  <si>
    <t>dharam singh</t>
  </si>
  <si>
    <t>manoj yadav @ manoj</t>
  </si>
  <si>
    <t>ram singh</t>
  </si>
  <si>
    <t>preetam kumar</t>
  </si>
  <si>
    <t>sarain</t>
  </si>
  <si>
    <t>pankaj kumar</t>
  </si>
  <si>
    <t>sheak shakir</t>
  </si>
  <si>
    <t>riyasat ali</t>
  </si>
  <si>
    <t>vinit katariya</t>
  </si>
  <si>
    <t>sumit</t>
  </si>
  <si>
    <t>arindra</t>
  </si>
  <si>
    <t>kali charan</t>
  </si>
  <si>
    <t>badshya khan</t>
  </si>
  <si>
    <t>vikash</t>
  </si>
  <si>
    <t>devinder chadda</t>
  </si>
  <si>
    <t>mohan singh</t>
  </si>
  <si>
    <t>hemant</t>
  </si>
  <si>
    <t>shivam</t>
  </si>
  <si>
    <t>yash mittal</t>
  </si>
  <si>
    <t>harshika</t>
  </si>
  <si>
    <t>hinal</t>
  </si>
  <si>
    <t>krisha</t>
  </si>
  <si>
    <t>sima</t>
  </si>
  <si>
    <t>vina</t>
  </si>
  <si>
    <t>nia</t>
  </si>
  <si>
    <t>mira</t>
  </si>
  <si>
    <t>ankita</t>
  </si>
  <si>
    <t>aarti</t>
  </si>
  <si>
    <t>lalita</t>
  </si>
  <si>
    <t>rakesh</t>
  </si>
  <si>
    <t>kirtan</t>
  </si>
  <si>
    <t>rockey</t>
  </si>
  <si>
    <t>kailash</t>
  </si>
  <si>
    <t>MINAL</t>
  </si>
  <si>
    <t>ELIGIBILITY</t>
  </si>
  <si>
    <t>MINOR/ADULT</t>
  </si>
  <si>
    <t>HIGH SCHOOL STUDENTS</t>
  </si>
  <si>
    <t>A</t>
  </si>
  <si>
    <t>A+</t>
  </si>
  <si>
    <t>B</t>
  </si>
  <si>
    <t>C</t>
  </si>
  <si>
    <t>B+</t>
  </si>
  <si>
    <t>C+</t>
  </si>
  <si>
    <t>SCHOLARSHIP(%)</t>
  </si>
  <si>
    <t>STUDENTS FROM 2024</t>
  </si>
  <si>
    <t>SUB 1</t>
  </si>
  <si>
    <t>SUB 2</t>
  </si>
  <si>
    <t>SUB 3</t>
  </si>
  <si>
    <t>SUB 4</t>
  </si>
  <si>
    <t>SUB 5</t>
  </si>
  <si>
    <t>SUB 6</t>
  </si>
  <si>
    <t>TOTAL</t>
  </si>
  <si>
    <t>PERSENTAGE(%)</t>
  </si>
  <si>
    <t>GARDE</t>
  </si>
  <si>
    <t>PERCENTILE</t>
  </si>
  <si>
    <t>STUDENTS REPORT</t>
  </si>
  <si>
    <t>MIN</t>
  </si>
  <si>
    <t>MAX</t>
  </si>
  <si>
    <t>RESULT</t>
  </si>
  <si>
    <t>DRIVING TEST 1</t>
  </si>
  <si>
    <t>KRISH</t>
  </si>
  <si>
    <t>DRIVING TEST 2</t>
  </si>
  <si>
    <t>DRIVING TEST 3</t>
  </si>
  <si>
    <t>DRIVING TEST 4</t>
  </si>
  <si>
    <t>CLEARED TEST</t>
  </si>
  <si>
    <t>RESULT TEST 1</t>
  </si>
  <si>
    <t>RESULT TEST 2</t>
  </si>
  <si>
    <t>RESULT TEST 3</t>
  </si>
  <si>
    <t>RESULT TEST 4</t>
  </si>
  <si>
    <t>TEST 1</t>
  </si>
  <si>
    <t>TEST 2</t>
  </si>
  <si>
    <t>DIFFICULTY TEST 1</t>
  </si>
  <si>
    <t>STUDENTS GET 99  IN TEST 1</t>
  </si>
  <si>
    <t>STUDENTS GET 100 IN TEST 1</t>
  </si>
  <si>
    <t>TOTAL STUDENTS GET 99 OR 100 IN TEST 1</t>
  </si>
  <si>
    <t>STUDENTS GET 99 IN TEST 2</t>
  </si>
  <si>
    <t>STUDENTS GET 100 IN TEST 2</t>
  </si>
  <si>
    <t>TOTAL STUDENTS GET 99 OR 100 IN TEST 2</t>
  </si>
  <si>
    <t>DIFFICULTY TEST 2</t>
  </si>
  <si>
    <t>AVERGAE</t>
  </si>
  <si>
    <t>REVENUE</t>
  </si>
  <si>
    <t>TOTAL REVENUE</t>
  </si>
  <si>
    <t>TOTAL EXPENSES</t>
  </si>
  <si>
    <t>INCOME STATEMENT</t>
  </si>
  <si>
    <t>STARTING DATE</t>
  </si>
  <si>
    <t>ENDING DATE</t>
  </si>
  <si>
    <t>to</t>
  </si>
  <si>
    <t>STARTING</t>
  </si>
  <si>
    <t>ENDING</t>
  </si>
  <si>
    <t>Sales revenue</t>
  </si>
  <si>
    <t>(Less sales returns and allowances)</t>
  </si>
  <si>
    <t>Service revenue</t>
  </si>
  <si>
    <t>Interest revenue</t>
  </si>
  <si>
    <t>Other revenue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</si>
  <si>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</si>
  <si>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</si>
  <si>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</si>
  <si>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</si>
  <si>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</si>
  <si>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</si>
  <si>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</si>
  <si>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</si>
  <si>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</si>
  <si>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</si>
  <si>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</si>
  <si>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</si>
  <si>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</si>
  <si>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</si>
  <si>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</si>
  <si>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Other</t>
  </si>
  <si>
    <t xml:space="preserve">COMPANY NAME </t>
  </si>
  <si>
    <t xml:space="preserve">JRK PRIVATE LIMITED </t>
  </si>
  <si>
    <t>30/04/20</t>
  </si>
  <si>
    <t>COST BY THE FOR THE FIRST QURTER OF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</si>
</sst>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7"/>
      <color theme="1"/>
      <name val="Verdana"/>
      <family val="2"/>
      <charset val="1"/>
    </font>
    <font>
      <b/>
      <i/>
      <sz val="11"/>
      <color theme="1"/>
      <name val="Calibri"/>
      <family val="2"/>
      <charset val="1"/>
      <scheme val="minor"/>
    </font>
    <font>
      <b/>
      <i/>
      <sz val="12"/>
      <color theme="1"/>
      <name val="Verdana"/>
      <family val="2"/>
      <charset val="1"/>
    </font>
    <font>
      <b/>
      <i/>
      <sz val="12"/>
      <color theme="1"/>
      <name val="Calibri"/>
      <family val="2"/>
      <charset val="1"/>
      <scheme val="minor"/>
    </font>
    <font>
      <b/>
      <i/>
      <sz val="12"/>
      <color rgb="FF111111"/>
      <name val="Arial"/>
      <family val="2"/>
      <charset val="1"/>
    </font>
    <font>
      <b/>
      <i/>
      <sz val="12"/>
      <color rgb="FF111111"/>
      <name val="Arial"/>
      <family val="2"/>
    </font>
    <font>
      <b/>
      <i/>
      <sz val="10"/>
      <color theme="1"/>
      <name val="Verdana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8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sz val="11"/>
      <color theme="0" tint="-0.14999847407452621"/>
      <name val="Calibri"/>
      <family val="2"/>
      <charset val="1"/>
      <scheme val="minor"/>
    </font>
    <font>
      <sz val="14"/>
      <color theme="0" tint="-0.249977111117893"/>
      <name val="Calibri"/>
      <family val="2"/>
      <charset val="1"/>
      <scheme val="minor"/>
    </font>
    <font>
      <b/>
      <sz val="11"/>
      <color theme="0"/>
      <name val="Copperplate Gothic Light"/>
      <family val="2"/>
    </font>
    <font>
      <sz val="11"/>
      <color theme="1"/>
      <name val="Copperplate Gothic Light"/>
      <family val="2"/>
    </font>
    <font>
      <sz val="11"/>
      <color indexed="8"/>
      <name val="Copperplate Gothic Light"/>
      <family val="2"/>
    </font>
    <font>
      <b/>
      <sz val="11"/>
      <color theme="1"/>
      <name val="Copperplate Gothic Light"/>
      <family val="2"/>
    </font>
    <font>
      <b/>
      <sz val="14"/>
      <color theme="1"/>
      <name val="Copperplate Gothic Light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14"/>
      <color rgb="FF7030A0"/>
      <name val="Copperplate Gothic Light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rgb="FFFFFFFF"/>
      <name val="Century Gothic"/>
      <family val="2"/>
    </font>
    <font>
      <b/>
      <sz val="14"/>
      <color theme="1"/>
      <name val="Calibri"/>
      <family val="2"/>
      <scheme val="minor"/>
    </font>
    <font>
      <sz val="16"/>
      <color rgb="FF3F3F3F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222A35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2" xfId="0" applyBorder="1"/>
    <xf numFmtId="0" fontId="0" fillId="0" borderId="3" xfId="0" applyBorder="1"/>
    <xf numFmtId="0" fontId="4" fillId="3" borderId="3" xfId="0" applyFont="1" applyFill="1" applyBorder="1" applyAlignment="1">
      <alignment horizontal="right" vertical="center" wrapText="1"/>
    </xf>
    <xf numFmtId="0" fontId="5" fillId="3" borderId="3" xfId="0" applyFont="1" applyFill="1" applyBorder="1"/>
    <xf numFmtId="0" fontId="5" fillId="0" borderId="3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horizontal="right" vertical="center" wrapText="1"/>
    </xf>
    <xf numFmtId="0" fontId="7" fillId="3" borderId="7" xfId="0" applyFont="1" applyFill="1" applyBorder="1"/>
    <xf numFmtId="0" fontId="7" fillId="0" borderId="8" xfId="0" applyFont="1" applyBorder="1"/>
    <xf numFmtId="0" fontId="8" fillId="0" borderId="7" xfId="0" applyFont="1" applyBorder="1"/>
    <xf numFmtId="0" fontId="7" fillId="0" borderId="9" xfId="0" applyFont="1" applyBorder="1"/>
    <xf numFmtId="0" fontId="5" fillId="0" borderId="10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1" fillId="4" borderId="5" xfId="0" applyFont="1" applyFill="1" applyBorder="1"/>
    <xf numFmtId="0" fontId="11" fillId="4" borderId="2" xfId="0" applyFont="1" applyFill="1" applyBorder="1"/>
    <xf numFmtId="0" fontId="11" fillId="4" borderId="20" xfId="0" applyFont="1" applyFill="1" applyBorder="1"/>
    <xf numFmtId="0" fontId="0" fillId="5" borderId="3" xfId="0" applyFill="1" applyBorder="1"/>
    <xf numFmtId="0" fontId="0" fillId="5" borderId="0" xfId="0" applyFill="1"/>
    <xf numFmtId="0" fontId="0" fillId="6" borderId="3" xfId="0" applyFill="1" applyBorder="1"/>
    <xf numFmtId="0" fontId="0" fillId="6" borderId="0" xfId="0" applyFill="1"/>
    <xf numFmtId="0" fontId="0" fillId="6" borderId="10" xfId="0" applyFill="1" applyBorder="1"/>
    <xf numFmtId="0" fontId="0" fillId="6" borderId="18" xfId="0" applyFill="1" applyBorder="1"/>
    <xf numFmtId="0" fontId="0" fillId="0" borderId="0" xfId="0" applyAlignment="1">
      <alignment vertical="top"/>
    </xf>
    <xf numFmtId="0" fontId="0" fillId="7" borderId="0" xfId="0" applyFill="1"/>
    <xf numFmtId="0" fontId="15" fillId="9" borderId="0" xfId="0" applyFont="1" applyFill="1"/>
    <xf numFmtId="0" fontId="14" fillId="10" borderId="0" xfId="0" applyFont="1" applyFill="1"/>
    <xf numFmtId="0" fontId="0" fillId="8" borderId="0" xfId="0" applyFill="1"/>
    <xf numFmtId="0" fontId="0" fillId="12" borderId="3" xfId="0" applyFill="1" applyBorder="1"/>
    <xf numFmtId="0" fontId="17" fillId="13" borderId="3" xfId="0" applyFont="1" applyFill="1" applyBorder="1"/>
    <xf numFmtId="49" fontId="18" fillId="12" borderId="3" xfId="0" applyNumberFormat="1" applyFont="1" applyFill="1" applyBorder="1"/>
    <xf numFmtId="49" fontId="19" fillId="12" borderId="3" xfId="0" applyNumberFormat="1" applyFont="1" applyFill="1" applyBorder="1" applyAlignment="1">
      <alignment vertical="center"/>
    </xf>
    <xf numFmtId="0" fontId="18" fillId="0" borderId="0" xfId="0" applyFont="1"/>
    <xf numFmtId="0" fontId="18" fillId="12" borderId="3" xfId="0" applyFont="1" applyFill="1" applyBorder="1"/>
    <xf numFmtId="0" fontId="17" fillId="13" borderId="20" xfId="0" applyFont="1" applyFill="1" applyBorder="1"/>
    <xf numFmtId="0" fontId="0" fillId="16" borderId="3" xfId="0" applyFill="1" applyBorder="1"/>
    <xf numFmtId="0" fontId="0" fillId="17" borderId="3" xfId="0" applyFill="1" applyBorder="1"/>
    <xf numFmtId="0" fontId="0" fillId="16" borderId="14" xfId="0" applyFill="1" applyBorder="1"/>
    <xf numFmtId="0" fontId="0" fillId="12" borderId="14" xfId="0" applyFill="1" applyBorder="1"/>
    <xf numFmtId="0" fontId="0" fillId="17" borderId="4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17" fillId="13" borderId="0" xfId="0" applyFont="1" applyFill="1"/>
    <xf numFmtId="0" fontId="17" fillId="13" borderId="18" xfId="0" applyFont="1" applyFill="1" applyBorder="1"/>
    <xf numFmtId="0" fontId="24" fillId="18" borderId="3" xfId="0" applyFont="1" applyFill="1" applyBorder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6" fillId="11" borderId="0" xfId="0" applyFont="1" applyFill="1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 vertical="top"/>
    </xf>
    <xf numFmtId="0" fontId="21" fillId="14" borderId="21" xfId="0" applyFont="1" applyFill="1" applyBorder="1" applyAlignment="1">
      <alignment horizontal="center"/>
    </xf>
    <xf numFmtId="0" fontId="20" fillId="15" borderId="3" xfId="0" applyFont="1" applyFill="1" applyBorder="1" applyAlignment="1">
      <alignment horizontal="center"/>
    </xf>
    <xf numFmtId="0" fontId="23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3" xfId="0" applyFill="1" applyBorder="1" applyAlignment="1">
      <alignment horizontal="center" vertical="center"/>
    </xf>
    <xf numFmtId="0" fontId="18" fillId="14" borderId="2" xfId="0" applyFont="1" applyFill="1" applyBorder="1"/>
    <xf numFmtId="0" fontId="18" fillId="14" borderId="3" xfId="0" applyFont="1" applyFill="1" applyBorder="1"/>
    <xf numFmtId="49" fontId="18" fillId="14" borderId="3" xfId="0" applyNumberFormat="1" applyFont="1" applyFill="1" applyBorder="1"/>
    <xf numFmtId="0" fontId="18" fillId="19" borderId="3" xfId="0" applyFont="1" applyFill="1" applyBorder="1"/>
    <xf numFmtId="49" fontId="19" fillId="14" borderId="3" xfId="0" applyNumberFormat="1" applyFont="1" applyFill="1" applyBorder="1" applyAlignment="1">
      <alignment vertical="center"/>
    </xf>
    <xf numFmtId="0" fontId="25" fillId="12" borderId="1" xfId="0" applyFont="1" applyFill="1" applyBorder="1"/>
    <xf numFmtId="0" fontId="25" fillId="12" borderId="22" xfId="0" applyFont="1" applyFill="1" applyBorder="1"/>
    <xf numFmtId="0" fontId="0" fillId="17" borderId="23" xfId="0" applyFill="1" applyBorder="1"/>
    <xf numFmtId="0" fontId="0" fillId="17" borderId="24" xfId="0" applyFill="1" applyBorder="1"/>
    <xf numFmtId="0" fontId="0" fillId="17" borderId="25" xfId="0" applyFill="1" applyBorder="1"/>
    <xf numFmtId="0" fontId="1" fillId="0" borderId="0" xfId="0" applyFont="1" applyAlignment="1">
      <alignment wrapText="1"/>
    </xf>
    <xf numFmtId="0" fontId="1" fillId="0" borderId="26" xfId="0" applyFont="1" applyBorder="1" applyAlignment="1">
      <alignment wrapText="1"/>
    </xf>
    <xf numFmtId="0" fontId="28" fillId="22" borderId="27" xfId="0" applyFont="1" applyFill="1" applyBorder="1" applyAlignment="1">
      <alignment vertical="center" wrapText="1"/>
    </xf>
    <xf numFmtId="0" fontId="1" fillId="20" borderId="26" xfId="0" applyFont="1" applyFill="1" applyBorder="1" applyAlignment="1">
      <alignment vertical="center" wrapText="1"/>
    </xf>
    <xf numFmtId="0" fontId="27" fillId="0" borderId="28" xfId="0" applyFont="1" applyBorder="1" applyAlignment="1">
      <alignment vertical="center" wrapText="1"/>
    </xf>
    <xf numFmtId="0" fontId="27" fillId="0" borderId="29" xfId="0" applyFont="1" applyBorder="1" applyAlignment="1">
      <alignment vertical="center" wrapText="1"/>
    </xf>
    <xf numFmtId="0" fontId="27" fillId="0" borderId="30" xfId="0" applyFont="1" applyBorder="1" applyAlignment="1">
      <alignment vertical="center" wrapText="1"/>
    </xf>
    <xf numFmtId="0" fontId="27" fillId="0" borderId="31" xfId="0" applyFont="1" applyBorder="1" applyAlignment="1">
      <alignment vertical="center" wrapText="1"/>
    </xf>
    <xf numFmtId="0" fontId="28" fillId="22" borderId="29" xfId="0" applyFont="1" applyFill="1" applyBorder="1" applyAlignment="1">
      <alignment vertical="center" wrapText="1"/>
    </xf>
    <xf numFmtId="0" fontId="28" fillId="22" borderId="30" xfId="0" applyFont="1" applyFill="1" applyBorder="1" applyAlignment="1">
      <alignment vertical="center" wrapText="1"/>
    </xf>
    <xf numFmtId="0" fontId="28" fillId="22" borderId="31" xfId="0" applyFont="1" applyFill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0" fontId="27" fillId="0" borderId="27" xfId="0" applyFont="1" applyBorder="1" applyAlignment="1">
      <alignment vertical="center" wrapText="1"/>
    </xf>
    <xf numFmtId="0" fontId="28" fillId="21" borderId="3" xfId="0" applyFont="1" applyFill="1" applyBorder="1" applyAlignment="1">
      <alignment vertical="center" wrapText="1"/>
    </xf>
    <xf numFmtId="0" fontId="28" fillId="21" borderId="3" xfId="0" applyFont="1" applyFill="1" applyBorder="1" applyAlignment="1">
      <alignment vertical="center" wrapText="1"/>
    </xf>
    <xf numFmtId="0" fontId="27" fillId="23" borderId="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vertical="center" wrapText="1"/>
    </xf>
    <xf numFmtId="0" fontId="27" fillId="23" borderId="14" xfId="0" applyFont="1" applyFill="1" applyBorder="1" applyAlignment="1">
      <alignment horizontal="center" vertical="center" wrapText="1"/>
    </xf>
    <xf numFmtId="0" fontId="27" fillId="23" borderId="13" xfId="0" applyFont="1" applyFill="1" applyBorder="1" applyAlignment="1">
      <alignment horizontal="center" vertical="center" wrapText="1"/>
    </xf>
    <xf numFmtId="0" fontId="27" fillId="23" borderId="14" xfId="0" applyFont="1" applyFill="1" applyBorder="1" applyAlignment="1">
      <alignment horizontal="center" vertical="center" wrapText="1"/>
    </xf>
    <xf numFmtId="0" fontId="28" fillId="21" borderId="2" xfId="0" applyFont="1" applyFill="1" applyBorder="1" applyAlignment="1">
      <alignment vertical="center" wrapText="1"/>
    </xf>
    <xf numFmtId="0" fontId="30" fillId="0" borderId="33" xfId="0" applyFont="1" applyBorder="1" applyAlignment="1">
      <alignment horizontal="center" wrapText="1"/>
    </xf>
    <xf numFmtId="0" fontId="30" fillId="0" borderId="34" xfId="0" applyFont="1" applyBorder="1" applyAlignment="1">
      <alignment horizontal="center" wrapText="1"/>
    </xf>
    <xf numFmtId="0" fontId="30" fillId="0" borderId="35" xfId="0" applyFont="1" applyBorder="1" applyAlignment="1">
      <alignment horizontal="center" wrapText="1"/>
    </xf>
    <xf numFmtId="0" fontId="29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14" fontId="27" fillId="23" borderId="3" xfId="0" applyNumberFormat="1" applyFont="1" applyFill="1" applyBorder="1" applyAlignment="1">
      <alignment horizontal="center" vertical="center" wrapText="1"/>
    </xf>
    <xf numFmtId="2" fontId="27" fillId="0" borderId="27" xfId="0" applyNumberFormat="1" applyFont="1" applyBorder="1" applyAlignment="1">
      <alignment horizontal="right" vertical="center" wrapText="1"/>
    </xf>
    <xf numFmtId="0" fontId="31" fillId="13" borderId="30" xfId="0" applyFont="1" applyFill="1" applyBorder="1" applyAlignment="1">
      <alignment horizontal="center" vertical="center" wrapText="1"/>
    </xf>
    <xf numFmtId="2" fontId="31" fillId="13" borderId="26" xfId="0" applyNumberFormat="1" applyFont="1" applyFill="1" applyBorder="1" applyAlignment="1">
      <alignment horizontal="right" vertical="center" wrapText="1"/>
    </xf>
    <xf numFmtId="2" fontId="1" fillId="0" borderId="26" xfId="0" applyNumberFormat="1" applyFont="1" applyBorder="1" applyAlignment="1">
      <alignment wrapText="1"/>
    </xf>
    <xf numFmtId="2" fontId="1" fillId="20" borderId="26" xfId="0" applyNumberFormat="1" applyFont="1" applyFill="1" applyBorder="1" applyAlignment="1">
      <alignment vertical="center" wrapText="1"/>
    </xf>
    <xf numFmtId="0" fontId="31" fillId="24" borderId="30" xfId="0" applyFont="1" applyFill="1" applyBorder="1" applyAlignment="1">
      <alignment horizontal="center" vertical="center" wrapText="1"/>
    </xf>
    <xf numFmtId="0" fontId="31" fillId="24" borderId="31" xfId="0" applyFont="1" applyFill="1" applyBorder="1" applyAlignment="1">
      <alignment horizontal="center" vertical="center" wrapText="1"/>
    </xf>
    <xf numFmtId="0" fontId="32" fillId="24" borderId="29" xfId="0" applyFont="1" applyFill="1" applyBorder="1" applyAlignment="1">
      <alignment horizontal="center" vertical="center" wrapText="1"/>
    </xf>
    <xf numFmtId="2" fontId="31" fillId="24" borderId="27" xfId="0" applyNumberFormat="1" applyFont="1" applyFill="1" applyBorder="1" applyAlignment="1">
      <alignment horizontal="right" vertical="center" wrapText="1"/>
    </xf>
    <xf numFmtId="0" fontId="28" fillId="25" borderId="3" xfId="0" applyFont="1" applyFill="1" applyBorder="1" applyAlignment="1">
      <alignment vertical="center" wrapText="1"/>
    </xf>
    <xf numFmtId="0" fontId="28" fillId="25" borderId="3" xfId="0" applyFont="1" applyFill="1" applyBorder="1" applyAlignment="1">
      <alignment vertical="center" wrapText="1"/>
    </xf>
    <xf numFmtId="0" fontId="27" fillId="26" borderId="3" xfId="0" applyFont="1" applyFill="1" applyBorder="1" applyAlignment="1">
      <alignment vertical="center" wrapText="1"/>
    </xf>
    <xf numFmtId="2" fontId="27" fillId="26" borderId="3" xfId="0" applyNumberFormat="1" applyFont="1" applyFill="1" applyBorder="1" applyAlignment="1">
      <alignment horizontal="right" vertical="center" wrapText="1"/>
    </xf>
    <xf numFmtId="0" fontId="32" fillId="25" borderId="3" xfId="0" applyFont="1" applyFill="1" applyBorder="1" applyAlignment="1">
      <alignment horizontal="center" vertical="center" wrapText="1"/>
    </xf>
    <xf numFmtId="0" fontId="31" fillId="25" borderId="3" xfId="0" applyFont="1" applyFill="1" applyBorder="1" applyAlignment="1">
      <alignment horizontal="center" vertical="center" wrapText="1"/>
    </xf>
    <xf numFmtId="2" fontId="31" fillId="25" borderId="3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hruti"/>
        <family val="2"/>
        <charset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hruti"/>
        <family val="2"/>
        <charset val="1"/>
        <scheme val="minor"/>
      </font>
      <fill>
        <patternFill patternType="solid">
          <fgColor theme="4"/>
          <bgColor theme="7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AFA518EF-3BFD-4284-949B-7ED3BED3A9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B6D8A4-F52B-458C-8856-FD143AFA12B8}" autoFormatId="16" applyNumberFormats="0" applyBorderFormats="0" applyFontFormats="0" applyPatternFormats="0" applyAlignmentFormats="0" applyWidthHeightFormats="0">
  <queryTableRefresh nextId="7">
    <queryTableFields count="3">
      <queryTableField id="2" name="JUN" tableColumnId="2"/>
      <queryTableField id="3" name="JUL" tableColumnId="3"/>
      <queryTableField id="4" name="AUG" tableColumnId="4"/>
    </queryTableFields>
    <queryTableDeletedFields count="3">
      <deletedField name="JUN-SEP"/>
      <deletedField name="SEP"/>
      <deletedField name="YEA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26770-A8AC-4401-B93B-4891589FED6D}" name="All_India_Rainfall" displayName="All_India_Rainfall" ref="B2:D33" tableType="queryTable" totalsRowShown="0">
  <autoFilter ref="B2:D33" xr:uid="{60326770-A8AC-4401-B93B-4891589FED6D}"/>
  <tableColumns count="3">
    <tableColumn id="2" xr3:uid="{1ED87713-2509-42D0-BECB-BDC971773F83}" uniqueName="2" name="JUN" queryTableFieldId="2"/>
    <tableColumn id="3" xr3:uid="{1504251B-0AE8-437C-A16C-D77CE1D0B445}" uniqueName="3" name="JUL" queryTableFieldId="3"/>
    <tableColumn id="4" xr3:uid="{2E1E710D-A404-4091-9AE2-93AD53F26B24}" uniqueName="4" name="AUG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0C149-5773-4005-9BD8-399D3930657E}" name="Table3" displayName="Table3" ref="A2:A33" totalsRowShown="0">
  <autoFilter ref="A2:A33" xr:uid="{A230C149-5773-4005-9BD8-399D3930657E}"/>
  <tableColumns count="1">
    <tableColumn id="1" xr3:uid="{EE251AF2-46D1-4596-B746-79040070BDAE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F88A75-0CD6-4B75-AED5-D58A967FAC6C}" name="Table2" displayName="Table2" ref="A2:K24" totalsRowShown="0" headerRowDxfId="20" headerRowBorderDxfId="19" tableBorderDxfId="18" totalsRowBorderDxfId="17">
  <autoFilter ref="A2:K24" xr:uid="{78F88A75-0CD6-4B75-AED5-D58A967FAC6C}"/>
  <tableColumns count="11">
    <tableColumn id="1" xr3:uid="{B8958EB0-CF1C-464C-BD2F-491D3DD21F6F}" name="SR.NO" dataDxfId="16"/>
    <tableColumn id="2" xr3:uid="{F40F1BEF-0FB2-47A0-8031-06A41370073B}" name="NAME" dataDxfId="15"/>
    <tableColumn id="3" xr3:uid="{847A8A27-5606-4263-AB43-820A319661E0}" name="PINCODE" dataDxfId="14"/>
    <tableColumn id="4" xr3:uid="{A0774E9F-D234-4C65-8479-C635653ADC59}" name="FAMILY MEMBERS" dataDxfId="13"/>
    <tableColumn id="5" xr3:uid="{7B8447D3-2347-42C3-B245-F0E49DC2E64F}" name="ID" dataDxfId="12"/>
    <tableColumn id="6" xr3:uid="{12EC0F66-3840-4EB0-84AD-145F94E1DF34}" name="SKILLS" dataDxfId="11"/>
    <tableColumn id="7" xr3:uid="{4E95EC9E-F080-4D29-8904-AB21BB5F204F}" name="PERSONALITY" dataDxfId="10"/>
    <tableColumn id="8" xr3:uid="{AA72B66A-F198-4778-8697-87C8815DB90D}" name="Column1" dataDxfId="9"/>
    <tableColumn id="9" xr3:uid="{67F3A71B-D54C-48D6-A125-38877F463DF5}" name="COUNT" dataDxfId="8">
      <calculatedColumnFormula>COUNT(A3:G3)</calculatedColumnFormula>
    </tableColumn>
    <tableColumn id="10" xr3:uid="{658721DE-FEA1-4711-81B8-36421D44CC44}" name="COUNTA" dataDxfId="7">
      <calculatedColumnFormula>COUNTA(B3:E3)</calculatedColumnFormula>
    </tableColumn>
    <tableColumn id="11" xr3:uid="{DD08BA6F-DE88-43CC-832E-9A5CE0287C7E}" name="COUNTBLANCK" dataDxfId="6">
      <calculatedColumnFormula>COUNTBLANK(A3:J3)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12042A-44E2-4F20-ADAD-D6385E8C3DB1}" name="Table4" displayName="Table4" ref="A1:C23" totalsRowShown="0" headerRowDxfId="5" dataDxfId="4" tableBorderDxfId="3">
  <autoFilter ref="A1:C23" xr:uid="{B112042A-44E2-4F20-ADAD-D6385E8C3DB1}"/>
  <tableColumns count="3">
    <tableColumn id="2" xr3:uid="{954F4ABF-E2A2-4B58-BD05-1228B63A8234}" name="NAME" dataDxfId="2"/>
    <tableColumn id="21" xr3:uid="{A5E1A920-7433-42EC-A15C-12FD8E551348}" name="PERSENTAGE" dataDxfId="1"/>
    <tableColumn id="22" xr3:uid="{62C55336-44BE-4766-9C35-32504655388B}" name="GRADE" dataDxfId="0">
      <calculatedColumnFormula>_xlfn.IFS(B2:B23&gt;=90,"A+",B2:B23&gt;=80,"A",B2:B23&gt;=75,"B+",B2:B23&gt;=70,"B",B2:B23&gt;=60,"C",B2:B23&lt;60,"D",B2:B23&lt;33,"FAIL")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9E57-F9C7-4061-A3A0-CBDFE216A4AD}">
  <dimension ref="A1:E101"/>
  <sheetViews>
    <sheetView topLeftCell="A36" workbookViewId="0">
      <selection activeCell="H8" sqref="H8"/>
    </sheetView>
  </sheetViews>
  <sheetFormatPr defaultRowHeight="14.4" x14ac:dyDescent="0.3"/>
  <cols>
    <col min="1" max="1" width="24.5546875" bestFit="1" customWidth="1"/>
    <col min="2" max="3" width="10.33203125" bestFit="1" customWidth="1"/>
    <col min="4" max="4" width="9.5546875" bestFit="1" customWidth="1"/>
    <col min="5" max="5" width="17.21875" bestFit="1" customWidth="1"/>
  </cols>
  <sheetData>
    <row r="1" spans="1:5" ht="15" thickBot="1" x14ac:dyDescent="0.35"/>
    <row r="2" spans="1:5" ht="18" thickBot="1" x14ac:dyDescent="0.35">
      <c r="A2" s="83" t="s">
        <v>0</v>
      </c>
      <c r="B2" s="83" t="s">
        <v>11</v>
      </c>
      <c r="C2" s="83" t="s">
        <v>12</v>
      </c>
      <c r="D2" s="83" t="s">
        <v>13</v>
      </c>
      <c r="E2" s="84" t="s">
        <v>215</v>
      </c>
    </row>
    <row r="3" spans="1:5" x14ac:dyDescent="0.3">
      <c r="A3" s="78" t="s">
        <v>1</v>
      </c>
      <c r="B3" s="78">
        <v>61</v>
      </c>
      <c r="C3" s="78">
        <v>92</v>
      </c>
      <c r="D3" s="78">
        <v>72</v>
      </c>
      <c r="E3" s="78">
        <f>AVERAGE(B3:D3)</f>
        <v>75</v>
      </c>
    </row>
    <row r="4" spans="1:5" x14ac:dyDescent="0.3">
      <c r="A4" s="79" t="s">
        <v>2</v>
      </c>
      <c r="B4" s="79">
        <v>62</v>
      </c>
      <c r="C4" s="79">
        <v>66</v>
      </c>
      <c r="D4" s="79">
        <v>65</v>
      </c>
      <c r="E4" s="78">
        <f t="shared" ref="E4:E67" si="0">AVERAGE(B4:D4)</f>
        <v>64.333333333333329</v>
      </c>
    </row>
    <row r="5" spans="1:5" x14ac:dyDescent="0.3">
      <c r="A5" s="79" t="s">
        <v>3</v>
      </c>
      <c r="B5" s="79">
        <v>99</v>
      </c>
      <c r="C5" s="79">
        <v>56</v>
      </c>
      <c r="D5" s="79">
        <v>69</v>
      </c>
      <c r="E5" s="78">
        <f t="shared" si="0"/>
        <v>74.666666666666671</v>
      </c>
    </row>
    <row r="6" spans="1:5" x14ac:dyDescent="0.3">
      <c r="A6" s="79" t="s">
        <v>4</v>
      </c>
      <c r="B6" s="79">
        <v>88</v>
      </c>
      <c r="C6" s="79">
        <v>67</v>
      </c>
      <c r="D6" s="79">
        <v>87</v>
      </c>
      <c r="E6" s="78">
        <f t="shared" si="0"/>
        <v>80.666666666666671</v>
      </c>
    </row>
    <row r="7" spans="1:5" x14ac:dyDescent="0.3">
      <c r="A7" s="79" t="s">
        <v>5</v>
      </c>
      <c r="B7" s="79">
        <v>69</v>
      </c>
      <c r="C7" s="79">
        <v>78</v>
      </c>
      <c r="D7" s="79">
        <v>66</v>
      </c>
      <c r="E7" s="78">
        <f t="shared" si="0"/>
        <v>71</v>
      </c>
    </row>
    <row r="8" spans="1:5" x14ac:dyDescent="0.3">
      <c r="A8" s="79" t="s">
        <v>6</v>
      </c>
      <c r="B8" s="79">
        <v>41</v>
      </c>
      <c r="C8" s="79">
        <v>45</v>
      </c>
      <c r="D8" s="79">
        <v>89</v>
      </c>
      <c r="E8" s="78">
        <f t="shared" si="0"/>
        <v>58.333333333333336</v>
      </c>
    </row>
    <row r="9" spans="1:5" x14ac:dyDescent="0.3">
      <c r="A9" s="79" t="s">
        <v>7</v>
      </c>
      <c r="B9" s="79">
        <v>96</v>
      </c>
      <c r="C9" s="79">
        <v>18</v>
      </c>
      <c r="D9" s="79">
        <v>96</v>
      </c>
      <c r="E9" s="78">
        <f t="shared" si="0"/>
        <v>70</v>
      </c>
    </row>
    <row r="10" spans="1:5" x14ac:dyDescent="0.3">
      <c r="A10" s="79" t="s">
        <v>8</v>
      </c>
      <c r="B10" s="79">
        <v>65</v>
      </c>
      <c r="C10" s="79">
        <v>39</v>
      </c>
      <c r="D10" s="79">
        <v>76</v>
      </c>
      <c r="E10" s="78">
        <f t="shared" si="0"/>
        <v>60</v>
      </c>
    </row>
    <row r="11" spans="1:5" x14ac:dyDescent="0.3">
      <c r="A11" s="79" t="s">
        <v>4</v>
      </c>
      <c r="B11" s="79">
        <v>79</v>
      </c>
      <c r="C11" s="79">
        <v>92</v>
      </c>
      <c r="D11" s="79">
        <v>66</v>
      </c>
      <c r="E11" s="78">
        <f t="shared" si="0"/>
        <v>79</v>
      </c>
    </row>
    <row r="12" spans="1:5" x14ac:dyDescent="0.3">
      <c r="A12" s="79" t="s">
        <v>9</v>
      </c>
      <c r="B12" s="79">
        <v>66</v>
      </c>
      <c r="C12" s="79">
        <v>78</v>
      </c>
      <c r="D12" s="79">
        <v>72</v>
      </c>
      <c r="E12" s="78">
        <f t="shared" si="0"/>
        <v>72</v>
      </c>
    </row>
    <row r="13" spans="1:5" x14ac:dyDescent="0.3">
      <c r="A13" s="80" t="s">
        <v>169</v>
      </c>
      <c r="B13" s="79">
        <v>68</v>
      </c>
      <c r="C13" s="79">
        <v>69</v>
      </c>
      <c r="D13" s="79">
        <v>89</v>
      </c>
      <c r="E13" s="78">
        <f t="shared" si="0"/>
        <v>75.333333333333329</v>
      </c>
    </row>
    <row r="14" spans="1:5" x14ac:dyDescent="0.3">
      <c r="A14" s="80" t="s">
        <v>85</v>
      </c>
      <c r="B14" s="81">
        <v>78</v>
      </c>
      <c r="C14" s="81">
        <v>87</v>
      </c>
      <c r="D14" s="81">
        <v>84</v>
      </c>
      <c r="E14" s="78">
        <f t="shared" si="0"/>
        <v>83</v>
      </c>
    </row>
    <row r="15" spans="1:5" x14ac:dyDescent="0.3">
      <c r="A15" s="80" t="s">
        <v>40</v>
      </c>
      <c r="B15" s="79">
        <v>79</v>
      </c>
      <c r="C15" s="79">
        <v>90</v>
      </c>
      <c r="D15" s="79">
        <v>62</v>
      </c>
      <c r="E15" s="78">
        <f t="shared" si="0"/>
        <v>77</v>
      </c>
    </row>
    <row r="16" spans="1:5" x14ac:dyDescent="0.3">
      <c r="A16" s="80" t="s">
        <v>4</v>
      </c>
      <c r="B16" s="81">
        <v>86</v>
      </c>
      <c r="C16" s="81">
        <v>67</v>
      </c>
      <c r="D16" s="81">
        <v>83</v>
      </c>
      <c r="E16" s="78">
        <f t="shared" si="0"/>
        <v>78.666666666666671</v>
      </c>
    </row>
    <row r="17" spans="1:5" x14ac:dyDescent="0.3">
      <c r="A17" s="80" t="s">
        <v>86</v>
      </c>
      <c r="B17" s="79">
        <v>93</v>
      </c>
      <c r="C17" s="79">
        <v>88</v>
      </c>
      <c r="D17" s="79">
        <v>68</v>
      </c>
      <c r="E17" s="78">
        <f t="shared" si="0"/>
        <v>83</v>
      </c>
    </row>
    <row r="18" spans="1:5" x14ac:dyDescent="0.3">
      <c r="A18" s="80" t="s">
        <v>8</v>
      </c>
      <c r="B18" s="81">
        <v>77</v>
      </c>
      <c r="C18" s="81">
        <v>64</v>
      </c>
      <c r="D18" s="81">
        <v>82</v>
      </c>
      <c r="E18" s="78">
        <f t="shared" si="0"/>
        <v>74.333333333333329</v>
      </c>
    </row>
    <row r="19" spans="1:5" x14ac:dyDescent="0.3">
      <c r="A19" s="80" t="s">
        <v>87</v>
      </c>
      <c r="B19" s="79">
        <v>76</v>
      </c>
      <c r="C19" s="79">
        <v>88</v>
      </c>
      <c r="D19" s="79">
        <v>74</v>
      </c>
      <c r="E19" s="78">
        <f t="shared" si="0"/>
        <v>79.333333333333329</v>
      </c>
    </row>
    <row r="20" spans="1:5" x14ac:dyDescent="0.3">
      <c r="A20" s="80" t="s">
        <v>88</v>
      </c>
      <c r="B20" s="81">
        <v>69</v>
      </c>
      <c r="C20" s="81">
        <v>66</v>
      </c>
      <c r="D20" s="81">
        <v>72</v>
      </c>
      <c r="E20" s="78">
        <f t="shared" si="0"/>
        <v>69</v>
      </c>
    </row>
    <row r="21" spans="1:5" x14ac:dyDescent="0.3">
      <c r="A21" s="80" t="s">
        <v>89</v>
      </c>
      <c r="B21" s="79">
        <v>73</v>
      </c>
      <c r="C21" s="79">
        <v>93</v>
      </c>
      <c r="D21" s="79">
        <v>65</v>
      </c>
      <c r="E21" s="78">
        <f t="shared" si="0"/>
        <v>77</v>
      </c>
    </row>
    <row r="22" spans="1:5" x14ac:dyDescent="0.3">
      <c r="A22" s="80" t="s">
        <v>90</v>
      </c>
      <c r="B22" s="81">
        <v>61</v>
      </c>
      <c r="C22" s="81">
        <v>70</v>
      </c>
      <c r="D22" s="81">
        <v>71</v>
      </c>
      <c r="E22" s="78">
        <f t="shared" si="0"/>
        <v>67.333333333333329</v>
      </c>
    </row>
    <row r="23" spans="1:5" x14ac:dyDescent="0.3">
      <c r="A23" s="80" t="s">
        <v>38</v>
      </c>
      <c r="B23" s="79">
        <v>64</v>
      </c>
      <c r="C23" s="79">
        <v>63</v>
      </c>
      <c r="D23" s="79">
        <v>87</v>
      </c>
      <c r="E23" s="78">
        <f t="shared" si="0"/>
        <v>71.333333333333329</v>
      </c>
    </row>
    <row r="24" spans="1:5" x14ac:dyDescent="0.3">
      <c r="A24" s="80" t="s">
        <v>6</v>
      </c>
      <c r="B24" s="81">
        <v>65</v>
      </c>
      <c r="C24" s="81">
        <v>92</v>
      </c>
      <c r="D24" s="81">
        <v>84</v>
      </c>
      <c r="E24" s="78">
        <f t="shared" si="0"/>
        <v>80.333333333333329</v>
      </c>
    </row>
    <row r="25" spans="1:5" x14ac:dyDescent="0.3">
      <c r="A25" s="80" t="s">
        <v>1</v>
      </c>
      <c r="B25" s="79">
        <v>85</v>
      </c>
      <c r="C25" s="79">
        <v>64</v>
      </c>
      <c r="D25" s="79">
        <v>65</v>
      </c>
      <c r="E25" s="78">
        <f t="shared" si="0"/>
        <v>71.333333333333329</v>
      </c>
    </row>
    <row r="26" spans="1:5" x14ac:dyDescent="0.3">
      <c r="A26" s="80" t="s">
        <v>91</v>
      </c>
      <c r="B26" s="81">
        <v>75</v>
      </c>
      <c r="C26" s="81">
        <v>62</v>
      </c>
      <c r="D26" s="81">
        <v>86</v>
      </c>
      <c r="E26" s="78">
        <f t="shared" si="0"/>
        <v>74.333333333333329</v>
      </c>
    </row>
    <row r="27" spans="1:5" x14ac:dyDescent="0.3">
      <c r="A27" s="80" t="s">
        <v>92</v>
      </c>
      <c r="B27" s="79">
        <v>93</v>
      </c>
      <c r="C27" s="79">
        <v>91</v>
      </c>
      <c r="D27" s="79">
        <v>86</v>
      </c>
      <c r="E27" s="78">
        <f t="shared" si="0"/>
        <v>90</v>
      </c>
    </row>
    <row r="28" spans="1:5" x14ac:dyDescent="0.3">
      <c r="A28" s="80" t="s">
        <v>93</v>
      </c>
      <c r="B28" s="81">
        <v>90</v>
      </c>
      <c r="C28" s="81">
        <v>78</v>
      </c>
      <c r="D28" s="81">
        <v>91</v>
      </c>
      <c r="E28" s="78">
        <f t="shared" si="0"/>
        <v>86.333333333333329</v>
      </c>
    </row>
    <row r="29" spans="1:5" x14ac:dyDescent="0.3">
      <c r="A29" s="80" t="s">
        <v>85</v>
      </c>
      <c r="B29" s="79">
        <v>62</v>
      </c>
      <c r="C29" s="79">
        <v>71</v>
      </c>
      <c r="D29" s="79">
        <v>83</v>
      </c>
      <c r="E29" s="78">
        <f t="shared" si="0"/>
        <v>72</v>
      </c>
    </row>
    <row r="30" spans="1:5" x14ac:dyDescent="0.3">
      <c r="A30" s="82" t="s">
        <v>94</v>
      </c>
      <c r="B30" s="81">
        <v>81</v>
      </c>
      <c r="C30" s="81">
        <v>63</v>
      </c>
      <c r="D30" s="81">
        <v>88</v>
      </c>
      <c r="E30" s="78">
        <f t="shared" si="0"/>
        <v>77.333333333333329</v>
      </c>
    </row>
    <row r="31" spans="1:5" x14ac:dyDescent="0.3">
      <c r="A31" s="82" t="s">
        <v>95</v>
      </c>
      <c r="B31" s="79">
        <v>66</v>
      </c>
      <c r="C31" s="79">
        <v>77</v>
      </c>
      <c r="D31" s="79">
        <v>69</v>
      </c>
      <c r="E31" s="78">
        <f t="shared" si="0"/>
        <v>70.666666666666671</v>
      </c>
    </row>
    <row r="32" spans="1:5" x14ac:dyDescent="0.3">
      <c r="A32" s="82" t="s">
        <v>96</v>
      </c>
      <c r="B32" s="81">
        <v>85</v>
      </c>
      <c r="C32" s="81">
        <v>62</v>
      </c>
      <c r="D32" s="81">
        <v>75</v>
      </c>
      <c r="E32" s="78">
        <f t="shared" si="0"/>
        <v>74</v>
      </c>
    </row>
    <row r="33" spans="1:5" x14ac:dyDescent="0.3">
      <c r="A33" s="82" t="s">
        <v>97</v>
      </c>
      <c r="B33" s="79">
        <v>65</v>
      </c>
      <c r="C33" s="79">
        <v>61</v>
      </c>
      <c r="D33" s="79">
        <v>92</v>
      </c>
      <c r="E33" s="78">
        <f t="shared" si="0"/>
        <v>72.666666666666671</v>
      </c>
    </row>
    <row r="34" spans="1:5" x14ac:dyDescent="0.3">
      <c r="A34" s="82" t="s">
        <v>98</v>
      </c>
      <c r="B34" s="81">
        <v>84</v>
      </c>
      <c r="C34" s="81">
        <v>92</v>
      </c>
      <c r="D34" s="81">
        <v>68</v>
      </c>
      <c r="E34" s="78">
        <f t="shared" si="0"/>
        <v>81.333333333333329</v>
      </c>
    </row>
    <row r="35" spans="1:5" x14ac:dyDescent="0.3">
      <c r="A35" s="82" t="s">
        <v>99</v>
      </c>
      <c r="B35" s="79">
        <v>88</v>
      </c>
      <c r="C35" s="79">
        <v>81</v>
      </c>
      <c r="D35" s="79">
        <v>60</v>
      </c>
      <c r="E35" s="78">
        <f t="shared" si="0"/>
        <v>76.333333333333329</v>
      </c>
    </row>
    <row r="36" spans="1:5" x14ac:dyDescent="0.3">
      <c r="A36" s="82" t="s">
        <v>100</v>
      </c>
      <c r="B36" s="81">
        <v>64</v>
      </c>
      <c r="C36" s="81">
        <v>90</v>
      </c>
      <c r="D36" s="81">
        <v>89</v>
      </c>
      <c r="E36" s="78">
        <f t="shared" si="0"/>
        <v>81</v>
      </c>
    </row>
    <row r="37" spans="1:5" x14ac:dyDescent="0.3">
      <c r="A37" s="82" t="s">
        <v>101</v>
      </c>
      <c r="B37" s="79">
        <v>88</v>
      </c>
      <c r="C37" s="79">
        <v>72</v>
      </c>
      <c r="D37" s="79">
        <v>83</v>
      </c>
      <c r="E37" s="78">
        <f t="shared" si="0"/>
        <v>81</v>
      </c>
    </row>
    <row r="38" spans="1:5" x14ac:dyDescent="0.3">
      <c r="A38" s="82" t="s">
        <v>102</v>
      </c>
      <c r="B38" s="81">
        <v>92</v>
      </c>
      <c r="C38" s="81">
        <v>67</v>
      </c>
      <c r="D38" s="81">
        <v>76</v>
      </c>
      <c r="E38" s="78">
        <f t="shared" si="0"/>
        <v>78.333333333333329</v>
      </c>
    </row>
    <row r="39" spans="1:5" x14ac:dyDescent="0.3">
      <c r="A39" s="82" t="s">
        <v>103</v>
      </c>
      <c r="B39" s="79">
        <v>91</v>
      </c>
      <c r="C39" s="79">
        <v>82</v>
      </c>
      <c r="D39" s="79">
        <v>75</v>
      </c>
      <c r="E39" s="78">
        <f t="shared" si="0"/>
        <v>82.666666666666671</v>
      </c>
    </row>
    <row r="40" spans="1:5" x14ac:dyDescent="0.3">
      <c r="A40" s="82" t="s">
        <v>104</v>
      </c>
      <c r="B40" s="81">
        <v>81</v>
      </c>
      <c r="C40" s="81">
        <v>90</v>
      </c>
      <c r="D40" s="81">
        <v>82</v>
      </c>
      <c r="E40" s="78">
        <f t="shared" si="0"/>
        <v>84.333333333333329</v>
      </c>
    </row>
    <row r="41" spans="1:5" x14ac:dyDescent="0.3">
      <c r="A41" s="82" t="s">
        <v>105</v>
      </c>
      <c r="B41" s="79">
        <v>80</v>
      </c>
      <c r="C41" s="79">
        <v>64</v>
      </c>
      <c r="D41" s="79">
        <v>70</v>
      </c>
      <c r="E41" s="78">
        <f t="shared" si="0"/>
        <v>71.333333333333329</v>
      </c>
    </row>
    <row r="42" spans="1:5" x14ac:dyDescent="0.3">
      <c r="A42" s="82" t="s">
        <v>106</v>
      </c>
      <c r="B42" s="81">
        <v>84</v>
      </c>
      <c r="C42" s="81">
        <v>74</v>
      </c>
      <c r="D42" s="81">
        <v>71</v>
      </c>
      <c r="E42" s="78">
        <f t="shared" si="0"/>
        <v>76.333333333333329</v>
      </c>
    </row>
    <row r="43" spans="1:5" x14ac:dyDescent="0.3">
      <c r="A43" s="82" t="s">
        <v>107</v>
      </c>
      <c r="B43" s="79">
        <v>68</v>
      </c>
      <c r="C43" s="79">
        <v>75</v>
      </c>
      <c r="D43" s="79">
        <v>90</v>
      </c>
      <c r="E43" s="78">
        <f t="shared" si="0"/>
        <v>77.666666666666671</v>
      </c>
    </row>
    <row r="44" spans="1:5" x14ac:dyDescent="0.3">
      <c r="A44" s="82" t="s">
        <v>108</v>
      </c>
      <c r="B44" s="81">
        <v>76</v>
      </c>
      <c r="C44" s="81">
        <v>72</v>
      </c>
      <c r="D44" s="81">
        <v>63</v>
      </c>
      <c r="E44" s="78">
        <f t="shared" si="0"/>
        <v>70.333333333333329</v>
      </c>
    </row>
    <row r="45" spans="1:5" x14ac:dyDescent="0.3">
      <c r="A45" s="82" t="s">
        <v>109</v>
      </c>
      <c r="B45" s="79">
        <v>75</v>
      </c>
      <c r="C45" s="79">
        <v>64</v>
      </c>
      <c r="D45" s="79">
        <v>68</v>
      </c>
      <c r="E45" s="78">
        <f t="shared" si="0"/>
        <v>69</v>
      </c>
    </row>
    <row r="46" spans="1:5" x14ac:dyDescent="0.3">
      <c r="A46" s="82" t="s">
        <v>110</v>
      </c>
      <c r="B46" s="81">
        <v>61</v>
      </c>
      <c r="C46" s="81">
        <v>62</v>
      </c>
      <c r="D46" s="81">
        <v>76</v>
      </c>
      <c r="E46" s="78">
        <f t="shared" si="0"/>
        <v>66.333333333333329</v>
      </c>
    </row>
    <row r="47" spans="1:5" x14ac:dyDescent="0.3">
      <c r="A47" s="82" t="s">
        <v>111</v>
      </c>
      <c r="B47" s="79">
        <v>87</v>
      </c>
      <c r="C47" s="79">
        <v>89</v>
      </c>
      <c r="D47" s="79">
        <v>70</v>
      </c>
      <c r="E47" s="78">
        <f t="shared" si="0"/>
        <v>82</v>
      </c>
    </row>
    <row r="48" spans="1:5" x14ac:dyDescent="0.3">
      <c r="A48" s="82" t="s">
        <v>112</v>
      </c>
      <c r="B48" s="81">
        <v>83</v>
      </c>
      <c r="C48" s="81">
        <v>80</v>
      </c>
      <c r="D48" s="81">
        <v>73</v>
      </c>
      <c r="E48" s="78">
        <f t="shared" si="0"/>
        <v>78.666666666666671</v>
      </c>
    </row>
    <row r="49" spans="1:5" x14ac:dyDescent="0.3">
      <c r="A49" s="82" t="s">
        <v>113</v>
      </c>
      <c r="B49" s="79">
        <v>84</v>
      </c>
      <c r="C49" s="79">
        <v>88</v>
      </c>
      <c r="D49" s="79">
        <v>68</v>
      </c>
      <c r="E49" s="78">
        <f t="shared" si="0"/>
        <v>80</v>
      </c>
    </row>
    <row r="50" spans="1:5" x14ac:dyDescent="0.3">
      <c r="A50" s="82" t="s">
        <v>114</v>
      </c>
      <c r="B50" s="81">
        <v>60</v>
      </c>
      <c r="C50" s="81">
        <v>79</v>
      </c>
      <c r="D50" s="81">
        <v>66</v>
      </c>
      <c r="E50" s="78">
        <f t="shared" si="0"/>
        <v>68.333333333333329</v>
      </c>
    </row>
    <row r="51" spans="1:5" x14ac:dyDescent="0.3">
      <c r="A51" s="82" t="s">
        <v>115</v>
      </c>
      <c r="B51" s="79">
        <v>63</v>
      </c>
      <c r="C51" s="79">
        <v>83</v>
      </c>
      <c r="D51" s="79">
        <v>76</v>
      </c>
      <c r="E51" s="78">
        <f t="shared" si="0"/>
        <v>74</v>
      </c>
    </row>
    <row r="52" spans="1:5" x14ac:dyDescent="0.3">
      <c r="A52" s="82" t="s">
        <v>116</v>
      </c>
      <c r="B52" s="81">
        <v>85</v>
      </c>
      <c r="C52" s="81">
        <v>87</v>
      </c>
      <c r="D52" s="81">
        <v>72</v>
      </c>
      <c r="E52" s="78">
        <f t="shared" si="0"/>
        <v>81.333333333333329</v>
      </c>
    </row>
    <row r="53" spans="1:5" x14ac:dyDescent="0.3">
      <c r="A53" s="82" t="s">
        <v>117</v>
      </c>
      <c r="B53" s="79">
        <v>78</v>
      </c>
      <c r="C53" s="79">
        <v>68</v>
      </c>
      <c r="D53" s="79">
        <v>78</v>
      </c>
      <c r="E53" s="78">
        <f t="shared" si="0"/>
        <v>74.666666666666671</v>
      </c>
    </row>
    <row r="54" spans="1:5" x14ac:dyDescent="0.3">
      <c r="A54" s="82" t="s">
        <v>117</v>
      </c>
      <c r="B54" s="81">
        <v>66</v>
      </c>
      <c r="C54" s="81">
        <v>89</v>
      </c>
      <c r="D54" s="81">
        <v>92</v>
      </c>
      <c r="E54" s="78">
        <f t="shared" si="0"/>
        <v>82.333333333333329</v>
      </c>
    </row>
    <row r="55" spans="1:5" x14ac:dyDescent="0.3">
      <c r="A55" s="82" t="s">
        <v>118</v>
      </c>
      <c r="B55" s="79">
        <v>81</v>
      </c>
      <c r="C55" s="79">
        <v>84</v>
      </c>
      <c r="D55" s="79">
        <v>78</v>
      </c>
      <c r="E55" s="78">
        <f t="shared" si="0"/>
        <v>81</v>
      </c>
    </row>
    <row r="56" spans="1:5" x14ac:dyDescent="0.3">
      <c r="A56" s="82" t="s">
        <v>119</v>
      </c>
      <c r="B56" s="81">
        <v>68</v>
      </c>
      <c r="C56" s="81">
        <v>93</v>
      </c>
      <c r="D56" s="81">
        <v>70</v>
      </c>
      <c r="E56" s="78">
        <f t="shared" si="0"/>
        <v>77</v>
      </c>
    </row>
    <row r="57" spans="1:5" x14ac:dyDescent="0.3">
      <c r="A57" s="82" t="s">
        <v>119</v>
      </c>
      <c r="B57" s="79">
        <v>60</v>
      </c>
      <c r="C57" s="79">
        <v>86</v>
      </c>
      <c r="D57" s="79">
        <v>86</v>
      </c>
      <c r="E57" s="78">
        <f t="shared" si="0"/>
        <v>77.333333333333329</v>
      </c>
    </row>
    <row r="58" spans="1:5" x14ac:dyDescent="0.3">
      <c r="A58" s="82" t="s">
        <v>120</v>
      </c>
      <c r="B58" s="81">
        <v>67</v>
      </c>
      <c r="C58" s="81">
        <v>71</v>
      </c>
      <c r="D58" s="81">
        <v>81</v>
      </c>
      <c r="E58" s="78">
        <f t="shared" si="0"/>
        <v>73</v>
      </c>
    </row>
    <row r="59" spans="1:5" x14ac:dyDescent="0.3">
      <c r="A59" s="82" t="s">
        <v>121</v>
      </c>
      <c r="B59" s="79">
        <v>83</v>
      </c>
      <c r="C59" s="79">
        <v>63</v>
      </c>
      <c r="D59" s="79">
        <v>73</v>
      </c>
      <c r="E59" s="78">
        <f t="shared" si="0"/>
        <v>73</v>
      </c>
    </row>
    <row r="60" spans="1:5" x14ac:dyDescent="0.3">
      <c r="A60" s="82" t="s">
        <v>122</v>
      </c>
      <c r="B60" s="81">
        <v>69</v>
      </c>
      <c r="C60" s="81">
        <v>68</v>
      </c>
      <c r="D60" s="81">
        <v>77</v>
      </c>
      <c r="E60" s="78">
        <f t="shared" si="0"/>
        <v>71.333333333333329</v>
      </c>
    </row>
    <row r="61" spans="1:5" x14ac:dyDescent="0.3">
      <c r="A61" s="82" t="s">
        <v>123</v>
      </c>
      <c r="B61" s="79">
        <v>66</v>
      </c>
      <c r="C61" s="79">
        <v>91</v>
      </c>
      <c r="D61" s="79">
        <v>69</v>
      </c>
      <c r="E61" s="78">
        <f t="shared" si="0"/>
        <v>75.333333333333329</v>
      </c>
    </row>
    <row r="62" spans="1:5" x14ac:dyDescent="0.3">
      <c r="A62" s="82" t="s">
        <v>124</v>
      </c>
      <c r="B62" s="81">
        <v>88</v>
      </c>
      <c r="C62" s="81">
        <v>86</v>
      </c>
      <c r="D62" s="81">
        <v>71</v>
      </c>
      <c r="E62" s="78">
        <f t="shared" si="0"/>
        <v>81.666666666666671</v>
      </c>
    </row>
    <row r="63" spans="1:5" x14ac:dyDescent="0.3">
      <c r="A63" s="82" t="s">
        <v>107</v>
      </c>
      <c r="B63" s="79">
        <v>67</v>
      </c>
      <c r="C63" s="79">
        <v>76</v>
      </c>
      <c r="D63" s="79">
        <v>63</v>
      </c>
      <c r="E63" s="78">
        <f t="shared" si="0"/>
        <v>68.666666666666671</v>
      </c>
    </row>
    <row r="64" spans="1:5" x14ac:dyDescent="0.3">
      <c r="A64" s="82" t="s">
        <v>125</v>
      </c>
      <c r="B64" s="81">
        <v>71</v>
      </c>
      <c r="C64" s="81">
        <v>86</v>
      </c>
      <c r="D64" s="81">
        <v>75</v>
      </c>
      <c r="E64" s="78">
        <f t="shared" si="0"/>
        <v>77.333333333333329</v>
      </c>
    </row>
    <row r="65" spans="1:5" x14ac:dyDescent="0.3">
      <c r="A65" s="82" t="s">
        <v>126</v>
      </c>
      <c r="B65" s="79">
        <v>85</v>
      </c>
      <c r="C65" s="79">
        <v>74</v>
      </c>
      <c r="D65" s="79">
        <v>91</v>
      </c>
      <c r="E65" s="78">
        <f t="shared" si="0"/>
        <v>83.333333333333329</v>
      </c>
    </row>
    <row r="66" spans="1:5" x14ac:dyDescent="0.3">
      <c r="A66" s="82" t="s">
        <v>127</v>
      </c>
      <c r="B66" s="81">
        <v>70</v>
      </c>
      <c r="C66" s="81">
        <v>80</v>
      </c>
      <c r="D66" s="81">
        <v>70</v>
      </c>
      <c r="E66" s="78">
        <f t="shared" si="0"/>
        <v>73.333333333333329</v>
      </c>
    </row>
    <row r="67" spans="1:5" x14ac:dyDescent="0.3">
      <c r="A67" s="82" t="s">
        <v>128</v>
      </c>
      <c r="B67" s="79">
        <v>76</v>
      </c>
      <c r="C67" s="79">
        <v>61</v>
      </c>
      <c r="D67" s="79">
        <v>79</v>
      </c>
      <c r="E67" s="78">
        <f t="shared" si="0"/>
        <v>72</v>
      </c>
    </row>
    <row r="68" spans="1:5" x14ac:dyDescent="0.3">
      <c r="A68" s="82" t="s">
        <v>117</v>
      </c>
      <c r="B68" s="81">
        <v>84</v>
      </c>
      <c r="C68" s="81">
        <v>90</v>
      </c>
      <c r="D68" s="81">
        <v>69</v>
      </c>
      <c r="E68" s="78">
        <f t="shared" ref="E68:E101" si="1">AVERAGE(B68:D68)</f>
        <v>81</v>
      </c>
    </row>
    <row r="69" spans="1:5" x14ac:dyDescent="0.3">
      <c r="A69" s="82" t="s">
        <v>117</v>
      </c>
      <c r="B69" s="79">
        <v>84</v>
      </c>
      <c r="C69" s="79">
        <v>86</v>
      </c>
      <c r="D69" s="79">
        <v>68</v>
      </c>
      <c r="E69" s="78">
        <f t="shared" si="1"/>
        <v>79.333333333333329</v>
      </c>
    </row>
    <row r="70" spans="1:5" x14ac:dyDescent="0.3">
      <c r="A70" s="82" t="s">
        <v>129</v>
      </c>
      <c r="B70" s="81">
        <v>89</v>
      </c>
      <c r="C70" s="81">
        <v>71</v>
      </c>
      <c r="D70" s="81">
        <v>65</v>
      </c>
      <c r="E70" s="78">
        <f t="shared" si="1"/>
        <v>75</v>
      </c>
    </row>
    <row r="71" spans="1:5" x14ac:dyDescent="0.3">
      <c r="A71" s="82" t="s">
        <v>130</v>
      </c>
      <c r="B71" s="79">
        <v>85</v>
      </c>
      <c r="C71" s="79">
        <v>68</v>
      </c>
      <c r="D71" s="79">
        <v>70</v>
      </c>
      <c r="E71" s="78">
        <f t="shared" si="1"/>
        <v>74.333333333333329</v>
      </c>
    </row>
    <row r="72" spans="1:5" x14ac:dyDescent="0.3">
      <c r="A72" s="82" t="s">
        <v>131</v>
      </c>
      <c r="B72" s="81">
        <v>83</v>
      </c>
      <c r="C72" s="81">
        <v>93</v>
      </c>
      <c r="D72" s="81">
        <v>92</v>
      </c>
      <c r="E72" s="78">
        <f t="shared" si="1"/>
        <v>89.333333333333329</v>
      </c>
    </row>
    <row r="73" spans="1:5" x14ac:dyDescent="0.3">
      <c r="A73" s="82" t="s">
        <v>132</v>
      </c>
      <c r="B73" s="79">
        <v>79</v>
      </c>
      <c r="C73" s="79">
        <v>77</v>
      </c>
      <c r="D73" s="79">
        <v>64</v>
      </c>
      <c r="E73" s="78">
        <f t="shared" si="1"/>
        <v>73.333333333333329</v>
      </c>
    </row>
    <row r="74" spans="1:5" x14ac:dyDescent="0.3">
      <c r="A74" s="82" t="s">
        <v>133</v>
      </c>
      <c r="B74" s="81">
        <v>84</v>
      </c>
      <c r="C74" s="81">
        <v>73</v>
      </c>
      <c r="D74" s="81">
        <v>93</v>
      </c>
      <c r="E74" s="78">
        <f t="shared" si="1"/>
        <v>83.333333333333329</v>
      </c>
    </row>
    <row r="75" spans="1:5" x14ac:dyDescent="0.3">
      <c r="A75" s="82" t="s">
        <v>98</v>
      </c>
      <c r="B75" s="79">
        <v>91</v>
      </c>
      <c r="C75" s="79">
        <v>63</v>
      </c>
      <c r="D75" s="79">
        <v>75</v>
      </c>
      <c r="E75" s="78">
        <f t="shared" si="1"/>
        <v>76.333333333333329</v>
      </c>
    </row>
    <row r="76" spans="1:5" x14ac:dyDescent="0.3">
      <c r="A76" s="82" t="s">
        <v>134</v>
      </c>
      <c r="B76" s="81">
        <v>88</v>
      </c>
      <c r="C76" s="81">
        <v>73</v>
      </c>
      <c r="D76" s="81">
        <v>72</v>
      </c>
      <c r="E76" s="78">
        <f t="shared" si="1"/>
        <v>77.666666666666671</v>
      </c>
    </row>
    <row r="77" spans="1:5" x14ac:dyDescent="0.3">
      <c r="A77" s="82" t="s">
        <v>135</v>
      </c>
      <c r="B77" s="79">
        <v>93</v>
      </c>
      <c r="C77" s="79">
        <v>91</v>
      </c>
      <c r="D77" s="79">
        <v>65</v>
      </c>
      <c r="E77" s="78">
        <f t="shared" si="1"/>
        <v>83</v>
      </c>
    </row>
    <row r="78" spans="1:5" x14ac:dyDescent="0.3">
      <c r="A78" s="82" t="s">
        <v>136</v>
      </c>
      <c r="B78" s="81">
        <v>63</v>
      </c>
      <c r="C78" s="81">
        <v>64</v>
      </c>
      <c r="D78" s="81">
        <v>60</v>
      </c>
      <c r="E78" s="78">
        <f t="shared" si="1"/>
        <v>62.333333333333336</v>
      </c>
    </row>
    <row r="79" spans="1:5" x14ac:dyDescent="0.3">
      <c r="A79" s="82" t="s">
        <v>137</v>
      </c>
      <c r="B79" s="79">
        <v>89</v>
      </c>
      <c r="C79" s="79">
        <v>72</v>
      </c>
      <c r="D79" s="79">
        <v>79</v>
      </c>
      <c r="E79" s="78">
        <f t="shared" si="1"/>
        <v>80</v>
      </c>
    </row>
    <row r="80" spans="1:5" x14ac:dyDescent="0.3">
      <c r="A80" s="82" t="s">
        <v>138</v>
      </c>
      <c r="B80" s="81">
        <v>66</v>
      </c>
      <c r="C80" s="81">
        <v>80</v>
      </c>
      <c r="D80" s="81">
        <v>64</v>
      </c>
      <c r="E80" s="78">
        <f t="shared" si="1"/>
        <v>70</v>
      </c>
    </row>
    <row r="81" spans="1:5" x14ac:dyDescent="0.3">
      <c r="A81" s="82" t="s">
        <v>139</v>
      </c>
      <c r="B81" s="79">
        <v>67</v>
      </c>
      <c r="C81" s="79">
        <v>84</v>
      </c>
      <c r="D81" s="79">
        <v>69</v>
      </c>
      <c r="E81" s="78">
        <f t="shared" si="1"/>
        <v>73.333333333333329</v>
      </c>
    </row>
    <row r="82" spans="1:5" x14ac:dyDescent="0.3">
      <c r="A82" s="82" t="s">
        <v>114</v>
      </c>
      <c r="B82" s="81">
        <v>84</v>
      </c>
      <c r="C82" s="81">
        <v>92</v>
      </c>
      <c r="D82" s="81">
        <v>62</v>
      </c>
      <c r="E82" s="78">
        <f t="shared" si="1"/>
        <v>79.333333333333329</v>
      </c>
    </row>
    <row r="83" spans="1:5" x14ac:dyDescent="0.3">
      <c r="A83" s="82" t="s">
        <v>140</v>
      </c>
      <c r="B83" s="79">
        <v>69</v>
      </c>
      <c r="C83" s="79">
        <v>72</v>
      </c>
      <c r="D83" s="79">
        <v>72</v>
      </c>
      <c r="E83" s="78">
        <f t="shared" si="1"/>
        <v>71</v>
      </c>
    </row>
    <row r="84" spans="1:5" x14ac:dyDescent="0.3">
      <c r="A84" s="82" t="s">
        <v>141</v>
      </c>
      <c r="B84" s="81">
        <v>61</v>
      </c>
      <c r="C84" s="81">
        <v>86</v>
      </c>
      <c r="D84" s="81">
        <v>80</v>
      </c>
      <c r="E84" s="78">
        <f t="shared" si="1"/>
        <v>75.666666666666671</v>
      </c>
    </row>
    <row r="85" spans="1:5" x14ac:dyDescent="0.3">
      <c r="A85" s="82" t="s">
        <v>142</v>
      </c>
      <c r="B85" s="79">
        <v>70</v>
      </c>
      <c r="C85" s="79">
        <v>87</v>
      </c>
      <c r="D85" s="79">
        <v>76</v>
      </c>
      <c r="E85" s="78">
        <f t="shared" si="1"/>
        <v>77.666666666666671</v>
      </c>
    </row>
    <row r="86" spans="1:5" x14ac:dyDescent="0.3">
      <c r="A86" s="82" t="s">
        <v>143</v>
      </c>
      <c r="B86" s="81">
        <v>76</v>
      </c>
      <c r="C86" s="81">
        <v>82</v>
      </c>
      <c r="D86" s="81">
        <v>82</v>
      </c>
      <c r="E86" s="78">
        <f t="shared" si="1"/>
        <v>80</v>
      </c>
    </row>
    <row r="87" spans="1:5" x14ac:dyDescent="0.3">
      <c r="A87" s="82" t="s">
        <v>144</v>
      </c>
      <c r="B87" s="79">
        <v>78</v>
      </c>
      <c r="C87" s="79">
        <v>86</v>
      </c>
      <c r="D87" s="79">
        <v>74</v>
      </c>
      <c r="E87" s="78">
        <f t="shared" si="1"/>
        <v>79.333333333333329</v>
      </c>
    </row>
    <row r="88" spans="1:5" x14ac:dyDescent="0.3">
      <c r="A88" s="82" t="s">
        <v>145</v>
      </c>
      <c r="B88" s="81">
        <v>88</v>
      </c>
      <c r="C88" s="81">
        <v>78</v>
      </c>
      <c r="D88" s="81">
        <v>69</v>
      </c>
      <c r="E88" s="78">
        <f t="shared" si="1"/>
        <v>78.333333333333329</v>
      </c>
    </row>
    <row r="89" spans="1:5" x14ac:dyDescent="0.3">
      <c r="A89" s="82" t="s">
        <v>146</v>
      </c>
      <c r="B89" s="79">
        <v>93</v>
      </c>
      <c r="C89" s="79">
        <v>68</v>
      </c>
      <c r="D89" s="79">
        <v>68</v>
      </c>
      <c r="E89" s="78">
        <f t="shared" si="1"/>
        <v>76.333333333333329</v>
      </c>
    </row>
    <row r="90" spans="1:5" x14ac:dyDescent="0.3">
      <c r="A90" s="82" t="s">
        <v>147</v>
      </c>
      <c r="B90" s="81">
        <v>86</v>
      </c>
      <c r="C90" s="81">
        <v>93</v>
      </c>
      <c r="D90" s="81">
        <v>72</v>
      </c>
      <c r="E90" s="78">
        <f t="shared" si="1"/>
        <v>83.666666666666671</v>
      </c>
    </row>
    <row r="91" spans="1:5" x14ac:dyDescent="0.3">
      <c r="A91" s="82" t="s">
        <v>148</v>
      </c>
      <c r="B91" s="79">
        <v>72</v>
      </c>
      <c r="C91" s="79">
        <v>70</v>
      </c>
      <c r="D91" s="79">
        <v>88</v>
      </c>
      <c r="E91" s="78">
        <f t="shared" si="1"/>
        <v>76.666666666666671</v>
      </c>
    </row>
    <row r="92" spans="1:5" x14ac:dyDescent="0.3">
      <c r="A92" s="82" t="s">
        <v>149</v>
      </c>
      <c r="B92" s="81">
        <v>90</v>
      </c>
      <c r="C92" s="81">
        <v>92</v>
      </c>
      <c r="D92" s="81">
        <v>87</v>
      </c>
      <c r="E92" s="78">
        <f t="shared" si="1"/>
        <v>89.666666666666671</v>
      </c>
    </row>
    <row r="93" spans="1:5" x14ac:dyDescent="0.3">
      <c r="A93" s="82" t="s">
        <v>150</v>
      </c>
      <c r="B93" s="79">
        <v>80</v>
      </c>
      <c r="C93" s="79">
        <v>93</v>
      </c>
      <c r="D93" s="79">
        <v>64</v>
      </c>
      <c r="E93" s="78">
        <f t="shared" si="1"/>
        <v>79</v>
      </c>
    </row>
    <row r="94" spans="1:5" x14ac:dyDescent="0.3">
      <c r="A94" s="82" t="s">
        <v>109</v>
      </c>
      <c r="B94" s="81">
        <v>74</v>
      </c>
      <c r="C94" s="81">
        <v>81</v>
      </c>
      <c r="D94" s="81">
        <v>63</v>
      </c>
      <c r="E94" s="78">
        <f t="shared" si="1"/>
        <v>72.666666666666671</v>
      </c>
    </row>
    <row r="95" spans="1:5" x14ac:dyDescent="0.3">
      <c r="A95" s="82" t="s">
        <v>151</v>
      </c>
      <c r="B95" s="79">
        <v>84</v>
      </c>
      <c r="C95" s="79">
        <v>65</v>
      </c>
      <c r="D95" s="79">
        <v>74</v>
      </c>
      <c r="E95" s="78">
        <f t="shared" si="1"/>
        <v>74.333333333333329</v>
      </c>
    </row>
    <row r="96" spans="1:5" x14ac:dyDescent="0.3">
      <c r="A96" s="82" t="s">
        <v>152</v>
      </c>
      <c r="B96" s="81">
        <v>61</v>
      </c>
      <c r="C96" s="81">
        <v>63</v>
      </c>
      <c r="D96" s="81">
        <v>68</v>
      </c>
      <c r="E96" s="78">
        <f t="shared" si="1"/>
        <v>64</v>
      </c>
    </row>
    <row r="97" spans="1:5" x14ac:dyDescent="0.3">
      <c r="A97" s="82" t="s">
        <v>153</v>
      </c>
      <c r="B97" s="79">
        <v>65</v>
      </c>
      <c r="C97" s="79">
        <v>92</v>
      </c>
      <c r="D97" s="79">
        <v>69</v>
      </c>
      <c r="E97" s="78">
        <f t="shared" si="1"/>
        <v>75.333333333333329</v>
      </c>
    </row>
    <row r="98" spans="1:5" x14ac:dyDescent="0.3">
      <c r="A98" s="82" t="s">
        <v>154</v>
      </c>
      <c r="B98" s="81">
        <v>77</v>
      </c>
      <c r="C98" s="81">
        <v>88</v>
      </c>
      <c r="D98" s="81">
        <v>75</v>
      </c>
      <c r="E98" s="78">
        <f t="shared" si="1"/>
        <v>80</v>
      </c>
    </row>
    <row r="99" spans="1:5" x14ac:dyDescent="0.3">
      <c r="A99" s="82" t="s">
        <v>155</v>
      </c>
      <c r="B99" s="79">
        <v>61</v>
      </c>
      <c r="C99" s="79">
        <v>67</v>
      </c>
      <c r="D99" s="79">
        <v>60</v>
      </c>
      <c r="E99" s="78">
        <f t="shared" si="1"/>
        <v>62.666666666666664</v>
      </c>
    </row>
    <row r="100" spans="1:5" x14ac:dyDescent="0.3">
      <c r="A100" s="82" t="s">
        <v>156</v>
      </c>
      <c r="B100" s="81">
        <v>77</v>
      </c>
      <c r="C100" s="81">
        <v>91</v>
      </c>
      <c r="D100" s="81">
        <v>91</v>
      </c>
      <c r="E100" s="78">
        <f t="shared" si="1"/>
        <v>86.333333333333329</v>
      </c>
    </row>
    <row r="101" spans="1:5" x14ac:dyDescent="0.3">
      <c r="A101" s="82" t="s">
        <v>157</v>
      </c>
      <c r="B101" s="79">
        <v>91</v>
      </c>
      <c r="C101" s="79">
        <v>69</v>
      </c>
      <c r="D101" s="79">
        <v>76</v>
      </c>
      <c r="E101" s="78">
        <f t="shared" si="1"/>
        <v>78.666666666666671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A5F9-6C46-4406-AAF6-0D41FD9F634E}">
  <dimension ref="A1:K102"/>
  <sheetViews>
    <sheetView topLeftCell="A72" workbookViewId="0">
      <selection activeCell="B79" sqref="B79"/>
    </sheetView>
  </sheetViews>
  <sheetFormatPr defaultRowHeight="14.4" x14ac:dyDescent="0.3"/>
  <cols>
    <col min="1" max="1" width="9.44140625" bestFit="1" customWidth="1"/>
    <col min="2" max="2" width="24.5546875" bestFit="1" customWidth="1"/>
    <col min="11" max="11" width="12.44140625" bestFit="1" customWidth="1"/>
  </cols>
  <sheetData>
    <row r="1" spans="1:11" ht="18" x14ac:dyDescent="0.35">
      <c r="A1" s="74" t="s">
        <v>180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5" thickBot="1" x14ac:dyDescent="0.35">
      <c r="A2" s="41" t="s">
        <v>83</v>
      </c>
      <c r="B2" s="41" t="s">
        <v>36</v>
      </c>
      <c r="C2" s="46" t="s">
        <v>181</v>
      </c>
      <c r="D2" s="46" t="s">
        <v>182</v>
      </c>
      <c r="E2" s="46" t="s">
        <v>183</v>
      </c>
      <c r="F2" s="46" t="s">
        <v>184</v>
      </c>
      <c r="G2" s="46" t="s">
        <v>185</v>
      </c>
      <c r="H2" s="46" t="s">
        <v>186</v>
      </c>
      <c r="I2" s="46" t="s">
        <v>192</v>
      </c>
      <c r="J2" s="46" t="s">
        <v>193</v>
      </c>
      <c r="K2" s="46" t="s">
        <v>10</v>
      </c>
    </row>
    <row r="3" spans="1:11" x14ac:dyDescent="0.3">
      <c r="A3" s="45">
        <v>1</v>
      </c>
      <c r="B3" s="42" t="s">
        <v>169</v>
      </c>
      <c r="C3" s="47">
        <v>86</v>
      </c>
      <c r="D3" s="47">
        <v>65</v>
      </c>
      <c r="E3" s="47">
        <v>93</v>
      </c>
      <c r="F3" s="47">
        <v>67</v>
      </c>
      <c r="G3" s="47">
        <v>65</v>
      </c>
      <c r="H3" s="49">
        <v>91</v>
      </c>
      <c r="I3" s="51">
        <f>MIN(C3:H3)</f>
        <v>65</v>
      </c>
      <c r="J3" s="52">
        <f>MAX(C3:H3)</f>
        <v>93</v>
      </c>
      <c r="K3" s="53">
        <f>AVERAGE(C3:H3)</f>
        <v>77.833333333333329</v>
      </c>
    </row>
    <row r="4" spans="1:11" x14ac:dyDescent="0.3">
      <c r="A4" s="45">
        <v>2</v>
      </c>
      <c r="B4" s="42" t="s">
        <v>85</v>
      </c>
      <c r="C4" s="40">
        <v>90</v>
      </c>
      <c r="D4" s="40">
        <v>86</v>
      </c>
      <c r="E4" s="40">
        <v>68</v>
      </c>
      <c r="F4" s="40">
        <v>69</v>
      </c>
      <c r="G4" s="40">
        <v>89</v>
      </c>
      <c r="H4" s="50">
        <v>83</v>
      </c>
      <c r="I4" s="54">
        <f t="shared" ref="I4:I67" si="0">MIN(C4:H4)</f>
        <v>68</v>
      </c>
      <c r="J4" s="48">
        <f t="shared" ref="J4:J67" si="1">MAX(C4:H4)</f>
        <v>90</v>
      </c>
      <c r="K4" s="55">
        <f t="shared" ref="K4:K67" si="2">AVERAGE(C4:H4)</f>
        <v>80.833333333333329</v>
      </c>
    </row>
    <row r="5" spans="1:11" x14ac:dyDescent="0.3">
      <c r="A5" s="45">
        <v>3</v>
      </c>
      <c r="B5" s="42" t="s">
        <v>40</v>
      </c>
      <c r="C5" s="47">
        <v>77</v>
      </c>
      <c r="D5" s="47">
        <v>85</v>
      </c>
      <c r="E5" s="47">
        <v>78</v>
      </c>
      <c r="F5" s="47">
        <v>87</v>
      </c>
      <c r="G5" s="47">
        <v>84</v>
      </c>
      <c r="H5" s="49">
        <v>89</v>
      </c>
      <c r="I5" s="54">
        <f t="shared" si="0"/>
        <v>77</v>
      </c>
      <c r="J5" s="48">
        <f t="shared" si="1"/>
        <v>89</v>
      </c>
      <c r="K5" s="55">
        <f t="shared" si="2"/>
        <v>83.333333333333329</v>
      </c>
    </row>
    <row r="6" spans="1:11" x14ac:dyDescent="0.3">
      <c r="A6" s="45">
        <v>4</v>
      </c>
      <c r="B6" s="42" t="s">
        <v>4</v>
      </c>
      <c r="C6" s="40">
        <v>75</v>
      </c>
      <c r="D6" s="40">
        <v>67</v>
      </c>
      <c r="E6" s="40">
        <v>79</v>
      </c>
      <c r="F6" s="40">
        <v>90</v>
      </c>
      <c r="G6" s="40">
        <v>62</v>
      </c>
      <c r="H6" s="50">
        <v>65</v>
      </c>
      <c r="I6" s="54">
        <f t="shared" si="0"/>
        <v>62</v>
      </c>
      <c r="J6" s="48">
        <f t="shared" si="1"/>
        <v>90</v>
      </c>
      <c r="K6" s="55">
        <f t="shared" si="2"/>
        <v>73</v>
      </c>
    </row>
    <row r="7" spans="1:11" x14ac:dyDescent="0.3">
      <c r="A7" s="45">
        <v>5</v>
      </c>
      <c r="B7" s="42" t="s">
        <v>86</v>
      </c>
      <c r="C7" s="47">
        <v>71</v>
      </c>
      <c r="D7" s="47">
        <v>68</v>
      </c>
      <c r="E7" s="47">
        <v>86</v>
      </c>
      <c r="F7" s="47">
        <v>67</v>
      </c>
      <c r="G7" s="47">
        <v>83</v>
      </c>
      <c r="H7" s="49">
        <v>78</v>
      </c>
      <c r="I7" s="54">
        <f t="shared" si="0"/>
        <v>67</v>
      </c>
      <c r="J7" s="48">
        <f t="shared" si="1"/>
        <v>86</v>
      </c>
      <c r="K7" s="55">
        <f t="shared" si="2"/>
        <v>75.5</v>
      </c>
    </row>
    <row r="8" spans="1:11" x14ac:dyDescent="0.3">
      <c r="A8" s="45">
        <v>6</v>
      </c>
      <c r="B8" s="42" t="s">
        <v>8</v>
      </c>
      <c r="C8" s="40">
        <v>88</v>
      </c>
      <c r="D8" s="40">
        <v>88</v>
      </c>
      <c r="E8" s="40">
        <v>93</v>
      </c>
      <c r="F8" s="40">
        <v>88</v>
      </c>
      <c r="G8" s="40">
        <v>68</v>
      </c>
      <c r="H8" s="50">
        <v>69</v>
      </c>
      <c r="I8" s="54">
        <f t="shared" si="0"/>
        <v>68</v>
      </c>
      <c r="J8" s="48">
        <f t="shared" si="1"/>
        <v>93</v>
      </c>
      <c r="K8" s="55">
        <f t="shared" si="2"/>
        <v>82.333333333333329</v>
      </c>
    </row>
    <row r="9" spans="1:11" x14ac:dyDescent="0.3">
      <c r="A9" s="45">
        <v>7</v>
      </c>
      <c r="B9" s="42" t="s">
        <v>87</v>
      </c>
      <c r="C9" s="47">
        <v>90</v>
      </c>
      <c r="D9" s="47">
        <v>65</v>
      </c>
      <c r="E9" s="47">
        <v>77</v>
      </c>
      <c r="F9" s="47">
        <v>64</v>
      </c>
      <c r="G9" s="47">
        <v>82</v>
      </c>
      <c r="H9" s="49">
        <v>63</v>
      </c>
      <c r="I9" s="54">
        <f t="shared" si="0"/>
        <v>63</v>
      </c>
      <c r="J9" s="48">
        <f t="shared" si="1"/>
        <v>90</v>
      </c>
      <c r="K9" s="55">
        <f t="shared" si="2"/>
        <v>73.5</v>
      </c>
    </row>
    <row r="10" spans="1:11" x14ac:dyDescent="0.3">
      <c r="A10" s="45">
        <v>8</v>
      </c>
      <c r="B10" s="42" t="s">
        <v>88</v>
      </c>
      <c r="C10" s="40">
        <v>68</v>
      </c>
      <c r="D10" s="40">
        <v>66</v>
      </c>
      <c r="E10" s="40">
        <v>76</v>
      </c>
      <c r="F10" s="40">
        <v>88</v>
      </c>
      <c r="G10" s="40">
        <v>74</v>
      </c>
      <c r="H10" s="50">
        <v>69</v>
      </c>
      <c r="I10" s="54">
        <f t="shared" si="0"/>
        <v>66</v>
      </c>
      <c r="J10" s="48">
        <f t="shared" si="1"/>
        <v>88</v>
      </c>
      <c r="K10" s="55">
        <f t="shared" si="2"/>
        <v>73.5</v>
      </c>
    </row>
    <row r="11" spans="1:11" x14ac:dyDescent="0.3">
      <c r="A11" s="45">
        <v>9</v>
      </c>
      <c r="B11" s="42" t="s">
        <v>89</v>
      </c>
      <c r="C11" s="47">
        <v>68</v>
      </c>
      <c r="D11" s="47">
        <v>60</v>
      </c>
      <c r="E11" s="47">
        <v>69</v>
      </c>
      <c r="F11" s="47">
        <v>66</v>
      </c>
      <c r="G11" s="47">
        <v>72</v>
      </c>
      <c r="H11" s="49">
        <v>84</v>
      </c>
      <c r="I11" s="54">
        <f t="shared" si="0"/>
        <v>60</v>
      </c>
      <c r="J11" s="48">
        <f t="shared" si="1"/>
        <v>84</v>
      </c>
      <c r="K11" s="55">
        <f t="shared" si="2"/>
        <v>69.833333333333329</v>
      </c>
    </row>
    <row r="12" spans="1:11" x14ac:dyDescent="0.3">
      <c r="A12" s="45">
        <v>10</v>
      </c>
      <c r="B12" s="42" t="s">
        <v>90</v>
      </c>
      <c r="C12" s="40">
        <v>70</v>
      </c>
      <c r="D12" s="40">
        <v>91</v>
      </c>
      <c r="E12" s="40">
        <v>73</v>
      </c>
      <c r="F12" s="40">
        <v>93</v>
      </c>
      <c r="G12" s="40">
        <v>65</v>
      </c>
      <c r="H12" s="50">
        <v>63</v>
      </c>
      <c r="I12" s="54">
        <f t="shared" si="0"/>
        <v>63</v>
      </c>
      <c r="J12" s="48">
        <f t="shared" si="1"/>
        <v>93</v>
      </c>
      <c r="K12" s="55">
        <f t="shared" si="2"/>
        <v>75.833333333333329</v>
      </c>
    </row>
    <row r="13" spans="1:11" x14ac:dyDescent="0.3">
      <c r="A13" s="45">
        <v>11</v>
      </c>
      <c r="B13" s="42" t="s">
        <v>38</v>
      </c>
      <c r="C13" s="47">
        <v>79</v>
      </c>
      <c r="D13" s="47">
        <v>83</v>
      </c>
      <c r="E13" s="47">
        <v>61</v>
      </c>
      <c r="F13" s="47">
        <v>70</v>
      </c>
      <c r="G13" s="47">
        <v>71</v>
      </c>
      <c r="H13" s="49">
        <v>66</v>
      </c>
      <c r="I13" s="54">
        <f t="shared" si="0"/>
        <v>61</v>
      </c>
      <c r="J13" s="48">
        <f t="shared" si="1"/>
        <v>83</v>
      </c>
      <c r="K13" s="55">
        <f t="shared" si="2"/>
        <v>71.666666666666671</v>
      </c>
    </row>
    <row r="14" spans="1:11" x14ac:dyDescent="0.3">
      <c r="A14" s="45">
        <v>12</v>
      </c>
      <c r="B14" s="42" t="s">
        <v>6</v>
      </c>
      <c r="C14" s="40">
        <v>71</v>
      </c>
      <c r="D14" s="40">
        <v>71</v>
      </c>
      <c r="E14" s="40">
        <v>64</v>
      </c>
      <c r="F14" s="40">
        <v>63</v>
      </c>
      <c r="G14" s="40">
        <v>87</v>
      </c>
      <c r="H14" s="50">
        <v>87</v>
      </c>
      <c r="I14" s="54">
        <f t="shared" si="0"/>
        <v>63</v>
      </c>
      <c r="J14" s="48">
        <f t="shared" si="1"/>
        <v>87</v>
      </c>
      <c r="K14" s="55">
        <f t="shared" si="2"/>
        <v>73.833333333333329</v>
      </c>
    </row>
    <row r="15" spans="1:11" x14ac:dyDescent="0.3">
      <c r="A15" s="45">
        <v>13</v>
      </c>
      <c r="B15" s="42" t="s">
        <v>1</v>
      </c>
      <c r="C15" s="47">
        <v>72</v>
      </c>
      <c r="D15" s="47">
        <v>88</v>
      </c>
      <c r="E15" s="47">
        <v>65</v>
      </c>
      <c r="F15" s="47">
        <v>92</v>
      </c>
      <c r="G15" s="47">
        <v>84</v>
      </c>
      <c r="H15" s="49">
        <v>65</v>
      </c>
      <c r="I15" s="54">
        <f t="shared" si="0"/>
        <v>65</v>
      </c>
      <c r="J15" s="48">
        <f t="shared" si="1"/>
        <v>92</v>
      </c>
      <c r="K15" s="55">
        <f t="shared" si="2"/>
        <v>77.666666666666671</v>
      </c>
    </row>
    <row r="16" spans="1:11" x14ac:dyDescent="0.3">
      <c r="A16" s="45">
        <v>14</v>
      </c>
      <c r="B16" s="42" t="s">
        <v>91</v>
      </c>
      <c r="C16" s="40">
        <v>65</v>
      </c>
      <c r="D16" s="40">
        <v>81</v>
      </c>
      <c r="E16" s="40">
        <v>85</v>
      </c>
      <c r="F16" s="40">
        <v>64</v>
      </c>
      <c r="G16" s="40">
        <v>65</v>
      </c>
      <c r="H16" s="50">
        <v>72</v>
      </c>
      <c r="I16" s="54">
        <f t="shared" si="0"/>
        <v>64</v>
      </c>
      <c r="J16" s="48">
        <f t="shared" si="1"/>
        <v>85</v>
      </c>
      <c r="K16" s="55">
        <f t="shared" si="2"/>
        <v>72</v>
      </c>
    </row>
    <row r="17" spans="1:11" x14ac:dyDescent="0.3">
      <c r="A17" s="45">
        <v>15</v>
      </c>
      <c r="B17" s="42" t="s">
        <v>92</v>
      </c>
      <c r="C17" s="47">
        <v>79</v>
      </c>
      <c r="D17" s="47">
        <v>69</v>
      </c>
      <c r="E17" s="47">
        <v>75</v>
      </c>
      <c r="F17" s="47">
        <v>62</v>
      </c>
      <c r="G17" s="47">
        <v>86</v>
      </c>
      <c r="H17" s="49">
        <v>67</v>
      </c>
      <c r="I17" s="54">
        <f t="shared" si="0"/>
        <v>62</v>
      </c>
      <c r="J17" s="48">
        <f t="shared" si="1"/>
        <v>86</v>
      </c>
      <c r="K17" s="55">
        <f t="shared" si="2"/>
        <v>73</v>
      </c>
    </row>
    <row r="18" spans="1:11" x14ac:dyDescent="0.3">
      <c r="A18" s="45">
        <v>16</v>
      </c>
      <c r="B18" s="42" t="s">
        <v>93</v>
      </c>
      <c r="C18" s="40">
        <v>67</v>
      </c>
      <c r="D18" s="40">
        <v>65</v>
      </c>
      <c r="E18" s="40">
        <v>93</v>
      </c>
      <c r="F18" s="40">
        <v>91</v>
      </c>
      <c r="G18" s="40">
        <v>86</v>
      </c>
      <c r="H18" s="50">
        <v>67</v>
      </c>
      <c r="I18" s="54">
        <f t="shared" si="0"/>
        <v>65</v>
      </c>
      <c r="J18" s="48">
        <f t="shared" si="1"/>
        <v>93</v>
      </c>
      <c r="K18" s="55">
        <f t="shared" si="2"/>
        <v>78.166666666666671</v>
      </c>
    </row>
    <row r="19" spans="1:11" x14ac:dyDescent="0.3">
      <c r="A19" s="45">
        <v>17</v>
      </c>
      <c r="B19" s="42" t="s">
        <v>85</v>
      </c>
      <c r="C19" s="47">
        <v>71</v>
      </c>
      <c r="D19" s="47">
        <v>75</v>
      </c>
      <c r="E19" s="47">
        <v>90</v>
      </c>
      <c r="F19" s="47">
        <v>78</v>
      </c>
      <c r="G19" s="47">
        <v>91</v>
      </c>
      <c r="H19" s="49">
        <v>86</v>
      </c>
      <c r="I19" s="54">
        <f t="shared" si="0"/>
        <v>71</v>
      </c>
      <c r="J19" s="48">
        <f t="shared" si="1"/>
        <v>91</v>
      </c>
      <c r="K19" s="55">
        <f t="shared" si="2"/>
        <v>81.833333333333329</v>
      </c>
    </row>
    <row r="20" spans="1:11" x14ac:dyDescent="0.3">
      <c r="A20" s="45">
        <v>18</v>
      </c>
      <c r="B20" s="43" t="s">
        <v>94</v>
      </c>
      <c r="C20" s="40">
        <v>70</v>
      </c>
      <c r="D20" s="40">
        <v>89</v>
      </c>
      <c r="E20" s="40">
        <v>62</v>
      </c>
      <c r="F20" s="40">
        <v>71</v>
      </c>
      <c r="G20" s="40">
        <v>83</v>
      </c>
      <c r="H20" s="50">
        <v>62</v>
      </c>
      <c r="I20" s="54">
        <f t="shared" si="0"/>
        <v>62</v>
      </c>
      <c r="J20" s="48">
        <f t="shared" si="1"/>
        <v>89</v>
      </c>
      <c r="K20" s="55">
        <f t="shared" si="2"/>
        <v>72.833333333333329</v>
      </c>
    </row>
    <row r="21" spans="1:11" x14ac:dyDescent="0.3">
      <c r="A21" s="45">
        <v>19</v>
      </c>
      <c r="B21" s="43" t="s">
        <v>95</v>
      </c>
      <c r="C21" s="47">
        <v>66</v>
      </c>
      <c r="D21" s="47">
        <v>61</v>
      </c>
      <c r="E21" s="47">
        <v>81</v>
      </c>
      <c r="F21" s="47">
        <v>63</v>
      </c>
      <c r="G21" s="47">
        <v>88</v>
      </c>
      <c r="H21" s="49">
        <v>74</v>
      </c>
      <c r="I21" s="54">
        <f t="shared" si="0"/>
        <v>61</v>
      </c>
      <c r="J21" s="48">
        <f t="shared" si="1"/>
        <v>88</v>
      </c>
      <c r="K21" s="55">
        <f t="shared" si="2"/>
        <v>72.166666666666671</v>
      </c>
    </row>
    <row r="22" spans="1:11" x14ac:dyDescent="0.3">
      <c r="A22" s="45">
        <v>20</v>
      </c>
      <c r="B22" s="43" t="s">
        <v>96</v>
      </c>
      <c r="C22" s="40">
        <v>55</v>
      </c>
      <c r="D22" s="40">
        <v>61</v>
      </c>
      <c r="E22" s="40">
        <v>66</v>
      </c>
      <c r="F22" s="40">
        <v>77</v>
      </c>
      <c r="G22" s="40">
        <v>69</v>
      </c>
      <c r="H22" s="50">
        <v>69</v>
      </c>
      <c r="I22" s="54">
        <f t="shared" si="0"/>
        <v>55</v>
      </c>
      <c r="J22" s="48">
        <f t="shared" si="1"/>
        <v>77</v>
      </c>
      <c r="K22" s="55">
        <f t="shared" si="2"/>
        <v>66.166666666666671</v>
      </c>
    </row>
    <row r="23" spans="1:11" x14ac:dyDescent="0.3">
      <c r="A23" s="45">
        <v>21</v>
      </c>
      <c r="B23" s="43" t="s">
        <v>97</v>
      </c>
      <c r="C23" s="47">
        <v>69</v>
      </c>
      <c r="D23" s="47">
        <v>83</v>
      </c>
      <c r="E23" s="47">
        <v>85</v>
      </c>
      <c r="F23" s="47">
        <v>62</v>
      </c>
      <c r="G23" s="47">
        <v>75</v>
      </c>
      <c r="H23" s="49">
        <v>83</v>
      </c>
      <c r="I23" s="54">
        <f t="shared" si="0"/>
        <v>62</v>
      </c>
      <c r="J23" s="48">
        <f t="shared" si="1"/>
        <v>85</v>
      </c>
      <c r="K23" s="55">
        <f t="shared" si="2"/>
        <v>76.166666666666671</v>
      </c>
    </row>
    <row r="24" spans="1:11" x14ac:dyDescent="0.3">
      <c r="A24" s="45">
        <v>22</v>
      </c>
      <c r="B24" s="43" t="s">
        <v>98</v>
      </c>
      <c r="C24" s="40">
        <v>65</v>
      </c>
      <c r="D24" s="40">
        <v>92</v>
      </c>
      <c r="E24" s="40">
        <v>65</v>
      </c>
      <c r="F24" s="40">
        <v>61</v>
      </c>
      <c r="G24" s="40">
        <v>92</v>
      </c>
      <c r="H24" s="50">
        <v>70</v>
      </c>
      <c r="I24" s="54">
        <f t="shared" si="0"/>
        <v>61</v>
      </c>
      <c r="J24" s="48">
        <f t="shared" si="1"/>
        <v>92</v>
      </c>
      <c r="K24" s="55">
        <f t="shared" si="2"/>
        <v>74.166666666666671</v>
      </c>
    </row>
    <row r="25" spans="1:11" x14ac:dyDescent="0.3">
      <c r="A25" s="45">
        <v>23</v>
      </c>
      <c r="B25" s="43" t="s">
        <v>99</v>
      </c>
      <c r="C25" s="47">
        <v>90</v>
      </c>
      <c r="D25" s="47">
        <v>64</v>
      </c>
      <c r="E25" s="47">
        <v>84</v>
      </c>
      <c r="F25" s="47">
        <v>92</v>
      </c>
      <c r="G25" s="47">
        <v>68</v>
      </c>
      <c r="H25" s="49">
        <v>75</v>
      </c>
      <c r="I25" s="54">
        <f t="shared" si="0"/>
        <v>64</v>
      </c>
      <c r="J25" s="48">
        <f t="shared" si="1"/>
        <v>92</v>
      </c>
      <c r="K25" s="55">
        <f t="shared" si="2"/>
        <v>78.833333333333329</v>
      </c>
    </row>
    <row r="26" spans="1:11" x14ac:dyDescent="0.3">
      <c r="A26" s="45">
        <v>24</v>
      </c>
      <c r="B26" s="43" t="s">
        <v>100</v>
      </c>
      <c r="C26" s="40">
        <v>60</v>
      </c>
      <c r="D26" s="40">
        <v>90</v>
      </c>
      <c r="E26" s="40">
        <v>88</v>
      </c>
      <c r="F26" s="40">
        <v>81</v>
      </c>
      <c r="G26" s="40">
        <v>60</v>
      </c>
      <c r="H26" s="50">
        <v>80</v>
      </c>
      <c r="I26" s="54">
        <f t="shared" si="0"/>
        <v>60</v>
      </c>
      <c r="J26" s="48">
        <f t="shared" si="1"/>
        <v>90</v>
      </c>
      <c r="K26" s="55">
        <f t="shared" si="2"/>
        <v>76.5</v>
      </c>
    </row>
    <row r="27" spans="1:11" x14ac:dyDescent="0.3">
      <c r="A27" s="45">
        <v>25</v>
      </c>
      <c r="B27" s="43" t="s">
        <v>101</v>
      </c>
      <c r="C27" s="47">
        <v>62</v>
      </c>
      <c r="D27" s="47">
        <v>79</v>
      </c>
      <c r="E27" s="47">
        <v>64</v>
      </c>
      <c r="F27" s="47">
        <v>90</v>
      </c>
      <c r="G27" s="47">
        <v>89</v>
      </c>
      <c r="H27" s="49">
        <v>74</v>
      </c>
      <c r="I27" s="54">
        <f t="shared" si="0"/>
        <v>62</v>
      </c>
      <c r="J27" s="48">
        <f t="shared" si="1"/>
        <v>90</v>
      </c>
      <c r="K27" s="55">
        <f t="shared" si="2"/>
        <v>76.333333333333329</v>
      </c>
    </row>
    <row r="28" spans="1:11" x14ac:dyDescent="0.3">
      <c r="A28" s="45">
        <v>26</v>
      </c>
      <c r="B28" s="43" t="s">
        <v>102</v>
      </c>
      <c r="C28" s="40">
        <v>72</v>
      </c>
      <c r="D28" s="40">
        <v>68</v>
      </c>
      <c r="E28" s="40">
        <v>88</v>
      </c>
      <c r="F28" s="40">
        <v>72</v>
      </c>
      <c r="G28" s="40">
        <v>83</v>
      </c>
      <c r="H28" s="50">
        <v>63</v>
      </c>
      <c r="I28" s="54">
        <f t="shared" si="0"/>
        <v>63</v>
      </c>
      <c r="J28" s="48">
        <f t="shared" si="1"/>
        <v>88</v>
      </c>
      <c r="K28" s="55">
        <f t="shared" si="2"/>
        <v>74.333333333333329</v>
      </c>
    </row>
    <row r="29" spans="1:11" x14ac:dyDescent="0.3">
      <c r="A29" s="45">
        <v>27</v>
      </c>
      <c r="B29" s="43" t="s">
        <v>103</v>
      </c>
      <c r="C29" s="47">
        <v>78</v>
      </c>
      <c r="D29" s="47">
        <v>64</v>
      </c>
      <c r="E29" s="47">
        <v>92</v>
      </c>
      <c r="F29" s="47">
        <v>67</v>
      </c>
      <c r="G29" s="47">
        <v>76</v>
      </c>
      <c r="H29" s="49">
        <v>78</v>
      </c>
      <c r="I29" s="54">
        <f t="shared" si="0"/>
        <v>64</v>
      </c>
      <c r="J29" s="48">
        <f t="shared" si="1"/>
        <v>92</v>
      </c>
      <c r="K29" s="55">
        <f t="shared" si="2"/>
        <v>75.833333333333329</v>
      </c>
    </row>
    <row r="30" spans="1:11" x14ac:dyDescent="0.3">
      <c r="A30" s="45">
        <v>28</v>
      </c>
      <c r="B30" s="43" t="s">
        <v>104</v>
      </c>
      <c r="C30" s="40">
        <v>85</v>
      </c>
      <c r="D30" s="40">
        <v>80</v>
      </c>
      <c r="E30" s="40">
        <v>91</v>
      </c>
      <c r="F30" s="40">
        <v>82</v>
      </c>
      <c r="G30" s="40">
        <v>75</v>
      </c>
      <c r="H30" s="50">
        <v>77</v>
      </c>
      <c r="I30" s="54">
        <f t="shared" si="0"/>
        <v>75</v>
      </c>
      <c r="J30" s="48">
        <f t="shared" si="1"/>
        <v>91</v>
      </c>
      <c r="K30" s="55">
        <f t="shared" si="2"/>
        <v>81.666666666666671</v>
      </c>
    </row>
    <row r="31" spans="1:11" x14ac:dyDescent="0.3">
      <c r="A31" s="45">
        <v>29</v>
      </c>
      <c r="B31" s="43" t="s">
        <v>105</v>
      </c>
      <c r="C31" s="47">
        <v>66</v>
      </c>
      <c r="D31" s="47">
        <v>82</v>
      </c>
      <c r="E31" s="47">
        <v>81</v>
      </c>
      <c r="F31" s="47">
        <v>90</v>
      </c>
      <c r="G31" s="47">
        <v>82</v>
      </c>
      <c r="H31" s="49">
        <v>62</v>
      </c>
      <c r="I31" s="54">
        <f t="shared" si="0"/>
        <v>62</v>
      </c>
      <c r="J31" s="48">
        <f t="shared" si="1"/>
        <v>90</v>
      </c>
      <c r="K31" s="55">
        <f t="shared" si="2"/>
        <v>77.166666666666671</v>
      </c>
    </row>
    <row r="32" spans="1:11" x14ac:dyDescent="0.3">
      <c r="A32" s="45">
        <v>30</v>
      </c>
      <c r="B32" s="43" t="s">
        <v>106</v>
      </c>
      <c r="C32" s="40">
        <v>70</v>
      </c>
      <c r="D32" s="40">
        <v>76</v>
      </c>
      <c r="E32" s="40">
        <v>80</v>
      </c>
      <c r="F32" s="40">
        <v>64</v>
      </c>
      <c r="G32" s="40">
        <v>70</v>
      </c>
      <c r="H32" s="50">
        <v>68</v>
      </c>
      <c r="I32" s="54">
        <f t="shared" si="0"/>
        <v>64</v>
      </c>
      <c r="J32" s="48">
        <f t="shared" si="1"/>
        <v>80</v>
      </c>
      <c r="K32" s="55">
        <f t="shared" si="2"/>
        <v>71.333333333333329</v>
      </c>
    </row>
    <row r="33" spans="1:11" x14ac:dyDescent="0.3">
      <c r="A33" s="45">
        <v>31</v>
      </c>
      <c r="B33" s="43" t="s">
        <v>107</v>
      </c>
      <c r="C33" s="47">
        <v>75</v>
      </c>
      <c r="D33" s="47">
        <v>87</v>
      </c>
      <c r="E33" s="47">
        <v>84</v>
      </c>
      <c r="F33" s="47">
        <v>74</v>
      </c>
      <c r="G33" s="47">
        <v>71</v>
      </c>
      <c r="H33" s="49">
        <v>80</v>
      </c>
      <c r="I33" s="54">
        <f t="shared" si="0"/>
        <v>71</v>
      </c>
      <c r="J33" s="48">
        <f t="shared" si="1"/>
        <v>87</v>
      </c>
      <c r="K33" s="55">
        <f t="shared" si="2"/>
        <v>78.5</v>
      </c>
    </row>
    <row r="34" spans="1:11" x14ac:dyDescent="0.3">
      <c r="A34" s="45">
        <v>32</v>
      </c>
      <c r="B34" s="43" t="s">
        <v>108</v>
      </c>
      <c r="C34" s="40">
        <v>71</v>
      </c>
      <c r="D34" s="40">
        <v>93</v>
      </c>
      <c r="E34" s="40">
        <v>68</v>
      </c>
      <c r="F34" s="40">
        <v>75</v>
      </c>
      <c r="G34" s="40">
        <v>90</v>
      </c>
      <c r="H34" s="50">
        <v>61</v>
      </c>
      <c r="I34" s="54">
        <f t="shared" si="0"/>
        <v>61</v>
      </c>
      <c r="J34" s="48">
        <f t="shared" si="1"/>
        <v>93</v>
      </c>
      <c r="K34" s="55">
        <f t="shared" si="2"/>
        <v>76.333333333333329</v>
      </c>
    </row>
    <row r="35" spans="1:11" x14ac:dyDescent="0.3">
      <c r="A35" s="45">
        <v>33</v>
      </c>
      <c r="B35" s="43" t="s">
        <v>109</v>
      </c>
      <c r="C35" s="47">
        <v>69</v>
      </c>
      <c r="D35" s="47">
        <v>90</v>
      </c>
      <c r="E35" s="47">
        <v>76</v>
      </c>
      <c r="F35" s="47">
        <v>72</v>
      </c>
      <c r="G35" s="47">
        <v>63</v>
      </c>
      <c r="H35" s="49">
        <v>93</v>
      </c>
      <c r="I35" s="54">
        <f t="shared" si="0"/>
        <v>63</v>
      </c>
      <c r="J35" s="48">
        <f t="shared" si="1"/>
        <v>93</v>
      </c>
      <c r="K35" s="55">
        <f t="shared" si="2"/>
        <v>77.166666666666671</v>
      </c>
    </row>
    <row r="36" spans="1:11" x14ac:dyDescent="0.3">
      <c r="A36" s="45">
        <v>34</v>
      </c>
      <c r="B36" s="43" t="s">
        <v>110</v>
      </c>
      <c r="C36" s="40">
        <v>73</v>
      </c>
      <c r="D36" s="40">
        <v>81</v>
      </c>
      <c r="E36" s="40">
        <v>75</v>
      </c>
      <c r="F36" s="40">
        <v>64</v>
      </c>
      <c r="G36" s="40">
        <v>68</v>
      </c>
      <c r="H36" s="50">
        <v>76</v>
      </c>
      <c r="I36" s="54">
        <f t="shared" si="0"/>
        <v>64</v>
      </c>
      <c r="J36" s="48">
        <f t="shared" si="1"/>
        <v>81</v>
      </c>
      <c r="K36" s="55">
        <f t="shared" si="2"/>
        <v>72.833333333333329</v>
      </c>
    </row>
    <row r="37" spans="1:11" x14ac:dyDescent="0.3">
      <c r="A37" s="45">
        <v>35</v>
      </c>
      <c r="B37" s="43" t="s">
        <v>111</v>
      </c>
      <c r="C37" s="47">
        <v>69</v>
      </c>
      <c r="D37" s="47">
        <v>77</v>
      </c>
      <c r="E37" s="47">
        <v>61</v>
      </c>
      <c r="F37" s="47">
        <v>62</v>
      </c>
      <c r="G37" s="47">
        <v>76</v>
      </c>
      <c r="H37" s="49">
        <v>71</v>
      </c>
      <c r="I37" s="54">
        <f t="shared" si="0"/>
        <v>61</v>
      </c>
      <c r="J37" s="48">
        <f t="shared" si="1"/>
        <v>77</v>
      </c>
      <c r="K37" s="55">
        <f t="shared" si="2"/>
        <v>69.333333333333329</v>
      </c>
    </row>
    <row r="38" spans="1:11" x14ac:dyDescent="0.3">
      <c r="A38" s="45">
        <v>36</v>
      </c>
      <c r="B38" s="43" t="s">
        <v>112</v>
      </c>
      <c r="C38" s="40">
        <v>76</v>
      </c>
      <c r="D38" s="40">
        <v>86</v>
      </c>
      <c r="E38" s="40">
        <v>87</v>
      </c>
      <c r="F38" s="40">
        <v>89</v>
      </c>
      <c r="G38" s="40">
        <v>70</v>
      </c>
      <c r="H38" s="50">
        <v>79</v>
      </c>
      <c r="I38" s="54">
        <f t="shared" si="0"/>
        <v>70</v>
      </c>
      <c r="J38" s="48">
        <f t="shared" si="1"/>
        <v>89</v>
      </c>
      <c r="K38" s="55">
        <f t="shared" si="2"/>
        <v>81.166666666666671</v>
      </c>
    </row>
    <row r="39" spans="1:11" x14ac:dyDescent="0.3">
      <c r="A39" s="45">
        <v>37</v>
      </c>
      <c r="B39" s="43" t="s">
        <v>113</v>
      </c>
      <c r="C39" s="47">
        <v>74</v>
      </c>
      <c r="D39" s="47">
        <v>84</v>
      </c>
      <c r="E39" s="47">
        <v>83</v>
      </c>
      <c r="F39" s="47">
        <v>80</v>
      </c>
      <c r="G39" s="47">
        <v>73</v>
      </c>
      <c r="H39" s="49">
        <v>65</v>
      </c>
      <c r="I39" s="54">
        <f t="shared" si="0"/>
        <v>65</v>
      </c>
      <c r="J39" s="48">
        <f t="shared" si="1"/>
        <v>84</v>
      </c>
      <c r="K39" s="55">
        <f t="shared" si="2"/>
        <v>76.5</v>
      </c>
    </row>
    <row r="40" spans="1:11" x14ac:dyDescent="0.3">
      <c r="A40" s="45">
        <v>38</v>
      </c>
      <c r="B40" s="43" t="s">
        <v>114</v>
      </c>
      <c r="C40" s="40">
        <v>79</v>
      </c>
      <c r="D40" s="40">
        <v>67</v>
      </c>
      <c r="E40" s="40">
        <v>84</v>
      </c>
      <c r="F40" s="40">
        <v>88</v>
      </c>
      <c r="G40" s="40">
        <v>68</v>
      </c>
      <c r="H40" s="50">
        <v>88</v>
      </c>
      <c r="I40" s="54">
        <f t="shared" si="0"/>
        <v>67</v>
      </c>
      <c r="J40" s="48">
        <f t="shared" si="1"/>
        <v>88</v>
      </c>
      <c r="K40" s="55">
        <f t="shared" si="2"/>
        <v>79</v>
      </c>
    </row>
    <row r="41" spans="1:11" x14ac:dyDescent="0.3">
      <c r="A41" s="45">
        <v>39</v>
      </c>
      <c r="B41" s="43" t="s">
        <v>115</v>
      </c>
      <c r="C41" s="47">
        <v>88</v>
      </c>
      <c r="D41" s="47">
        <v>68</v>
      </c>
      <c r="E41" s="47">
        <v>60</v>
      </c>
      <c r="F41" s="47">
        <v>79</v>
      </c>
      <c r="G41" s="47">
        <v>66</v>
      </c>
      <c r="H41" s="49">
        <v>71</v>
      </c>
      <c r="I41" s="54">
        <f t="shared" si="0"/>
        <v>60</v>
      </c>
      <c r="J41" s="48">
        <f t="shared" si="1"/>
        <v>88</v>
      </c>
      <c r="K41" s="55">
        <f t="shared" si="2"/>
        <v>72</v>
      </c>
    </row>
    <row r="42" spans="1:11" x14ac:dyDescent="0.3">
      <c r="A42" s="45">
        <v>40</v>
      </c>
      <c r="B42" s="43" t="s">
        <v>116</v>
      </c>
      <c r="C42" s="40">
        <v>87</v>
      </c>
      <c r="D42" s="40">
        <v>81</v>
      </c>
      <c r="E42" s="40">
        <v>63</v>
      </c>
      <c r="F42" s="40">
        <v>83</v>
      </c>
      <c r="G42" s="40">
        <v>76</v>
      </c>
      <c r="H42" s="50">
        <v>76</v>
      </c>
      <c r="I42" s="54">
        <f t="shared" si="0"/>
        <v>63</v>
      </c>
      <c r="J42" s="48">
        <f t="shared" si="1"/>
        <v>87</v>
      </c>
      <c r="K42" s="55">
        <f t="shared" si="2"/>
        <v>77.666666666666671</v>
      </c>
    </row>
    <row r="43" spans="1:11" x14ac:dyDescent="0.3">
      <c r="A43" s="45">
        <v>41</v>
      </c>
      <c r="B43" s="43" t="s">
        <v>117</v>
      </c>
      <c r="C43" s="47">
        <v>80</v>
      </c>
      <c r="D43" s="47">
        <v>73</v>
      </c>
      <c r="E43" s="47">
        <v>85</v>
      </c>
      <c r="F43" s="47">
        <v>87</v>
      </c>
      <c r="G43" s="47">
        <v>72</v>
      </c>
      <c r="H43" s="49">
        <v>71</v>
      </c>
      <c r="I43" s="54">
        <f t="shared" si="0"/>
        <v>71</v>
      </c>
      <c r="J43" s="48">
        <f t="shared" si="1"/>
        <v>87</v>
      </c>
      <c r="K43" s="55">
        <f t="shared" si="2"/>
        <v>78</v>
      </c>
    </row>
    <row r="44" spans="1:11" x14ac:dyDescent="0.3">
      <c r="A44" s="45">
        <v>42</v>
      </c>
      <c r="B44" s="43" t="s">
        <v>117</v>
      </c>
      <c r="C44" s="40">
        <v>78</v>
      </c>
      <c r="D44" s="40">
        <v>66</v>
      </c>
      <c r="E44" s="40">
        <v>78</v>
      </c>
      <c r="F44" s="40">
        <v>68</v>
      </c>
      <c r="G44" s="40">
        <v>78</v>
      </c>
      <c r="H44" s="50">
        <v>91</v>
      </c>
      <c r="I44" s="54">
        <f t="shared" si="0"/>
        <v>66</v>
      </c>
      <c r="J44" s="48">
        <f t="shared" si="1"/>
        <v>91</v>
      </c>
      <c r="K44" s="55">
        <f t="shared" si="2"/>
        <v>76.5</v>
      </c>
    </row>
    <row r="45" spans="1:11" x14ac:dyDescent="0.3">
      <c r="A45" s="45">
        <v>43</v>
      </c>
      <c r="B45" s="43" t="s">
        <v>118</v>
      </c>
      <c r="C45" s="47">
        <v>76</v>
      </c>
      <c r="D45" s="47">
        <v>75</v>
      </c>
      <c r="E45" s="47">
        <v>66</v>
      </c>
      <c r="F45" s="47">
        <v>89</v>
      </c>
      <c r="G45" s="47">
        <v>92</v>
      </c>
      <c r="H45" s="49">
        <v>75</v>
      </c>
      <c r="I45" s="54">
        <f t="shared" si="0"/>
        <v>66</v>
      </c>
      <c r="J45" s="48">
        <f t="shared" si="1"/>
        <v>92</v>
      </c>
      <c r="K45" s="55">
        <f t="shared" si="2"/>
        <v>78.833333333333329</v>
      </c>
    </row>
    <row r="46" spans="1:11" x14ac:dyDescent="0.3">
      <c r="A46" s="45">
        <v>44</v>
      </c>
      <c r="B46" s="43" t="s">
        <v>119</v>
      </c>
      <c r="C46" s="40">
        <v>74</v>
      </c>
      <c r="D46" s="40">
        <v>91</v>
      </c>
      <c r="E46" s="40">
        <v>81</v>
      </c>
      <c r="F46" s="40">
        <v>84</v>
      </c>
      <c r="G46" s="40">
        <v>78</v>
      </c>
      <c r="H46" s="50">
        <v>82</v>
      </c>
      <c r="I46" s="54">
        <f t="shared" si="0"/>
        <v>74</v>
      </c>
      <c r="J46" s="48">
        <f t="shared" si="1"/>
        <v>91</v>
      </c>
      <c r="K46" s="55">
        <f t="shared" si="2"/>
        <v>81.666666666666671</v>
      </c>
    </row>
    <row r="47" spans="1:11" x14ac:dyDescent="0.3">
      <c r="A47" s="45">
        <v>45</v>
      </c>
      <c r="B47" s="43" t="s">
        <v>119</v>
      </c>
      <c r="C47" s="47">
        <v>85</v>
      </c>
      <c r="D47" s="47">
        <v>80</v>
      </c>
      <c r="E47" s="47">
        <v>68</v>
      </c>
      <c r="F47" s="47">
        <v>93</v>
      </c>
      <c r="G47" s="47">
        <v>70</v>
      </c>
      <c r="H47" s="49">
        <v>63</v>
      </c>
      <c r="I47" s="54">
        <f t="shared" si="0"/>
        <v>63</v>
      </c>
      <c r="J47" s="48">
        <f t="shared" si="1"/>
        <v>93</v>
      </c>
      <c r="K47" s="55">
        <f t="shared" si="2"/>
        <v>76.5</v>
      </c>
    </row>
    <row r="48" spans="1:11" x14ac:dyDescent="0.3">
      <c r="A48" s="45">
        <v>46</v>
      </c>
      <c r="B48" s="43" t="s">
        <v>120</v>
      </c>
      <c r="C48" s="40">
        <v>73</v>
      </c>
      <c r="D48" s="40">
        <v>60</v>
      </c>
      <c r="E48" s="40">
        <v>60</v>
      </c>
      <c r="F48" s="40">
        <v>86</v>
      </c>
      <c r="G48" s="40">
        <v>86</v>
      </c>
      <c r="H48" s="50">
        <v>78</v>
      </c>
      <c r="I48" s="54">
        <f t="shared" si="0"/>
        <v>60</v>
      </c>
      <c r="J48" s="48">
        <f t="shared" si="1"/>
        <v>86</v>
      </c>
      <c r="K48" s="55">
        <f t="shared" si="2"/>
        <v>73.833333333333329</v>
      </c>
    </row>
    <row r="49" spans="1:11" x14ac:dyDescent="0.3">
      <c r="A49" s="45">
        <v>47</v>
      </c>
      <c r="B49" s="43" t="s">
        <v>121</v>
      </c>
      <c r="C49" s="47">
        <v>70</v>
      </c>
      <c r="D49" s="47">
        <v>78</v>
      </c>
      <c r="E49" s="47">
        <v>67</v>
      </c>
      <c r="F49" s="47">
        <v>71</v>
      </c>
      <c r="G49" s="47">
        <v>81</v>
      </c>
      <c r="H49" s="49">
        <v>86</v>
      </c>
      <c r="I49" s="54">
        <f t="shared" si="0"/>
        <v>67</v>
      </c>
      <c r="J49" s="48">
        <f t="shared" si="1"/>
        <v>86</v>
      </c>
      <c r="K49" s="55">
        <f t="shared" si="2"/>
        <v>75.5</v>
      </c>
    </row>
    <row r="50" spans="1:11" x14ac:dyDescent="0.3">
      <c r="A50" s="45">
        <v>48</v>
      </c>
      <c r="B50" s="43" t="s">
        <v>122</v>
      </c>
      <c r="C50" s="40">
        <v>70</v>
      </c>
      <c r="D50" s="40">
        <v>87</v>
      </c>
      <c r="E50" s="40">
        <v>83</v>
      </c>
      <c r="F50" s="40">
        <v>63</v>
      </c>
      <c r="G50" s="40">
        <v>73</v>
      </c>
      <c r="H50" s="50">
        <v>75</v>
      </c>
      <c r="I50" s="54">
        <f t="shared" si="0"/>
        <v>63</v>
      </c>
      <c r="J50" s="48">
        <f t="shared" si="1"/>
        <v>87</v>
      </c>
      <c r="K50" s="55">
        <f t="shared" si="2"/>
        <v>75.166666666666671</v>
      </c>
    </row>
    <row r="51" spans="1:11" x14ac:dyDescent="0.3">
      <c r="A51" s="45">
        <v>49</v>
      </c>
      <c r="B51" s="43" t="s">
        <v>123</v>
      </c>
      <c r="C51" s="47">
        <v>71</v>
      </c>
      <c r="D51" s="47">
        <v>83</v>
      </c>
      <c r="E51" s="47">
        <v>69</v>
      </c>
      <c r="F51" s="47">
        <v>68</v>
      </c>
      <c r="G51" s="47">
        <v>77</v>
      </c>
      <c r="H51" s="49">
        <v>64</v>
      </c>
      <c r="I51" s="54">
        <f t="shared" si="0"/>
        <v>64</v>
      </c>
      <c r="J51" s="48">
        <f t="shared" si="1"/>
        <v>83</v>
      </c>
      <c r="K51" s="55">
        <f t="shared" si="2"/>
        <v>72</v>
      </c>
    </row>
    <row r="52" spans="1:11" x14ac:dyDescent="0.3">
      <c r="A52" s="45">
        <v>50</v>
      </c>
      <c r="B52" s="43" t="s">
        <v>124</v>
      </c>
      <c r="C52" s="40">
        <v>70</v>
      </c>
      <c r="D52" s="40">
        <v>85</v>
      </c>
      <c r="E52" s="40">
        <v>66</v>
      </c>
      <c r="F52" s="40">
        <v>91</v>
      </c>
      <c r="G52" s="40">
        <v>69</v>
      </c>
      <c r="H52" s="50">
        <v>75</v>
      </c>
      <c r="I52" s="54">
        <f t="shared" si="0"/>
        <v>66</v>
      </c>
      <c r="J52" s="48">
        <f t="shared" si="1"/>
        <v>91</v>
      </c>
      <c r="K52" s="55">
        <f t="shared" si="2"/>
        <v>76</v>
      </c>
    </row>
    <row r="53" spans="1:11" x14ac:dyDescent="0.3">
      <c r="A53" s="45">
        <v>51</v>
      </c>
      <c r="B53" s="43" t="s">
        <v>107</v>
      </c>
      <c r="C53" s="47">
        <v>79</v>
      </c>
      <c r="D53" s="47">
        <v>92</v>
      </c>
      <c r="E53" s="47">
        <v>88</v>
      </c>
      <c r="F53" s="47">
        <v>86</v>
      </c>
      <c r="G53" s="47">
        <v>71</v>
      </c>
      <c r="H53" s="49">
        <v>89</v>
      </c>
      <c r="I53" s="54">
        <f t="shared" si="0"/>
        <v>71</v>
      </c>
      <c r="J53" s="48">
        <f t="shared" si="1"/>
        <v>92</v>
      </c>
      <c r="K53" s="55">
        <f t="shared" si="2"/>
        <v>84.166666666666671</v>
      </c>
    </row>
    <row r="54" spans="1:11" x14ac:dyDescent="0.3">
      <c r="A54" s="45">
        <v>52</v>
      </c>
      <c r="B54" s="43" t="s">
        <v>125</v>
      </c>
      <c r="C54" s="40">
        <v>71</v>
      </c>
      <c r="D54" s="40">
        <v>84</v>
      </c>
      <c r="E54" s="40">
        <v>67</v>
      </c>
      <c r="F54" s="40">
        <v>76</v>
      </c>
      <c r="G54" s="40">
        <v>63</v>
      </c>
      <c r="H54" s="50">
        <v>62</v>
      </c>
      <c r="I54" s="54">
        <f t="shared" si="0"/>
        <v>62</v>
      </c>
      <c r="J54" s="48">
        <f t="shared" si="1"/>
        <v>84</v>
      </c>
      <c r="K54" s="55">
        <f t="shared" si="2"/>
        <v>70.5</v>
      </c>
    </row>
    <row r="55" spans="1:11" x14ac:dyDescent="0.3">
      <c r="A55" s="45">
        <v>53</v>
      </c>
      <c r="B55" s="43" t="s">
        <v>126</v>
      </c>
      <c r="C55" s="47">
        <v>72</v>
      </c>
      <c r="D55" s="47">
        <v>86</v>
      </c>
      <c r="E55" s="47">
        <v>71</v>
      </c>
      <c r="F55" s="47">
        <v>86</v>
      </c>
      <c r="G55" s="47">
        <v>75</v>
      </c>
      <c r="H55" s="49">
        <v>89</v>
      </c>
      <c r="I55" s="54">
        <f t="shared" si="0"/>
        <v>71</v>
      </c>
      <c r="J55" s="48">
        <f t="shared" si="1"/>
        <v>89</v>
      </c>
      <c r="K55" s="55">
        <f t="shared" si="2"/>
        <v>79.833333333333329</v>
      </c>
    </row>
    <row r="56" spans="1:11" x14ac:dyDescent="0.3">
      <c r="A56" s="45">
        <v>54</v>
      </c>
      <c r="B56" s="43" t="s">
        <v>127</v>
      </c>
      <c r="C56" s="40">
        <v>65</v>
      </c>
      <c r="D56" s="40">
        <v>88</v>
      </c>
      <c r="E56" s="40">
        <v>85</v>
      </c>
      <c r="F56" s="40">
        <v>74</v>
      </c>
      <c r="G56" s="40">
        <v>91</v>
      </c>
      <c r="H56" s="50">
        <v>87</v>
      </c>
      <c r="I56" s="54">
        <f t="shared" si="0"/>
        <v>65</v>
      </c>
      <c r="J56" s="48">
        <f t="shared" si="1"/>
        <v>91</v>
      </c>
      <c r="K56" s="55">
        <f t="shared" si="2"/>
        <v>81.666666666666671</v>
      </c>
    </row>
    <row r="57" spans="1:11" x14ac:dyDescent="0.3">
      <c r="A57" s="45">
        <v>55</v>
      </c>
      <c r="B57" s="43" t="s">
        <v>128</v>
      </c>
      <c r="C57" s="47">
        <v>62</v>
      </c>
      <c r="D57" s="47">
        <v>75</v>
      </c>
      <c r="E57" s="47">
        <v>70</v>
      </c>
      <c r="F57" s="47">
        <v>80</v>
      </c>
      <c r="G57" s="47">
        <v>70</v>
      </c>
      <c r="H57" s="49">
        <v>66</v>
      </c>
      <c r="I57" s="54">
        <f t="shared" si="0"/>
        <v>62</v>
      </c>
      <c r="J57" s="48">
        <f t="shared" si="1"/>
        <v>80</v>
      </c>
      <c r="K57" s="55">
        <f t="shared" si="2"/>
        <v>70.5</v>
      </c>
    </row>
    <row r="58" spans="1:11" x14ac:dyDescent="0.3">
      <c r="A58" s="45">
        <v>56</v>
      </c>
      <c r="B58" s="43" t="s">
        <v>117</v>
      </c>
      <c r="C58" s="40">
        <v>65</v>
      </c>
      <c r="D58" s="40">
        <v>85</v>
      </c>
      <c r="E58" s="40">
        <v>76</v>
      </c>
      <c r="F58" s="40">
        <v>61</v>
      </c>
      <c r="G58" s="40">
        <v>79</v>
      </c>
      <c r="H58" s="50">
        <v>84</v>
      </c>
      <c r="I58" s="54">
        <f t="shared" si="0"/>
        <v>61</v>
      </c>
      <c r="J58" s="48">
        <f t="shared" si="1"/>
        <v>85</v>
      </c>
      <c r="K58" s="55">
        <f t="shared" si="2"/>
        <v>75</v>
      </c>
    </row>
    <row r="59" spans="1:11" x14ac:dyDescent="0.3">
      <c r="A59" s="45">
        <v>57</v>
      </c>
      <c r="B59" s="43" t="s">
        <v>117</v>
      </c>
      <c r="C59" s="47">
        <v>60</v>
      </c>
      <c r="D59" s="47">
        <v>88</v>
      </c>
      <c r="E59" s="47">
        <v>84</v>
      </c>
      <c r="F59" s="47">
        <v>90</v>
      </c>
      <c r="G59" s="47">
        <v>69</v>
      </c>
      <c r="H59" s="49">
        <v>91</v>
      </c>
      <c r="I59" s="54">
        <f t="shared" si="0"/>
        <v>60</v>
      </c>
      <c r="J59" s="48">
        <f t="shared" si="1"/>
        <v>91</v>
      </c>
      <c r="K59" s="55">
        <f t="shared" si="2"/>
        <v>80.333333333333329</v>
      </c>
    </row>
    <row r="60" spans="1:11" x14ac:dyDescent="0.3">
      <c r="A60" s="45">
        <v>58</v>
      </c>
      <c r="B60" s="43" t="s">
        <v>129</v>
      </c>
      <c r="C60" s="40">
        <v>70</v>
      </c>
      <c r="D60" s="40">
        <v>86</v>
      </c>
      <c r="E60" s="40">
        <v>84</v>
      </c>
      <c r="F60" s="40">
        <v>86</v>
      </c>
      <c r="G60" s="40">
        <v>68</v>
      </c>
      <c r="H60" s="50">
        <v>66</v>
      </c>
      <c r="I60" s="54">
        <f t="shared" si="0"/>
        <v>66</v>
      </c>
      <c r="J60" s="48">
        <f t="shared" si="1"/>
        <v>86</v>
      </c>
      <c r="K60" s="55">
        <f t="shared" si="2"/>
        <v>76.666666666666671</v>
      </c>
    </row>
    <row r="61" spans="1:11" x14ac:dyDescent="0.3">
      <c r="A61" s="45">
        <v>59</v>
      </c>
      <c r="B61" s="43" t="s">
        <v>130</v>
      </c>
      <c r="C61" s="47">
        <v>68</v>
      </c>
      <c r="D61" s="47">
        <v>77</v>
      </c>
      <c r="E61" s="47">
        <v>89</v>
      </c>
      <c r="F61" s="47">
        <v>71</v>
      </c>
      <c r="G61" s="47">
        <v>65</v>
      </c>
      <c r="H61" s="49">
        <v>63</v>
      </c>
      <c r="I61" s="54">
        <f t="shared" si="0"/>
        <v>63</v>
      </c>
      <c r="J61" s="48">
        <f t="shared" si="1"/>
        <v>89</v>
      </c>
      <c r="K61" s="55">
        <f t="shared" si="2"/>
        <v>72.166666666666671</v>
      </c>
    </row>
    <row r="62" spans="1:11" x14ac:dyDescent="0.3">
      <c r="A62" s="45">
        <v>60</v>
      </c>
      <c r="B62" s="43" t="s">
        <v>131</v>
      </c>
      <c r="C62" s="40">
        <v>67</v>
      </c>
      <c r="D62" s="40">
        <v>86</v>
      </c>
      <c r="E62" s="40">
        <v>85</v>
      </c>
      <c r="F62" s="40">
        <v>68</v>
      </c>
      <c r="G62" s="40">
        <v>70</v>
      </c>
      <c r="H62" s="50">
        <v>89</v>
      </c>
      <c r="I62" s="54">
        <f t="shared" si="0"/>
        <v>67</v>
      </c>
      <c r="J62" s="48">
        <f t="shared" si="1"/>
        <v>89</v>
      </c>
      <c r="K62" s="55">
        <f t="shared" si="2"/>
        <v>77.5</v>
      </c>
    </row>
    <row r="63" spans="1:11" x14ac:dyDescent="0.3">
      <c r="A63" s="45">
        <v>61</v>
      </c>
      <c r="B63" s="43" t="s">
        <v>132</v>
      </c>
      <c r="C63" s="47">
        <v>68</v>
      </c>
      <c r="D63" s="47">
        <v>75</v>
      </c>
      <c r="E63" s="47">
        <v>83</v>
      </c>
      <c r="F63" s="47">
        <v>93</v>
      </c>
      <c r="G63" s="47">
        <v>92</v>
      </c>
      <c r="H63" s="49">
        <v>92</v>
      </c>
      <c r="I63" s="54">
        <f t="shared" si="0"/>
        <v>68</v>
      </c>
      <c r="J63" s="48">
        <f t="shared" si="1"/>
        <v>93</v>
      </c>
      <c r="K63" s="55">
        <f t="shared" si="2"/>
        <v>83.833333333333329</v>
      </c>
    </row>
    <row r="64" spans="1:11" x14ac:dyDescent="0.3">
      <c r="A64" s="45">
        <v>62</v>
      </c>
      <c r="B64" s="43" t="s">
        <v>133</v>
      </c>
      <c r="C64" s="40">
        <v>73</v>
      </c>
      <c r="D64" s="40">
        <v>76</v>
      </c>
      <c r="E64" s="40">
        <v>79</v>
      </c>
      <c r="F64" s="40">
        <v>77</v>
      </c>
      <c r="G64" s="40">
        <v>64</v>
      </c>
      <c r="H64" s="50">
        <v>61</v>
      </c>
      <c r="I64" s="54">
        <f t="shared" si="0"/>
        <v>61</v>
      </c>
      <c r="J64" s="48">
        <f t="shared" si="1"/>
        <v>79</v>
      </c>
      <c r="K64" s="55">
        <f t="shared" si="2"/>
        <v>71.666666666666671</v>
      </c>
    </row>
    <row r="65" spans="1:11" x14ac:dyDescent="0.3">
      <c r="A65" s="45">
        <v>63</v>
      </c>
      <c r="B65" s="43" t="s">
        <v>98</v>
      </c>
      <c r="C65" s="47">
        <v>79</v>
      </c>
      <c r="D65" s="47">
        <v>79</v>
      </c>
      <c r="E65" s="47">
        <v>84</v>
      </c>
      <c r="F65" s="47">
        <v>73</v>
      </c>
      <c r="G65" s="47">
        <v>93</v>
      </c>
      <c r="H65" s="49">
        <v>86</v>
      </c>
      <c r="I65" s="54">
        <f t="shared" si="0"/>
        <v>73</v>
      </c>
      <c r="J65" s="48">
        <f t="shared" si="1"/>
        <v>93</v>
      </c>
      <c r="K65" s="55">
        <f t="shared" si="2"/>
        <v>82.333333333333329</v>
      </c>
    </row>
    <row r="66" spans="1:11" x14ac:dyDescent="0.3">
      <c r="A66" s="45">
        <v>64</v>
      </c>
      <c r="B66" s="43" t="s">
        <v>134</v>
      </c>
      <c r="C66" s="40">
        <v>70</v>
      </c>
      <c r="D66" s="40">
        <v>76</v>
      </c>
      <c r="E66" s="40">
        <v>91</v>
      </c>
      <c r="F66" s="40">
        <v>63</v>
      </c>
      <c r="G66" s="40">
        <v>75</v>
      </c>
      <c r="H66" s="50">
        <v>81</v>
      </c>
      <c r="I66" s="54">
        <f t="shared" si="0"/>
        <v>63</v>
      </c>
      <c r="J66" s="48">
        <f t="shared" si="1"/>
        <v>91</v>
      </c>
      <c r="K66" s="55">
        <f t="shared" si="2"/>
        <v>76</v>
      </c>
    </row>
    <row r="67" spans="1:11" x14ac:dyDescent="0.3">
      <c r="A67" s="45">
        <v>65</v>
      </c>
      <c r="B67" s="43" t="s">
        <v>135</v>
      </c>
      <c r="C67" s="47">
        <v>78</v>
      </c>
      <c r="D67" s="47">
        <v>69</v>
      </c>
      <c r="E67" s="47">
        <v>88</v>
      </c>
      <c r="F67" s="47">
        <v>73</v>
      </c>
      <c r="G67" s="47">
        <v>72</v>
      </c>
      <c r="H67" s="49">
        <v>80</v>
      </c>
      <c r="I67" s="54">
        <f t="shared" si="0"/>
        <v>69</v>
      </c>
      <c r="J67" s="48">
        <f t="shared" si="1"/>
        <v>88</v>
      </c>
      <c r="K67" s="55">
        <f t="shared" si="2"/>
        <v>76.666666666666671</v>
      </c>
    </row>
    <row r="68" spans="1:11" x14ac:dyDescent="0.3">
      <c r="A68" s="45">
        <v>66</v>
      </c>
      <c r="B68" s="43" t="s">
        <v>136</v>
      </c>
      <c r="C68" s="40">
        <v>55</v>
      </c>
      <c r="D68" s="40">
        <v>80</v>
      </c>
      <c r="E68" s="40">
        <v>93</v>
      </c>
      <c r="F68" s="40">
        <v>91</v>
      </c>
      <c r="G68" s="40">
        <v>65</v>
      </c>
      <c r="H68" s="50">
        <v>66</v>
      </c>
      <c r="I68" s="54">
        <f t="shared" ref="I68:I102" si="3">MIN(C68:H68)</f>
        <v>55</v>
      </c>
      <c r="J68" s="48">
        <f t="shared" ref="J68:J102" si="4">MAX(C68:H68)</f>
        <v>93</v>
      </c>
      <c r="K68" s="55">
        <f t="shared" ref="K68:K102" si="5">AVERAGE(C68:H68)</f>
        <v>75</v>
      </c>
    </row>
    <row r="69" spans="1:11" x14ac:dyDescent="0.3">
      <c r="A69" s="45">
        <v>67</v>
      </c>
      <c r="B69" s="43" t="s">
        <v>137</v>
      </c>
      <c r="C69" s="47">
        <v>56</v>
      </c>
      <c r="D69" s="47">
        <v>84</v>
      </c>
      <c r="E69" s="47">
        <v>63</v>
      </c>
      <c r="F69" s="47">
        <v>64</v>
      </c>
      <c r="G69" s="47">
        <v>60</v>
      </c>
      <c r="H69" s="49">
        <v>60</v>
      </c>
      <c r="I69" s="54">
        <f t="shared" si="3"/>
        <v>56</v>
      </c>
      <c r="J69" s="48">
        <f t="shared" si="4"/>
        <v>84</v>
      </c>
      <c r="K69" s="55">
        <f t="shared" si="5"/>
        <v>64.5</v>
      </c>
    </row>
    <row r="70" spans="1:11" x14ac:dyDescent="0.3">
      <c r="A70" s="45">
        <v>68</v>
      </c>
      <c r="B70" s="43" t="s">
        <v>138</v>
      </c>
      <c r="C70" s="40">
        <v>69</v>
      </c>
      <c r="D70" s="40">
        <v>82</v>
      </c>
      <c r="E70" s="40">
        <v>89</v>
      </c>
      <c r="F70" s="40">
        <v>72</v>
      </c>
      <c r="G70" s="40">
        <v>79</v>
      </c>
      <c r="H70" s="50">
        <v>71</v>
      </c>
      <c r="I70" s="54">
        <f t="shared" si="3"/>
        <v>69</v>
      </c>
      <c r="J70" s="48">
        <f t="shared" si="4"/>
        <v>89</v>
      </c>
      <c r="K70" s="55">
        <f t="shared" si="5"/>
        <v>77</v>
      </c>
    </row>
    <row r="71" spans="1:11" x14ac:dyDescent="0.3">
      <c r="A71" s="45">
        <v>69</v>
      </c>
      <c r="B71" s="43" t="s">
        <v>139</v>
      </c>
      <c r="C71" s="47">
        <v>76</v>
      </c>
      <c r="D71" s="47">
        <v>74</v>
      </c>
      <c r="E71" s="47">
        <v>66</v>
      </c>
      <c r="F71" s="47">
        <v>80</v>
      </c>
      <c r="G71" s="47">
        <v>64</v>
      </c>
      <c r="H71" s="49">
        <v>82</v>
      </c>
      <c r="I71" s="54">
        <f t="shared" si="3"/>
        <v>64</v>
      </c>
      <c r="J71" s="48">
        <f t="shared" si="4"/>
        <v>82</v>
      </c>
      <c r="K71" s="55">
        <f t="shared" si="5"/>
        <v>73.666666666666671</v>
      </c>
    </row>
    <row r="72" spans="1:11" x14ac:dyDescent="0.3">
      <c r="A72" s="45">
        <v>70</v>
      </c>
      <c r="B72" s="43" t="s">
        <v>114</v>
      </c>
      <c r="C72" s="40">
        <v>74</v>
      </c>
      <c r="D72" s="40">
        <v>92</v>
      </c>
      <c r="E72" s="40">
        <v>67</v>
      </c>
      <c r="F72" s="40">
        <v>84</v>
      </c>
      <c r="G72" s="40">
        <v>69</v>
      </c>
      <c r="H72" s="50">
        <v>85</v>
      </c>
      <c r="I72" s="54">
        <f t="shared" si="3"/>
        <v>67</v>
      </c>
      <c r="J72" s="48">
        <f t="shared" si="4"/>
        <v>92</v>
      </c>
      <c r="K72" s="55">
        <f t="shared" si="5"/>
        <v>78.5</v>
      </c>
    </row>
    <row r="73" spans="1:11" x14ac:dyDescent="0.3">
      <c r="A73" s="45">
        <v>71</v>
      </c>
      <c r="B73" s="43" t="s">
        <v>140</v>
      </c>
      <c r="C73" s="47">
        <v>79</v>
      </c>
      <c r="D73" s="47">
        <v>75</v>
      </c>
      <c r="E73" s="47">
        <v>84</v>
      </c>
      <c r="F73" s="47">
        <v>92</v>
      </c>
      <c r="G73" s="47">
        <v>62</v>
      </c>
      <c r="H73" s="49">
        <v>90</v>
      </c>
      <c r="I73" s="54">
        <f t="shared" si="3"/>
        <v>62</v>
      </c>
      <c r="J73" s="48">
        <f t="shared" si="4"/>
        <v>92</v>
      </c>
      <c r="K73" s="55">
        <f t="shared" si="5"/>
        <v>80.333333333333329</v>
      </c>
    </row>
    <row r="74" spans="1:11" x14ac:dyDescent="0.3">
      <c r="A74" s="45">
        <v>72</v>
      </c>
      <c r="B74" s="43" t="s">
        <v>141</v>
      </c>
      <c r="C74" s="40">
        <v>88</v>
      </c>
      <c r="D74" s="40">
        <v>63</v>
      </c>
      <c r="E74" s="40">
        <v>69</v>
      </c>
      <c r="F74" s="40">
        <v>72</v>
      </c>
      <c r="G74" s="40">
        <v>72</v>
      </c>
      <c r="H74" s="50">
        <v>88</v>
      </c>
      <c r="I74" s="54">
        <f t="shared" si="3"/>
        <v>63</v>
      </c>
      <c r="J74" s="48">
        <f t="shared" si="4"/>
        <v>88</v>
      </c>
      <c r="K74" s="55">
        <f t="shared" si="5"/>
        <v>75.333333333333329</v>
      </c>
    </row>
    <row r="75" spans="1:11" x14ac:dyDescent="0.3">
      <c r="A75" s="45">
        <v>73</v>
      </c>
      <c r="B75" s="43" t="s">
        <v>142</v>
      </c>
      <c r="C75" s="47">
        <v>52</v>
      </c>
      <c r="D75" s="47">
        <v>71</v>
      </c>
      <c r="E75" s="47">
        <v>61</v>
      </c>
      <c r="F75" s="47">
        <v>86</v>
      </c>
      <c r="G75" s="47">
        <v>80</v>
      </c>
      <c r="H75" s="49">
        <v>65</v>
      </c>
      <c r="I75" s="54">
        <f t="shared" si="3"/>
        <v>52</v>
      </c>
      <c r="J75" s="48">
        <f t="shared" si="4"/>
        <v>86</v>
      </c>
      <c r="K75" s="55">
        <f t="shared" si="5"/>
        <v>69.166666666666671</v>
      </c>
    </row>
    <row r="76" spans="1:11" x14ac:dyDescent="0.3">
      <c r="A76" s="45">
        <v>74</v>
      </c>
      <c r="B76" s="43" t="s">
        <v>143</v>
      </c>
      <c r="C76" s="40">
        <v>55</v>
      </c>
      <c r="D76" s="40">
        <v>81</v>
      </c>
      <c r="E76" s="40">
        <v>70</v>
      </c>
      <c r="F76" s="40">
        <v>87</v>
      </c>
      <c r="G76" s="40">
        <v>76</v>
      </c>
      <c r="H76" s="50">
        <v>79</v>
      </c>
      <c r="I76" s="54">
        <f t="shared" si="3"/>
        <v>55</v>
      </c>
      <c r="J76" s="48">
        <f t="shared" si="4"/>
        <v>87</v>
      </c>
      <c r="K76" s="55">
        <f t="shared" si="5"/>
        <v>74.666666666666671</v>
      </c>
    </row>
    <row r="77" spans="1:11" x14ac:dyDescent="0.3">
      <c r="A77" s="45">
        <v>75</v>
      </c>
      <c r="B77" s="43" t="s">
        <v>144</v>
      </c>
      <c r="C77" s="47">
        <v>55</v>
      </c>
      <c r="D77" s="47">
        <v>65</v>
      </c>
      <c r="E77" s="47">
        <v>76</v>
      </c>
      <c r="F77" s="47">
        <v>82</v>
      </c>
      <c r="G77" s="47">
        <v>82</v>
      </c>
      <c r="H77" s="49">
        <v>71</v>
      </c>
      <c r="I77" s="54">
        <f t="shared" si="3"/>
        <v>55</v>
      </c>
      <c r="J77" s="48">
        <f t="shared" si="4"/>
        <v>82</v>
      </c>
      <c r="K77" s="55">
        <f t="shared" si="5"/>
        <v>71.833333333333329</v>
      </c>
    </row>
    <row r="78" spans="1:11" x14ac:dyDescent="0.3">
      <c r="A78" s="45">
        <v>76</v>
      </c>
      <c r="B78" s="43" t="s">
        <v>145</v>
      </c>
      <c r="C78" s="40">
        <v>69</v>
      </c>
      <c r="D78" s="40">
        <v>77</v>
      </c>
      <c r="E78" s="40">
        <v>78</v>
      </c>
      <c r="F78" s="40">
        <v>86</v>
      </c>
      <c r="G78" s="40">
        <v>74</v>
      </c>
      <c r="H78" s="50">
        <v>71</v>
      </c>
      <c r="I78" s="54">
        <f t="shared" si="3"/>
        <v>69</v>
      </c>
      <c r="J78" s="48">
        <f t="shared" si="4"/>
        <v>86</v>
      </c>
      <c r="K78" s="55">
        <f t="shared" si="5"/>
        <v>75.833333333333329</v>
      </c>
    </row>
    <row r="79" spans="1:11" x14ac:dyDescent="0.3">
      <c r="A79" s="45">
        <v>77</v>
      </c>
      <c r="B79" s="43" t="s">
        <v>146</v>
      </c>
      <c r="C79" s="47">
        <v>53</v>
      </c>
      <c r="D79" s="47">
        <v>73</v>
      </c>
      <c r="E79" s="47">
        <v>88</v>
      </c>
      <c r="F79" s="47">
        <v>78</v>
      </c>
      <c r="G79" s="47">
        <v>69</v>
      </c>
      <c r="H79" s="49">
        <v>89</v>
      </c>
      <c r="I79" s="54">
        <f t="shared" si="3"/>
        <v>53</v>
      </c>
      <c r="J79" s="48">
        <f t="shared" si="4"/>
        <v>89</v>
      </c>
      <c r="K79" s="55">
        <f t="shared" si="5"/>
        <v>75</v>
      </c>
    </row>
    <row r="80" spans="1:11" x14ac:dyDescent="0.3">
      <c r="A80" s="45">
        <v>78</v>
      </c>
      <c r="B80" s="43" t="s">
        <v>147</v>
      </c>
      <c r="C80" s="40">
        <v>69</v>
      </c>
      <c r="D80" s="40">
        <v>69</v>
      </c>
      <c r="E80" s="40">
        <v>93</v>
      </c>
      <c r="F80" s="40">
        <v>68</v>
      </c>
      <c r="G80" s="40">
        <v>68</v>
      </c>
      <c r="H80" s="50">
        <v>65</v>
      </c>
      <c r="I80" s="54">
        <f t="shared" si="3"/>
        <v>65</v>
      </c>
      <c r="J80" s="48">
        <f t="shared" si="4"/>
        <v>93</v>
      </c>
      <c r="K80" s="55">
        <f t="shared" si="5"/>
        <v>72</v>
      </c>
    </row>
    <row r="81" spans="1:11" x14ac:dyDescent="0.3">
      <c r="A81" s="45">
        <v>79</v>
      </c>
      <c r="B81" s="43" t="s">
        <v>148</v>
      </c>
      <c r="C81" s="47">
        <v>89</v>
      </c>
      <c r="D81" s="47">
        <v>73</v>
      </c>
      <c r="E81" s="47">
        <v>86</v>
      </c>
      <c r="F81" s="47">
        <v>93</v>
      </c>
      <c r="G81" s="47">
        <v>72</v>
      </c>
      <c r="H81" s="49">
        <v>83</v>
      </c>
      <c r="I81" s="54">
        <f t="shared" si="3"/>
        <v>72</v>
      </c>
      <c r="J81" s="48">
        <f t="shared" si="4"/>
        <v>93</v>
      </c>
      <c r="K81" s="55">
        <f t="shared" si="5"/>
        <v>82.666666666666671</v>
      </c>
    </row>
    <row r="82" spans="1:11" x14ac:dyDescent="0.3">
      <c r="A82" s="45">
        <v>80</v>
      </c>
      <c r="B82" s="43" t="s">
        <v>149</v>
      </c>
      <c r="C82" s="40">
        <v>51</v>
      </c>
      <c r="D82" s="40">
        <v>82</v>
      </c>
      <c r="E82" s="40">
        <v>72</v>
      </c>
      <c r="F82" s="40">
        <v>70</v>
      </c>
      <c r="G82" s="40">
        <v>88</v>
      </c>
      <c r="H82" s="50">
        <v>64</v>
      </c>
      <c r="I82" s="54">
        <f t="shared" si="3"/>
        <v>51</v>
      </c>
      <c r="J82" s="48">
        <f t="shared" si="4"/>
        <v>88</v>
      </c>
      <c r="K82" s="55">
        <f t="shared" si="5"/>
        <v>71.166666666666671</v>
      </c>
    </row>
    <row r="83" spans="1:11" x14ac:dyDescent="0.3">
      <c r="A83" s="45">
        <v>81</v>
      </c>
      <c r="B83" s="43" t="s">
        <v>150</v>
      </c>
      <c r="C83" s="47">
        <v>58</v>
      </c>
      <c r="D83" s="47">
        <v>84</v>
      </c>
      <c r="E83" s="47">
        <v>90</v>
      </c>
      <c r="F83" s="47">
        <v>92</v>
      </c>
      <c r="G83" s="47">
        <v>87</v>
      </c>
      <c r="H83" s="49">
        <v>84</v>
      </c>
      <c r="I83" s="54">
        <f t="shared" si="3"/>
        <v>58</v>
      </c>
      <c r="J83" s="48">
        <f t="shared" si="4"/>
        <v>92</v>
      </c>
      <c r="K83" s="55">
        <f t="shared" si="5"/>
        <v>82.5</v>
      </c>
    </row>
    <row r="84" spans="1:11" x14ac:dyDescent="0.3">
      <c r="A84" s="45">
        <v>82</v>
      </c>
      <c r="B84" s="43" t="s">
        <v>109</v>
      </c>
      <c r="C84" s="40">
        <v>53</v>
      </c>
      <c r="D84" s="40">
        <v>72</v>
      </c>
      <c r="E84" s="40">
        <v>80</v>
      </c>
      <c r="F84" s="40">
        <v>93</v>
      </c>
      <c r="G84" s="40">
        <v>64</v>
      </c>
      <c r="H84" s="50">
        <v>74</v>
      </c>
      <c r="I84" s="54">
        <f t="shared" si="3"/>
        <v>53</v>
      </c>
      <c r="J84" s="48">
        <f t="shared" si="4"/>
        <v>93</v>
      </c>
      <c r="K84" s="55">
        <f t="shared" si="5"/>
        <v>72.666666666666671</v>
      </c>
    </row>
    <row r="85" spans="1:11" x14ac:dyDescent="0.3">
      <c r="A85" s="45">
        <v>83</v>
      </c>
      <c r="B85" s="43" t="s">
        <v>151</v>
      </c>
      <c r="C85" s="47">
        <v>83</v>
      </c>
      <c r="D85" s="47">
        <v>61</v>
      </c>
      <c r="E85" s="47">
        <v>74</v>
      </c>
      <c r="F85" s="47">
        <v>81</v>
      </c>
      <c r="G85" s="47">
        <v>63</v>
      </c>
      <c r="H85" s="49">
        <v>68</v>
      </c>
      <c r="I85" s="54">
        <f t="shared" si="3"/>
        <v>61</v>
      </c>
      <c r="J85" s="48">
        <f t="shared" si="4"/>
        <v>83</v>
      </c>
      <c r="K85" s="55">
        <f t="shared" si="5"/>
        <v>71.666666666666671</v>
      </c>
    </row>
    <row r="86" spans="1:11" x14ac:dyDescent="0.3">
      <c r="A86" s="45">
        <v>84</v>
      </c>
      <c r="B86" s="43" t="s">
        <v>152</v>
      </c>
      <c r="C86" s="40">
        <v>79</v>
      </c>
      <c r="D86" s="40">
        <v>79</v>
      </c>
      <c r="E86" s="40">
        <v>84</v>
      </c>
      <c r="F86" s="40">
        <v>65</v>
      </c>
      <c r="G86" s="40">
        <v>74</v>
      </c>
      <c r="H86" s="50">
        <v>87</v>
      </c>
      <c r="I86" s="54">
        <f t="shared" si="3"/>
        <v>65</v>
      </c>
      <c r="J86" s="48">
        <f t="shared" si="4"/>
        <v>87</v>
      </c>
      <c r="K86" s="55">
        <f t="shared" si="5"/>
        <v>78</v>
      </c>
    </row>
    <row r="87" spans="1:11" x14ac:dyDescent="0.3">
      <c r="A87" s="45">
        <v>85</v>
      </c>
      <c r="B87" s="43" t="s">
        <v>153</v>
      </c>
      <c r="C87" s="47">
        <v>87</v>
      </c>
      <c r="D87" s="47">
        <v>77</v>
      </c>
      <c r="E87" s="47">
        <v>61</v>
      </c>
      <c r="F87" s="47">
        <v>63</v>
      </c>
      <c r="G87" s="47">
        <v>68</v>
      </c>
      <c r="H87" s="49">
        <v>78</v>
      </c>
      <c r="I87" s="54">
        <f t="shared" si="3"/>
        <v>61</v>
      </c>
      <c r="J87" s="48">
        <f t="shared" si="4"/>
        <v>87</v>
      </c>
      <c r="K87" s="55">
        <f t="shared" si="5"/>
        <v>72.333333333333329</v>
      </c>
    </row>
    <row r="88" spans="1:11" x14ac:dyDescent="0.3">
      <c r="A88" s="45">
        <v>86</v>
      </c>
      <c r="B88" s="43" t="s">
        <v>154</v>
      </c>
      <c r="C88" s="40">
        <v>66</v>
      </c>
      <c r="D88" s="40">
        <v>87</v>
      </c>
      <c r="E88" s="40">
        <v>65</v>
      </c>
      <c r="F88" s="40">
        <v>92</v>
      </c>
      <c r="G88" s="40">
        <v>69</v>
      </c>
      <c r="H88" s="50">
        <v>64</v>
      </c>
      <c r="I88" s="54">
        <f t="shared" si="3"/>
        <v>64</v>
      </c>
      <c r="J88" s="48">
        <f t="shared" si="4"/>
        <v>92</v>
      </c>
      <c r="K88" s="55">
        <f t="shared" si="5"/>
        <v>73.833333333333329</v>
      </c>
    </row>
    <row r="89" spans="1:11" x14ac:dyDescent="0.3">
      <c r="A89" s="45">
        <v>87</v>
      </c>
      <c r="B89" s="43" t="s">
        <v>155</v>
      </c>
      <c r="C89" s="47">
        <v>81</v>
      </c>
      <c r="D89" s="47">
        <v>71</v>
      </c>
      <c r="E89" s="47">
        <v>77</v>
      </c>
      <c r="F89" s="47">
        <v>88</v>
      </c>
      <c r="G89" s="47">
        <v>75</v>
      </c>
      <c r="H89" s="49">
        <v>66</v>
      </c>
      <c r="I89" s="54">
        <f t="shared" si="3"/>
        <v>66</v>
      </c>
      <c r="J89" s="48">
        <f t="shared" si="4"/>
        <v>88</v>
      </c>
      <c r="K89" s="55">
        <f t="shared" si="5"/>
        <v>76.333333333333329</v>
      </c>
    </row>
    <row r="90" spans="1:11" x14ac:dyDescent="0.3">
      <c r="A90" s="45">
        <v>88</v>
      </c>
      <c r="B90" s="43" t="s">
        <v>156</v>
      </c>
      <c r="C90" s="40">
        <v>57</v>
      </c>
      <c r="D90" s="40">
        <v>92</v>
      </c>
      <c r="E90" s="40">
        <v>61</v>
      </c>
      <c r="F90" s="40">
        <v>67</v>
      </c>
      <c r="G90" s="40">
        <v>60</v>
      </c>
      <c r="H90" s="50">
        <v>92</v>
      </c>
      <c r="I90" s="54">
        <f t="shared" si="3"/>
        <v>57</v>
      </c>
      <c r="J90" s="48">
        <f t="shared" si="4"/>
        <v>92</v>
      </c>
      <c r="K90" s="55">
        <f t="shared" si="5"/>
        <v>71.5</v>
      </c>
    </row>
    <row r="91" spans="1:11" x14ac:dyDescent="0.3">
      <c r="A91" s="45">
        <v>89</v>
      </c>
      <c r="B91" s="43" t="s">
        <v>157</v>
      </c>
      <c r="C91" s="47">
        <v>82</v>
      </c>
      <c r="D91" s="47">
        <v>61</v>
      </c>
      <c r="E91" s="47">
        <v>77</v>
      </c>
      <c r="F91" s="47">
        <v>91</v>
      </c>
      <c r="G91" s="47">
        <v>91</v>
      </c>
      <c r="H91" s="49">
        <v>65</v>
      </c>
      <c r="I91" s="54">
        <f t="shared" si="3"/>
        <v>61</v>
      </c>
      <c r="J91" s="48">
        <f t="shared" si="4"/>
        <v>91</v>
      </c>
      <c r="K91" s="55">
        <f t="shared" si="5"/>
        <v>77.833333333333329</v>
      </c>
    </row>
    <row r="92" spans="1:11" x14ac:dyDescent="0.3">
      <c r="A92" s="45">
        <v>90</v>
      </c>
      <c r="B92" s="43" t="s">
        <v>158</v>
      </c>
      <c r="C92" s="40">
        <v>71</v>
      </c>
      <c r="D92" s="40">
        <v>85</v>
      </c>
      <c r="E92" s="40">
        <v>91</v>
      </c>
      <c r="F92" s="40">
        <v>69</v>
      </c>
      <c r="G92" s="40">
        <v>76</v>
      </c>
      <c r="H92" s="50">
        <v>60</v>
      </c>
      <c r="I92" s="54">
        <f t="shared" si="3"/>
        <v>60</v>
      </c>
      <c r="J92" s="48">
        <f t="shared" si="4"/>
        <v>91</v>
      </c>
      <c r="K92" s="55">
        <f t="shared" si="5"/>
        <v>75.333333333333329</v>
      </c>
    </row>
    <row r="93" spans="1:11" x14ac:dyDescent="0.3">
      <c r="A93" s="45">
        <v>91</v>
      </c>
      <c r="B93" s="43" t="s">
        <v>159</v>
      </c>
      <c r="C93" s="47">
        <v>90</v>
      </c>
      <c r="D93" s="47">
        <v>62</v>
      </c>
      <c r="E93" s="47">
        <v>66</v>
      </c>
      <c r="F93" s="47">
        <v>60</v>
      </c>
      <c r="G93" s="47">
        <v>81</v>
      </c>
      <c r="H93" s="49">
        <v>64</v>
      </c>
      <c r="I93" s="54">
        <f t="shared" si="3"/>
        <v>60</v>
      </c>
      <c r="J93" s="48">
        <f t="shared" si="4"/>
        <v>90</v>
      </c>
      <c r="K93" s="55">
        <f t="shared" si="5"/>
        <v>70.5</v>
      </c>
    </row>
    <row r="94" spans="1:11" x14ac:dyDescent="0.3">
      <c r="A94" s="45">
        <v>92</v>
      </c>
      <c r="B94" s="43" t="s">
        <v>160</v>
      </c>
      <c r="C94" s="40">
        <v>60</v>
      </c>
      <c r="D94" s="40">
        <v>86</v>
      </c>
      <c r="E94" s="40">
        <v>69</v>
      </c>
      <c r="F94" s="40">
        <v>60</v>
      </c>
      <c r="G94" s="40">
        <v>73</v>
      </c>
      <c r="H94" s="50">
        <v>92</v>
      </c>
      <c r="I94" s="54">
        <f t="shared" si="3"/>
        <v>60</v>
      </c>
      <c r="J94" s="48">
        <f t="shared" si="4"/>
        <v>92</v>
      </c>
      <c r="K94" s="55">
        <f t="shared" si="5"/>
        <v>73.333333333333329</v>
      </c>
    </row>
    <row r="95" spans="1:11" x14ac:dyDescent="0.3">
      <c r="A95" s="45">
        <v>93</v>
      </c>
      <c r="B95" s="43" t="s">
        <v>161</v>
      </c>
      <c r="C95" s="47">
        <v>58</v>
      </c>
      <c r="D95" s="47">
        <v>71</v>
      </c>
      <c r="E95" s="47">
        <v>93</v>
      </c>
      <c r="F95" s="47">
        <v>78</v>
      </c>
      <c r="G95" s="47">
        <v>82</v>
      </c>
      <c r="H95" s="49">
        <v>73</v>
      </c>
      <c r="I95" s="54">
        <f t="shared" si="3"/>
        <v>58</v>
      </c>
      <c r="J95" s="48">
        <f t="shared" si="4"/>
        <v>93</v>
      </c>
      <c r="K95" s="55">
        <f t="shared" si="5"/>
        <v>75.833333333333329</v>
      </c>
    </row>
    <row r="96" spans="1:11" x14ac:dyDescent="0.3">
      <c r="A96" s="45">
        <v>94</v>
      </c>
      <c r="B96" s="43" t="s">
        <v>162</v>
      </c>
      <c r="C96" s="40">
        <v>80</v>
      </c>
      <c r="D96" s="40">
        <v>64</v>
      </c>
      <c r="E96" s="40">
        <v>61</v>
      </c>
      <c r="F96" s="40">
        <v>89</v>
      </c>
      <c r="G96" s="40">
        <v>89</v>
      </c>
      <c r="H96" s="50">
        <v>63</v>
      </c>
      <c r="I96" s="54">
        <f t="shared" si="3"/>
        <v>61</v>
      </c>
      <c r="J96" s="48">
        <f t="shared" si="4"/>
        <v>89</v>
      </c>
      <c r="K96" s="55">
        <f t="shared" si="5"/>
        <v>74.333333333333329</v>
      </c>
    </row>
    <row r="97" spans="1:11" x14ac:dyDescent="0.3">
      <c r="A97" s="45">
        <v>95</v>
      </c>
      <c r="B97" s="43" t="s">
        <v>163</v>
      </c>
      <c r="C97" s="47">
        <v>60</v>
      </c>
      <c r="D97" s="47">
        <v>76</v>
      </c>
      <c r="E97" s="47">
        <v>71</v>
      </c>
      <c r="F97" s="47">
        <v>60</v>
      </c>
      <c r="G97" s="47">
        <v>67</v>
      </c>
      <c r="H97" s="49">
        <v>70</v>
      </c>
      <c r="I97" s="54">
        <f t="shared" si="3"/>
        <v>60</v>
      </c>
      <c r="J97" s="48">
        <f t="shared" si="4"/>
        <v>76</v>
      </c>
      <c r="K97" s="55">
        <f t="shared" si="5"/>
        <v>67.333333333333329</v>
      </c>
    </row>
    <row r="98" spans="1:11" x14ac:dyDescent="0.3">
      <c r="A98" s="45">
        <v>96</v>
      </c>
      <c r="B98" s="43" t="s">
        <v>164</v>
      </c>
      <c r="C98" s="40">
        <v>61</v>
      </c>
      <c r="D98" s="40">
        <v>73</v>
      </c>
      <c r="E98" s="40">
        <v>71</v>
      </c>
      <c r="F98" s="40">
        <v>81</v>
      </c>
      <c r="G98" s="40">
        <v>75</v>
      </c>
      <c r="H98" s="50">
        <v>77</v>
      </c>
      <c r="I98" s="54">
        <f t="shared" si="3"/>
        <v>61</v>
      </c>
      <c r="J98" s="48">
        <f t="shared" si="4"/>
        <v>81</v>
      </c>
      <c r="K98" s="55">
        <f t="shared" si="5"/>
        <v>73</v>
      </c>
    </row>
    <row r="99" spans="1:11" x14ac:dyDescent="0.3">
      <c r="A99" s="45">
        <v>97</v>
      </c>
      <c r="B99" s="43" t="s">
        <v>165</v>
      </c>
      <c r="C99" s="47">
        <v>83</v>
      </c>
      <c r="D99" s="47">
        <v>81</v>
      </c>
      <c r="E99" s="47">
        <v>83</v>
      </c>
      <c r="F99" s="47">
        <v>60</v>
      </c>
      <c r="G99" s="47">
        <v>88</v>
      </c>
      <c r="H99" s="49">
        <v>89</v>
      </c>
      <c r="I99" s="54">
        <f t="shared" si="3"/>
        <v>60</v>
      </c>
      <c r="J99" s="48">
        <f t="shared" si="4"/>
        <v>89</v>
      </c>
      <c r="K99" s="55">
        <f t="shared" si="5"/>
        <v>80.666666666666671</v>
      </c>
    </row>
    <row r="100" spans="1:11" x14ac:dyDescent="0.3">
      <c r="A100" s="45">
        <v>98</v>
      </c>
      <c r="B100" s="43" t="s">
        <v>166</v>
      </c>
      <c r="C100" s="40">
        <v>87</v>
      </c>
      <c r="D100" s="40">
        <v>64</v>
      </c>
      <c r="E100" s="40">
        <v>88</v>
      </c>
      <c r="F100" s="40">
        <v>66</v>
      </c>
      <c r="G100" s="40">
        <v>82</v>
      </c>
      <c r="H100" s="50">
        <v>73</v>
      </c>
      <c r="I100" s="54">
        <f t="shared" si="3"/>
        <v>64</v>
      </c>
      <c r="J100" s="48">
        <f t="shared" si="4"/>
        <v>88</v>
      </c>
      <c r="K100" s="55">
        <f t="shared" si="5"/>
        <v>76.666666666666671</v>
      </c>
    </row>
    <row r="101" spans="1:11" x14ac:dyDescent="0.3">
      <c r="A101" s="45">
        <v>99</v>
      </c>
      <c r="B101" s="43" t="s">
        <v>167</v>
      </c>
      <c r="C101" s="47">
        <v>84</v>
      </c>
      <c r="D101" s="47">
        <v>71</v>
      </c>
      <c r="E101" s="47">
        <v>78</v>
      </c>
      <c r="F101" s="47">
        <v>65</v>
      </c>
      <c r="G101" s="47">
        <v>72</v>
      </c>
      <c r="H101" s="49">
        <v>75</v>
      </c>
      <c r="I101" s="54">
        <f t="shared" si="3"/>
        <v>65</v>
      </c>
      <c r="J101" s="48">
        <f t="shared" si="4"/>
        <v>84</v>
      </c>
      <c r="K101" s="55">
        <f t="shared" si="5"/>
        <v>74.166666666666671</v>
      </c>
    </row>
    <row r="102" spans="1:11" ht="15" thickBot="1" x14ac:dyDescent="0.35">
      <c r="A102" s="45">
        <v>100</v>
      </c>
      <c r="B102" s="43" t="s">
        <v>168</v>
      </c>
      <c r="C102" s="40">
        <v>54</v>
      </c>
      <c r="D102" s="40">
        <v>84</v>
      </c>
      <c r="E102" s="40">
        <v>70</v>
      </c>
      <c r="F102" s="40">
        <v>81</v>
      </c>
      <c r="G102" s="40">
        <v>85</v>
      </c>
      <c r="H102" s="50">
        <v>66</v>
      </c>
      <c r="I102" s="56">
        <f t="shared" si="3"/>
        <v>54</v>
      </c>
      <c r="J102" s="57">
        <f t="shared" si="4"/>
        <v>85</v>
      </c>
      <c r="K102" s="58">
        <f t="shared" si="5"/>
        <v>73.333333333333329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FC05-89B4-43CF-B484-B5842FE9CD00}">
  <dimension ref="A2:L6"/>
  <sheetViews>
    <sheetView zoomScale="93" workbookViewId="0">
      <selection activeCell="F5" sqref="F5"/>
    </sheetView>
  </sheetViews>
  <sheetFormatPr defaultRowHeight="14.4" x14ac:dyDescent="0.3"/>
  <cols>
    <col min="1" max="1" width="9.44140625" bestFit="1" customWidth="1"/>
    <col min="2" max="2" width="10" bestFit="1" customWidth="1"/>
    <col min="3" max="6" width="20.44140625" bestFit="1" customWidth="1"/>
    <col min="7" max="10" width="19.88671875" bestFit="1" customWidth="1"/>
    <col min="11" max="11" width="19.77734375" bestFit="1" customWidth="1"/>
    <col min="12" max="12" width="10.88671875" bestFit="1" customWidth="1"/>
  </cols>
  <sheetData>
    <row r="2" spans="1:12" x14ac:dyDescent="0.3">
      <c r="A2" s="60" t="s">
        <v>83</v>
      </c>
      <c r="B2" s="60" t="s">
        <v>36</v>
      </c>
      <c r="C2" s="59" t="s">
        <v>195</v>
      </c>
      <c r="D2" s="59" t="s">
        <v>197</v>
      </c>
      <c r="E2" s="59" t="s">
        <v>198</v>
      </c>
      <c r="F2" s="59" t="s">
        <v>199</v>
      </c>
      <c r="G2" s="59" t="s">
        <v>201</v>
      </c>
      <c r="H2" s="59" t="s">
        <v>202</v>
      </c>
      <c r="I2" s="59" t="s">
        <v>203</v>
      </c>
      <c r="J2" s="59" t="s">
        <v>204</v>
      </c>
      <c r="K2" s="59" t="s">
        <v>200</v>
      </c>
      <c r="L2" s="59" t="s">
        <v>194</v>
      </c>
    </row>
    <row r="3" spans="1:12" x14ac:dyDescent="0.3">
      <c r="A3" s="45">
        <v>1</v>
      </c>
      <c r="B3" s="42" t="s">
        <v>169</v>
      </c>
      <c r="C3" s="40">
        <v>12</v>
      </c>
      <c r="D3" s="40">
        <v>17</v>
      </c>
      <c r="E3" s="40">
        <v>18</v>
      </c>
      <c r="F3" s="40">
        <v>19</v>
      </c>
      <c r="G3" s="40" t="str">
        <f>IF(C3&gt;=15,"PASS","FAIL")</f>
        <v>FAIL</v>
      </c>
      <c r="H3" s="40" t="str">
        <f>IF(D3&gt;=15,"PASS","FAIL")</f>
        <v>PASS</v>
      </c>
      <c r="I3" s="40" t="str">
        <f t="shared" ref="I3:J3" si="0">IF(E3&gt;=15,"PASS","FAIL")</f>
        <v>PASS</v>
      </c>
      <c r="J3" s="40" t="str">
        <f t="shared" si="0"/>
        <v>PASS</v>
      </c>
      <c r="K3" s="40">
        <f>COUNTIF(G3:J3,"PASS")</f>
        <v>3</v>
      </c>
      <c r="L3" s="40" t="str">
        <f>IF(K3=4,"PASS","FAIL")</f>
        <v>FAIL</v>
      </c>
    </row>
    <row r="4" spans="1:12" x14ac:dyDescent="0.3">
      <c r="A4" s="45">
        <v>2</v>
      </c>
      <c r="B4" s="42" t="s">
        <v>2</v>
      </c>
      <c r="C4" s="40">
        <v>15</v>
      </c>
      <c r="D4" s="40">
        <v>17</v>
      </c>
      <c r="E4" s="40">
        <v>18</v>
      </c>
      <c r="F4" s="40">
        <v>15</v>
      </c>
      <c r="G4" s="40" t="str">
        <f t="shared" ref="G4:G6" si="1">IF(C4&gt;=15,"PASS","FAIL")</f>
        <v>PASS</v>
      </c>
      <c r="H4" s="40" t="str">
        <f t="shared" ref="H4:H6" si="2">IF(D4&gt;=15,"PASS","FAIL")</f>
        <v>PASS</v>
      </c>
      <c r="I4" s="40" t="str">
        <f t="shared" ref="I4:I6" si="3">IF(E4&gt;=15,"PASS","FAIL")</f>
        <v>PASS</v>
      </c>
      <c r="J4" s="40" t="str">
        <f t="shared" ref="J4:J6" si="4">IF(F4&gt;=15,"PASS","FAIL")</f>
        <v>PASS</v>
      </c>
      <c r="K4" s="40">
        <f t="shared" ref="K4:K6" si="5">COUNTIF(G4:J4,"PASS")</f>
        <v>4</v>
      </c>
      <c r="L4" s="40" t="str">
        <f t="shared" ref="L4:L6" si="6">IF(K4=4,"PASS","FAIL")</f>
        <v>PASS</v>
      </c>
    </row>
    <row r="5" spans="1:12" x14ac:dyDescent="0.3">
      <c r="A5" s="45">
        <v>3</v>
      </c>
      <c r="B5" s="42" t="s">
        <v>40</v>
      </c>
      <c r="C5" s="40">
        <v>19</v>
      </c>
      <c r="D5" s="40">
        <v>18</v>
      </c>
      <c r="E5" s="40">
        <v>17</v>
      </c>
      <c r="F5" s="40">
        <v>18</v>
      </c>
      <c r="G5" s="40" t="str">
        <f t="shared" si="1"/>
        <v>PASS</v>
      </c>
      <c r="H5" s="40" t="str">
        <f t="shared" si="2"/>
        <v>PASS</v>
      </c>
      <c r="I5" s="40" t="str">
        <f t="shared" si="3"/>
        <v>PASS</v>
      </c>
      <c r="J5" s="40" t="str">
        <f t="shared" si="4"/>
        <v>PASS</v>
      </c>
      <c r="K5" s="40">
        <f t="shared" si="5"/>
        <v>4</v>
      </c>
      <c r="L5" s="40" t="str">
        <f t="shared" si="6"/>
        <v>PASS</v>
      </c>
    </row>
    <row r="6" spans="1:12" x14ac:dyDescent="0.3">
      <c r="A6" s="45">
        <v>4</v>
      </c>
      <c r="B6" s="42" t="s">
        <v>196</v>
      </c>
      <c r="C6" s="40">
        <v>15</v>
      </c>
      <c r="D6" s="40">
        <v>17</v>
      </c>
      <c r="E6" s="40">
        <v>11</v>
      </c>
      <c r="F6" s="40">
        <v>12</v>
      </c>
      <c r="G6" s="40" t="str">
        <f t="shared" si="1"/>
        <v>PASS</v>
      </c>
      <c r="H6" s="40" t="str">
        <f t="shared" si="2"/>
        <v>PASS</v>
      </c>
      <c r="I6" s="40" t="str">
        <f t="shared" si="3"/>
        <v>FAIL</v>
      </c>
      <c r="J6" s="40" t="str">
        <f t="shared" si="4"/>
        <v>FAIL</v>
      </c>
      <c r="K6" s="40">
        <f t="shared" si="5"/>
        <v>2</v>
      </c>
      <c r="L6" s="40" t="str">
        <f t="shared" si="6"/>
        <v>FAIL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DA6D-FA56-4445-9BF4-DFBBFAAAB44B}">
  <dimension ref="A1:G101"/>
  <sheetViews>
    <sheetView zoomScale="93" zoomScaleNormal="328" workbookViewId="0">
      <selection activeCell="F18" sqref="F18"/>
    </sheetView>
  </sheetViews>
  <sheetFormatPr defaultRowHeight="14.4" x14ac:dyDescent="0.3"/>
  <cols>
    <col min="6" max="6" width="32.88671875" bestFit="1" customWidth="1"/>
    <col min="7" max="7" width="25.88671875" bestFit="1" customWidth="1"/>
  </cols>
  <sheetData>
    <row r="1" spans="1:7" x14ac:dyDescent="0.3">
      <c r="A1" s="41" t="s">
        <v>83</v>
      </c>
      <c r="B1" s="41" t="s">
        <v>36</v>
      </c>
      <c r="C1" s="46" t="s">
        <v>205</v>
      </c>
      <c r="D1" s="46" t="s">
        <v>206</v>
      </c>
    </row>
    <row r="2" spans="1:7" x14ac:dyDescent="0.3">
      <c r="A2" s="45">
        <v>1</v>
      </c>
      <c r="B2" s="42" t="s">
        <v>169</v>
      </c>
      <c r="C2" s="47">
        <v>90</v>
      </c>
      <c r="D2" s="47">
        <v>93</v>
      </c>
    </row>
    <row r="3" spans="1:7" x14ac:dyDescent="0.3">
      <c r="A3" s="45">
        <v>2</v>
      </c>
      <c r="B3" s="42" t="s">
        <v>85</v>
      </c>
      <c r="C3" s="40">
        <v>91</v>
      </c>
      <c r="D3" s="40">
        <v>68</v>
      </c>
    </row>
    <row r="4" spans="1:7" x14ac:dyDescent="0.3">
      <c r="A4" s="45">
        <v>3</v>
      </c>
      <c r="B4" s="42" t="s">
        <v>40</v>
      </c>
      <c r="C4" s="47">
        <v>92</v>
      </c>
      <c r="D4" s="47">
        <v>78</v>
      </c>
      <c r="F4" s="40" t="s">
        <v>208</v>
      </c>
      <c r="G4" s="40" t="s">
        <v>209</v>
      </c>
    </row>
    <row r="5" spans="1:7" x14ac:dyDescent="0.3">
      <c r="A5" s="45">
        <v>4</v>
      </c>
      <c r="B5" s="42" t="s">
        <v>4</v>
      </c>
      <c r="C5" s="40">
        <v>93</v>
      </c>
      <c r="D5" s="40">
        <v>79</v>
      </c>
      <c r="F5" s="40">
        <f>COUNTIF(C2:C101,99)</f>
        <v>12</v>
      </c>
      <c r="G5" s="40">
        <f>COUNTIF(C2:C101,100)</f>
        <v>4</v>
      </c>
    </row>
    <row r="6" spans="1:7" x14ac:dyDescent="0.3">
      <c r="A6" s="45">
        <v>5</v>
      </c>
      <c r="B6" s="42" t="s">
        <v>86</v>
      </c>
      <c r="C6" s="47">
        <v>95</v>
      </c>
      <c r="D6" s="47">
        <v>86</v>
      </c>
      <c r="F6" s="76" t="s">
        <v>210</v>
      </c>
      <c r="G6" s="76"/>
    </row>
    <row r="7" spans="1:7" x14ac:dyDescent="0.3">
      <c r="A7" s="45">
        <v>6</v>
      </c>
      <c r="B7" s="42" t="s">
        <v>8</v>
      </c>
      <c r="C7" s="40">
        <v>97</v>
      </c>
      <c r="D7" s="40">
        <v>93</v>
      </c>
      <c r="F7" s="77">
        <f>SUM(F5:G5)</f>
        <v>16</v>
      </c>
      <c r="G7" s="77"/>
    </row>
    <row r="8" spans="1:7" x14ac:dyDescent="0.3">
      <c r="A8" s="45">
        <v>7</v>
      </c>
      <c r="B8" s="42" t="s">
        <v>87</v>
      </c>
      <c r="C8" s="47">
        <v>98</v>
      </c>
      <c r="D8" s="47">
        <v>77</v>
      </c>
    </row>
    <row r="9" spans="1:7" x14ac:dyDescent="0.3">
      <c r="A9" s="45">
        <v>8</v>
      </c>
      <c r="B9" s="42" t="s">
        <v>88</v>
      </c>
      <c r="C9" s="40">
        <v>91</v>
      </c>
      <c r="D9" s="40">
        <v>76</v>
      </c>
      <c r="F9" s="40" t="s">
        <v>211</v>
      </c>
      <c r="G9" s="40" t="s">
        <v>212</v>
      </c>
    </row>
    <row r="10" spans="1:7" x14ac:dyDescent="0.3">
      <c r="A10" s="45">
        <v>9</v>
      </c>
      <c r="B10" s="42" t="s">
        <v>89</v>
      </c>
      <c r="C10" s="47">
        <v>92</v>
      </c>
      <c r="D10" s="47">
        <v>69</v>
      </c>
      <c r="F10" s="40">
        <f>COUNTIF(D2:D101,99)</f>
        <v>0</v>
      </c>
      <c r="G10" s="40">
        <f>COUNTIF(D2:D101,100)</f>
        <v>0</v>
      </c>
    </row>
    <row r="11" spans="1:7" x14ac:dyDescent="0.3">
      <c r="A11" s="45">
        <v>10</v>
      </c>
      <c r="B11" s="42" t="s">
        <v>90</v>
      </c>
      <c r="C11" s="40">
        <v>97</v>
      </c>
      <c r="D11" s="40">
        <v>73</v>
      </c>
      <c r="F11" s="76" t="s">
        <v>213</v>
      </c>
      <c r="G11" s="76"/>
    </row>
    <row r="12" spans="1:7" x14ac:dyDescent="0.3">
      <c r="A12" s="45">
        <v>11</v>
      </c>
      <c r="B12" s="42" t="s">
        <v>38</v>
      </c>
      <c r="C12" s="47">
        <v>95</v>
      </c>
      <c r="D12" s="47">
        <v>61</v>
      </c>
      <c r="F12" s="76">
        <f>SUM(F10:G10)</f>
        <v>0</v>
      </c>
      <c r="G12" s="76"/>
    </row>
    <row r="13" spans="1:7" x14ac:dyDescent="0.3">
      <c r="A13" s="45">
        <v>12</v>
      </c>
      <c r="B13" s="42" t="s">
        <v>6</v>
      </c>
      <c r="C13" s="40">
        <v>98</v>
      </c>
      <c r="D13" s="40">
        <v>64</v>
      </c>
    </row>
    <row r="14" spans="1:7" x14ac:dyDescent="0.3">
      <c r="A14" s="45">
        <v>13</v>
      </c>
      <c r="B14" s="42" t="s">
        <v>1</v>
      </c>
      <c r="C14" s="47">
        <v>97</v>
      </c>
      <c r="D14" s="47">
        <v>65</v>
      </c>
      <c r="F14" s="61" t="s">
        <v>207</v>
      </c>
      <c r="G14" s="61" t="s">
        <v>214</v>
      </c>
    </row>
    <row r="15" spans="1:7" x14ac:dyDescent="0.3">
      <c r="A15" s="45">
        <v>14</v>
      </c>
      <c r="B15" s="42" t="s">
        <v>91</v>
      </c>
      <c r="C15" s="40">
        <v>94</v>
      </c>
      <c r="D15" s="40">
        <v>85</v>
      </c>
      <c r="F15" s="61" t="str">
        <f>IF(F7&gt;1,"EASY","HARD")</f>
        <v>EASY</v>
      </c>
      <c r="G15" s="61" t="str">
        <f>IF(F12&gt;1,"EASY","HARD")</f>
        <v>HARD</v>
      </c>
    </row>
    <row r="16" spans="1:7" x14ac:dyDescent="0.3">
      <c r="A16" s="45">
        <v>15</v>
      </c>
      <c r="B16" s="42" t="s">
        <v>92</v>
      </c>
      <c r="C16" s="47">
        <v>99</v>
      </c>
      <c r="D16" s="47">
        <v>75</v>
      </c>
    </row>
    <row r="17" spans="1:4" x14ac:dyDescent="0.3">
      <c r="A17" s="45">
        <v>16</v>
      </c>
      <c r="B17" s="42" t="s">
        <v>93</v>
      </c>
      <c r="C17" s="40">
        <v>99</v>
      </c>
      <c r="D17" s="40">
        <v>93</v>
      </c>
    </row>
    <row r="18" spans="1:4" x14ac:dyDescent="0.3">
      <c r="A18" s="45">
        <v>17</v>
      </c>
      <c r="B18" s="42" t="s">
        <v>85</v>
      </c>
      <c r="C18" s="47">
        <v>100</v>
      </c>
      <c r="D18" s="47">
        <v>90</v>
      </c>
    </row>
    <row r="19" spans="1:4" x14ac:dyDescent="0.3">
      <c r="A19" s="45">
        <v>18</v>
      </c>
      <c r="B19" s="43" t="s">
        <v>94</v>
      </c>
      <c r="C19" s="40">
        <v>100</v>
      </c>
      <c r="D19" s="40">
        <v>62</v>
      </c>
    </row>
    <row r="20" spans="1:4" x14ac:dyDescent="0.3">
      <c r="A20" s="45">
        <v>19</v>
      </c>
      <c r="B20" s="43" t="s">
        <v>95</v>
      </c>
      <c r="C20" s="47">
        <v>91</v>
      </c>
      <c r="D20" s="47">
        <v>81</v>
      </c>
    </row>
    <row r="21" spans="1:4" x14ac:dyDescent="0.3">
      <c r="A21" s="45">
        <v>20</v>
      </c>
      <c r="B21" s="43" t="s">
        <v>96</v>
      </c>
      <c r="C21" s="40">
        <v>99</v>
      </c>
      <c r="D21" s="40">
        <v>66</v>
      </c>
    </row>
    <row r="22" spans="1:4" x14ac:dyDescent="0.3">
      <c r="A22" s="45">
        <v>21</v>
      </c>
      <c r="B22" s="43" t="s">
        <v>97</v>
      </c>
      <c r="C22" s="47">
        <v>99</v>
      </c>
      <c r="D22" s="47">
        <v>85</v>
      </c>
    </row>
    <row r="23" spans="1:4" x14ac:dyDescent="0.3">
      <c r="A23" s="45">
        <v>22</v>
      </c>
      <c r="B23" s="43" t="s">
        <v>98</v>
      </c>
      <c r="C23" s="40">
        <v>98</v>
      </c>
      <c r="D23" s="40">
        <v>65</v>
      </c>
    </row>
    <row r="24" spans="1:4" x14ac:dyDescent="0.3">
      <c r="A24" s="45">
        <v>23</v>
      </c>
      <c r="B24" s="43" t="s">
        <v>99</v>
      </c>
      <c r="C24" s="47">
        <v>95</v>
      </c>
      <c r="D24" s="47">
        <v>84</v>
      </c>
    </row>
    <row r="25" spans="1:4" x14ac:dyDescent="0.3">
      <c r="A25" s="45">
        <v>24</v>
      </c>
      <c r="B25" s="43" t="s">
        <v>100</v>
      </c>
      <c r="C25" s="40">
        <v>99</v>
      </c>
      <c r="D25" s="40">
        <v>88</v>
      </c>
    </row>
    <row r="26" spans="1:4" x14ac:dyDescent="0.3">
      <c r="A26" s="45">
        <v>25</v>
      </c>
      <c r="B26" s="43" t="s">
        <v>101</v>
      </c>
      <c r="C26" s="47">
        <v>98</v>
      </c>
      <c r="D26" s="47">
        <v>64</v>
      </c>
    </row>
    <row r="27" spans="1:4" x14ac:dyDescent="0.3">
      <c r="A27" s="45">
        <v>26</v>
      </c>
      <c r="B27" s="43" t="s">
        <v>102</v>
      </c>
      <c r="C27" s="40">
        <v>97</v>
      </c>
      <c r="D27" s="40">
        <v>88</v>
      </c>
    </row>
    <row r="28" spans="1:4" x14ac:dyDescent="0.3">
      <c r="A28" s="45">
        <v>27</v>
      </c>
      <c r="B28" s="43" t="s">
        <v>103</v>
      </c>
      <c r="C28" s="47">
        <v>99</v>
      </c>
      <c r="D28" s="47">
        <v>92</v>
      </c>
    </row>
    <row r="29" spans="1:4" x14ac:dyDescent="0.3">
      <c r="A29" s="45">
        <v>28</v>
      </c>
      <c r="B29" s="43" t="s">
        <v>104</v>
      </c>
      <c r="C29" s="40">
        <v>95</v>
      </c>
      <c r="D29" s="40">
        <v>91</v>
      </c>
    </row>
    <row r="30" spans="1:4" x14ac:dyDescent="0.3">
      <c r="A30" s="45">
        <v>29</v>
      </c>
      <c r="B30" s="43" t="s">
        <v>105</v>
      </c>
      <c r="C30" s="47">
        <v>88</v>
      </c>
      <c r="D30" s="47">
        <v>81</v>
      </c>
    </row>
    <row r="31" spans="1:4" x14ac:dyDescent="0.3">
      <c r="A31" s="45">
        <v>30</v>
      </c>
      <c r="B31" s="43" t="s">
        <v>106</v>
      </c>
      <c r="C31" s="40">
        <v>86</v>
      </c>
      <c r="D31" s="40">
        <v>80</v>
      </c>
    </row>
    <row r="32" spans="1:4" x14ac:dyDescent="0.3">
      <c r="A32" s="45">
        <v>31</v>
      </c>
      <c r="B32" s="43" t="s">
        <v>107</v>
      </c>
      <c r="C32" s="47">
        <v>89</v>
      </c>
      <c r="D32" s="47">
        <v>84</v>
      </c>
    </row>
    <row r="33" spans="1:4" x14ac:dyDescent="0.3">
      <c r="A33" s="45">
        <v>32</v>
      </c>
      <c r="B33" s="43" t="s">
        <v>108</v>
      </c>
      <c r="C33" s="40">
        <v>90</v>
      </c>
      <c r="D33" s="40">
        <v>68</v>
      </c>
    </row>
    <row r="34" spans="1:4" x14ac:dyDescent="0.3">
      <c r="A34" s="45">
        <v>33</v>
      </c>
      <c r="B34" s="43" t="s">
        <v>109</v>
      </c>
      <c r="C34" s="47">
        <v>92</v>
      </c>
      <c r="D34" s="47">
        <v>76</v>
      </c>
    </row>
    <row r="35" spans="1:4" x14ac:dyDescent="0.3">
      <c r="A35" s="45">
        <v>34</v>
      </c>
      <c r="B35" s="43" t="s">
        <v>110</v>
      </c>
      <c r="C35" s="40">
        <v>91</v>
      </c>
      <c r="D35" s="40">
        <v>75</v>
      </c>
    </row>
    <row r="36" spans="1:4" x14ac:dyDescent="0.3">
      <c r="A36" s="45">
        <v>35</v>
      </c>
      <c r="B36" s="43" t="s">
        <v>111</v>
      </c>
      <c r="C36" s="47">
        <v>93</v>
      </c>
      <c r="D36" s="47">
        <v>61</v>
      </c>
    </row>
    <row r="37" spans="1:4" x14ac:dyDescent="0.3">
      <c r="A37" s="45">
        <v>36</v>
      </c>
      <c r="B37" s="43" t="s">
        <v>112</v>
      </c>
      <c r="C37" s="40">
        <v>98</v>
      </c>
      <c r="D37" s="40">
        <v>87</v>
      </c>
    </row>
    <row r="38" spans="1:4" x14ac:dyDescent="0.3">
      <c r="A38" s="45">
        <v>37</v>
      </c>
      <c r="B38" s="43" t="s">
        <v>113</v>
      </c>
      <c r="C38" s="47">
        <v>95</v>
      </c>
      <c r="D38" s="47">
        <v>83</v>
      </c>
    </row>
    <row r="39" spans="1:4" x14ac:dyDescent="0.3">
      <c r="A39" s="45">
        <v>38</v>
      </c>
      <c r="B39" s="43" t="s">
        <v>114</v>
      </c>
      <c r="C39" s="40">
        <v>97</v>
      </c>
      <c r="D39" s="40">
        <v>84</v>
      </c>
    </row>
    <row r="40" spans="1:4" x14ac:dyDescent="0.3">
      <c r="A40" s="45">
        <v>39</v>
      </c>
      <c r="B40" s="43" t="s">
        <v>115</v>
      </c>
      <c r="C40" s="47">
        <v>96</v>
      </c>
      <c r="D40" s="47">
        <v>60</v>
      </c>
    </row>
    <row r="41" spans="1:4" x14ac:dyDescent="0.3">
      <c r="A41" s="45">
        <v>40</v>
      </c>
      <c r="B41" s="43" t="s">
        <v>116</v>
      </c>
      <c r="C41" s="40">
        <v>98</v>
      </c>
      <c r="D41" s="40">
        <v>63</v>
      </c>
    </row>
    <row r="42" spans="1:4" x14ac:dyDescent="0.3">
      <c r="A42" s="45">
        <v>41</v>
      </c>
      <c r="B42" s="43" t="s">
        <v>117</v>
      </c>
      <c r="C42" s="47">
        <v>95</v>
      </c>
      <c r="D42" s="47">
        <v>85</v>
      </c>
    </row>
    <row r="43" spans="1:4" x14ac:dyDescent="0.3">
      <c r="A43" s="45">
        <v>42</v>
      </c>
      <c r="B43" s="43" t="s">
        <v>117</v>
      </c>
      <c r="C43" s="40">
        <v>96</v>
      </c>
      <c r="D43" s="40">
        <v>78</v>
      </c>
    </row>
    <row r="44" spans="1:4" x14ac:dyDescent="0.3">
      <c r="A44" s="45">
        <v>43</v>
      </c>
      <c r="B44" s="43" t="s">
        <v>118</v>
      </c>
      <c r="C44" s="47">
        <v>97</v>
      </c>
      <c r="D44" s="47">
        <v>66</v>
      </c>
    </row>
    <row r="45" spans="1:4" x14ac:dyDescent="0.3">
      <c r="A45" s="45">
        <v>44</v>
      </c>
      <c r="B45" s="43" t="s">
        <v>119</v>
      </c>
      <c r="C45" s="40">
        <v>88</v>
      </c>
      <c r="D45" s="40">
        <v>81</v>
      </c>
    </row>
    <row r="46" spans="1:4" x14ac:dyDescent="0.3">
      <c r="A46" s="45">
        <v>45</v>
      </c>
      <c r="B46" s="43" t="s">
        <v>119</v>
      </c>
      <c r="C46" s="47">
        <v>89</v>
      </c>
      <c r="D46" s="47">
        <v>68</v>
      </c>
    </row>
    <row r="47" spans="1:4" x14ac:dyDescent="0.3">
      <c r="A47" s="45">
        <v>46</v>
      </c>
      <c r="B47" s="43" t="s">
        <v>120</v>
      </c>
      <c r="C47" s="40">
        <v>90</v>
      </c>
      <c r="D47" s="40">
        <v>60</v>
      </c>
    </row>
    <row r="48" spans="1:4" x14ac:dyDescent="0.3">
      <c r="A48" s="45">
        <v>47</v>
      </c>
      <c r="B48" s="43" t="s">
        <v>121</v>
      </c>
      <c r="C48" s="47">
        <v>98</v>
      </c>
      <c r="D48" s="47">
        <v>67</v>
      </c>
    </row>
    <row r="49" spans="1:4" x14ac:dyDescent="0.3">
      <c r="A49" s="45">
        <v>48</v>
      </c>
      <c r="B49" s="43" t="s">
        <v>122</v>
      </c>
      <c r="C49" s="40">
        <v>9799</v>
      </c>
      <c r="D49" s="40">
        <v>83</v>
      </c>
    </row>
    <row r="50" spans="1:4" x14ac:dyDescent="0.3">
      <c r="A50" s="45">
        <v>49</v>
      </c>
      <c r="B50" s="43" t="s">
        <v>123</v>
      </c>
      <c r="C50" s="47">
        <v>95</v>
      </c>
      <c r="D50" s="47">
        <v>69</v>
      </c>
    </row>
    <row r="51" spans="1:4" x14ac:dyDescent="0.3">
      <c r="A51" s="45">
        <v>50</v>
      </c>
      <c r="B51" s="43" t="s">
        <v>124</v>
      </c>
      <c r="C51" s="40">
        <v>98</v>
      </c>
      <c r="D51" s="40">
        <v>66</v>
      </c>
    </row>
    <row r="52" spans="1:4" x14ac:dyDescent="0.3">
      <c r="A52" s="45">
        <v>51</v>
      </c>
      <c r="B52" s="43" t="s">
        <v>107</v>
      </c>
      <c r="C52" s="47">
        <v>97</v>
      </c>
      <c r="D52" s="47">
        <v>88</v>
      </c>
    </row>
    <row r="53" spans="1:4" x14ac:dyDescent="0.3">
      <c r="A53" s="45">
        <v>52</v>
      </c>
      <c r="B53" s="43" t="s">
        <v>125</v>
      </c>
      <c r="C53" s="40">
        <v>95</v>
      </c>
      <c r="D53" s="40">
        <v>67</v>
      </c>
    </row>
    <row r="54" spans="1:4" x14ac:dyDescent="0.3">
      <c r="A54" s="45">
        <v>53</v>
      </c>
      <c r="B54" s="43" t="s">
        <v>126</v>
      </c>
      <c r="C54" s="47">
        <v>96</v>
      </c>
      <c r="D54" s="47">
        <v>71</v>
      </c>
    </row>
    <row r="55" spans="1:4" x14ac:dyDescent="0.3">
      <c r="A55" s="45">
        <v>54</v>
      </c>
      <c r="B55" s="43" t="s">
        <v>127</v>
      </c>
      <c r="C55" s="40">
        <v>99</v>
      </c>
      <c r="D55" s="40">
        <v>85</v>
      </c>
    </row>
    <row r="56" spans="1:4" x14ac:dyDescent="0.3">
      <c r="A56" s="45">
        <v>55</v>
      </c>
      <c r="B56" s="43" t="s">
        <v>128</v>
      </c>
      <c r="C56" s="47">
        <v>96</v>
      </c>
      <c r="D56" s="47">
        <v>70</v>
      </c>
    </row>
    <row r="57" spans="1:4" x14ac:dyDescent="0.3">
      <c r="A57" s="45">
        <v>56</v>
      </c>
      <c r="B57" s="43" t="s">
        <v>117</v>
      </c>
      <c r="C57" s="40">
        <v>99</v>
      </c>
      <c r="D57" s="40">
        <v>76</v>
      </c>
    </row>
    <row r="58" spans="1:4" x14ac:dyDescent="0.3">
      <c r="A58" s="45">
        <v>57</v>
      </c>
      <c r="B58" s="43" t="s">
        <v>117</v>
      </c>
      <c r="C58" s="47">
        <v>100</v>
      </c>
      <c r="D58" s="47">
        <v>84</v>
      </c>
    </row>
    <row r="59" spans="1:4" x14ac:dyDescent="0.3">
      <c r="A59" s="45">
        <v>58</v>
      </c>
      <c r="B59" s="43" t="s">
        <v>129</v>
      </c>
      <c r="C59" s="40">
        <v>98</v>
      </c>
      <c r="D59" s="40">
        <v>84</v>
      </c>
    </row>
    <row r="60" spans="1:4" x14ac:dyDescent="0.3">
      <c r="A60" s="45">
        <v>59</v>
      </c>
      <c r="B60" s="43" t="s">
        <v>130</v>
      </c>
      <c r="C60" s="47">
        <v>97</v>
      </c>
      <c r="D60" s="47">
        <v>89</v>
      </c>
    </row>
    <row r="61" spans="1:4" x14ac:dyDescent="0.3">
      <c r="A61" s="45">
        <v>60</v>
      </c>
      <c r="B61" s="43" t="s">
        <v>131</v>
      </c>
      <c r="C61" s="40">
        <v>99</v>
      </c>
      <c r="D61" s="40">
        <v>85</v>
      </c>
    </row>
    <row r="62" spans="1:4" x14ac:dyDescent="0.3">
      <c r="A62" s="45">
        <v>61</v>
      </c>
      <c r="B62" s="43" t="s">
        <v>132</v>
      </c>
      <c r="C62" s="47">
        <v>95</v>
      </c>
      <c r="D62" s="47">
        <v>83</v>
      </c>
    </row>
    <row r="63" spans="1:4" x14ac:dyDescent="0.3">
      <c r="A63" s="45">
        <v>62</v>
      </c>
      <c r="B63" s="43" t="s">
        <v>133</v>
      </c>
      <c r="C63" s="40">
        <v>91</v>
      </c>
      <c r="D63" s="40">
        <v>79</v>
      </c>
    </row>
    <row r="64" spans="1:4" x14ac:dyDescent="0.3">
      <c r="A64" s="45">
        <v>63</v>
      </c>
      <c r="B64" s="43" t="s">
        <v>98</v>
      </c>
      <c r="C64" s="47">
        <v>90</v>
      </c>
      <c r="D64" s="47">
        <v>84</v>
      </c>
    </row>
    <row r="65" spans="1:4" x14ac:dyDescent="0.3">
      <c r="A65" s="45">
        <v>64</v>
      </c>
      <c r="B65" s="43" t="s">
        <v>134</v>
      </c>
      <c r="C65" s="40">
        <v>91</v>
      </c>
      <c r="D65" s="40">
        <v>91</v>
      </c>
    </row>
    <row r="66" spans="1:4" x14ac:dyDescent="0.3">
      <c r="A66" s="45">
        <v>65</v>
      </c>
      <c r="B66" s="43" t="s">
        <v>135</v>
      </c>
      <c r="C66" s="47">
        <v>90</v>
      </c>
      <c r="D66" s="47">
        <v>88</v>
      </c>
    </row>
    <row r="67" spans="1:4" x14ac:dyDescent="0.3">
      <c r="A67" s="45">
        <v>66</v>
      </c>
      <c r="B67" s="43" t="s">
        <v>136</v>
      </c>
      <c r="C67" s="40">
        <v>97</v>
      </c>
      <c r="D67" s="40">
        <v>93</v>
      </c>
    </row>
    <row r="68" spans="1:4" x14ac:dyDescent="0.3">
      <c r="A68" s="45">
        <v>67</v>
      </c>
      <c r="B68" s="43" t="s">
        <v>137</v>
      </c>
      <c r="C68" s="47">
        <v>95</v>
      </c>
      <c r="D68" s="47">
        <v>63</v>
      </c>
    </row>
    <row r="69" spans="1:4" x14ac:dyDescent="0.3">
      <c r="A69" s="45">
        <v>68</v>
      </c>
      <c r="B69" s="43" t="s">
        <v>138</v>
      </c>
      <c r="C69" s="40">
        <v>98</v>
      </c>
      <c r="D69" s="40">
        <v>89</v>
      </c>
    </row>
    <row r="70" spans="1:4" x14ac:dyDescent="0.3">
      <c r="A70" s="45">
        <v>69</v>
      </c>
      <c r="B70" s="43" t="s">
        <v>139</v>
      </c>
      <c r="C70" s="47">
        <v>94</v>
      </c>
      <c r="D70" s="47">
        <v>66</v>
      </c>
    </row>
    <row r="71" spans="1:4" x14ac:dyDescent="0.3">
      <c r="A71" s="45">
        <v>70</v>
      </c>
      <c r="B71" s="43" t="s">
        <v>114</v>
      </c>
      <c r="C71" s="40">
        <v>93</v>
      </c>
      <c r="D71" s="40">
        <v>67</v>
      </c>
    </row>
    <row r="72" spans="1:4" x14ac:dyDescent="0.3">
      <c r="A72" s="45">
        <v>71</v>
      </c>
      <c r="B72" s="43" t="s">
        <v>140</v>
      </c>
      <c r="C72" s="47">
        <v>95</v>
      </c>
      <c r="D72" s="47">
        <v>84</v>
      </c>
    </row>
    <row r="73" spans="1:4" x14ac:dyDescent="0.3">
      <c r="A73" s="45">
        <v>72</v>
      </c>
      <c r="B73" s="43" t="s">
        <v>141</v>
      </c>
      <c r="C73" s="40">
        <v>94</v>
      </c>
      <c r="D73" s="40">
        <v>69</v>
      </c>
    </row>
    <row r="74" spans="1:4" x14ac:dyDescent="0.3">
      <c r="A74" s="45">
        <v>73</v>
      </c>
      <c r="B74" s="43" t="s">
        <v>142</v>
      </c>
      <c r="C74" s="47">
        <v>95</v>
      </c>
      <c r="D74" s="47">
        <v>61</v>
      </c>
    </row>
    <row r="75" spans="1:4" x14ac:dyDescent="0.3">
      <c r="A75" s="45">
        <v>74</v>
      </c>
      <c r="B75" s="43" t="s">
        <v>143</v>
      </c>
      <c r="C75" s="40">
        <v>90</v>
      </c>
      <c r="D75" s="40">
        <v>70</v>
      </c>
    </row>
    <row r="76" spans="1:4" x14ac:dyDescent="0.3">
      <c r="A76" s="45">
        <v>75</v>
      </c>
      <c r="B76" s="43" t="s">
        <v>144</v>
      </c>
      <c r="C76" s="47">
        <v>89</v>
      </c>
      <c r="D76" s="47">
        <v>76</v>
      </c>
    </row>
    <row r="77" spans="1:4" x14ac:dyDescent="0.3">
      <c r="A77" s="45">
        <v>76</v>
      </c>
      <c r="B77" s="43" t="s">
        <v>145</v>
      </c>
      <c r="C77" s="40">
        <v>84</v>
      </c>
      <c r="D77" s="40">
        <v>78</v>
      </c>
    </row>
    <row r="78" spans="1:4" x14ac:dyDescent="0.3">
      <c r="A78" s="45">
        <v>77</v>
      </c>
      <c r="B78" s="43" t="s">
        <v>146</v>
      </c>
      <c r="C78" s="47">
        <v>97</v>
      </c>
      <c r="D78" s="47">
        <v>88</v>
      </c>
    </row>
    <row r="79" spans="1:4" x14ac:dyDescent="0.3">
      <c r="A79" s="45">
        <v>78</v>
      </c>
      <c r="B79" s="43" t="s">
        <v>147</v>
      </c>
      <c r="C79" s="40">
        <v>87</v>
      </c>
      <c r="D79" s="40">
        <v>93</v>
      </c>
    </row>
    <row r="80" spans="1:4" x14ac:dyDescent="0.3">
      <c r="A80" s="45">
        <v>79</v>
      </c>
      <c r="B80" s="43" t="s">
        <v>148</v>
      </c>
      <c r="C80" s="47">
        <v>98</v>
      </c>
      <c r="D80" s="47">
        <v>86</v>
      </c>
    </row>
    <row r="81" spans="1:4" x14ac:dyDescent="0.3">
      <c r="A81" s="45">
        <v>80</v>
      </c>
      <c r="B81" s="43" t="s">
        <v>149</v>
      </c>
      <c r="C81" s="40">
        <v>99</v>
      </c>
      <c r="D81" s="40">
        <v>72</v>
      </c>
    </row>
    <row r="82" spans="1:4" x14ac:dyDescent="0.3">
      <c r="A82" s="45">
        <v>81</v>
      </c>
      <c r="B82" s="43" t="s">
        <v>150</v>
      </c>
      <c r="C82" s="47">
        <v>94</v>
      </c>
      <c r="D82" s="47">
        <v>90</v>
      </c>
    </row>
    <row r="83" spans="1:4" x14ac:dyDescent="0.3">
      <c r="A83" s="45">
        <v>82</v>
      </c>
      <c r="B83" s="43" t="s">
        <v>109</v>
      </c>
      <c r="C83" s="40">
        <v>91</v>
      </c>
      <c r="D83" s="40">
        <v>80</v>
      </c>
    </row>
    <row r="84" spans="1:4" x14ac:dyDescent="0.3">
      <c r="A84" s="45">
        <v>83</v>
      </c>
      <c r="B84" s="43" t="s">
        <v>151</v>
      </c>
      <c r="C84" s="47">
        <v>95</v>
      </c>
      <c r="D84" s="47">
        <v>74</v>
      </c>
    </row>
    <row r="85" spans="1:4" x14ac:dyDescent="0.3">
      <c r="A85" s="45">
        <v>84</v>
      </c>
      <c r="B85" s="43" t="s">
        <v>152</v>
      </c>
      <c r="C85" s="40">
        <v>97</v>
      </c>
      <c r="D85" s="40">
        <v>84</v>
      </c>
    </row>
    <row r="86" spans="1:4" x14ac:dyDescent="0.3">
      <c r="A86" s="45">
        <v>85</v>
      </c>
      <c r="B86" s="43" t="s">
        <v>153</v>
      </c>
      <c r="C86" s="47">
        <v>92</v>
      </c>
      <c r="D86" s="47">
        <v>61</v>
      </c>
    </row>
    <row r="87" spans="1:4" x14ac:dyDescent="0.3">
      <c r="A87" s="45">
        <v>86</v>
      </c>
      <c r="B87" s="43" t="s">
        <v>154</v>
      </c>
      <c r="C87" s="40">
        <v>92</v>
      </c>
      <c r="D87" s="40">
        <v>65</v>
      </c>
    </row>
    <row r="88" spans="1:4" x14ac:dyDescent="0.3">
      <c r="A88" s="45">
        <v>87</v>
      </c>
      <c r="B88" s="43" t="s">
        <v>155</v>
      </c>
      <c r="C88" s="47">
        <v>91</v>
      </c>
      <c r="D88" s="47">
        <v>77</v>
      </c>
    </row>
    <row r="89" spans="1:4" x14ac:dyDescent="0.3">
      <c r="A89" s="45">
        <v>88</v>
      </c>
      <c r="B89" s="43" t="s">
        <v>156</v>
      </c>
      <c r="C89" s="40">
        <v>93</v>
      </c>
      <c r="D89" s="40">
        <v>61</v>
      </c>
    </row>
    <row r="90" spans="1:4" x14ac:dyDescent="0.3">
      <c r="A90" s="45">
        <v>89</v>
      </c>
      <c r="B90" s="43" t="s">
        <v>157</v>
      </c>
      <c r="C90" s="47">
        <v>92</v>
      </c>
      <c r="D90" s="47">
        <v>77</v>
      </c>
    </row>
    <row r="91" spans="1:4" x14ac:dyDescent="0.3">
      <c r="A91" s="45">
        <v>90</v>
      </c>
      <c r="B91" s="43" t="s">
        <v>158</v>
      </c>
      <c r="C91" s="40">
        <v>95</v>
      </c>
      <c r="D91" s="40">
        <v>91</v>
      </c>
    </row>
    <row r="92" spans="1:4" x14ac:dyDescent="0.3">
      <c r="A92" s="45">
        <v>91</v>
      </c>
      <c r="B92" s="43" t="s">
        <v>159</v>
      </c>
      <c r="C92" s="47">
        <v>96</v>
      </c>
      <c r="D92" s="47">
        <v>66</v>
      </c>
    </row>
    <row r="93" spans="1:4" x14ac:dyDescent="0.3">
      <c r="A93" s="45">
        <v>92</v>
      </c>
      <c r="B93" s="43" t="s">
        <v>160</v>
      </c>
      <c r="C93" s="40">
        <v>94</v>
      </c>
      <c r="D93" s="40">
        <v>69</v>
      </c>
    </row>
    <row r="94" spans="1:4" x14ac:dyDescent="0.3">
      <c r="A94" s="45">
        <v>93</v>
      </c>
      <c r="B94" s="43" t="s">
        <v>161</v>
      </c>
      <c r="C94" s="47">
        <v>100</v>
      </c>
      <c r="D94" s="47">
        <v>93</v>
      </c>
    </row>
    <row r="95" spans="1:4" x14ac:dyDescent="0.3">
      <c r="A95" s="45">
        <v>94</v>
      </c>
      <c r="B95" s="43" t="s">
        <v>162</v>
      </c>
      <c r="C95" s="40">
        <v>98</v>
      </c>
      <c r="D95" s="40">
        <v>61</v>
      </c>
    </row>
    <row r="96" spans="1:4" x14ac:dyDescent="0.3">
      <c r="A96" s="45">
        <v>95</v>
      </c>
      <c r="B96" s="43" t="s">
        <v>163</v>
      </c>
      <c r="C96" s="47">
        <v>99</v>
      </c>
      <c r="D96" s="47">
        <v>71</v>
      </c>
    </row>
    <row r="97" spans="1:4" x14ac:dyDescent="0.3">
      <c r="A97" s="45">
        <v>96</v>
      </c>
      <c r="B97" s="43" t="s">
        <v>164</v>
      </c>
      <c r="C97" s="40">
        <v>97</v>
      </c>
      <c r="D97" s="40">
        <v>71</v>
      </c>
    </row>
    <row r="98" spans="1:4" x14ac:dyDescent="0.3">
      <c r="A98" s="45">
        <v>97</v>
      </c>
      <c r="B98" s="43" t="s">
        <v>165</v>
      </c>
      <c r="C98" s="47">
        <v>97</v>
      </c>
      <c r="D98" s="47">
        <v>83</v>
      </c>
    </row>
    <row r="99" spans="1:4" x14ac:dyDescent="0.3">
      <c r="A99" s="45">
        <v>98</v>
      </c>
      <c r="B99" s="43" t="s">
        <v>166</v>
      </c>
      <c r="C99" s="40">
        <v>95</v>
      </c>
      <c r="D99" s="40">
        <v>88</v>
      </c>
    </row>
    <row r="100" spans="1:4" x14ac:dyDescent="0.3">
      <c r="A100" s="45">
        <v>99</v>
      </c>
      <c r="B100" s="43" t="s">
        <v>167</v>
      </c>
      <c r="C100" s="47">
        <v>99</v>
      </c>
      <c r="D100" s="47">
        <v>78</v>
      </c>
    </row>
    <row r="101" spans="1:4" x14ac:dyDescent="0.3">
      <c r="A101" s="45">
        <v>100</v>
      </c>
      <c r="B101" s="43" t="s">
        <v>168</v>
      </c>
      <c r="C101" s="40">
        <v>94</v>
      </c>
      <c r="D101" s="40">
        <v>70</v>
      </c>
    </row>
  </sheetData>
  <mergeCells count="4">
    <mergeCell ref="F6:G6"/>
    <mergeCell ref="F7:G7"/>
    <mergeCell ref="F11:G11"/>
    <mergeCell ref="F12:G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1DC4-7F33-49B5-97C9-7B606B34B510}">
  <dimension ref="A1:J102"/>
  <sheetViews>
    <sheetView workbookViewId="0">
      <selection activeCell="M5" sqref="M5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8" width="8.33203125" bestFit="1" customWidth="1"/>
    <col min="9" max="9" width="12.44140625" bestFit="1" customWidth="1"/>
    <col min="10" max="10" width="9.5546875" bestFit="1" customWidth="1"/>
  </cols>
  <sheetData>
    <row r="1" spans="1:10" ht="18" x14ac:dyDescent="0.35">
      <c r="A1" s="74" t="s">
        <v>180</v>
      </c>
      <c r="B1" s="75"/>
      <c r="C1" s="75"/>
      <c r="D1" s="75"/>
      <c r="E1" s="75"/>
      <c r="F1" s="75"/>
      <c r="G1" s="75"/>
      <c r="H1" s="75"/>
      <c r="I1" s="75"/>
    </row>
    <row r="2" spans="1:10" ht="15" thickBot="1" x14ac:dyDescent="0.35">
      <c r="A2" s="41" t="s">
        <v>83</v>
      </c>
      <c r="B2" s="41" t="s">
        <v>36</v>
      </c>
      <c r="C2" s="46" t="s">
        <v>181</v>
      </c>
      <c r="D2" s="46" t="s">
        <v>182</v>
      </c>
      <c r="E2" s="46" t="s">
        <v>183</v>
      </c>
      <c r="F2" s="46" t="s">
        <v>184</v>
      </c>
      <c r="G2" s="46" t="s">
        <v>185</v>
      </c>
      <c r="H2" s="46" t="s">
        <v>186</v>
      </c>
      <c r="I2" s="46" t="s">
        <v>10</v>
      </c>
      <c r="J2" s="46" t="s">
        <v>64</v>
      </c>
    </row>
    <row r="3" spans="1:10" x14ac:dyDescent="0.3">
      <c r="A3" s="45">
        <v>1</v>
      </c>
      <c r="B3" s="42" t="s">
        <v>169</v>
      </c>
      <c r="C3" s="47">
        <v>86</v>
      </c>
      <c r="D3" s="47">
        <v>65</v>
      </c>
      <c r="E3" s="47">
        <v>93</v>
      </c>
      <c r="F3" s="47">
        <v>67</v>
      </c>
      <c r="G3" s="47">
        <v>65</v>
      </c>
      <c r="H3" s="49">
        <v>91</v>
      </c>
      <c r="I3" s="50">
        <f>AVERAGE(C3:H3)</f>
        <v>77.833333333333329</v>
      </c>
      <c r="J3" s="85" t="str">
        <f>_xlfn.IFS(I3&gt;=80,"EXCELENT",I3&gt;=60,"GOOD",I3&lt;=60,"FAILED")</f>
        <v>GOOD</v>
      </c>
    </row>
    <row r="4" spans="1:10" x14ac:dyDescent="0.3">
      <c r="A4" s="45">
        <v>2</v>
      </c>
      <c r="B4" s="42" t="s">
        <v>85</v>
      </c>
      <c r="C4" s="40">
        <v>90</v>
      </c>
      <c r="D4" s="40">
        <v>86</v>
      </c>
      <c r="E4" s="40">
        <v>68</v>
      </c>
      <c r="F4" s="40">
        <v>69</v>
      </c>
      <c r="G4" s="40">
        <v>89</v>
      </c>
      <c r="H4" s="50">
        <v>83</v>
      </c>
      <c r="I4" s="50">
        <f t="shared" ref="I4:I67" si="0">AVERAGE(C4:H4)</f>
        <v>80.833333333333329</v>
      </c>
      <c r="J4" s="86" t="str">
        <f t="shared" ref="J4:J67" si="1">_xlfn.IFS(I4&gt;=80,"EXCELENT",I4&gt;=60,"GOOD",I4&lt;=60,"FAILED")</f>
        <v>EXCELENT</v>
      </c>
    </row>
    <row r="5" spans="1:10" x14ac:dyDescent="0.3">
      <c r="A5" s="45">
        <v>3</v>
      </c>
      <c r="B5" s="42" t="s">
        <v>40</v>
      </c>
      <c r="C5" s="47">
        <v>77</v>
      </c>
      <c r="D5" s="47">
        <v>85</v>
      </c>
      <c r="E5" s="47">
        <v>78</v>
      </c>
      <c r="F5" s="47">
        <v>87</v>
      </c>
      <c r="G5" s="47">
        <v>84</v>
      </c>
      <c r="H5" s="49">
        <v>89</v>
      </c>
      <c r="I5" s="50">
        <f t="shared" si="0"/>
        <v>83.333333333333329</v>
      </c>
      <c r="J5" s="86" t="str">
        <f t="shared" si="1"/>
        <v>EXCELENT</v>
      </c>
    </row>
    <row r="6" spans="1:10" x14ac:dyDescent="0.3">
      <c r="A6" s="45">
        <v>4</v>
      </c>
      <c r="B6" s="42" t="s">
        <v>4</v>
      </c>
      <c r="C6" s="40">
        <v>75</v>
      </c>
      <c r="D6" s="40">
        <v>67</v>
      </c>
      <c r="E6" s="40">
        <v>79</v>
      </c>
      <c r="F6" s="40">
        <v>90</v>
      </c>
      <c r="G6" s="40">
        <v>62</v>
      </c>
      <c r="H6" s="50">
        <v>65</v>
      </c>
      <c r="I6" s="50">
        <f t="shared" si="0"/>
        <v>73</v>
      </c>
      <c r="J6" s="86" t="str">
        <f t="shared" si="1"/>
        <v>GOOD</v>
      </c>
    </row>
    <row r="7" spans="1:10" x14ac:dyDescent="0.3">
      <c r="A7" s="45">
        <v>5</v>
      </c>
      <c r="B7" s="42" t="s">
        <v>86</v>
      </c>
      <c r="C7" s="47">
        <v>71</v>
      </c>
      <c r="D7" s="47">
        <v>68</v>
      </c>
      <c r="E7" s="47">
        <v>86</v>
      </c>
      <c r="F7" s="47">
        <v>67</v>
      </c>
      <c r="G7" s="47">
        <v>83</v>
      </c>
      <c r="H7" s="49">
        <v>78</v>
      </c>
      <c r="I7" s="50">
        <f t="shared" si="0"/>
        <v>75.5</v>
      </c>
      <c r="J7" s="86" t="str">
        <f t="shared" si="1"/>
        <v>GOOD</v>
      </c>
    </row>
    <row r="8" spans="1:10" x14ac:dyDescent="0.3">
      <c r="A8" s="45">
        <v>6</v>
      </c>
      <c r="B8" s="42" t="s">
        <v>8</v>
      </c>
      <c r="C8" s="40">
        <v>88</v>
      </c>
      <c r="D8" s="40">
        <v>88</v>
      </c>
      <c r="E8" s="40">
        <v>93</v>
      </c>
      <c r="F8" s="40">
        <v>88</v>
      </c>
      <c r="G8" s="40">
        <v>68</v>
      </c>
      <c r="H8" s="50">
        <v>69</v>
      </c>
      <c r="I8" s="50">
        <f t="shared" si="0"/>
        <v>82.333333333333329</v>
      </c>
      <c r="J8" s="86" t="str">
        <f t="shared" si="1"/>
        <v>EXCELENT</v>
      </c>
    </row>
    <row r="9" spans="1:10" x14ac:dyDescent="0.3">
      <c r="A9" s="45">
        <v>7</v>
      </c>
      <c r="B9" s="42" t="s">
        <v>87</v>
      </c>
      <c r="C9" s="47">
        <v>90</v>
      </c>
      <c r="D9" s="47">
        <v>65</v>
      </c>
      <c r="E9" s="47">
        <v>77</v>
      </c>
      <c r="F9" s="47">
        <v>64</v>
      </c>
      <c r="G9" s="47">
        <v>82</v>
      </c>
      <c r="H9" s="49">
        <v>63</v>
      </c>
      <c r="I9" s="50">
        <f t="shared" si="0"/>
        <v>73.5</v>
      </c>
      <c r="J9" s="86" t="str">
        <f t="shared" si="1"/>
        <v>GOOD</v>
      </c>
    </row>
    <row r="10" spans="1:10" x14ac:dyDescent="0.3">
      <c r="A10" s="45">
        <v>8</v>
      </c>
      <c r="B10" s="42" t="s">
        <v>88</v>
      </c>
      <c r="C10" s="40">
        <v>68</v>
      </c>
      <c r="D10" s="40">
        <v>66</v>
      </c>
      <c r="E10" s="40">
        <v>76</v>
      </c>
      <c r="F10" s="40">
        <v>88</v>
      </c>
      <c r="G10" s="40">
        <v>74</v>
      </c>
      <c r="H10" s="50">
        <v>69</v>
      </c>
      <c r="I10" s="50">
        <f t="shared" si="0"/>
        <v>73.5</v>
      </c>
      <c r="J10" s="86" t="str">
        <f t="shared" si="1"/>
        <v>GOOD</v>
      </c>
    </row>
    <row r="11" spans="1:10" x14ac:dyDescent="0.3">
      <c r="A11" s="45">
        <v>9</v>
      </c>
      <c r="B11" s="42" t="s">
        <v>89</v>
      </c>
      <c r="C11" s="47">
        <v>68</v>
      </c>
      <c r="D11" s="47">
        <v>60</v>
      </c>
      <c r="E11" s="47">
        <v>69</v>
      </c>
      <c r="F11" s="47">
        <v>66</v>
      </c>
      <c r="G11" s="47">
        <v>62</v>
      </c>
      <c r="H11" s="49">
        <v>60</v>
      </c>
      <c r="I11" s="50">
        <f t="shared" si="0"/>
        <v>64.166666666666671</v>
      </c>
      <c r="J11" s="86" t="str">
        <f t="shared" si="1"/>
        <v>GOOD</v>
      </c>
    </row>
    <row r="12" spans="1:10" x14ac:dyDescent="0.3">
      <c r="A12" s="45">
        <v>10</v>
      </c>
      <c r="B12" s="42" t="s">
        <v>90</v>
      </c>
      <c r="C12" s="40">
        <v>70</v>
      </c>
      <c r="D12" s="40">
        <v>91</v>
      </c>
      <c r="E12" s="40">
        <v>73</v>
      </c>
      <c r="F12" s="40">
        <v>93</v>
      </c>
      <c r="G12" s="40">
        <v>65</v>
      </c>
      <c r="H12" s="50">
        <v>63</v>
      </c>
      <c r="I12" s="50">
        <f t="shared" si="0"/>
        <v>75.833333333333329</v>
      </c>
      <c r="J12" s="86" t="str">
        <f t="shared" si="1"/>
        <v>GOOD</v>
      </c>
    </row>
    <row r="13" spans="1:10" x14ac:dyDescent="0.3">
      <c r="A13" s="45">
        <v>11</v>
      </c>
      <c r="B13" s="42" t="s">
        <v>38</v>
      </c>
      <c r="C13" s="47">
        <v>79</v>
      </c>
      <c r="D13" s="47">
        <v>83</v>
      </c>
      <c r="E13" s="47">
        <v>61</v>
      </c>
      <c r="F13" s="47">
        <v>70</v>
      </c>
      <c r="G13" s="47">
        <v>71</v>
      </c>
      <c r="H13" s="49">
        <v>66</v>
      </c>
      <c r="I13" s="50">
        <f t="shared" si="0"/>
        <v>71.666666666666671</v>
      </c>
      <c r="J13" s="86" t="str">
        <f t="shared" si="1"/>
        <v>GOOD</v>
      </c>
    </row>
    <row r="14" spans="1:10" x14ac:dyDescent="0.3">
      <c r="A14" s="45">
        <v>12</v>
      </c>
      <c r="B14" s="42" t="s">
        <v>6</v>
      </c>
      <c r="C14" s="40">
        <v>71</v>
      </c>
      <c r="D14" s="40">
        <v>71</v>
      </c>
      <c r="E14" s="40">
        <v>64</v>
      </c>
      <c r="F14" s="40">
        <v>63</v>
      </c>
      <c r="G14" s="40">
        <v>87</v>
      </c>
      <c r="H14" s="50">
        <v>87</v>
      </c>
      <c r="I14" s="50">
        <f t="shared" si="0"/>
        <v>73.833333333333329</v>
      </c>
      <c r="J14" s="86" t="str">
        <f t="shared" si="1"/>
        <v>GOOD</v>
      </c>
    </row>
    <row r="15" spans="1:10" x14ac:dyDescent="0.3">
      <c r="A15" s="45">
        <v>13</v>
      </c>
      <c r="B15" s="42" t="s">
        <v>1</v>
      </c>
      <c r="C15" s="47">
        <v>72</v>
      </c>
      <c r="D15" s="47">
        <v>88</v>
      </c>
      <c r="E15" s="47">
        <v>65</v>
      </c>
      <c r="F15" s="47">
        <v>92</v>
      </c>
      <c r="G15" s="47">
        <v>84</v>
      </c>
      <c r="H15" s="49">
        <v>65</v>
      </c>
      <c r="I15" s="50">
        <f t="shared" si="0"/>
        <v>77.666666666666671</v>
      </c>
      <c r="J15" s="86" t="str">
        <f t="shared" si="1"/>
        <v>GOOD</v>
      </c>
    </row>
    <row r="16" spans="1:10" x14ac:dyDescent="0.3">
      <c r="A16" s="45">
        <v>14</v>
      </c>
      <c r="B16" s="42" t="s">
        <v>91</v>
      </c>
      <c r="C16" s="40">
        <v>65</v>
      </c>
      <c r="D16" s="40">
        <v>81</v>
      </c>
      <c r="E16" s="40">
        <v>85</v>
      </c>
      <c r="F16" s="40">
        <v>64</v>
      </c>
      <c r="G16" s="40">
        <v>65</v>
      </c>
      <c r="H16" s="50">
        <v>72</v>
      </c>
      <c r="I16" s="50">
        <f t="shared" si="0"/>
        <v>72</v>
      </c>
      <c r="J16" s="86" t="str">
        <f t="shared" si="1"/>
        <v>GOOD</v>
      </c>
    </row>
    <row r="17" spans="1:10" x14ac:dyDescent="0.3">
      <c r="A17" s="45">
        <v>15</v>
      </c>
      <c r="B17" s="42" t="s">
        <v>92</v>
      </c>
      <c r="C17" s="47">
        <v>79</v>
      </c>
      <c r="D17" s="47">
        <v>69</v>
      </c>
      <c r="E17" s="47">
        <v>75</v>
      </c>
      <c r="F17" s="47">
        <v>62</v>
      </c>
      <c r="G17" s="47">
        <v>86</v>
      </c>
      <c r="H17" s="49">
        <v>67</v>
      </c>
      <c r="I17" s="50">
        <f t="shared" si="0"/>
        <v>73</v>
      </c>
      <c r="J17" s="86" t="str">
        <f t="shared" si="1"/>
        <v>GOOD</v>
      </c>
    </row>
    <row r="18" spans="1:10" x14ac:dyDescent="0.3">
      <c r="A18" s="45">
        <v>16</v>
      </c>
      <c r="B18" s="42" t="s">
        <v>93</v>
      </c>
      <c r="C18" s="40">
        <v>67</v>
      </c>
      <c r="D18" s="40">
        <v>65</v>
      </c>
      <c r="E18" s="40">
        <v>93</v>
      </c>
      <c r="F18" s="40">
        <v>91</v>
      </c>
      <c r="G18" s="40">
        <v>86</v>
      </c>
      <c r="H18" s="50">
        <v>67</v>
      </c>
      <c r="I18" s="50">
        <f t="shared" si="0"/>
        <v>78.166666666666671</v>
      </c>
      <c r="J18" s="86" t="str">
        <f t="shared" si="1"/>
        <v>GOOD</v>
      </c>
    </row>
    <row r="19" spans="1:10" x14ac:dyDescent="0.3">
      <c r="A19" s="45">
        <v>17</v>
      </c>
      <c r="B19" s="42" t="s">
        <v>85</v>
      </c>
      <c r="C19" s="47">
        <v>71</v>
      </c>
      <c r="D19" s="47">
        <v>75</v>
      </c>
      <c r="E19" s="47">
        <v>90</v>
      </c>
      <c r="F19" s="47">
        <v>78</v>
      </c>
      <c r="G19" s="47">
        <v>91</v>
      </c>
      <c r="H19" s="49">
        <v>86</v>
      </c>
      <c r="I19" s="50">
        <f t="shared" si="0"/>
        <v>81.833333333333329</v>
      </c>
      <c r="J19" s="86" t="str">
        <f t="shared" si="1"/>
        <v>EXCELENT</v>
      </c>
    </row>
    <row r="20" spans="1:10" x14ac:dyDescent="0.3">
      <c r="A20" s="45">
        <v>18</v>
      </c>
      <c r="B20" s="43" t="s">
        <v>94</v>
      </c>
      <c r="C20" s="40">
        <v>70</v>
      </c>
      <c r="D20" s="40">
        <v>89</v>
      </c>
      <c r="E20" s="40">
        <v>62</v>
      </c>
      <c r="F20" s="40">
        <v>71</v>
      </c>
      <c r="G20" s="40">
        <v>83</v>
      </c>
      <c r="H20" s="50">
        <v>62</v>
      </c>
      <c r="I20" s="50">
        <f t="shared" si="0"/>
        <v>72.833333333333329</v>
      </c>
      <c r="J20" s="86" t="str">
        <f t="shared" si="1"/>
        <v>GOOD</v>
      </c>
    </row>
    <row r="21" spans="1:10" x14ac:dyDescent="0.3">
      <c r="A21" s="45">
        <v>19</v>
      </c>
      <c r="B21" s="43" t="s">
        <v>95</v>
      </c>
      <c r="C21" s="47">
        <v>66</v>
      </c>
      <c r="D21" s="47">
        <v>61</v>
      </c>
      <c r="E21" s="47">
        <v>81</v>
      </c>
      <c r="F21" s="47">
        <v>63</v>
      </c>
      <c r="G21" s="47">
        <v>88</v>
      </c>
      <c r="H21" s="49">
        <v>74</v>
      </c>
      <c r="I21" s="50">
        <f t="shared" si="0"/>
        <v>72.166666666666671</v>
      </c>
      <c r="J21" s="86" t="str">
        <f t="shared" si="1"/>
        <v>GOOD</v>
      </c>
    </row>
    <row r="22" spans="1:10" x14ac:dyDescent="0.3">
      <c r="A22" s="45">
        <v>20</v>
      </c>
      <c r="B22" s="43" t="s">
        <v>96</v>
      </c>
      <c r="C22" s="40">
        <v>55</v>
      </c>
      <c r="D22" s="40">
        <v>61</v>
      </c>
      <c r="E22" s="40">
        <v>66</v>
      </c>
      <c r="F22" s="40">
        <v>77</v>
      </c>
      <c r="G22" s="40">
        <v>69</v>
      </c>
      <c r="H22" s="50">
        <v>69</v>
      </c>
      <c r="I22" s="50">
        <f t="shared" si="0"/>
        <v>66.166666666666671</v>
      </c>
      <c r="J22" s="86" t="str">
        <f t="shared" si="1"/>
        <v>GOOD</v>
      </c>
    </row>
    <row r="23" spans="1:10" x14ac:dyDescent="0.3">
      <c r="A23" s="45">
        <v>21</v>
      </c>
      <c r="B23" s="43" t="s">
        <v>97</v>
      </c>
      <c r="C23" s="47">
        <v>69</v>
      </c>
      <c r="D23" s="47">
        <v>83</v>
      </c>
      <c r="E23" s="47">
        <v>85</v>
      </c>
      <c r="F23" s="47">
        <v>62</v>
      </c>
      <c r="G23" s="47">
        <v>75</v>
      </c>
      <c r="H23" s="49">
        <v>83</v>
      </c>
      <c r="I23" s="50">
        <f t="shared" si="0"/>
        <v>76.166666666666671</v>
      </c>
      <c r="J23" s="86" t="str">
        <f t="shared" si="1"/>
        <v>GOOD</v>
      </c>
    </row>
    <row r="24" spans="1:10" x14ac:dyDescent="0.3">
      <c r="A24" s="45">
        <v>22</v>
      </c>
      <c r="B24" s="43" t="s">
        <v>98</v>
      </c>
      <c r="C24" s="40">
        <v>65</v>
      </c>
      <c r="D24" s="40">
        <v>92</v>
      </c>
      <c r="E24" s="40">
        <v>65</v>
      </c>
      <c r="F24" s="40">
        <v>61</v>
      </c>
      <c r="G24" s="40">
        <v>92</v>
      </c>
      <c r="H24" s="50">
        <v>70</v>
      </c>
      <c r="I24" s="50">
        <f t="shared" si="0"/>
        <v>74.166666666666671</v>
      </c>
      <c r="J24" s="86" t="str">
        <f t="shared" si="1"/>
        <v>GOOD</v>
      </c>
    </row>
    <row r="25" spans="1:10" x14ac:dyDescent="0.3">
      <c r="A25" s="45">
        <v>23</v>
      </c>
      <c r="B25" s="43" t="s">
        <v>99</v>
      </c>
      <c r="C25" s="47">
        <v>90</v>
      </c>
      <c r="D25" s="47">
        <v>64</v>
      </c>
      <c r="E25" s="47">
        <v>84</v>
      </c>
      <c r="F25" s="47">
        <v>92</v>
      </c>
      <c r="G25" s="47">
        <v>68</v>
      </c>
      <c r="H25" s="49">
        <v>75</v>
      </c>
      <c r="I25" s="50">
        <f t="shared" si="0"/>
        <v>78.833333333333329</v>
      </c>
      <c r="J25" s="86" t="str">
        <f t="shared" si="1"/>
        <v>GOOD</v>
      </c>
    </row>
    <row r="26" spans="1:10" x14ac:dyDescent="0.3">
      <c r="A26" s="45">
        <v>24</v>
      </c>
      <c r="B26" s="43" t="s">
        <v>100</v>
      </c>
      <c r="C26" s="40">
        <v>60</v>
      </c>
      <c r="D26" s="40">
        <v>90</v>
      </c>
      <c r="E26" s="40">
        <v>88</v>
      </c>
      <c r="F26" s="40">
        <v>81</v>
      </c>
      <c r="G26" s="40">
        <v>60</v>
      </c>
      <c r="H26" s="50">
        <v>80</v>
      </c>
      <c r="I26" s="50">
        <f t="shared" si="0"/>
        <v>76.5</v>
      </c>
      <c r="J26" s="86" t="str">
        <f t="shared" si="1"/>
        <v>GOOD</v>
      </c>
    </row>
    <row r="27" spans="1:10" x14ac:dyDescent="0.3">
      <c r="A27" s="45">
        <v>25</v>
      </c>
      <c r="B27" s="43" t="s">
        <v>101</v>
      </c>
      <c r="C27" s="47">
        <v>62</v>
      </c>
      <c r="D27" s="47">
        <v>79</v>
      </c>
      <c r="E27" s="47">
        <v>64</v>
      </c>
      <c r="F27" s="47">
        <v>90</v>
      </c>
      <c r="G27" s="47">
        <v>89</v>
      </c>
      <c r="H27" s="49">
        <v>74</v>
      </c>
      <c r="I27" s="50">
        <f t="shared" si="0"/>
        <v>76.333333333333329</v>
      </c>
      <c r="J27" s="86" t="str">
        <f t="shared" si="1"/>
        <v>GOOD</v>
      </c>
    </row>
    <row r="28" spans="1:10" x14ac:dyDescent="0.3">
      <c r="A28" s="45">
        <v>26</v>
      </c>
      <c r="B28" s="43" t="s">
        <v>102</v>
      </c>
      <c r="C28" s="40">
        <v>72</v>
      </c>
      <c r="D28" s="40">
        <v>68</v>
      </c>
      <c r="E28" s="40">
        <v>88</v>
      </c>
      <c r="F28" s="40">
        <v>72</v>
      </c>
      <c r="G28" s="40">
        <v>83</v>
      </c>
      <c r="H28" s="50">
        <v>63</v>
      </c>
      <c r="I28" s="50">
        <f t="shared" si="0"/>
        <v>74.333333333333329</v>
      </c>
      <c r="J28" s="86" t="str">
        <f t="shared" si="1"/>
        <v>GOOD</v>
      </c>
    </row>
    <row r="29" spans="1:10" x14ac:dyDescent="0.3">
      <c r="A29" s="45">
        <v>27</v>
      </c>
      <c r="B29" s="43" t="s">
        <v>103</v>
      </c>
      <c r="C29" s="47">
        <v>78</v>
      </c>
      <c r="D29" s="47">
        <v>64</v>
      </c>
      <c r="E29" s="47">
        <v>92</v>
      </c>
      <c r="F29" s="47">
        <v>67</v>
      </c>
      <c r="G29" s="47">
        <v>76</v>
      </c>
      <c r="H29" s="49">
        <v>78</v>
      </c>
      <c r="I29" s="50">
        <f t="shared" si="0"/>
        <v>75.833333333333329</v>
      </c>
      <c r="J29" s="86" t="str">
        <f t="shared" si="1"/>
        <v>GOOD</v>
      </c>
    </row>
    <row r="30" spans="1:10" x14ac:dyDescent="0.3">
      <c r="A30" s="45">
        <v>28</v>
      </c>
      <c r="B30" s="43" t="s">
        <v>104</v>
      </c>
      <c r="C30" s="40">
        <v>85</v>
      </c>
      <c r="D30" s="40">
        <v>80</v>
      </c>
      <c r="E30" s="40">
        <v>91</v>
      </c>
      <c r="F30" s="40">
        <v>82</v>
      </c>
      <c r="G30" s="40">
        <v>75</v>
      </c>
      <c r="H30" s="50">
        <v>77</v>
      </c>
      <c r="I30" s="50">
        <f t="shared" si="0"/>
        <v>81.666666666666671</v>
      </c>
      <c r="J30" s="86" t="str">
        <f t="shared" si="1"/>
        <v>EXCELENT</v>
      </c>
    </row>
    <row r="31" spans="1:10" x14ac:dyDescent="0.3">
      <c r="A31" s="45">
        <v>29</v>
      </c>
      <c r="B31" s="43" t="s">
        <v>105</v>
      </c>
      <c r="C31" s="47">
        <v>66</v>
      </c>
      <c r="D31" s="47">
        <v>82</v>
      </c>
      <c r="E31" s="47">
        <v>81</v>
      </c>
      <c r="F31" s="47">
        <v>90</v>
      </c>
      <c r="G31" s="47">
        <v>82</v>
      </c>
      <c r="H31" s="49">
        <v>62</v>
      </c>
      <c r="I31" s="50">
        <f t="shared" si="0"/>
        <v>77.166666666666671</v>
      </c>
      <c r="J31" s="86" t="str">
        <f t="shared" si="1"/>
        <v>GOOD</v>
      </c>
    </row>
    <row r="32" spans="1:10" x14ac:dyDescent="0.3">
      <c r="A32" s="45">
        <v>30</v>
      </c>
      <c r="B32" s="43" t="s">
        <v>106</v>
      </c>
      <c r="C32" s="40">
        <v>70</v>
      </c>
      <c r="D32" s="40">
        <v>76</v>
      </c>
      <c r="E32" s="40">
        <v>80</v>
      </c>
      <c r="F32" s="40">
        <v>64</v>
      </c>
      <c r="G32" s="40">
        <v>70</v>
      </c>
      <c r="H32" s="50">
        <v>68</v>
      </c>
      <c r="I32" s="50">
        <f t="shared" si="0"/>
        <v>71.333333333333329</v>
      </c>
      <c r="J32" s="86" t="str">
        <f t="shared" si="1"/>
        <v>GOOD</v>
      </c>
    </row>
    <row r="33" spans="1:10" x14ac:dyDescent="0.3">
      <c r="A33" s="45">
        <v>31</v>
      </c>
      <c r="B33" s="43" t="s">
        <v>107</v>
      </c>
      <c r="C33" s="47">
        <v>75</v>
      </c>
      <c r="D33" s="47">
        <v>87</v>
      </c>
      <c r="E33" s="47">
        <v>84</v>
      </c>
      <c r="F33" s="47">
        <v>74</v>
      </c>
      <c r="G33" s="47">
        <v>71</v>
      </c>
      <c r="H33" s="49">
        <v>80</v>
      </c>
      <c r="I33" s="50">
        <f t="shared" si="0"/>
        <v>78.5</v>
      </c>
      <c r="J33" s="86" t="str">
        <f t="shared" si="1"/>
        <v>GOOD</v>
      </c>
    </row>
    <row r="34" spans="1:10" x14ac:dyDescent="0.3">
      <c r="A34" s="45">
        <v>32</v>
      </c>
      <c r="B34" s="43" t="s">
        <v>108</v>
      </c>
      <c r="C34" s="40">
        <v>71</v>
      </c>
      <c r="D34" s="40">
        <v>93</v>
      </c>
      <c r="E34" s="40">
        <v>68</v>
      </c>
      <c r="F34" s="40">
        <v>75</v>
      </c>
      <c r="G34" s="40">
        <v>90</v>
      </c>
      <c r="H34" s="50">
        <v>61</v>
      </c>
      <c r="I34" s="50">
        <f t="shared" si="0"/>
        <v>76.333333333333329</v>
      </c>
      <c r="J34" s="86" t="str">
        <f t="shared" si="1"/>
        <v>GOOD</v>
      </c>
    </row>
    <row r="35" spans="1:10" x14ac:dyDescent="0.3">
      <c r="A35" s="45">
        <v>33</v>
      </c>
      <c r="B35" s="43" t="s">
        <v>109</v>
      </c>
      <c r="C35" s="47">
        <v>69</v>
      </c>
      <c r="D35" s="47">
        <v>90</v>
      </c>
      <c r="E35" s="47">
        <v>76</v>
      </c>
      <c r="F35" s="47">
        <v>72</v>
      </c>
      <c r="G35" s="47">
        <v>63</v>
      </c>
      <c r="H35" s="49">
        <v>93</v>
      </c>
      <c r="I35" s="50">
        <f t="shared" si="0"/>
        <v>77.166666666666671</v>
      </c>
      <c r="J35" s="86" t="str">
        <f t="shared" si="1"/>
        <v>GOOD</v>
      </c>
    </row>
    <row r="36" spans="1:10" x14ac:dyDescent="0.3">
      <c r="A36" s="45">
        <v>34</v>
      </c>
      <c r="B36" s="43" t="s">
        <v>110</v>
      </c>
      <c r="C36" s="40">
        <v>73</v>
      </c>
      <c r="D36" s="40">
        <v>81</v>
      </c>
      <c r="E36" s="40">
        <v>75</v>
      </c>
      <c r="F36" s="40">
        <v>64</v>
      </c>
      <c r="G36" s="40">
        <v>68</v>
      </c>
      <c r="H36" s="50">
        <v>76</v>
      </c>
      <c r="I36" s="50">
        <f t="shared" si="0"/>
        <v>72.833333333333329</v>
      </c>
      <c r="J36" s="86" t="str">
        <f t="shared" si="1"/>
        <v>GOOD</v>
      </c>
    </row>
    <row r="37" spans="1:10" x14ac:dyDescent="0.3">
      <c r="A37" s="45">
        <v>35</v>
      </c>
      <c r="B37" s="43" t="s">
        <v>111</v>
      </c>
      <c r="C37" s="47">
        <v>69</v>
      </c>
      <c r="D37" s="47">
        <v>77</v>
      </c>
      <c r="E37" s="47">
        <v>61</v>
      </c>
      <c r="F37" s="47">
        <v>62</v>
      </c>
      <c r="G37" s="47">
        <v>76</v>
      </c>
      <c r="H37" s="49">
        <v>71</v>
      </c>
      <c r="I37" s="50">
        <f t="shared" si="0"/>
        <v>69.333333333333329</v>
      </c>
      <c r="J37" s="86" t="str">
        <f t="shared" si="1"/>
        <v>GOOD</v>
      </c>
    </row>
    <row r="38" spans="1:10" x14ac:dyDescent="0.3">
      <c r="A38" s="45">
        <v>36</v>
      </c>
      <c r="B38" s="43" t="s">
        <v>112</v>
      </c>
      <c r="C38" s="40">
        <v>76</v>
      </c>
      <c r="D38" s="40">
        <v>86</v>
      </c>
      <c r="E38" s="40">
        <v>87</v>
      </c>
      <c r="F38" s="40">
        <v>89</v>
      </c>
      <c r="G38" s="40">
        <v>70</v>
      </c>
      <c r="H38" s="50">
        <v>79</v>
      </c>
      <c r="I38" s="50">
        <f t="shared" si="0"/>
        <v>81.166666666666671</v>
      </c>
      <c r="J38" s="86" t="str">
        <f t="shared" si="1"/>
        <v>EXCELENT</v>
      </c>
    </row>
    <row r="39" spans="1:10" x14ac:dyDescent="0.3">
      <c r="A39" s="45">
        <v>37</v>
      </c>
      <c r="B39" s="43" t="s">
        <v>113</v>
      </c>
      <c r="C39" s="47">
        <v>74</v>
      </c>
      <c r="D39" s="47">
        <v>84</v>
      </c>
      <c r="E39" s="47">
        <v>83</v>
      </c>
      <c r="F39" s="47">
        <v>80</v>
      </c>
      <c r="G39" s="47">
        <v>73</v>
      </c>
      <c r="H39" s="49">
        <v>65</v>
      </c>
      <c r="I39" s="50">
        <f t="shared" si="0"/>
        <v>76.5</v>
      </c>
      <c r="J39" s="86" t="str">
        <f t="shared" si="1"/>
        <v>GOOD</v>
      </c>
    </row>
    <row r="40" spans="1:10" x14ac:dyDescent="0.3">
      <c r="A40" s="45">
        <v>38</v>
      </c>
      <c r="B40" s="43" t="s">
        <v>114</v>
      </c>
      <c r="C40" s="40">
        <v>79</v>
      </c>
      <c r="D40" s="40">
        <v>67</v>
      </c>
      <c r="E40" s="40">
        <v>84</v>
      </c>
      <c r="F40" s="40">
        <v>88</v>
      </c>
      <c r="G40" s="40">
        <v>68</v>
      </c>
      <c r="H40" s="50">
        <v>88</v>
      </c>
      <c r="I40" s="50">
        <f t="shared" si="0"/>
        <v>79</v>
      </c>
      <c r="J40" s="86" t="str">
        <f t="shared" si="1"/>
        <v>GOOD</v>
      </c>
    </row>
    <row r="41" spans="1:10" x14ac:dyDescent="0.3">
      <c r="A41" s="45">
        <v>39</v>
      </c>
      <c r="B41" s="43" t="s">
        <v>115</v>
      </c>
      <c r="C41" s="47">
        <v>88</v>
      </c>
      <c r="D41" s="47">
        <v>68</v>
      </c>
      <c r="E41" s="47">
        <v>60</v>
      </c>
      <c r="F41" s="47">
        <v>79</v>
      </c>
      <c r="G41" s="47">
        <v>66</v>
      </c>
      <c r="H41" s="49">
        <v>71</v>
      </c>
      <c r="I41" s="50">
        <f t="shared" si="0"/>
        <v>72</v>
      </c>
      <c r="J41" s="86" t="str">
        <f t="shared" si="1"/>
        <v>GOOD</v>
      </c>
    </row>
    <row r="42" spans="1:10" x14ac:dyDescent="0.3">
      <c r="A42" s="45">
        <v>40</v>
      </c>
      <c r="B42" s="43" t="s">
        <v>116</v>
      </c>
      <c r="C42" s="40">
        <v>87</v>
      </c>
      <c r="D42" s="40">
        <v>81</v>
      </c>
      <c r="E42" s="40">
        <v>63</v>
      </c>
      <c r="F42" s="40">
        <v>83</v>
      </c>
      <c r="G42" s="40">
        <v>76</v>
      </c>
      <c r="H42" s="50">
        <v>76</v>
      </c>
      <c r="I42" s="50">
        <f t="shared" si="0"/>
        <v>77.666666666666671</v>
      </c>
      <c r="J42" s="86" t="str">
        <f t="shared" si="1"/>
        <v>GOOD</v>
      </c>
    </row>
    <row r="43" spans="1:10" x14ac:dyDescent="0.3">
      <c r="A43" s="45">
        <v>41</v>
      </c>
      <c r="B43" s="43" t="s">
        <v>117</v>
      </c>
      <c r="C43" s="47">
        <v>80</v>
      </c>
      <c r="D43" s="47">
        <v>73</v>
      </c>
      <c r="E43" s="47">
        <v>85</v>
      </c>
      <c r="F43" s="47">
        <v>87</v>
      </c>
      <c r="G43" s="47">
        <v>72</v>
      </c>
      <c r="H43" s="49">
        <v>71</v>
      </c>
      <c r="I43" s="50">
        <f t="shared" si="0"/>
        <v>78</v>
      </c>
      <c r="J43" s="86" t="str">
        <f t="shared" si="1"/>
        <v>GOOD</v>
      </c>
    </row>
    <row r="44" spans="1:10" x14ac:dyDescent="0.3">
      <c r="A44" s="45">
        <v>42</v>
      </c>
      <c r="B44" s="43" t="s">
        <v>117</v>
      </c>
      <c r="C44" s="40">
        <v>78</v>
      </c>
      <c r="D44" s="40">
        <v>66</v>
      </c>
      <c r="E44" s="40">
        <v>78</v>
      </c>
      <c r="F44" s="40">
        <v>68</v>
      </c>
      <c r="G44" s="40">
        <v>78</v>
      </c>
      <c r="H44" s="50">
        <v>91</v>
      </c>
      <c r="I44" s="50">
        <f t="shared" si="0"/>
        <v>76.5</v>
      </c>
      <c r="J44" s="86" t="str">
        <f t="shared" si="1"/>
        <v>GOOD</v>
      </c>
    </row>
    <row r="45" spans="1:10" x14ac:dyDescent="0.3">
      <c r="A45" s="45">
        <v>43</v>
      </c>
      <c r="B45" s="43" t="s">
        <v>118</v>
      </c>
      <c r="C45" s="47">
        <v>76</v>
      </c>
      <c r="D45" s="47">
        <v>75</v>
      </c>
      <c r="E45" s="47">
        <v>66</v>
      </c>
      <c r="F45" s="47">
        <v>89</v>
      </c>
      <c r="G45" s="47">
        <v>92</v>
      </c>
      <c r="H45" s="49">
        <v>75</v>
      </c>
      <c r="I45" s="50">
        <f t="shared" si="0"/>
        <v>78.833333333333329</v>
      </c>
      <c r="J45" s="86" t="str">
        <f t="shared" si="1"/>
        <v>GOOD</v>
      </c>
    </row>
    <row r="46" spans="1:10" x14ac:dyDescent="0.3">
      <c r="A46" s="45">
        <v>44</v>
      </c>
      <c r="B46" s="43" t="s">
        <v>119</v>
      </c>
      <c r="C46" s="40">
        <v>74</v>
      </c>
      <c r="D46" s="40">
        <v>91</v>
      </c>
      <c r="E46" s="40">
        <v>81</v>
      </c>
      <c r="F46" s="40">
        <v>84</v>
      </c>
      <c r="G46" s="40">
        <v>78</v>
      </c>
      <c r="H46" s="50">
        <v>82</v>
      </c>
      <c r="I46" s="50">
        <f t="shared" si="0"/>
        <v>81.666666666666671</v>
      </c>
      <c r="J46" s="86" t="str">
        <f t="shared" si="1"/>
        <v>EXCELENT</v>
      </c>
    </row>
    <row r="47" spans="1:10" x14ac:dyDescent="0.3">
      <c r="A47" s="45">
        <v>45</v>
      </c>
      <c r="B47" s="43" t="s">
        <v>119</v>
      </c>
      <c r="C47" s="47">
        <v>85</v>
      </c>
      <c r="D47" s="47">
        <v>80</v>
      </c>
      <c r="E47" s="47">
        <v>68</v>
      </c>
      <c r="F47" s="47">
        <v>93</v>
      </c>
      <c r="G47" s="47">
        <v>70</v>
      </c>
      <c r="H47" s="49">
        <v>63</v>
      </c>
      <c r="I47" s="50">
        <f t="shared" si="0"/>
        <v>76.5</v>
      </c>
      <c r="J47" s="86" t="str">
        <f t="shared" si="1"/>
        <v>GOOD</v>
      </c>
    </row>
    <row r="48" spans="1:10" x14ac:dyDescent="0.3">
      <c r="A48" s="45">
        <v>46</v>
      </c>
      <c r="B48" s="43" t="s">
        <v>120</v>
      </c>
      <c r="C48" s="40">
        <v>73</v>
      </c>
      <c r="D48" s="40">
        <v>60</v>
      </c>
      <c r="E48" s="40">
        <v>60</v>
      </c>
      <c r="F48" s="40">
        <v>86</v>
      </c>
      <c r="G48" s="40">
        <v>86</v>
      </c>
      <c r="H48" s="50">
        <v>78</v>
      </c>
      <c r="I48" s="50">
        <f t="shared" si="0"/>
        <v>73.833333333333329</v>
      </c>
      <c r="J48" s="86" t="str">
        <f t="shared" si="1"/>
        <v>GOOD</v>
      </c>
    </row>
    <row r="49" spans="1:10" x14ac:dyDescent="0.3">
      <c r="A49" s="45">
        <v>47</v>
      </c>
      <c r="B49" s="43" t="s">
        <v>121</v>
      </c>
      <c r="C49" s="47">
        <v>70</v>
      </c>
      <c r="D49" s="47">
        <v>78</v>
      </c>
      <c r="E49" s="47">
        <v>67</v>
      </c>
      <c r="F49" s="47">
        <v>71</v>
      </c>
      <c r="G49" s="47">
        <v>81</v>
      </c>
      <c r="H49" s="49">
        <v>86</v>
      </c>
      <c r="I49" s="50">
        <f t="shared" si="0"/>
        <v>75.5</v>
      </c>
      <c r="J49" s="86" t="str">
        <f t="shared" si="1"/>
        <v>GOOD</v>
      </c>
    </row>
    <row r="50" spans="1:10" x14ac:dyDescent="0.3">
      <c r="A50" s="45">
        <v>48</v>
      </c>
      <c r="B50" s="43" t="s">
        <v>122</v>
      </c>
      <c r="C50" s="40">
        <v>70</v>
      </c>
      <c r="D50" s="40">
        <v>87</v>
      </c>
      <c r="E50" s="40">
        <v>83</v>
      </c>
      <c r="F50" s="40">
        <v>63</v>
      </c>
      <c r="G50" s="40">
        <v>73</v>
      </c>
      <c r="H50" s="50">
        <v>75</v>
      </c>
      <c r="I50" s="50">
        <f t="shared" si="0"/>
        <v>75.166666666666671</v>
      </c>
      <c r="J50" s="86" t="str">
        <f t="shared" si="1"/>
        <v>GOOD</v>
      </c>
    </row>
    <row r="51" spans="1:10" x14ac:dyDescent="0.3">
      <c r="A51" s="45">
        <v>49</v>
      </c>
      <c r="B51" s="43" t="s">
        <v>123</v>
      </c>
      <c r="C51" s="47">
        <v>71</v>
      </c>
      <c r="D51" s="47">
        <v>83</v>
      </c>
      <c r="E51" s="47">
        <v>69</v>
      </c>
      <c r="F51" s="47">
        <v>68</v>
      </c>
      <c r="G51" s="47">
        <v>77</v>
      </c>
      <c r="H51" s="49">
        <v>64</v>
      </c>
      <c r="I51" s="50">
        <f t="shared" si="0"/>
        <v>72</v>
      </c>
      <c r="J51" s="86" t="str">
        <f t="shared" si="1"/>
        <v>GOOD</v>
      </c>
    </row>
    <row r="52" spans="1:10" x14ac:dyDescent="0.3">
      <c r="A52" s="45">
        <v>50</v>
      </c>
      <c r="B52" s="43" t="s">
        <v>124</v>
      </c>
      <c r="C52" s="40">
        <v>70</v>
      </c>
      <c r="D52" s="40">
        <v>85</v>
      </c>
      <c r="E52" s="40">
        <v>66</v>
      </c>
      <c r="F52" s="40">
        <v>91</v>
      </c>
      <c r="G52" s="40">
        <v>69</v>
      </c>
      <c r="H52" s="50">
        <v>75</v>
      </c>
      <c r="I52" s="50">
        <f t="shared" si="0"/>
        <v>76</v>
      </c>
      <c r="J52" s="86" t="str">
        <f t="shared" si="1"/>
        <v>GOOD</v>
      </c>
    </row>
    <row r="53" spans="1:10" x14ac:dyDescent="0.3">
      <c r="A53" s="45">
        <v>51</v>
      </c>
      <c r="B53" s="43" t="s">
        <v>107</v>
      </c>
      <c r="C53" s="47">
        <v>79</v>
      </c>
      <c r="D53" s="47">
        <v>92</v>
      </c>
      <c r="E53" s="47">
        <v>88</v>
      </c>
      <c r="F53" s="47">
        <v>86</v>
      </c>
      <c r="G53" s="47">
        <v>71</v>
      </c>
      <c r="H53" s="49">
        <v>89</v>
      </c>
      <c r="I53" s="50">
        <f t="shared" si="0"/>
        <v>84.166666666666671</v>
      </c>
      <c r="J53" s="86" t="str">
        <f t="shared" si="1"/>
        <v>EXCELENT</v>
      </c>
    </row>
    <row r="54" spans="1:10" x14ac:dyDescent="0.3">
      <c r="A54" s="45">
        <v>52</v>
      </c>
      <c r="B54" s="43" t="s">
        <v>125</v>
      </c>
      <c r="C54" s="40">
        <v>71</v>
      </c>
      <c r="D54" s="40">
        <v>84</v>
      </c>
      <c r="E54" s="40">
        <v>67</v>
      </c>
      <c r="F54" s="40">
        <v>76</v>
      </c>
      <c r="G54" s="40">
        <v>63</v>
      </c>
      <c r="H54" s="50">
        <v>62</v>
      </c>
      <c r="I54" s="50">
        <f t="shared" si="0"/>
        <v>70.5</v>
      </c>
      <c r="J54" s="86" t="str">
        <f t="shared" si="1"/>
        <v>GOOD</v>
      </c>
    </row>
    <row r="55" spans="1:10" x14ac:dyDescent="0.3">
      <c r="A55" s="45">
        <v>53</v>
      </c>
      <c r="B55" s="43" t="s">
        <v>126</v>
      </c>
      <c r="C55" s="47">
        <v>72</v>
      </c>
      <c r="D55" s="47">
        <v>86</v>
      </c>
      <c r="E55" s="47">
        <v>71</v>
      </c>
      <c r="F55" s="47">
        <v>86</v>
      </c>
      <c r="G55" s="47">
        <v>75</v>
      </c>
      <c r="H55" s="49">
        <v>89</v>
      </c>
      <c r="I55" s="50">
        <f t="shared" si="0"/>
        <v>79.833333333333329</v>
      </c>
      <c r="J55" s="86" t="str">
        <f t="shared" si="1"/>
        <v>GOOD</v>
      </c>
    </row>
    <row r="56" spans="1:10" x14ac:dyDescent="0.3">
      <c r="A56" s="45">
        <v>54</v>
      </c>
      <c r="B56" s="43" t="s">
        <v>127</v>
      </c>
      <c r="C56" s="40">
        <v>65</v>
      </c>
      <c r="D56" s="40">
        <v>88</v>
      </c>
      <c r="E56" s="40">
        <v>85</v>
      </c>
      <c r="F56" s="40">
        <v>74</v>
      </c>
      <c r="G56" s="40">
        <v>91</v>
      </c>
      <c r="H56" s="50">
        <v>87</v>
      </c>
      <c r="I56" s="50">
        <f t="shared" si="0"/>
        <v>81.666666666666671</v>
      </c>
      <c r="J56" s="86" t="str">
        <f t="shared" si="1"/>
        <v>EXCELENT</v>
      </c>
    </row>
    <row r="57" spans="1:10" x14ac:dyDescent="0.3">
      <c r="A57" s="45">
        <v>55</v>
      </c>
      <c r="B57" s="43" t="s">
        <v>128</v>
      </c>
      <c r="C57" s="47">
        <v>62</v>
      </c>
      <c r="D57" s="47">
        <v>75</v>
      </c>
      <c r="E57" s="47">
        <v>70</v>
      </c>
      <c r="F57" s="47">
        <v>80</v>
      </c>
      <c r="G57" s="47">
        <v>70</v>
      </c>
      <c r="H57" s="49">
        <v>66</v>
      </c>
      <c r="I57" s="50">
        <f t="shared" si="0"/>
        <v>70.5</v>
      </c>
      <c r="J57" s="86" t="str">
        <f t="shared" si="1"/>
        <v>GOOD</v>
      </c>
    </row>
    <row r="58" spans="1:10" x14ac:dyDescent="0.3">
      <c r="A58" s="45">
        <v>56</v>
      </c>
      <c r="B58" s="43" t="s">
        <v>117</v>
      </c>
      <c r="C58" s="40">
        <v>65</v>
      </c>
      <c r="D58" s="40">
        <v>85</v>
      </c>
      <c r="E58" s="40">
        <v>76</v>
      </c>
      <c r="F58" s="40">
        <v>61</v>
      </c>
      <c r="G58" s="40">
        <v>79</v>
      </c>
      <c r="H58" s="50">
        <v>84</v>
      </c>
      <c r="I58" s="50">
        <f t="shared" si="0"/>
        <v>75</v>
      </c>
      <c r="J58" s="86" t="str">
        <f t="shared" si="1"/>
        <v>GOOD</v>
      </c>
    </row>
    <row r="59" spans="1:10" x14ac:dyDescent="0.3">
      <c r="A59" s="45">
        <v>57</v>
      </c>
      <c r="B59" s="43" t="s">
        <v>117</v>
      </c>
      <c r="C59" s="47">
        <v>60</v>
      </c>
      <c r="D59" s="47">
        <v>88</v>
      </c>
      <c r="E59" s="47">
        <v>84</v>
      </c>
      <c r="F59" s="47">
        <v>90</v>
      </c>
      <c r="G59" s="47">
        <v>69</v>
      </c>
      <c r="H59" s="49">
        <v>91</v>
      </c>
      <c r="I59" s="50">
        <f t="shared" si="0"/>
        <v>80.333333333333329</v>
      </c>
      <c r="J59" s="86" t="str">
        <f t="shared" si="1"/>
        <v>EXCELENT</v>
      </c>
    </row>
    <row r="60" spans="1:10" x14ac:dyDescent="0.3">
      <c r="A60" s="45">
        <v>58</v>
      </c>
      <c r="B60" s="43" t="s">
        <v>129</v>
      </c>
      <c r="C60" s="40">
        <v>70</v>
      </c>
      <c r="D60" s="40">
        <v>86</v>
      </c>
      <c r="E60" s="40">
        <v>84</v>
      </c>
      <c r="F60" s="40">
        <v>86</v>
      </c>
      <c r="G60" s="40">
        <v>68</v>
      </c>
      <c r="H60" s="50">
        <v>66</v>
      </c>
      <c r="I60" s="50">
        <f t="shared" si="0"/>
        <v>76.666666666666671</v>
      </c>
      <c r="J60" s="86" t="str">
        <f t="shared" si="1"/>
        <v>GOOD</v>
      </c>
    </row>
    <row r="61" spans="1:10" x14ac:dyDescent="0.3">
      <c r="A61" s="45">
        <v>59</v>
      </c>
      <c r="B61" s="43" t="s">
        <v>130</v>
      </c>
      <c r="C61" s="47">
        <v>68</v>
      </c>
      <c r="D61" s="47">
        <v>77</v>
      </c>
      <c r="E61" s="47">
        <v>89</v>
      </c>
      <c r="F61" s="47">
        <v>71</v>
      </c>
      <c r="G61" s="47">
        <v>65</v>
      </c>
      <c r="H61" s="49">
        <v>63</v>
      </c>
      <c r="I61" s="50">
        <f t="shared" si="0"/>
        <v>72.166666666666671</v>
      </c>
      <c r="J61" s="86" t="str">
        <f t="shared" si="1"/>
        <v>GOOD</v>
      </c>
    </row>
    <row r="62" spans="1:10" x14ac:dyDescent="0.3">
      <c r="A62" s="45">
        <v>60</v>
      </c>
      <c r="B62" s="43" t="s">
        <v>131</v>
      </c>
      <c r="C62" s="40">
        <v>67</v>
      </c>
      <c r="D62" s="40">
        <v>86</v>
      </c>
      <c r="E62" s="40">
        <v>85</v>
      </c>
      <c r="F62" s="40">
        <v>68</v>
      </c>
      <c r="G62" s="40">
        <v>70</v>
      </c>
      <c r="H62" s="50">
        <v>89</v>
      </c>
      <c r="I62" s="50">
        <f t="shared" si="0"/>
        <v>77.5</v>
      </c>
      <c r="J62" s="86" t="str">
        <f t="shared" si="1"/>
        <v>GOOD</v>
      </c>
    </row>
    <row r="63" spans="1:10" x14ac:dyDescent="0.3">
      <c r="A63" s="45">
        <v>61</v>
      </c>
      <c r="B63" s="43" t="s">
        <v>132</v>
      </c>
      <c r="C63" s="47">
        <v>68</v>
      </c>
      <c r="D63" s="47">
        <v>75</v>
      </c>
      <c r="E63" s="47">
        <v>83</v>
      </c>
      <c r="F63" s="47">
        <v>93</v>
      </c>
      <c r="G63" s="47">
        <v>92</v>
      </c>
      <c r="H63" s="49">
        <v>92</v>
      </c>
      <c r="I63" s="50">
        <f t="shared" si="0"/>
        <v>83.833333333333329</v>
      </c>
      <c r="J63" s="86" t="str">
        <f t="shared" si="1"/>
        <v>EXCELENT</v>
      </c>
    </row>
    <row r="64" spans="1:10" x14ac:dyDescent="0.3">
      <c r="A64" s="45">
        <v>62</v>
      </c>
      <c r="B64" s="43" t="s">
        <v>133</v>
      </c>
      <c r="C64" s="40">
        <v>73</v>
      </c>
      <c r="D64" s="40">
        <v>76</v>
      </c>
      <c r="E64" s="40">
        <v>79</v>
      </c>
      <c r="F64" s="40">
        <v>77</v>
      </c>
      <c r="G64" s="40">
        <v>64</v>
      </c>
      <c r="H64" s="50">
        <v>61</v>
      </c>
      <c r="I64" s="50">
        <f t="shared" si="0"/>
        <v>71.666666666666671</v>
      </c>
      <c r="J64" s="86" t="str">
        <f t="shared" si="1"/>
        <v>GOOD</v>
      </c>
    </row>
    <row r="65" spans="1:10" x14ac:dyDescent="0.3">
      <c r="A65" s="45">
        <v>63</v>
      </c>
      <c r="B65" s="43" t="s">
        <v>98</v>
      </c>
      <c r="C65" s="47">
        <v>79</v>
      </c>
      <c r="D65" s="47">
        <v>79</v>
      </c>
      <c r="E65" s="47">
        <v>84</v>
      </c>
      <c r="F65" s="47">
        <v>73</v>
      </c>
      <c r="G65" s="47">
        <v>93</v>
      </c>
      <c r="H65" s="49">
        <v>86</v>
      </c>
      <c r="I65" s="50">
        <f t="shared" si="0"/>
        <v>82.333333333333329</v>
      </c>
      <c r="J65" s="86" t="str">
        <f t="shared" si="1"/>
        <v>EXCELENT</v>
      </c>
    </row>
    <row r="66" spans="1:10" x14ac:dyDescent="0.3">
      <c r="A66" s="45">
        <v>64</v>
      </c>
      <c r="B66" s="43" t="s">
        <v>134</v>
      </c>
      <c r="C66" s="40">
        <v>70</v>
      </c>
      <c r="D66" s="40">
        <v>76</v>
      </c>
      <c r="E66" s="40">
        <v>91</v>
      </c>
      <c r="F66" s="40">
        <v>63</v>
      </c>
      <c r="G66" s="40">
        <v>75</v>
      </c>
      <c r="H66" s="50">
        <v>81</v>
      </c>
      <c r="I66" s="50">
        <f t="shared" si="0"/>
        <v>76</v>
      </c>
      <c r="J66" s="86" t="str">
        <f t="shared" si="1"/>
        <v>GOOD</v>
      </c>
    </row>
    <row r="67" spans="1:10" x14ac:dyDescent="0.3">
      <c r="A67" s="45">
        <v>65</v>
      </c>
      <c r="B67" s="43" t="s">
        <v>135</v>
      </c>
      <c r="C67" s="47">
        <v>78</v>
      </c>
      <c r="D67" s="47">
        <v>69</v>
      </c>
      <c r="E67" s="47">
        <v>88</v>
      </c>
      <c r="F67" s="47">
        <v>73</v>
      </c>
      <c r="G67" s="47">
        <v>72</v>
      </c>
      <c r="H67" s="49">
        <v>80</v>
      </c>
      <c r="I67" s="50">
        <f t="shared" si="0"/>
        <v>76.666666666666671</v>
      </c>
      <c r="J67" s="86" t="str">
        <f t="shared" si="1"/>
        <v>GOOD</v>
      </c>
    </row>
    <row r="68" spans="1:10" x14ac:dyDescent="0.3">
      <c r="A68" s="45">
        <v>66</v>
      </c>
      <c r="B68" s="43" t="s">
        <v>136</v>
      </c>
      <c r="C68" s="40">
        <v>55</v>
      </c>
      <c r="D68" s="40">
        <v>80</v>
      </c>
      <c r="E68" s="40">
        <v>93</v>
      </c>
      <c r="F68" s="40">
        <v>91</v>
      </c>
      <c r="G68" s="40">
        <v>65</v>
      </c>
      <c r="H68" s="50">
        <v>66</v>
      </c>
      <c r="I68" s="50">
        <f t="shared" ref="I68:I102" si="2">AVERAGE(C68:H68)</f>
        <v>75</v>
      </c>
      <c r="J68" s="86" t="str">
        <f t="shared" ref="J68:J102" si="3">_xlfn.IFS(I68&gt;=80,"EXCELENT",I68&gt;=60,"GOOD",I68&lt;=60,"FAILED")</f>
        <v>GOOD</v>
      </c>
    </row>
    <row r="69" spans="1:10" x14ac:dyDescent="0.3">
      <c r="A69" s="45">
        <v>67</v>
      </c>
      <c r="B69" s="43" t="s">
        <v>137</v>
      </c>
      <c r="C69" s="47">
        <v>56</v>
      </c>
      <c r="D69" s="47">
        <v>84</v>
      </c>
      <c r="E69" s="47">
        <v>63</v>
      </c>
      <c r="F69" s="47">
        <v>64</v>
      </c>
      <c r="G69" s="47">
        <v>60</v>
      </c>
      <c r="H69" s="49">
        <v>60</v>
      </c>
      <c r="I69" s="50">
        <f t="shared" si="2"/>
        <v>64.5</v>
      </c>
      <c r="J69" s="86" t="str">
        <f t="shared" si="3"/>
        <v>GOOD</v>
      </c>
    </row>
    <row r="70" spans="1:10" x14ac:dyDescent="0.3">
      <c r="A70" s="45">
        <v>68</v>
      </c>
      <c r="B70" s="43" t="s">
        <v>138</v>
      </c>
      <c r="C70" s="40">
        <v>69</v>
      </c>
      <c r="D70" s="40">
        <v>82</v>
      </c>
      <c r="E70" s="40">
        <v>89</v>
      </c>
      <c r="F70" s="40">
        <v>72</v>
      </c>
      <c r="G70" s="40">
        <v>79</v>
      </c>
      <c r="H70" s="50">
        <v>71</v>
      </c>
      <c r="I70" s="50">
        <f t="shared" si="2"/>
        <v>77</v>
      </c>
      <c r="J70" s="86" t="str">
        <f t="shared" si="3"/>
        <v>GOOD</v>
      </c>
    </row>
    <row r="71" spans="1:10" x14ac:dyDescent="0.3">
      <c r="A71" s="45">
        <v>69</v>
      </c>
      <c r="B71" s="43" t="s">
        <v>139</v>
      </c>
      <c r="C71" s="47">
        <v>76</v>
      </c>
      <c r="D71" s="47">
        <v>74</v>
      </c>
      <c r="E71" s="47">
        <v>66</v>
      </c>
      <c r="F71" s="47">
        <v>80</v>
      </c>
      <c r="G71" s="47">
        <v>64</v>
      </c>
      <c r="H71" s="49">
        <v>82</v>
      </c>
      <c r="I71" s="50">
        <f t="shared" si="2"/>
        <v>73.666666666666671</v>
      </c>
      <c r="J71" s="86" t="str">
        <f t="shared" si="3"/>
        <v>GOOD</v>
      </c>
    </row>
    <row r="72" spans="1:10" x14ac:dyDescent="0.3">
      <c r="A72" s="45">
        <v>70</v>
      </c>
      <c r="B72" s="43" t="s">
        <v>114</v>
      </c>
      <c r="C72" s="40">
        <v>74</v>
      </c>
      <c r="D72" s="40">
        <v>92</v>
      </c>
      <c r="E72" s="40">
        <v>67</v>
      </c>
      <c r="F72" s="40">
        <v>84</v>
      </c>
      <c r="G72" s="40">
        <v>69</v>
      </c>
      <c r="H72" s="50">
        <v>85</v>
      </c>
      <c r="I72" s="50">
        <f t="shared" si="2"/>
        <v>78.5</v>
      </c>
      <c r="J72" s="86" t="str">
        <f t="shared" si="3"/>
        <v>GOOD</v>
      </c>
    </row>
    <row r="73" spans="1:10" x14ac:dyDescent="0.3">
      <c r="A73" s="45">
        <v>71</v>
      </c>
      <c r="B73" s="43" t="s">
        <v>140</v>
      </c>
      <c r="C73" s="47">
        <v>79</v>
      </c>
      <c r="D73" s="47">
        <v>75</v>
      </c>
      <c r="E73" s="47">
        <v>84</v>
      </c>
      <c r="F73" s="47">
        <v>92</v>
      </c>
      <c r="G73" s="47">
        <v>62</v>
      </c>
      <c r="H73" s="49">
        <v>90</v>
      </c>
      <c r="I73" s="50">
        <f t="shared" si="2"/>
        <v>80.333333333333329</v>
      </c>
      <c r="J73" s="86" t="str">
        <f t="shared" si="3"/>
        <v>EXCELENT</v>
      </c>
    </row>
    <row r="74" spans="1:10" x14ac:dyDescent="0.3">
      <c r="A74" s="45">
        <v>72</v>
      </c>
      <c r="B74" s="43" t="s">
        <v>141</v>
      </c>
      <c r="C74" s="40">
        <v>88</v>
      </c>
      <c r="D74" s="40">
        <v>63</v>
      </c>
      <c r="E74" s="40">
        <v>69</v>
      </c>
      <c r="F74" s="40">
        <v>72</v>
      </c>
      <c r="G74" s="40">
        <v>72</v>
      </c>
      <c r="H74" s="50">
        <v>88</v>
      </c>
      <c r="I74" s="50">
        <f t="shared" si="2"/>
        <v>75.333333333333329</v>
      </c>
      <c r="J74" s="86" t="str">
        <f t="shared" si="3"/>
        <v>GOOD</v>
      </c>
    </row>
    <row r="75" spans="1:10" x14ac:dyDescent="0.3">
      <c r="A75" s="45">
        <v>73</v>
      </c>
      <c r="B75" s="43" t="s">
        <v>142</v>
      </c>
      <c r="C75" s="47">
        <v>52</v>
      </c>
      <c r="D75" s="47">
        <v>71</v>
      </c>
      <c r="E75" s="47">
        <v>61</v>
      </c>
      <c r="F75" s="47">
        <v>86</v>
      </c>
      <c r="G75" s="47">
        <v>80</v>
      </c>
      <c r="H75" s="49">
        <v>65</v>
      </c>
      <c r="I75" s="50">
        <f t="shared" si="2"/>
        <v>69.166666666666671</v>
      </c>
      <c r="J75" s="86" t="str">
        <f t="shared" si="3"/>
        <v>GOOD</v>
      </c>
    </row>
    <row r="76" spans="1:10" x14ac:dyDescent="0.3">
      <c r="A76" s="45">
        <v>74</v>
      </c>
      <c r="B76" s="43" t="s">
        <v>143</v>
      </c>
      <c r="C76" s="40">
        <v>55</v>
      </c>
      <c r="D76" s="40">
        <v>81</v>
      </c>
      <c r="E76" s="40">
        <v>70</v>
      </c>
      <c r="F76" s="40">
        <v>87</v>
      </c>
      <c r="G76" s="40">
        <v>76</v>
      </c>
      <c r="H76" s="50">
        <v>79</v>
      </c>
      <c r="I76" s="50">
        <f t="shared" si="2"/>
        <v>74.666666666666671</v>
      </c>
      <c r="J76" s="86" t="str">
        <f t="shared" si="3"/>
        <v>GOOD</v>
      </c>
    </row>
    <row r="77" spans="1:10" x14ac:dyDescent="0.3">
      <c r="A77" s="45">
        <v>75</v>
      </c>
      <c r="B77" s="43" t="s">
        <v>144</v>
      </c>
      <c r="C77" s="47">
        <v>55</v>
      </c>
      <c r="D77" s="47">
        <v>65</v>
      </c>
      <c r="E77" s="47">
        <v>76</v>
      </c>
      <c r="F77" s="47">
        <v>82</v>
      </c>
      <c r="G77" s="47">
        <v>82</v>
      </c>
      <c r="H77" s="49">
        <v>71</v>
      </c>
      <c r="I77" s="50">
        <f t="shared" si="2"/>
        <v>71.833333333333329</v>
      </c>
      <c r="J77" s="86" t="str">
        <f t="shared" si="3"/>
        <v>GOOD</v>
      </c>
    </row>
    <row r="78" spans="1:10" x14ac:dyDescent="0.3">
      <c r="A78" s="45">
        <v>76</v>
      </c>
      <c r="B78" s="43" t="s">
        <v>145</v>
      </c>
      <c r="C78" s="40">
        <v>69</v>
      </c>
      <c r="D78" s="40">
        <v>77</v>
      </c>
      <c r="E78" s="40">
        <v>78</v>
      </c>
      <c r="F78" s="40">
        <v>86</v>
      </c>
      <c r="G78" s="40">
        <v>74</v>
      </c>
      <c r="H78" s="50">
        <v>71</v>
      </c>
      <c r="I78" s="50">
        <f t="shared" si="2"/>
        <v>75.833333333333329</v>
      </c>
      <c r="J78" s="86" t="str">
        <f t="shared" si="3"/>
        <v>GOOD</v>
      </c>
    </row>
    <row r="79" spans="1:10" x14ac:dyDescent="0.3">
      <c r="A79" s="45">
        <v>77</v>
      </c>
      <c r="B79" s="43" t="s">
        <v>146</v>
      </c>
      <c r="C79" s="47">
        <v>53</v>
      </c>
      <c r="D79" s="47">
        <v>73</v>
      </c>
      <c r="E79" s="47">
        <v>88</v>
      </c>
      <c r="F79" s="47">
        <v>78</v>
      </c>
      <c r="G79" s="47">
        <v>69</v>
      </c>
      <c r="H79" s="49">
        <v>89</v>
      </c>
      <c r="I79" s="50">
        <f t="shared" si="2"/>
        <v>75</v>
      </c>
      <c r="J79" s="86" t="str">
        <f t="shared" si="3"/>
        <v>GOOD</v>
      </c>
    </row>
    <row r="80" spans="1:10" x14ac:dyDescent="0.3">
      <c r="A80" s="45">
        <v>78</v>
      </c>
      <c r="B80" s="43" t="s">
        <v>147</v>
      </c>
      <c r="C80" s="40">
        <v>69</v>
      </c>
      <c r="D80" s="40">
        <v>69</v>
      </c>
      <c r="E80" s="40">
        <v>93</v>
      </c>
      <c r="F80" s="40">
        <v>68</v>
      </c>
      <c r="G80" s="40">
        <v>68</v>
      </c>
      <c r="H80" s="50">
        <v>65</v>
      </c>
      <c r="I80" s="50">
        <f t="shared" si="2"/>
        <v>72</v>
      </c>
      <c r="J80" s="86" t="str">
        <f t="shared" si="3"/>
        <v>GOOD</v>
      </c>
    </row>
    <row r="81" spans="1:10" x14ac:dyDescent="0.3">
      <c r="A81" s="45">
        <v>79</v>
      </c>
      <c r="B81" s="43" t="s">
        <v>148</v>
      </c>
      <c r="C81" s="47">
        <v>89</v>
      </c>
      <c r="D81" s="47">
        <v>73</v>
      </c>
      <c r="E81" s="47">
        <v>86</v>
      </c>
      <c r="F81" s="47">
        <v>93</v>
      </c>
      <c r="G81" s="47">
        <v>72</v>
      </c>
      <c r="H81" s="49">
        <v>83</v>
      </c>
      <c r="I81" s="50">
        <f t="shared" si="2"/>
        <v>82.666666666666671</v>
      </c>
      <c r="J81" s="86" t="str">
        <f t="shared" si="3"/>
        <v>EXCELENT</v>
      </c>
    </row>
    <row r="82" spans="1:10" x14ac:dyDescent="0.3">
      <c r="A82" s="45">
        <v>80</v>
      </c>
      <c r="B82" s="43" t="s">
        <v>149</v>
      </c>
      <c r="C82" s="40">
        <v>51</v>
      </c>
      <c r="D82" s="40">
        <v>82</v>
      </c>
      <c r="E82" s="40">
        <v>72</v>
      </c>
      <c r="F82" s="40">
        <v>70</v>
      </c>
      <c r="G82" s="40">
        <v>88</v>
      </c>
      <c r="H82" s="50">
        <v>64</v>
      </c>
      <c r="I82" s="50">
        <f t="shared" si="2"/>
        <v>71.166666666666671</v>
      </c>
      <c r="J82" s="86" t="str">
        <f t="shared" si="3"/>
        <v>GOOD</v>
      </c>
    </row>
    <row r="83" spans="1:10" x14ac:dyDescent="0.3">
      <c r="A83" s="45">
        <v>81</v>
      </c>
      <c r="B83" s="43" t="s">
        <v>150</v>
      </c>
      <c r="C83" s="47">
        <v>58</v>
      </c>
      <c r="D83" s="47">
        <v>84</v>
      </c>
      <c r="E83" s="47">
        <v>90</v>
      </c>
      <c r="F83" s="47">
        <v>92</v>
      </c>
      <c r="G83" s="47">
        <v>87</v>
      </c>
      <c r="H83" s="49">
        <v>84</v>
      </c>
      <c r="I83" s="50">
        <f t="shared" si="2"/>
        <v>82.5</v>
      </c>
      <c r="J83" s="86" t="str">
        <f t="shared" si="3"/>
        <v>EXCELENT</v>
      </c>
    </row>
    <row r="84" spans="1:10" x14ac:dyDescent="0.3">
      <c r="A84" s="45">
        <v>82</v>
      </c>
      <c r="B84" s="43" t="s">
        <v>109</v>
      </c>
      <c r="C84" s="40">
        <v>53</v>
      </c>
      <c r="D84" s="40">
        <v>72</v>
      </c>
      <c r="E84" s="40">
        <v>80</v>
      </c>
      <c r="F84" s="40">
        <v>93</v>
      </c>
      <c r="G84" s="40">
        <v>64</v>
      </c>
      <c r="H84" s="50">
        <v>74</v>
      </c>
      <c r="I84" s="50">
        <f t="shared" si="2"/>
        <v>72.666666666666671</v>
      </c>
      <c r="J84" s="86" t="str">
        <f t="shared" si="3"/>
        <v>GOOD</v>
      </c>
    </row>
    <row r="85" spans="1:10" x14ac:dyDescent="0.3">
      <c r="A85" s="45">
        <v>83</v>
      </c>
      <c r="B85" s="43" t="s">
        <v>151</v>
      </c>
      <c r="C85" s="47">
        <v>83</v>
      </c>
      <c r="D85" s="47">
        <v>61</v>
      </c>
      <c r="E85" s="47">
        <v>74</v>
      </c>
      <c r="F85" s="47">
        <v>81</v>
      </c>
      <c r="G85" s="47">
        <v>63</v>
      </c>
      <c r="H85" s="49">
        <v>68</v>
      </c>
      <c r="I85" s="50">
        <f t="shared" si="2"/>
        <v>71.666666666666671</v>
      </c>
      <c r="J85" s="86" t="str">
        <f t="shared" si="3"/>
        <v>GOOD</v>
      </c>
    </row>
    <row r="86" spans="1:10" x14ac:dyDescent="0.3">
      <c r="A86" s="45">
        <v>84</v>
      </c>
      <c r="B86" s="43" t="s">
        <v>152</v>
      </c>
      <c r="C86" s="40">
        <v>79</v>
      </c>
      <c r="D86" s="40">
        <v>79</v>
      </c>
      <c r="E86" s="40">
        <v>84</v>
      </c>
      <c r="F86" s="40">
        <v>65</v>
      </c>
      <c r="G86" s="40">
        <v>74</v>
      </c>
      <c r="H86" s="50">
        <v>87</v>
      </c>
      <c r="I86" s="50">
        <f t="shared" si="2"/>
        <v>78</v>
      </c>
      <c r="J86" s="86" t="str">
        <f t="shared" si="3"/>
        <v>GOOD</v>
      </c>
    </row>
    <row r="87" spans="1:10" x14ac:dyDescent="0.3">
      <c r="A87" s="45">
        <v>85</v>
      </c>
      <c r="B87" s="43" t="s">
        <v>153</v>
      </c>
      <c r="C87" s="47">
        <v>87</v>
      </c>
      <c r="D87" s="47">
        <v>77</v>
      </c>
      <c r="E87" s="47">
        <v>61</v>
      </c>
      <c r="F87" s="47">
        <v>63</v>
      </c>
      <c r="G87" s="47">
        <v>68</v>
      </c>
      <c r="H87" s="49">
        <v>78</v>
      </c>
      <c r="I87" s="50">
        <f t="shared" si="2"/>
        <v>72.333333333333329</v>
      </c>
      <c r="J87" s="86" t="str">
        <f t="shared" si="3"/>
        <v>GOOD</v>
      </c>
    </row>
    <row r="88" spans="1:10" x14ac:dyDescent="0.3">
      <c r="A88" s="45">
        <v>86</v>
      </c>
      <c r="B88" s="43" t="s">
        <v>154</v>
      </c>
      <c r="C88" s="40">
        <v>66</v>
      </c>
      <c r="D88" s="40">
        <v>87</v>
      </c>
      <c r="E88" s="40">
        <v>65</v>
      </c>
      <c r="F88" s="40">
        <v>92</v>
      </c>
      <c r="G88" s="40">
        <v>69</v>
      </c>
      <c r="H88" s="50">
        <v>64</v>
      </c>
      <c r="I88" s="50">
        <f t="shared" si="2"/>
        <v>73.833333333333329</v>
      </c>
      <c r="J88" s="86" t="str">
        <f t="shared" si="3"/>
        <v>GOOD</v>
      </c>
    </row>
    <row r="89" spans="1:10" x14ac:dyDescent="0.3">
      <c r="A89" s="45">
        <v>87</v>
      </c>
      <c r="B89" s="43" t="s">
        <v>155</v>
      </c>
      <c r="C89" s="47">
        <v>81</v>
      </c>
      <c r="D89" s="47">
        <v>71</v>
      </c>
      <c r="E89" s="47">
        <v>77</v>
      </c>
      <c r="F89" s="47">
        <v>88</v>
      </c>
      <c r="G89" s="47">
        <v>75</v>
      </c>
      <c r="H89" s="49">
        <v>66</v>
      </c>
      <c r="I89" s="50">
        <f t="shared" si="2"/>
        <v>76.333333333333329</v>
      </c>
      <c r="J89" s="86" t="str">
        <f t="shared" si="3"/>
        <v>GOOD</v>
      </c>
    </row>
    <row r="90" spans="1:10" x14ac:dyDescent="0.3">
      <c r="A90" s="45">
        <v>88</v>
      </c>
      <c r="B90" s="43" t="s">
        <v>156</v>
      </c>
      <c r="C90" s="40">
        <v>57</v>
      </c>
      <c r="D90" s="40">
        <v>92</v>
      </c>
      <c r="E90" s="40">
        <v>61</v>
      </c>
      <c r="F90" s="40">
        <v>67</v>
      </c>
      <c r="G90" s="40">
        <v>60</v>
      </c>
      <c r="H90" s="50">
        <v>92</v>
      </c>
      <c r="I90" s="50">
        <f t="shared" si="2"/>
        <v>71.5</v>
      </c>
      <c r="J90" s="86" t="str">
        <f t="shared" si="3"/>
        <v>GOOD</v>
      </c>
    </row>
    <row r="91" spans="1:10" x14ac:dyDescent="0.3">
      <c r="A91" s="45">
        <v>89</v>
      </c>
      <c r="B91" s="43" t="s">
        <v>157</v>
      </c>
      <c r="C91" s="47">
        <v>82</v>
      </c>
      <c r="D91" s="47">
        <v>61</v>
      </c>
      <c r="E91" s="47">
        <v>77</v>
      </c>
      <c r="F91" s="47">
        <v>91</v>
      </c>
      <c r="G91" s="47">
        <v>91</v>
      </c>
      <c r="H91" s="49">
        <v>65</v>
      </c>
      <c r="I91" s="50">
        <f t="shared" si="2"/>
        <v>77.833333333333329</v>
      </c>
      <c r="J91" s="86" t="str">
        <f t="shared" si="3"/>
        <v>GOOD</v>
      </c>
    </row>
    <row r="92" spans="1:10" x14ac:dyDescent="0.3">
      <c r="A92" s="45">
        <v>90</v>
      </c>
      <c r="B92" s="43" t="s">
        <v>158</v>
      </c>
      <c r="C92" s="40">
        <v>71</v>
      </c>
      <c r="D92" s="40">
        <v>85</v>
      </c>
      <c r="E92" s="40">
        <v>91</v>
      </c>
      <c r="F92" s="40">
        <v>69</v>
      </c>
      <c r="G92" s="40">
        <v>76</v>
      </c>
      <c r="H92" s="50">
        <v>60</v>
      </c>
      <c r="I92" s="50">
        <f t="shared" si="2"/>
        <v>75.333333333333329</v>
      </c>
      <c r="J92" s="86" t="str">
        <f t="shared" si="3"/>
        <v>GOOD</v>
      </c>
    </row>
    <row r="93" spans="1:10" x14ac:dyDescent="0.3">
      <c r="A93" s="45">
        <v>91</v>
      </c>
      <c r="B93" s="43" t="s">
        <v>159</v>
      </c>
      <c r="C93" s="47">
        <v>90</v>
      </c>
      <c r="D93" s="47">
        <v>62</v>
      </c>
      <c r="E93" s="47">
        <v>66</v>
      </c>
      <c r="F93" s="47">
        <v>60</v>
      </c>
      <c r="G93" s="47">
        <v>81</v>
      </c>
      <c r="H93" s="49">
        <v>64</v>
      </c>
      <c r="I93" s="50">
        <f t="shared" si="2"/>
        <v>70.5</v>
      </c>
      <c r="J93" s="86" t="str">
        <f t="shared" si="3"/>
        <v>GOOD</v>
      </c>
    </row>
    <row r="94" spans="1:10" x14ac:dyDescent="0.3">
      <c r="A94" s="45">
        <v>92</v>
      </c>
      <c r="B94" s="43" t="s">
        <v>160</v>
      </c>
      <c r="C94" s="40">
        <v>60</v>
      </c>
      <c r="D94" s="40">
        <v>86</v>
      </c>
      <c r="E94" s="40">
        <v>69</v>
      </c>
      <c r="F94" s="40">
        <v>60</v>
      </c>
      <c r="G94" s="40">
        <v>73</v>
      </c>
      <c r="H94" s="50">
        <v>92</v>
      </c>
      <c r="I94" s="50">
        <f t="shared" si="2"/>
        <v>73.333333333333329</v>
      </c>
      <c r="J94" s="86" t="str">
        <f t="shared" si="3"/>
        <v>GOOD</v>
      </c>
    </row>
    <row r="95" spans="1:10" x14ac:dyDescent="0.3">
      <c r="A95" s="45">
        <v>93</v>
      </c>
      <c r="B95" s="43" t="s">
        <v>161</v>
      </c>
      <c r="C95" s="47">
        <v>58</v>
      </c>
      <c r="D95" s="47">
        <v>71</v>
      </c>
      <c r="E95" s="47">
        <v>93</v>
      </c>
      <c r="F95" s="47">
        <v>78</v>
      </c>
      <c r="G95" s="47">
        <v>82</v>
      </c>
      <c r="H95" s="49">
        <v>73</v>
      </c>
      <c r="I95" s="50">
        <f t="shared" si="2"/>
        <v>75.833333333333329</v>
      </c>
      <c r="J95" s="86" t="str">
        <f t="shared" si="3"/>
        <v>GOOD</v>
      </c>
    </row>
    <row r="96" spans="1:10" x14ac:dyDescent="0.3">
      <c r="A96" s="45">
        <v>94</v>
      </c>
      <c r="B96" s="43" t="s">
        <v>162</v>
      </c>
      <c r="C96" s="40">
        <v>80</v>
      </c>
      <c r="D96" s="40">
        <v>64</v>
      </c>
      <c r="E96" s="40">
        <v>61</v>
      </c>
      <c r="F96" s="40">
        <v>89</v>
      </c>
      <c r="G96" s="40">
        <v>89</v>
      </c>
      <c r="H96" s="50">
        <v>63</v>
      </c>
      <c r="I96" s="50">
        <f t="shared" si="2"/>
        <v>74.333333333333329</v>
      </c>
      <c r="J96" s="86" t="str">
        <f t="shared" si="3"/>
        <v>GOOD</v>
      </c>
    </row>
    <row r="97" spans="1:10" x14ac:dyDescent="0.3">
      <c r="A97" s="45">
        <v>95</v>
      </c>
      <c r="B97" s="43" t="s">
        <v>163</v>
      </c>
      <c r="C97" s="47">
        <v>60</v>
      </c>
      <c r="D97" s="47">
        <v>76</v>
      </c>
      <c r="E97" s="47">
        <v>71</v>
      </c>
      <c r="F97" s="47">
        <v>60</v>
      </c>
      <c r="G97" s="47">
        <v>67</v>
      </c>
      <c r="H97" s="49">
        <v>70</v>
      </c>
      <c r="I97" s="50">
        <f t="shared" si="2"/>
        <v>67.333333333333329</v>
      </c>
      <c r="J97" s="86" t="str">
        <f t="shared" si="3"/>
        <v>GOOD</v>
      </c>
    </row>
    <row r="98" spans="1:10" x14ac:dyDescent="0.3">
      <c r="A98" s="45">
        <v>96</v>
      </c>
      <c r="B98" s="43" t="s">
        <v>164</v>
      </c>
      <c r="C98" s="40">
        <v>61</v>
      </c>
      <c r="D98" s="40">
        <v>73</v>
      </c>
      <c r="E98" s="40">
        <v>71</v>
      </c>
      <c r="F98" s="40">
        <v>81</v>
      </c>
      <c r="G98" s="40">
        <v>75</v>
      </c>
      <c r="H98" s="50">
        <v>77</v>
      </c>
      <c r="I98" s="50">
        <f t="shared" si="2"/>
        <v>73</v>
      </c>
      <c r="J98" s="86" t="str">
        <f t="shared" si="3"/>
        <v>GOOD</v>
      </c>
    </row>
    <row r="99" spans="1:10" x14ac:dyDescent="0.3">
      <c r="A99" s="45">
        <v>97</v>
      </c>
      <c r="B99" s="43" t="s">
        <v>165</v>
      </c>
      <c r="C99" s="47">
        <v>83</v>
      </c>
      <c r="D99" s="47">
        <v>81</v>
      </c>
      <c r="E99" s="47">
        <v>83</v>
      </c>
      <c r="F99" s="47">
        <v>60</v>
      </c>
      <c r="G99" s="47">
        <v>88</v>
      </c>
      <c r="H99" s="49">
        <v>89</v>
      </c>
      <c r="I99" s="50">
        <f t="shared" si="2"/>
        <v>80.666666666666671</v>
      </c>
      <c r="J99" s="86" t="str">
        <f t="shared" si="3"/>
        <v>EXCELENT</v>
      </c>
    </row>
    <row r="100" spans="1:10" x14ac:dyDescent="0.3">
      <c r="A100" s="45">
        <v>98</v>
      </c>
      <c r="B100" s="43" t="s">
        <v>166</v>
      </c>
      <c r="C100" s="40">
        <v>87</v>
      </c>
      <c r="D100" s="40">
        <v>64</v>
      </c>
      <c r="E100" s="40">
        <v>88</v>
      </c>
      <c r="F100" s="40">
        <v>66</v>
      </c>
      <c r="G100" s="40">
        <v>82</v>
      </c>
      <c r="H100" s="50">
        <v>73</v>
      </c>
      <c r="I100" s="50">
        <f t="shared" si="2"/>
        <v>76.666666666666671</v>
      </c>
      <c r="J100" s="86" t="str">
        <f t="shared" si="3"/>
        <v>GOOD</v>
      </c>
    </row>
    <row r="101" spans="1:10" x14ac:dyDescent="0.3">
      <c r="A101" s="45">
        <v>99</v>
      </c>
      <c r="B101" s="43" t="s">
        <v>167</v>
      </c>
      <c r="C101" s="47">
        <v>84</v>
      </c>
      <c r="D101" s="47">
        <v>71</v>
      </c>
      <c r="E101" s="47">
        <v>78</v>
      </c>
      <c r="F101" s="47">
        <v>65</v>
      </c>
      <c r="G101" s="47">
        <v>72</v>
      </c>
      <c r="H101" s="49">
        <v>75</v>
      </c>
      <c r="I101" s="50">
        <f t="shared" si="2"/>
        <v>74.166666666666671</v>
      </c>
      <c r="J101" s="86" t="str">
        <f t="shared" si="3"/>
        <v>GOOD</v>
      </c>
    </row>
    <row r="102" spans="1:10" ht="15" thickBot="1" x14ac:dyDescent="0.35">
      <c r="A102" s="45">
        <v>100</v>
      </c>
      <c r="B102" s="43" t="s">
        <v>168</v>
      </c>
      <c r="C102" s="40">
        <v>54</v>
      </c>
      <c r="D102" s="40">
        <v>84</v>
      </c>
      <c r="E102" s="40">
        <v>70</v>
      </c>
      <c r="F102" s="40">
        <v>81</v>
      </c>
      <c r="G102" s="40">
        <v>85</v>
      </c>
      <c r="H102" s="50">
        <v>66</v>
      </c>
      <c r="I102" s="50">
        <f t="shared" si="2"/>
        <v>73.333333333333329</v>
      </c>
      <c r="J102" s="87" t="str">
        <f t="shared" si="3"/>
        <v>GOOD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B7B9-DCD7-48FF-85B5-8A16641A48F0}">
  <dimension ref="B1:I37"/>
  <sheetViews>
    <sheetView topLeftCell="A11" workbookViewId="0">
      <selection activeCell="B15" sqref="B15:E32"/>
    </sheetView>
  </sheetViews>
  <sheetFormatPr defaultRowHeight="14.4" x14ac:dyDescent="0.3"/>
  <cols>
    <col min="2" max="2" width="10.5546875" bestFit="1" customWidth="1"/>
    <col min="5" max="5" width="10.6640625" customWidth="1"/>
    <col min="6" max="6" width="10.109375" customWidth="1"/>
    <col min="7" max="7" width="10.5546875" bestFit="1" customWidth="1"/>
  </cols>
  <sheetData>
    <row r="1" spans="2:9" ht="50.4" customHeight="1" thickBot="1" x14ac:dyDescent="0.4">
      <c r="B1" s="109" t="s">
        <v>246</v>
      </c>
      <c r="C1" s="110"/>
      <c r="D1" s="110"/>
      <c r="E1" s="110"/>
      <c r="F1" s="111"/>
    </row>
    <row r="2" spans="2:9" ht="30" customHeight="1" thickBot="1" x14ac:dyDescent="0.4">
      <c r="B2" s="112" t="s">
        <v>247</v>
      </c>
      <c r="C2" s="113"/>
      <c r="D2" s="113"/>
      <c r="E2" s="113"/>
      <c r="F2" s="114"/>
    </row>
    <row r="3" spans="2:9" ht="18" customHeight="1" x14ac:dyDescent="0.3">
      <c r="B3" s="115" t="s">
        <v>219</v>
      </c>
      <c r="C3" s="116"/>
      <c r="D3" s="116"/>
      <c r="E3" s="116"/>
      <c r="F3" s="116"/>
    </row>
    <row r="4" spans="2:9" ht="26.4" x14ac:dyDescent="0.3">
      <c r="B4" s="103" t="s">
        <v>220</v>
      </c>
      <c r="C4" s="104"/>
      <c r="D4" s="103"/>
      <c r="E4" s="107" t="s">
        <v>221</v>
      </c>
    </row>
    <row r="5" spans="2:9" ht="26.4" customHeight="1" x14ac:dyDescent="0.3">
      <c r="B5" s="117">
        <v>43834</v>
      </c>
      <c r="C5" s="105" t="s">
        <v>222</v>
      </c>
      <c r="D5" s="106"/>
      <c r="E5" s="107" t="s">
        <v>248</v>
      </c>
    </row>
    <row r="7" spans="2:9" x14ac:dyDescent="0.3">
      <c r="B7" s="101" t="s">
        <v>216</v>
      </c>
      <c r="C7" s="101"/>
      <c r="D7" s="101"/>
      <c r="E7" s="102" t="s">
        <v>223</v>
      </c>
      <c r="F7" s="108" t="s">
        <v>224</v>
      </c>
    </row>
    <row r="8" spans="2:9" ht="15" thickBot="1" x14ac:dyDescent="0.35">
      <c r="B8" s="92" t="s">
        <v>225</v>
      </c>
      <c r="C8" s="99"/>
      <c r="D8" s="100"/>
      <c r="E8" s="118">
        <v>1500000</v>
      </c>
      <c r="F8" s="118">
        <v>175000</v>
      </c>
      <c r="G8" s="88"/>
      <c r="H8" s="88"/>
      <c r="I8" s="88"/>
    </row>
    <row r="9" spans="2:9" ht="26.4" customHeight="1" thickBot="1" x14ac:dyDescent="0.35">
      <c r="B9" s="93" t="s">
        <v>226</v>
      </c>
      <c r="C9" s="94"/>
      <c r="D9" s="95"/>
      <c r="E9" s="118">
        <v>5000</v>
      </c>
      <c r="F9" s="118">
        <v>1000</v>
      </c>
      <c r="G9" s="88"/>
      <c r="H9" s="88"/>
      <c r="I9" s="88"/>
    </row>
    <row r="10" spans="2:9" ht="15" thickBot="1" x14ac:dyDescent="0.35">
      <c r="B10" s="93" t="s">
        <v>227</v>
      </c>
      <c r="C10" s="94"/>
      <c r="D10" s="95"/>
      <c r="E10" s="118">
        <v>50500</v>
      </c>
      <c r="F10" s="118">
        <v>75000</v>
      </c>
      <c r="G10" s="88"/>
      <c r="H10" s="88"/>
      <c r="I10" s="88"/>
    </row>
    <row r="11" spans="2:9" ht="15" thickBot="1" x14ac:dyDescent="0.35">
      <c r="B11" s="93" t="s">
        <v>228</v>
      </c>
      <c r="C11" s="94"/>
      <c r="D11" s="95"/>
      <c r="E11" s="118"/>
      <c r="F11" s="118">
        <v>50000</v>
      </c>
      <c r="G11" s="88"/>
      <c r="H11" s="88"/>
      <c r="I11" s="88"/>
    </row>
    <row r="12" spans="2:9" ht="15" thickBot="1" x14ac:dyDescent="0.35">
      <c r="B12" s="93" t="s">
        <v>229</v>
      </c>
      <c r="C12" s="94"/>
      <c r="D12" s="95"/>
      <c r="E12" s="118">
        <v>100000</v>
      </c>
      <c r="F12" s="118">
        <v>100000</v>
      </c>
      <c r="G12" s="88"/>
      <c r="H12" s="88"/>
      <c r="I12" s="88"/>
    </row>
    <row r="13" spans="2:9" ht="15" thickBot="1" x14ac:dyDescent="0.35">
      <c r="B13" s="119" t="s">
        <v>217</v>
      </c>
      <c r="C13" s="119"/>
      <c r="D13" s="119"/>
      <c r="E13" s="120">
        <f>SUM(E8:E12)</f>
        <v>1655500</v>
      </c>
      <c r="F13" s="120">
        <f>SUM(F8:F12)</f>
        <v>401000</v>
      </c>
      <c r="G13" s="88"/>
      <c r="H13" s="88"/>
      <c r="I13" s="88"/>
    </row>
    <row r="14" spans="2:9" ht="15" thickBot="1" x14ac:dyDescent="0.35">
      <c r="B14" s="89"/>
      <c r="C14" s="89"/>
      <c r="D14" s="89"/>
      <c r="E14" s="89"/>
      <c r="F14" s="89"/>
      <c r="G14" s="88"/>
      <c r="H14" s="88"/>
      <c r="I14" s="88"/>
    </row>
    <row r="15" spans="2:9" ht="15" thickBot="1" x14ac:dyDescent="0.35">
      <c r="B15" s="96" t="s">
        <v>79</v>
      </c>
      <c r="C15" s="97"/>
      <c r="D15" s="98"/>
      <c r="E15" s="90" t="s">
        <v>223</v>
      </c>
      <c r="F15" s="90" t="s">
        <v>224</v>
      </c>
      <c r="G15" s="88"/>
      <c r="H15" s="88"/>
      <c r="I15" s="88"/>
    </row>
    <row r="16" spans="2:9" ht="15" thickBot="1" x14ac:dyDescent="0.35">
      <c r="B16" s="93" t="s">
        <v>230</v>
      </c>
      <c r="C16" s="94"/>
      <c r="D16" s="95"/>
      <c r="E16" s="118">
        <v>500</v>
      </c>
      <c r="F16" s="118">
        <v>450</v>
      </c>
      <c r="G16" s="88"/>
      <c r="H16" s="88"/>
      <c r="I16" s="88"/>
    </row>
    <row r="17" spans="2:9" ht="15" thickBot="1" x14ac:dyDescent="0.35">
      <c r="B17" s="93" t="s">
        <v>231</v>
      </c>
      <c r="C17" s="94"/>
      <c r="D17" s="95"/>
      <c r="E17" s="118">
        <v>100</v>
      </c>
      <c r="F17" s="118">
        <v>0</v>
      </c>
      <c r="G17" s="88"/>
      <c r="H17" s="88"/>
      <c r="I17" s="88"/>
    </row>
    <row r="18" spans="2:9" ht="15" thickBot="1" x14ac:dyDescent="0.35">
      <c r="B18" s="93" t="s">
        <v>232</v>
      </c>
      <c r="C18" s="94"/>
      <c r="D18" s="95"/>
      <c r="E18" s="118">
        <v>200</v>
      </c>
      <c r="F18" s="118">
        <v>30</v>
      </c>
      <c r="G18" s="88"/>
      <c r="H18" s="88"/>
      <c r="I18" s="88"/>
    </row>
    <row r="19" spans="2:9" ht="15" thickBot="1" x14ac:dyDescent="0.35">
      <c r="B19" s="93" t="s">
        <v>233</v>
      </c>
      <c r="C19" s="94"/>
      <c r="D19" s="95"/>
      <c r="E19" s="118">
        <v>55000</v>
      </c>
      <c r="F19" s="118">
        <v>75000</v>
      </c>
      <c r="G19" s="88"/>
      <c r="H19" s="88"/>
      <c r="I19" s="88"/>
    </row>
    <row r="20" spans="2:9" ht="15" thickBot="1" x14ac:dyDescent="0.35">
      <c r="B20" s="93" t="s">
        <v>234</v>
      </c>
      <c r="C20" s="94"/>
      <c r="D20" s="95"/>
      <c r="E20" s="118">
        <v>1000</v>
      </c>
      <c r="F20" s="118">
        <v>500</v>
      </c>
      <c r="G20" s="88"/>
      <c r="H20" s="88"/>
      <c r="I20" s="88"/>
    </row>
    <row r="21" spans="2:9" thickBot="1" x14ac:dyDescent="0.35">
      <c r="B21" s="93" t="s">
        <v>235</v>
      </c>
      <c r="C21" s="94"/>
      <c r="D21" s="95"/>
      <c r="E21" s="118">
        <v>11200</v>
      </c>
      <c r="F21" s="118">
        <v>10000</v>
      </c>
      <c r="G21" s="88"/>
      <c r="H21" s="88"/>
      <c r="I21" s="88"/>
    </row>
    <row r="22" spans="2:9" ht="15" thickBot="1" x14ac:dyDescent="0.35">
      <c r="B22" s="93" t="s">
        <v>236</v>
      </c>
      <c r="C22" s="94"/>
      <c r="D22" s="95"/>
      <c r="E22" s="118">
        <v>50000</v>
      </c>
      <c r="F22" s="118">
        <v>10000</v>
      </c>
      <c r="G22" s="88"/>
      <c r="H22" s="88"/>
      <c r="I22" s="88"/>
    </row>
    <row r="23" spans="2:9" ht="15" thickBot="1" x14ac:dyDescent="0.35">
      <c r="B23" s="93" t="s">
        <v>237</v>
      </c>
      <c r="C23" s="94"/>
      <c r="D23" s="95"/>
      <c r="E23" s="118">
        <v>12000</v>
      </c>
      <c r="F23" s="118">
        <v>0</v>
      </c>
      <c r="G23" s="88"/>
      <c r="H23" s="88"/>
      <c r="I23" s="88"/>
    </row>
    <row r="24" spans="2:9" ht="15" thickBot="1" x14ac:dyDescent="0.35">
      <c r="B24" s="93" t="s">
        <v>238</v>
      </c>
      <c r="C24" s="94"/>
      <c r="D24" s="95"/>
      <c r="E24" s="118">
        <v>2000</v>
      </c>
      <c r="F24" s="118">
        <v>2500</v>
      </c>
      <c r="G24" s="88"/>
      <c r="H24" s="88"/>
      <c r="I24" s="88"/>
    </row>
    <row r="25" spans="2:9" ht="15" thickBot="1" x14ac:dyDescent="0.35">
      <c r="B25" s="93" t="s">
        <v>239</v>
      </c>
      <c r="C25" s="94"/>
      <c r="D25" s="95"/>
      <c r="E25" s="118">
        <v>112220</v>
      </c>
      <c r="F25" s="118">
        <v>0</v>
      </c>
      <c r="G25" s="88"/>
      <c r="H25" s="88"/>
      <c r="I25" s="88"/>
    </row>
    <row r="26" spans="2:9" ht="15" thickBot="1" x14ac:dyDescent="0.35">
      <c r="B26" s="93" t="s">
        <v>240</v>
      </c>
      <c r="C26" s="94"/>
      <c r="D26" s="95"/>
      <c r="E26" s="118">
        <v>11552</v>
      </c>
      <c r="F26" s="118">
        <v>1200</v>
      </c>
      <c r="G26" s="88"/>
      <c r="H26" s="88"/>
      <c r="I26" s="88"/>
    </row>
    <row r="27" spans="2:9" ht="15" thickBot="1" x14ac:dyDescent="0.35">
      <c r="B27" s="93" t="s">
        <v>241</v>
      </c>
      <c r="C27" s="94"/>
      <c r="D27" s="95"/>
      <c r="E27" s="118">
        <v>152521</v>
      </c>
      <c r="F27" s="118">
        <v>2103</v>
      </c>
      <c r="G27" s="88"/>
      <c r="H27" s="88"/>
      <c r="I27" s="88"/>
    </row>
    <row r="28" spans="2:9" ht="15" thickBot="1" x14ac:dyDescent="0.35">
      <c r="B28" s="93" t="s">
        <v>242</v>
      </c>
      <c r="C28" s="94"/>
      <c r="D28" s="95"/>
      <c r="E28" s="118">
        <v>252222</v>
      </c>
      <c r="F28" s="118">
        <v>0</v>
      </c>
      <c r="G28" s="88"/>
      <c r="H28" s="88"/>
      <c r="I28" s="88"/>
    </row>
    <row r="29" spans="2:9" ht="26.4" customHeight="1" thickBot="1" x14ac:dyDescent="0.35">
      <c r="B29" s="93" t="s">
        <v>243</v>
      </c>
      <c r="C29" s="94"/>
      <c r="D29" s="95"/>
      <c r="E29" s="118">
        <v>2000000</v>
      </c>
      <c r="F29" s="118">
        <v>5000</v>
      </c>
      <c r="G29" s="88"/>
      <c r="H29" s="88"/>
      <c r="I29" s="88"/>
    </row>
    <row r="30" spans="2:9" ht="15" thickBot="1" x14ac:dyDescent="0.35">
      <c r="B30" s="93" t="s">
        <v>244</v>
      </c>
      <c r="C30" s="94"/>
      <c r="D30" s="95"/>
      <c r="E30" s="118">
        <v>65000</v>
      </c>
      <c r="F30" s="118">
        <v>85000</v>
      </c>
      <c r="G30" s="88"/>
      <c r="H30" s="88"/>
      <c r="I30" s="88"/>
    </row>
    <row r="31" spans="2:9" ht="15" thickBot="1" x14ac:dyDescent="0.35">
      <c r="B31" s="93" t="s">
        <v>245</v>
      </c>
      <c r="C31" s="94"/>
      <c r="D31" s="95"/>
      <c r="E31" s="118">
        <v>5000</v>
      </c>
      <c r="F31" s="118">
        <v>400</v>
      </c>
      <c r="G31" s="88"/>
      <c r="H31" s="88"/>
      <c r="I31" s="88"/>
    </row>
    <row r="32" spans="2:9" ht="15" thickBot="1" x14ac:dyDescent="0.35">
      <c r="B32" s="125" t="s">
        <v>218</v>
      </c>
      <c r="C32" s="123"/>
      <c r="D32" s="124"/>
      <c r="E32" s="126">
        <f>SUM(E16:E31)</f>
        <v>2730515</v>
      </c>
      <c r="F32" s="126">
        <f>SUM(F16:F31)</f>
        <v>192183</v>
      </c>
      <c r="G32" s="88"/>
      <c r="H32" s="88"/>
      <c r="I32" s="88"/>
    </row>
    <row r="33" spans="2:9" ht="15" thickBot="1" x14ac:dyDescent="0.35">
      <c r="B33" s="89"/>
      <c r="C33" s="89"/>
      <c r="D33" s="89"/>
      <c r="E33" s="121"/>
      <c r="F33" s="121"/>
      <c r="G33" s="88"/>
      <c r="H33" s="88"/>
      <c r="I33" s="88"/>
    </row>
    <row r="34" spans="2:9" ht="15" thickBot="1" x14ac:dyDescent="0.35">
      <c r="B34" s="91"/>
      <c r="C34" s="91"/>
      <c r="D34" s="91"/>
      <c r="E34" s="122"/>
      <c r="F34" s="122"/>
      <c r="G34" s="88"/>
      <c r="H34" s="88"/>
      <c r="I34" s="88"/>
    </row>
    <row r="35" spans="2:9" x14ac:dyDescent="0.3">
      <c r="H35" s="88"/>
      <c r="I35" s="88"/>
    </row>
    <row r="36" spans="2:9" x14ac:dyDescent="0.3">
      <c r="H36" s="88"/>
      <c r="I36" s="88"/>
    </row>
    <row r="37" spans="2:9" x14ac:dyDescent="0.3">
      <c r="H37" s="88"/>
      <c r="I37" s="88"/>
    </row>
  </sheetData>
  <mergeCells count="29">
    <mergeCell ref="B13:D13"/>
    <mergeCell ref="C5:D5"/>
    <mergeCell ref="B32:D32"/>
    <mergeCell ref="B31:D31"/>
    <mergeCell ref="B27:D27"/>
    <mergeCell ref="B28:D28"/>
    <mergeCell ref="B29:D29"/>
    <mergeCell ref="B30:D30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8:D8"/>
    <mergeCell ref="B9:D9"/>
    <mergeCell ref="B10:D10"/>
    <mergeCell ref="B11:D11"/>
    <mergeCell ref="B12:D12"/>
    <mergeCell ref="B7:D7"/>
    <mergeCell ref="B1:F1"/>
    <mergeCell ref="B2:F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147D-F7CA-4706-A568-92EB7F935D26}">
  <dimension ref="A1:D19"/>
  <sheetViews>
    <sheetView tabSelected="1" workbookViewId="0">
      <selection activeCell="F21" sqref="F21"/>
    </sheetView>
  </sheetViews>
  <sheetFormatPr defaultRowHeight="14.4" x14ac:dyDescent="0.3"/>
  <cols>
    <col min="3" max="3" width="9.88671875" customWidth="1"/>
    <col min="4" max="4" width="14.44140625" customWidth="1"/>
  </cols>
  <sheetData>
    <row r="1" spans="1:4" x14ac:dyDescent="0.3">
      <c r="A1" s="75" t="s">
        <v>249</v>
      </c>
      <c r="B1" s="75"/>
      <c r="C1" s="75"/>
      <c r="D1" s="75"/>
    </row>
    <row r="2" spans="1:4" x14ac:dyDescent="0.3">
      <c r="A2" s="127" t="s">
        <v>79</v>
      </c>
      <c r="B2" s="127"/>
      <c r="C2" s="127"/>
      <c r="D2" s="128" t="s">
        <v>223</v>
      </c>
    </row>
    <row r="3" spans="1:4" x14ac:dyDescent="0.3">
      <c r="A3" s="129" t="s">
        <v>230</v>
      </c>
      <c r="B3" s="129"/>
      <c r="C3" s="129"/>
      <c r="D3" s="130">
        <v>500</v>
      </c>
    </row>
    <row r="4" spans="1:4" x14ac:dyDescent="0.3">
      <c r="A4" s="129" t="s">
        <v>231</v>
      </c>
      <c r="B4" s="129"/>
      <c r="C4" s="129"/>
      <c r="D4" s="130">
        <v>100</v>
      </c>
    </row>
    <row r="5" spans="1:4" x14ac:dyDescent="0.3">
      <c r="A5" s="129" t="s">
        <v>232</v>
      </c>
      <c r="B5" s="129"/>
      <c r="C5" s="129"/>
      <c r="D5" s="130">
        <v>200</v>
      </c>
    </row>
    <row r="6" spans="1:4" x14ac:dyDescent="0.3">
      <c r="A6" s="129" t="s">
        <v>233</v>
      </c>
      <c r="B6" s="129"/>
      <c r="C6" s="129"/>
      <c r="D6" s="130">
        <v>55000</v>
      </c>
    </row>
    <row r="7" spans="1:4" x14ac:dyDescent="0.3">
      <c r="A7" s="129" t="s">
        <v>234</v>
      </c>
      <c r="B7" s="129"/>
      <c r="C7" s="129"/>
      <c r="D7" s="130">
        <v>1000</v>
      </c>
    </row>
    <row r="8" spans="1:4" x14ac:dyDescent="0.3">
      <c r="A8" s="129" t="s">
        <v>235</v>
      </c>
      <c r="B8" s="129"/>
      <c r="C8" s="129"/>
      <c r="D8" s="130">
        <v>11200</v>
      </c>
    </row>
    <row r="9" spans="1:4" x14ac:dyDescent="0.3">
      <c r="A9" s="129" t="s">
        <v>236</v>
      </c>
      <c r="B9" s="129"/>
      <c r="C9" s="129"/>
      <c r="D9" s="130">
        <v>50000</v>
      </c>
    </row>
    <row r="10" spans="1:4" x14ac:dyDescent="0.3">
      <c r="A10" s="129" t="s">
        <v>237</v>
      </c>
      <c r="B10" s="129"/>
      <c r="C10" s="129"/>
      <c r="D10" s="130">
        <v>12000</v>
      </c>
    </row>
    <row r="11" spans="1:4" x14ac:dyDescent="0.3">
      <c r="A11" s="129" t="s">
        <v>238</v>
      </c>
      <c r="B11" s="129"/>
      <c r="C11" s="129"/>
      <c r="D11" s="130">
        <v>2000</v>
      </c>
    </row>
    <row r="12" spans="1:4" x14ac:dyDescent="0.3">
      <c r="A12" s="129" t="s">
        <v>239</v>
      </c>
      <c r="B12" s="129"/>
      <c r="C12" s="129"/>
      <c r="D12" s="130">
        <v>112220</v>
      </c>
    </row>
    <row r="13" spans="1:4" x14ac:dyDescent="0.3">
      <c r="A13" s="129" t="s">
        <v>240</v>
      </c>
      <c r="B13" s="129"/>
      <c r="C13" s="129"/>
      <c r="D13" s="130">
        <v>11552</v>
      </c>
    </row>
    <row r="14" spans="1:4" x14ac:dyDescent="0.3">
      <c r="A14" s="129" t="s">
        <v>241</v>
      </c>
      <c r="B14" s="129"/>
      <c r="C14" s="129"/>
      <c r="D14" s="130">
        <v>152521</v>
      </c>
    </row>
    <row r="15" spans="1:4" x14ac:dyDescent="0.3">
      <c r="A15" s="129" t="s">
        <v>242</v>
      </c>
      <c r="B15" s="129"/>
      <c r="C15" s="129"/>
      <c r="D15" s="130">
        <v>252222</v>
      </c>
    </row>
    <row r="16" spans="1:4" x14ac:dyDescent="0.3">
      <c r="A16" s="129" t="s">
        <v>243</v>
      </c>
      <c r="B16" s="129"/>
      <c r="C16" s="129"/>
      <c r="D16" s="130">
        <v>2000000</v>
      </c>
    </row>
    <row r="17" spans="1:4" x14ac:dyDescent="0.3">
      <c r="A17" s="129" t="s">
        <v>244</v>
      </c>
      <c r="B17" s="129"/>
      <c r="C17" s="129"/>
      <c r="D17" s="130">
        <v>65000</v>
      </c>
    </row>
    <row r="18" spans="1:4" x14ac:dyDescent="0.3">
      <c r="A18" s="129" t="s">
        <v>245</v>
      </c>
      <c r="B18" s="129"/>
      <c r="C18" s="129"/>
      <c r="D18" s="130">
        <v>5000</v>
      </c>
    </row>
    <row r="19" spans="1:4" x14ac:dyDescent="0.3">
      <c r="A19" s="131" t="s">
        <v>218</v>
      </c>
      <c r="B19" s="132"/>
      <c r="C19" s="132"/>
      <c r="D19" s="133">
        <f>SUM(D3:D18)</f>
        <v>2730515</v>
      </c>
    </row>
  </sheetData>
  <mergeCells count="19">
    <mergeCell ref="A1:D1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E66E-3BC6-4647-BF93-A13C3953A193}">
  <dimension ref="A1:D37"/>
  <sheetViews>
    <sheetView topLeftCell="A31" workbookViewId="0">
      <selection activeCell="A38" sqref="A38"/>
    </sheetView>
  </sheetViews>
  <sheetFormatPr defaultRowHeight="14.4" x14ac:dyDescent="0.3"/>
  <cols>
    <col min="2" max="2" width="10.77734375" customWidth="1"/>
    <col min="3" max="3" width="12.33203125" customWidth="1"/>
    <col min="4" max="4" width="10.88671875" customWidth="1"/>
  </cols>
  <sheetData>
    <row r="1" spans="1:4" ht="18" x14ac:dyDescent="0.35">
      <c r="B1" s="62" t="s">
        <v>17</v>
      </c>
      <c r="C1" s="63"/>
      <c r="D1" s="63"/>
    </row>
    <row r="2" spans="1:4" x14ac:dyDescent="0.3">
      <c r="A2" t="s">
        <v>18</v>
      </c>
      <c r="B2" t="s">
        <v>14</v>
      </c>
      <c r="C2" t="s">
        <v>15</v>
      </c>
      <c r="D2" t="s">
        <v>16</v>
      </c>
    </row>
    <row r="3" spans="1:4" x14ac:dyDescent="0.3">
      <c r="A3">
        <v>1</v>
      </c>
      <c r="B3">
        <v>111</v>
      </c>
      <c r="C3">
        <v>243.2</v>
      </c>
      <c r="D3">
        <v>273.60000000000002</v>
      </c>
    </row>
    <row r="4" spans="1:4" x14ac:dyDescent="0.3">
      <c r="A4">
        <v>2</v>
      </c>
      <c r="B4">
        <v>109</v>
      </c>
      <c r="C4">
        <v>282.8</v>
      </c>
      <c r="D4">
        <v>201.8</v>
      </c>
    </row>
    <row r="5" spans="1:4" x14ac:dyDescent="0.3">
      <c r="A5">
        <v>3</v>
      </c>
      <c r="B5">
        <v>117</v>
      </c>
      <c r="C5">
        <v>292</v>
      </c>
      <c r="D5">
        <v>271.7</v>
      </c>
    </row>
    <row r="6" spans="1:4" x14ac:dyDescent="0.3">
      <c r="A6">
        <v>4</v>
      </c>
      <c r="B6">
        <v>165.2</v>
      </c>
      <c r="C6">
        <v>263.10000000000002</v>
      </c>
      <c r="D6">
        <v>205.2</v>
      </c>
    </row>
    <row r="7" spans="1:4" x14ac:dyDescent="0.3">
      <c r="A7">
        <v>5</v>
      </c>
      <c r="B7">
        <v>92.3</v>
      </c>
      <c r="C7">
        <v>254.9</v>
      </c>
      <c r="D7">
        <v>201.4</v>
      </c>
    </row>
    <row r="8" spans="1:4" x14ac:dyDescent="0.3">
      <c r="A8">
        <v>6</v>
      </c>
      <c r="B8">
        <v>177.6</v>
      </c>
      <c r="C8">
        <v>284.8</v>
      </c>
      <c r="D8">
        <v>248.2</v>
      </c>
    </row>
    <row r="9" spans="1:4" x14ac:dyDescent="0.3">
      <c r="A9">
        <v>7</v>
      </c>
      <c r="B9">
        <v>153.1</v>
      </c>
      <c r="C9">
        <v>224.4</v>
      </c>
      <c r="D9">
        <v>310.89999999999998</v>
      </c>
    </row>
    <row r="10" spans="1:4" x14ac:dyDescent="0.3">
      <c r="A10">
        <v>8</v>
      </c>
      <c r="B10">
        <v>126.5</v>
      </c>
      <c r="C10">
        <v>325.3</v>
      </c>
      <c r="D10">
        <v>313.2</v>
      </c>
    </row>
    <row r="11" spans="1:4" x14ac:dyDescent="0.3">
      <c r="A11">
        <v>9</v>
      </c>
      <c r="B11">
        <v>206.6</v>
      </c>
      <c r="C11">
        <v>307.8</v>
      </c>
      <c r="D11">
        <v>234.1</v>
      </c>
    </row>
    <row r="12" spans="1:4" x14ac:dyDescent="0.3">
      <c r="A12">
        <v>10</v>
      </c>
      <c r="B12">
        <v>212</v>
      </c>
      <c r="C12">
        <v>246.5</v>
      </c>
      <c r="D12">
        <v>288.7</v>
      </c>
    </row>
    <row r="13" spans="1:4" x14ac:dyDescent="0.3">
      <c r="A13">
        <v>11</v>
      </c>
      <c r="B13">
        <v>193.2</v>
      </c>
      <c r="C13">
        <v>164</v>
      </c>
      <c r="D13">
        <v>215.4</v>
      </c>
    </row>
    <row r="14" spans="1:4" x14ac:dyDescent="0.3">
      <c r="A14">
        <v>12</v>
      </c>
      <c r="B14">
        <v>106.7</v>
      </c>
      <c r="C14">
        <v>330.6</v>
      </c>
      <c r="D14">
        <v>262.5</v>
      </c>
    </row>
    <row r="15" spans="1:4" x14ac:dyDescent="0.3">
      <c r="A15">
        <v>13</v>
      </c>
      <c r="B15">
        <v>214.2</v>
      </c>
      <c r="C15">
        <v>269.3</v>
      </c>
      <c r="D15">
        <v>194.6</v>
      </c>
    </row>
    <row r="16" spans="1:4" x14ac:dyDescent="0.3">
      <c r="A16">
        <v>14</v>
      </c>
      <c r="B16">
        <v>156.5</v>
      </c>
      <c r="C16">
        <v>351.3</v>
      </c>
      <c r="D16">
        <v>242.2</v>
      </c>
    </row>
    <row r="17" spans="1:4" x14ac:dyDescent="0.3">
      <c r="A17">
        <v>15</v>
      </c>
      <c r="B17">
        <v>157</v>
      </c>
      <c r="C17">
        <v>231.6</v>
      </c>
      <c r="D17">
        <v>230.6</v>
      </c>
    </row>
    <row r="18" spans="1:4" x14ac:dyDescent="0.3">
      <c r="A18">
        <v>16</v>
      </c>
      <c r="B18">
        <v>232.3</v>
      </c>
      <c r="C18">
        <v>270.60000000000002</v>
      </c>
      <c r="D18">
        <v>313.7</v>
      </c>
    </row>
    <row r="19" spans="1:4" x14ac:dyDescent="0.3">
      <c r="A19">
        <v>17</v>
      </c>
      <c r="B19">
        <v>232.9</v>
      </c>
      <c r="C19">
        <v>286</v>
      </c>
      <c r="D19">
        <v>297.10000000000002</v>
      </c>
    </row>
    <row r="20" spans="1:4" x14ac:dyDescent="0.3">
      <c r="A20">
        <v>18</v>
      </c>
      <c r="B20">
        <v>212.7</v>
      </c>
      <c r="C20">
        <v>187.5</v>
      </c>
      <c r="D20">
        <v>249.6</v>
      </c>
    </row>
    <row r="21" spans="1:4" x14ac:dyDescent="0.3">
      <c r="A21">
        <v>19</v>
      </c>
      <c r="B21">
        <v>195.2</v>
      </c>
      <c r="C21">
        <v>309.7</v>
      </c>
      <c r="D21">
        <v>290.60000000000002</v>
      </c>
    </row>
    <row r="22" spans="1:4" x14ac:dyDescent="0.3">
      <c r="A22">
        <v>20</v>
      </c>
      <c r="B22">
        <v>163.69999999999999</v>
      </c>
      <c r="C22">
        <v>297.5</v>
      </c>
      <c r="D22">
        <v>193.4</v>
      </c>
    </row>
    <row r="23" spans="1:4" x14ac:dyDescent="0.3">
      <c r="A23">
        <v>21</v>
      </c>
      <c r="B23">
        <v>192.3</v>
      </c>
      <c r="C23">
        <v>294.10000000000002</v>
      </c>
      <c r="D23">
        <v>277.89999999999998</v>
      </c>
    </row>
    <row r="24" spans="1:4" x14ac:dyDescent="0.3">
      <c r="A24">
        <v>22</v>
      </c>
      <c r="B24">
        <v>205.3</v>
      </c>
      <c r="C24">
        <v>318.3</v>
      </c>
      <c r="D24">
        <v>220.1</v>
      </c>
    </row>
    <row r="25" spans="1:4" x14ac:dyDescent="0.3">
      <c r="A25">
        <v>23</v>
      </c>
      <c r="B25">
        <v>101.9</v>
      </c>
      <c r="C25">
        <v>340</v>
      </c>
      <c r="D25">
        <v>276.7</v>
      </c>
    </row>
    <row r="26" spans="1:4" x14ac:dyDescent="0.3">
      <c r="A26">
        <v>24</v>
      </c>
      <c r="B26">
        <v>134.6</v>
      </c>
      <c r="C26">
        <v>331.1</v>
      </c>
      <c r="D26">
        <v>258.7</v>
      </c>
    </row>
    <row r="27" spans="1:4" x14ac:dyDescent="0.3">
      <c r="A27">
        <v>25</v>
      </c>
      <c r="B27">
        <v>204.2</v>
      </c>
      <c r="C27">
        <v>305.7</v>
      </c>
      <c r="D27">
        <v>237.8</v>
      </c>
    </row>
    <row r="28" spans="1:4" x14ac:dyDescent="0.3">
      <c r="A28">
        <v>26</v>
      </c>
      <c r="B28">
        <v>97.5</v>
      </c>
      <c r="C28">
        <v>320.10000000000002</v>
      </c>
      <c r="D28">
        <v>336.1</v>
      </c>
    </row>
    <row r="29" spans="1:4" x14ac:dyDescent="0.3">
      <c r="A29">
        <v>27</v>
      </c>
      <c r="B29">
        <v>176.7</v>
      </c>
      <c r="C29">
        <v>349.3</v>
      </c>
      <c r="D29">
        <v>259.3</v>
      </c>
    </row>
    <row r="30" spans="1:4" x14ac:dyDescent="0.3">
      <c r="A30">
        <v>28</v>
      </c>
      <c r="B30">
        <v>178.6</v>
      </c>
      <c r="C30">
        <v>304.8</v>
      </c>
      <c r="D30">
        <v>233.4</v>
      </c>
    </row>
    <row r="31" spans="1:4" x14ac:dyDescent="0.3">
      <c r="A31">
        <v>29</v>
      </c>
      <c r="B31">
        <v>171.23</v>
      </c>
      <c r="C31">
        <v>297.39999999999998</v>
      </c>
      <c r="D31">
        <v>244.3</v>
      </c>
    </row>
    <row r="32" spans="1:4" x14ac:dyDescent="0.3">
      <c r="A32">
        <v>30</v>
      </c>
      <c r="C32">
        <v>233.33</v>
      </c>
      <c r="D32">
        <v>233.33</v>
      </c>
    </row>
    <row r="33" spans="1:4" x14ac:dyDescent="0.3">
      <c r="A33">
        <v>31</v>
      </c>
      <c r="C33">
        <v>301.39999999999998</v>
      </c>
      <c r="D33">
        <v>2666.5</v>
      </c>
    </row>
    <row r="35" spans="1:4" x14ac:dyDescent="0.3">
      <c r="A35" t="s">
        <v>10</v>
      </c>
      <c r="B35">
        <f>AVERAGE(All_India_Rainfall[JUN])</f>
        <v>165.41482758620688</v>
      </c>
      <c r="C35">
        <f>AVERAGE(All_India_Rainfall[JUL])</f>
        <v>284.46548387096783</v>
      </c>
      <c r="D35">
        <f>AVERAGE(All_India_Rainfall[AUG])</f>
        <v>331.69774193548392</v>
      </c>
    </row>
    <row r="36" spans="1:4" x14ac:dyDescent="0.3">
      <c r="A36" t="s">
        <v>19</v>
      </c>
      <c r="B36">
        <f>COUNT(All_India_Rainfall[JUN])</f>
        <v>29</v>
      </c>
      <c r="C36">
        <f>COUNT(All_India_Rainfall[JUL])</f>
        <v>31</v>
      </c>
      <c r="D36">
        <f>COUNT(All_India_Rainfall[AUG])</f>
        <v>31</v>
      </c>
    </row>
    <row r="37" spans="1:4" x14ac:dyDescent="0.3">
      <c r="A37" t="s">
        <v>20</v>
      </c>
      <c r="B37">
        <f>COUNTA(All_India_Rainfall[JUN])</f>
        <v>29</v>
      </c>
      <c r="C37">
        <f>COUNTA(All_India_Rainfall[JUL])</f>
        <v>31</v>
      </c>
      <c r="D37">
        <f>COUNTA(All_India_Rainfall[AUG])</f>
        <v>31</v>
      </c>
    </row>
  </sheetData>
  <mergeCells count="1">
    <mergeCell ref="B1:D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4BD9-7B45-4894-B3A1-8E652D3CD509}">
  <dimension ref="B1:J11"/>
  <sheetViews>
    <sheetView workbookViewId="0">
      <selection activeCell="B13" sqref="B13"/>
    </sheetView>
  </sheetViews>
  <sheetFormatPr defaultRowHeight="14.4" x14ac:dyDescent="0.3"/>
  <cols>
    <col min="2" max="2" width="25.21875" bestFit="1" customWidth="1"/>
    <col min="8" max="8" width="7.6640625" bestFit="1" customWidth="1"/>
    <col min="10" max="10" width="10.21875" customWidth="1"/>
  </cols>
  <sheetData>
    <row r="1" spans="2:10" ht="15" thickBot="1" x14ac:dyDescent="0.35"/>
    <row r="2" spans="2:10" ht="50.4" x14ac:dyDescent="0.3">
      <c r="B2" s="7" t="s">
        <v>33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9" t="s">
        <v>19</v>
      </c>
      <c r="J2" s="10" t="s">
        <v>20</v>
      </c>
    </row>
    <row r="3" spans="2:10" ht="15.6" x14ac:dyDescent="0.3">
      <c r="B3" s="11"/>
      <c r="C3" s="4"/>
      <c r="D3" s="4"/>
      <c r="E3" s="4"/>
      <c r="F3" s="4"/>
      <c r="G3" s="4"/>
      <c r="H3" s="5"/>
      <c r="I3" s="6"/>
      <c r="J3" s="12"/>
    </row>
    <row r="4" spans="2:10" ht="15.6" x14ac:dyDescent="0.3">
      <c r="B4" s="13" t="s">
        <v>27</v>
      </c>
      <c r="C4" s="3">
        <v>9832.7000000000007</v>
      </c>
      <c r="D4" s="3">
        <v>9741.41</v>
      </c>
      <c r="E4" s="3">
        <v>18455.650000000001</v>
      </c>
      <c r="F4" s="3">
        <v>7224.3</v>
      </c>
      <c r="G4" s="3">
        <v>389.51</v>
      </c>
      <c r="H4" s="5">
        <f>SUM(C4:G4)</f>
        <v>45643.570000000007</v>
      </c>
      <c r="I4" s="6">
        <f>COUNT(C4:H4)</f>
        <v>6</v>
      </c>
      <c r="J4" s="12">
        <f>COUNTA(B4:H4)</f>
        <v>7</v>
      </c>
    </row>
    <row r="5" spans="2:10" ht="15.6" x14ac:dyDescent="0.3">
      <c r="B5" s="13" t="s">
        <v>28</v>
      </c>
      <c r="C5" s="3">
        <v>7263.96</v>
      </c>
      <c r="D5" s="3">
        <v>5998.79</v>
      </c>
      <c r="E5" s="3">
        <v>8350.7900000000009</v>
      </c>
      <c r="F5" s="3">
        <v>-121.3</v>
      </c>
      <c r="G5" s="3">
        <v>2556.42</v>
      </c>
      <c r="H5" s="5">
        <f t="shared" ref="H5:H10" si="0">SUM(C5:G5)</f>
        <v>24048.660000000003</v>
      </c>
      <c r="I5" s="6">
        <f t="shared" ref="I5:I10" si="1">COUNT(C5:H5)</f>
        <v>6</v>
      </c>
      <c r="J5" s="12">
        <f t="shared" ref="J5:J10" si="2">COUNTA(B5:H5)</f>
        <v>7</v>
      </c>
    </row>
    <row r="6" spans="2:10" ht="15.6" x14ac:dyDescent="0.3">
      <c r="B6" s="13" t="s">
        <v>29</v>
      </c>
      <c r="C6" s="3">
        <v>-1752.71</v>
      </c>
      <c r="D6" s="3">
        <v>4525.87</v>
      </c>
      <c r="E6" s="3">
        <v>-591.89</v>
      </c>
      <c r="F6" s="3">
        <v>-6833.74</v>
      </c>
      <c r="G6" s="3">
        <v>1585.19</v>
      </c>
      <c r="H6" s="5">
        <f t="shared" si="0"/>
        <v>-3067.2799999999993</v>
      </c>
      <c r="I6" s="6">
        <f t="shared" si="1"/>
        <v>6</v>
      </c>
      <c r="J6" s="12">
        <f t="shared" si="2"/>
        <v>7</v>
      </c>
    </row>
    <row r="7" spans="2:10" ht="15.6" x14ac:dyDescent="0.3">
      <c r="B7" s="13" t="s">
        <v>30</v>
      </c>
      <c r="C7" s="3">
        <v>-7441.39</v>
      </c>
      <c r="D7" s="3">
        <v>-8360.36</v>
      </c>
      <c r="E7" s="3">
        <v>-7851.77</v>
      </c>
      <c r="F7" s="3">
        <v>7418.62</v>
      </c>
      <c r="G7" s="3">
        <v>-4605.59</v>
      </c>
      <c r="H7" s="5">
        <f t="shared" si="0"/>
        <v>-20840.490000000002</v>
      </c>
      <c r="I7" s="6">
        <f t="shared" si="1"/>
        <v>6</v>
      </c>
      <c r="J7" s="12">
        <f t="shared" si="2"/>
        <v>7</v>
      </c>
    </row>
    <row r="8" spans="2:10" ht="15.6" x14ac:dyDescent="0.3">
      <c r="B8" s="13" t="s">
        <v>31</v>
      </c>
      <c r="C8" s="3">
        <v>-1915.74</v>
      </c>
      <c r="D8" s="3">
        <v>2193.2800000000002</v>
      </c>
      <c r="E8" s="3">
        <v>-92.87</v>
      </c>
      <c r="F8" s="3">
        <v>463.58</v>
      </c>
      <c r="G8" s="3">
        <v>-463.98</v>
      </c>
      <c r="H8" s="5">
        <f t="shared" si="0"/>
        <v>184.27000000000021</v>
      </c>
      <c r="I8" s="6">
        <f t="shared" si="1"/>
        <v>6</v>
      </c>
      <c r="J8" s="12">
        <f t="shared" si="2"/>
        <v>7</v>
      </c>
    </row>
    <row r="9" spans="2:10" ht="15.6" x14ac:dyDescent="0.3">
      <c r="B9" s="13" t="s">
        <v>32</v>
      </c>
      <c r="C9" s="3">
        <v>5718.23</v>
      </c>
      <c r="D9" s="3">
        <v>3524.95</v>
      </c>
      <c r="E9" s="3">
        <v>3187.28</v>
      </c>
      <c r="F9" s="3">
        <v>2723.7</v>
      </c>
      <c r="G9" s="3">
        <v>3187.75</v>
      </c>
      <c r="H9" s="5">
        <f t="shared" si="0"/>
        <v>18341.91</v>
      </c>
      <c r="I9" s="6">
        <f t="shared" si="1"/>
        <v>6</v>
      </c>
      <c r="J9" s="12">
        <f t="shared" si="2"/>
        <v>7</v>
      </c>
    </row>
    <row r="10" spans="2:10" ht="15.6" x14ac:dyDescent="0.3">
      <c r="B10" s="13" t="s">
        <v>34</v>
      </c>
      <c r="C10" s="3">
        <v>3802.49</v>
      </c>
      <c r="D10" s="3">
        <v>5718.23</v>
      </c>
      <c r="E10" s="3">
        <v>3094.41</v>
      </c>
      <c r="F10" s="4"/>
      <c r="G10" s="4"/>
      <c r="H10" s="5">
        <f t="shared" si="0"/>
        <v>12615.13</v>
      </c>
      <c r="I10" s="6">
        <f t="shared" si="1"/>
        <v>4</v>
      </c>
      <c r="J10" s="12">
        <f t="shared" si="2"/>
        <v>5</v>
      </c>
    </row>
    <row r="11" spans="2:10" ht="16.2" thickBot="1" x14ac:dyDescent="0.35">
      <c r="B11" s="14"/>
      <c r="C11" s="15"/>
      <c r="D11" s="15"/>
      <c r="E11" s="15"/>
      <c r="F11" s="15"/>
      <c r="G11" s="15"/>
      <c r="H11" s="15"/>
      <c r="I11" s="16"/>
      <c r="J11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710D-A127-426E-AA7C-71BDBC76C045}">
  <dimension ref="A2:L24"/>
  <sheetViews>
    <sheetView workbookViewId="0">
      <selection activeCell="A2" sqref="A2:E24"/>
    </sheetView>
  </sheetViews>
  <sheetFormatPr defaultRowHeight="14.4" x14ac:dyDescent="0.3"/>
  <cols>
    <col min="3" max="3" width="9.21875" customWidth="1"/>
    <col min="4" max="4" width="16.109375" customWidth="1"/>
    <col min="7" max="7" width="12.88671875" customWidth="1"/>
    <col min="11" max="11" width="13.77734375" customWidth="1"/>
  </cols>
  <sheetData>
    <row r="2" spans="1:12" x14ac:dyDescent="0.3">
      <c r="A2" s="21" t="s">
        <v>35</v>
      </c>
      <c r="B2" s="1" t="s">
        <v>36</v>
      </c>
      <c r="C2" s="1" t="s">
        <v>56</v>
      </c>
      <c r="D2" s="1" t="s">
        <v>57</v>
      </c>
      <c r="E2" s="1" t="s">
        <v>58</v>
      </c>
      <c r="F2" s="1" t="s">
        <v>60</v>
      </c>
      <c r="G2" s="1" t="s">
        <v>61</v>
      </c>
      <c r="H2" s="1" t="s">
        <v>63</v>
      </c>
      <c r="I2" s="1" t="s">
        <v>19</v>
      </c>
      <c r="J2" s="1" t="s">
        <v>20</v>
      </c>
      <c r="K2" s="22" t="s">
        <v>59</v>
      </c>
      <c r="L2" s="18" t="s">
        <v>62</v>
      </c>
    </row>
    <row r="3" spans="1:12" x14ac:dyDescent="0.3">
      <c r="A3" s="19">
        <v>1</v>
      </c>
      <c r="B3" s="2" t="s">
        <v>37</v>
      </c>
      <c r="C3" s="2">
        <v>380013</v>
      </c>
      <c r="D3" s="2">
        <v>5</v>
      </c>
      <c r="E3" s="2">
        <v>626</v>
      </c>
      <c r="F3" s="2">
        <v>52</v>
      </c>
      <c r="G3" s="2">
        <v>89</v>
      </c>
      <c r="H3" s="2"/>
      <c r="I3" s="2">
        <f t="shared" ref="I3:I24" si="0">COUNT(A3:G3)</f>
        <v>6</v>
      </c>
      <c r="J3" s="2">
        <f>COUNTA(B3:E3)</f>
        <v>4</v>
      </c>
      <c r="K3" s="20">
        <f>COUNTBLANK(A3:J3)</f>
        <v>1</v>
      </c>
      <c r="L3">
        <f>HLOOKUP(Table2[PINCODE],Table2[[SR.NO]:[COUNTBLANCK]],Table2[[#This Row],[SR.NO]],0)</f>
        <v>380013</v>
      </c>
    </row>
    <row r="4" spans="1:12" x14ac:dyDescent="0.3">
      <c r="A4" s="19">
        <v>2</v>
      </c>
      <c r="B4" s="2" t="s">
        <v>1</v>
      </c>
      <c r="C4" s="2">
        <v>380001</v>
      </c>
      <c r="D4" s="2">
        <v>4</v>
      </c>
      <c r="E4" s="2">
        <v>61</v>
      </c>
      <c r="F4" s="2">
        <v>72</v>
      </c>
      <c r="G4" s="2"/>
      <c r="H4" s="2"/>
      <c r="I4" s="2">
        <f t="shared" si="0"/>
        <v>5</v>
      </c>
      <c r="J4" s="2">
        <f t="shared" ref="J4:J24" si="1">COUNTA(B4:E4)</f>
        <v>4</v>
      </c>
      <c r="K4" s="20">
        <f t="shared" ref="K4:K24" si="2">COUNTBLANK(A4:J4)</f>
        <v>2</v>
      </c>
    </row>
    <row r="5" spans="1:12" x14ac:dyDescent="0.3">
      <c r="A5" s="19">
        <v>3</v>
      </c>
      <c r="B5" s="2" t="s">
        <v>8</v>
      </c>
      <c r="C5" s="2">
        <v>380005</v>
      </c>
      <c r="D5" s="2">
        <v>3</v>
      </c>
      <c r="E5" s="2">
        <v>161</v>
      </c>
      <c r="F5" s="2">
        <v>71</v>
      </c>
      <c r="G5" s="2">
        <v>66</v>
      </c>
      <c r="H5" s="2"/>
      <c r="I5" s="2">
        <f t="shared" si="0"/>
        <v>6</v>
      </c>
      <c r="J5" s="2">
        <f t="shared" si="1"/>
        <v>4</v>
      </c>
      <c r="K5" s="20">
        <f t="shared" si="2"/>
        <v>1</v>
      </c>
    </row>
    <row r="6" spans="1:12" x14ac:dyDescent="0.3">
      <c r="A6" s="19">
        <v>4</v>
      </c>
      <c r="B6" s="2" t="s">
        <v>38</v>
      </c>
      <c r="C6" s="2">
        <v>380009</v>
      </c>
      <c r="D6" s="2">
        <v>4</v>
      </c>
      <c r="E6" s="2">
        <v>6156</v>
      </c>
      <c r="F6" s="2"/>
      <c r="G6" s="2">
        <v>79</v>
      </c>
      <c r="H6" s="2"/>
      <c r="I6" s="2">
        <f t="shared" si="0"/>
        <v>5</v>
      </c>
      <c r="J6" s="2">
        <f t="shared" si="1"/>
        <v>4</v>
      </c>
      <c r="K6" s="20">
        <f t="shared" si="2"/>
        <v>2</v>
      </c>
    </row>
    <row r="7" spans="1:12" x14ac:dyDescent="0.3">
      <c r="A7" s="19">
        <v>5</v>
      </c>
      <c r="B7" s="2" t="s">
        <v>39</v>
      </c>
      <c r="C7" s="2">
        <v>380096</v>
      </c>
      <c r="D7" s="2"/>
      <c r="E7" s="2">
        <v>56</v>
      </c>
      <c r="F7" s="2">
        <v>65</v>
      </c>
      <c r="G7" s="2">
        <v>78</v>
      </c>
      <c r="H7" s="2"/>
      <c r="I7" s="2">
        <f t="shared" si="0"/>
        <v>5</v>
      </c>
      <c r="J7" s="2">
        <f t="shared" si="1"/>
        <v>3</v>
      </c>
      <c r="K7" s="20">
        <f t="shared" si="2"/>
        <v>2</v>
      </c>
    </row>
    <row r="8" spans="1:12" x14ac:dyDescent="0.3">
      <c r="A8" s="19">
        <v>6</v>
      </c>
      <c r="B8" s="2" t="s">
        <v>5</v>
      </c>
      <c r="C8" s="2"/>
      <c r="D8" s="2">
        <v>5</v>
      </c>
      <c r="E8" s="2">
        <v>665</v>
      </c>
      <c r="F8" s="2">
        <v>66</v>
      </c>
      <c r="G8" s="2">
        <v>99</v>
      </c>
      <c r="H8" s="2"/>
      <c r="I8" s="2">
        <f t="shared" si="0"/>
        <v>5</v>
      </c>
      <c r="J8" s="2">
        <f t="shared" si="1"/>
        <v>3</v>
      </c>
      <c r="K8" s="20">
        <f t="shared" si="2"/>
        <v>2</v>
      </c>
    </row>
    <row r="9" spans="1:12" x14ac:dyDescent="0.3">
      <c r="A9" s="19">
        <v>7</v>
      </c>
      <c r="B9" s="2" t="s">
        <v>40</v>
      </c>
      <c r="C9" s="2">
        <v>381200</v>
      </c>
      <c r="D9" s="2">
        <v>4</v>
      </c>
      <c r="E9" s="2">
        <v>85496</v>
      </c>
      <c r="F9" s="2">
        <v>78</v>
      </c>
      <c r="G9" s="2">
        <v>74</v>
      </c>
      <c r="H9" s="2"/>
      <c r="I9" s="2">
        <f t="shared" si="0"/>
        <v>6</v>
      </c>
      <c r="J9" s="2">
        <f t="shared" si="1"/>
        <v>4</v>
      </c>
      <c r="K9" s="20">
        <f t="shared" si="2"/>
        <v>1</v>
      </c>
    </row>
    <row r="10" spans="1:12" x14ac:dyDescent="0.3">
      <c r="A10" s="19">
        <v>8</v>
      </c>
      <c r="B10" s="2" t="s">
        <v>41</v>
      </c>
      <c r="C10" s="2"/>
      <c r="D10" s="2">
        <v>5</v>
      </c>
      <c r="E10" s="2">
        <v>565</v>
      </c>
      <c r="F10" s="2">
        <v>66</v>
      </c>
      <c r="G10" s="2">
        <v>79</v>
      </c>
      <c r="H10" s="2"/>
      <c r="I10" s="2">
        <f t="shared" si="0"/>
        <v>5</v>
      </c>
      <c r="J10" s="2">
        <f t="shared" si="1"/>
        <v>3</v>
      </c>
      <c r="K10" s="20">
        <f t="shared" si="2"/>
        <v>2</v>
      </c>
    </row>
    <row r="11" spans="1:12" x14ac:dyDescent="0.3">
      <c r="A11" s="19">
        <v>9</v>
      </c>
      <c r="B11" s="2" t="s">
        <v>42</v>
      </c>
      <c r="C11" s="2">
        <v>380099</v>
      </c>
      <c r="D11" s="2">
        <v>2</v>
      </c>
      <c r="E11" s="2">
        <v>565</v>
      </c>
      <c r="F11" s="2"/>
      <c r="G11" s="2"/>
      <c r="H11" s="2"/>
      <c r="I11" s="2">
        <f t="shared" si="0"/>
        <v>4</v>
      </c>
      <c r="J11" s="2">
        <f t="shared" si="1"/>
        <v>4</v>
      </c>
      <c r="K11" s="20">
        <f t="shared" si="2"/>
        <v>3</v>
      </c>
    </row>
    <row r="12" spans="1:12" x14ac:dyDescent="0.3">
      <c r="A12" s="19">
        <v>10</v>
      </c>
      <c r="B12" s="2" t="s">
        <v>43</v>
      </c>
      <c r="C12" s="2">
        <v>380152</v>
      </c>
      <c r="D12" s="2">
        <v>1</v>
      </c>
      <c r="E12" s="2">
        <v>66</v>
      </c>
      <c r="F12" s="2">
        <v>80</v>
      </c>
      <c r="G12" s="2">
        <v>85</v>
      </c>
      <c r="H12" s="2"/>
      <c r="I12" s="2">
        <f t="shared" si="0"/>
        <v>6</v>
      </c>
      <c r="J12" s="2">
        <f t="shared" si="1"/>
        <v>4</v>
      </c>
      <c r="K12" s="20">
        <f t="shared" si="2"/>
        <v>1</v>
      </c>
    </row>
    <row r="13" spans="1:12" x14ac:dyDescent="0.3">
      <c r="A13" s="19">
        <v>11</v>
      </c>
      <c r="B13" s="2" t="s">
        <v>44</v>
      </c>
      <c r="C13" s="2"/>
      <c r="D13" s="2">
        <v>3</v>
      </c>
      <c r="E13" s="2">
        <v>79</v>
      </c>
      <c r="F13" s="2">
        <v>87</v>
      </c>
      <c r="G13" s="2">
        <v>91</v>
      </c>
      <c r="H13" s="2"/>
      <c r="I13" s="2">
        <f t="shared" si="0"/>
        <v>5</v>
      </c>
      <c r="J13" s="2">
        <f t="shared" si="1"/>
        <v>3</v>
      </c>
      <c r="K13" s="20">
        <f t="shared" si="2"/>
        <v>2</v>
      </c>
    </row>
    <row r="14" spans="1:12" x14ac:dyDescent="0.3">
      <c r="A14" s="19">
        <v>12</v>
      </c>
      <c r="B14" s="2" t="s">
        <v>45</v>
      </c>
      <c r="C14" s="2">
        <v>380048</v>
      </c>
      <c r="D14" s="2">
        <v>8</v>
      </c>
      <c r="E14" s="2">
        <v>23</v>
      </c>
      <c r="F14" s="2"/>
      <c r="G14" s="2">
        <v>66</v>
      </c>
      <c r="H14" s="2"/>
      <c r="I14" s="2">
        <f t="shared" si="0"/>
        <v>5</v>
      </c>
      <c r="J14" s="2">
        <f t="shared" si="1"/>
        <v>4</v>
      </c>
      <c r="K14" s="20">
        <f t="shared" si="2"/>
        <v>2</v>
      </c>
    </row>
    <row r="15" spans="1:12" x14ac:dyDescent="0.3">
      <c r="A15" s="19">
        <v>13</v>
      </c>
      <c r="B15" s="2" t="s">
        <v>46</v>
      </c>
      <c r="C15" s="2">
        <v>380091</v>
      </c>
      <c r="D15" s="2">
        <v>9</v>
      </c>
      <c r="E15" s="2">
        <v>98</v>
      </c>
      <c r="F15" s="2">
        <v>75</v>
      </c>
      <c r="G15" s="2">
        <v>69</v>
      </c>
      <c r="H15" s="2"/>
      <c r="I15" s="2">
        <f t="shared" si="0"/>
        <v>6</v>
      </c>
      <c r="J15" s="2">
        <f t="shared" si="1"/>
        <v>4</v>
      </c>
      <c r="K15" s="20">
        <f t="shared" si="2"/>
        <v>1</v>
      </c>
    </row>
    <row r="16" spans="1:12" x14ac:dyDescent="0.3">
      <c r="A16" s="19">
        <v>14</v>
      </c>
      <c r="B16" s="2" t="s">
        <v>47</v>
      </c>
      <c r="C16" s="2">
        <v>380002</v>
      </c>
      <c r="D16" s="2"/>
      <c r="E16" s="2">
        <v>232</v>
      </c>
      <c r="F16" s="2">
        <v>75</v>
      </c>
      <c r="G16" s="2">
        <v>75</v>
      </c>
      <c r="H16" s="2"/>
      <c r="I16" s="2">
        <f t="shared" si="0"/>
        <v>5</v>
      </c>
      <c r="J16" s="2">
        <f>COUNTA(B16:E16)</f>
        <v>3</v>
      </c>
      <c r="K16" s="20">
        <f t="shared" si="2"/>
        <v>2</v>
      </c>
    </row>
    <row r="17" spans="1:11" x14ac:dyDescent="0.3">
      <c r="A17" s="19">
        <v>15</v>
      </c>
      <c r="B17" s="2" t="s">
        <v>48</v>
      </c>
      <c r="C17" s="2">
        <v>370012</v>
      </c>
      <c r="D17" s="2"/>
      <c r="E17" s="2">
        <v>49</v>
      </c>
      <c r="F17" s="2">
        <v>55</v>
      </c>
      <c r="G17" s="2">
        <v>78</v>
      </c>
      <c r="H17" s="2"/>
      <c r="I17" s="2">
        <f t="shared" si="0"/>
        <v>5</v>
      </c>
      <c r="J17" s="2">
        <f t="shared" si="1"/>
        <v>3</v>
      </c>
      <c r="K17" s="20">
        <f t="shared" si="2"/>
        <v>2</v>
      </c>
    </row>
    <row r="18" spans="1:11" x14ac:dyDescent="0.3">
      <c r="A18" s="19">
        <v>16</v>
      </c>
      <c r="B18" s="2" t="s">
        <v>49</v>
      </c>
      <c r="C18" s="2"/>
      <c r="D18" s="2">
        <v>5</v>
      </c>
      <c r="E18" s="2">
        <v>499</v>
      </c>
      <c r="F18" s="2"/>
      <c r="G18" s="2"/>
      <c r="H18" s="2"/>
      <c r="I18" s="2">
        <f t="shared" si="0"/>
        <v>3</v>
      </c>
      <c r="J18" s="2">
        <f t="shared" si="1"/>
        <v>3</v>
      </c>
      <c r="K18" s="20">
        <f t="shared" si="2"/>
        <v>4</v>
      </c>
    </row>
    <row r="19" spans="1:11" x14ac:dyDescent="0.3">
      <c r="A19" s="19">
        <v>17</v>
      </c>
      <c r="B19" s="2" t="s">
        <v>50</v>
      </c>
      <c r="C19" s="2">
        <v>323650</v>
      </c>
      <c r="D19" s="2">
        <v>9</v>
      </c>
      <c r="E19" s="2">
        <v>99</v>
      </c>
      <c r="F19" s="2">
        <v>67</v>
      </c>
      <c r="G19" s="2">
        <v>85</v>
      </c>
      <c r="H19" s="2"/>
      <c r="I19" s="2">
        <f t="shared" si="0"/>
        <v>6</v>
      </c>
      <c r="J19" s="2">
        <f t="shared" si="1"/>
        <v>4</v>
      </c>
      <c r="K19" s="20">
        <f t="shared" si="2"/>
        <v>1</v>
      </c>
    </row>
    <row r="20" spans="1:11" x14ac:dyDescent="0.3">
      <c r="A20" s="19">
        <v>18</v>
      </c>
      <c r="B20" s="2" t="s">
        <v>51</v>
      </c>
      <c r="C20" s="2">
        <v>319500</v>
      </c>
      <c r="D20" s="2">
        <v>10</v>
      </c>
      <c r="E20" s="2">
        <v>32</v>
      </c>
      <c r="F20" s="2">
        <v>69</v>
      </c>
      <c r="G20" s="2">
        <v>87</v>
      </c>
      <c r="H20" s="2"/>
      <c r="I20" s="2">
        <f t="shared" si="0"/>
        <v>6</v>
      </c>
      <c r="J20" s="2">
        <f t="shared" si="1"/>
        <v>4</v>
      </c>
      <c r="K20" s="20">
        <f t="shared" si="2"/>
        <v>1</v>
      </c>
    </row>
    <row r="21" spans="1:11" x14ac:dyDescent="0.3">
      <c r="A21" s="19">
        <v>19</v>
      </c>
      <c r="B21" s="2" t="s">
        <v>52</v>
      </c>
      <c r="C21" s="2">
        <v>321990</v>
      </c>
      <c r="D21" s="2">
        <v>5</v>
      </c>
      <c r="E21" s="2">
        <v>45</v>
      </c>
      <c r="F21" s="2">
        <v>91</v>
      </c>
      <c r="G21" s="2"/>
      <c r="H21" s="2"/>
      <c r="I21" s="2">
        <f t="shared" si="0"/>
        <v>5</v>
      </c>
      <c r="J21" s="2">
        <f t="shared" si="1"/>
        <v>4</v>
      </c>
      <c r="K21" s="20">
        <f t="shared" si="2"/>
        <v>2</v>
      </c>
    </row>
    <row r="22" spans="1:11" x14ac:dyDescent="0.3">
      <c r="A22" s="19">
        <v>20</v>
      </c>
      <c r="B22" s="2" t="s">
        <v>53</v>
      </c>
      <c r="C22" s="2"/>
      <c r="D22" s="2">
        <v>8</v>
      </c>
      <c r="E22" s="2">
        <v>65</v>
      </c>
      <c r="F22" s="2">
        <v>82</v>
      </c>
      <c r="G22" s="2">
        <v>72</v>
      </c>
      <c r="H22" s="2"/>
      <c r="I22" s="2">
        <f t="shared" si="0"/>
        <v>5</v>
      </c>
      <c r="J22" s="2">
        <f t="shared" si="1"/>
        <v>3</v>
      </c>
      <c r="K22" s="20">
        <f t="shared" si="2"/>
        <v>2</v>
      </c>
    </row>
    <row r="23" spans="1:11" x14ac:dyDescent="0.3">
      <c r="A23" s="19">
        <v>21</v>
      </c>
      <c r="B23" s="2" t="s">
        <v>54</v>
      </c>
      <c r="C23" s="2">
        <v>361745</v>
      </c>
      <c r="D23" s="2">
        <v>8</v>
      </c>
      <c r="E23" s="2">
        <v>365</v>
      </c>
      <c r="F23" s="2">
        <v>87</v>
      </c>
      <c r="G23" s="2">
        <v>69</v>
      </c>
      <c r="H23" s="2"/>
      <c r="I23" s="2">
        <f t="shared" si="0"/>
        <v>6</v>
      </c>
      <c r="J23" s="2">
        <f t="shared" si="1"/>
        <v>4</v>
      </c>
      <c r="K23" s="20">
        <f t="shared" si="2"/>
        <v>1</v>
      </c>
    </row>
    <row r="24" spans="1:11" x14ac:dyDescent="0.3">
      <c r="A24" s="23">
        <v>22</v>
      </c>
      <c r="B24" s="24" t="s">
        <v>55</v>
      </c>
      <c r="C24" s="24">
        <v>383255</v>
      </c>
      <c r="D24" s="24">
        <v>5</v>
      </c>
      <c r="E24" s="24">
        <v>999</v>
      </c>
      <c r="F24" s="24">
        <v>92</v>
      </c>
      <c r="G24" s="24">
        <v>84</v>
      </c>
      <c r="H24" s="24"/>
      <c r="I24" s="24">
        <f t="shared" si="0"/>
        <v>6</v>
      </c>
      <c r="J24" s="24">
        <f t="shared" si="1"/>
        <v>4</v>
      </c>
      <c r="K24" s="25">
        <f t="shared" si="2"/>
        <v>1</v>
      </c>
    </row>
  </sheetData>
  <conditionalFormatting sqref="L3:L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177B-BEC7-4A78-9290-6FCBEE22246B}">
  <dimension ref="A1:C23"/>
  <sheetViews>
    <sheetView workbookViewId="0">
      <selection activeCell="G4" sqref="G4"/>
    </sheetView>
  </sheetViews>
  <sheetFormatPr defaultRowHeight="14.4" x14ac:dyDescent="0.3"/>
  <cols>
    <col min="2" max="2" width="12.88671875" bestFit="1" customWidth="1"/>
    <col min="3" max="3" width="8" bestFit="1" customWidth="1"/>
  </cols>
  <sheetData>
    <row r="1" spans="1:3" x14ac:dyDescent="0.3">
      <c r="A1" s="26" t="s">
        <v>36</v>
      </c>
      <c r="B1" s="27" t="s">
        <v>65</v>
      </c>
      <c r="C1" s="28" t="s">
        <v>64</v>
      </c>
    </row>
    <row r="2" spans="1:3" x14ac:dyDescent="0.3">
      <c r="A2" s="29" t="s">
        <v>37</v>
      </c>
      <c r="B2" s="30">
        <v>88.96</v>
      </c>
      <c r="C2" s="30" t="str">
        <f t="shared" ref="C2" si="0">_xlfn.IFS(B2:B23&gt;=90,"A+",B2:B23&gt;=80,"A",B2:B23&gt;=75,"B+",B2:B23&gt;=70,"B",B2:B23&gt;=60,"C",B2:B23&lt;60,"D",B2:B23&lt;33,"FAIL")</f>
        <v>A</v>
      </c>
    </row>
    <row r="3" spans="1:3" x14ac:dyDescent="0.3">
      <c r="A3" s="31" t="s">
        <v>1</v>
      </c>
      <c r="B3" s="31">
        <v>78.3</v>
      </c>
      <c r="C3" s="32" t="str">
        <f t="shared" ref="C3:C23" si="1">_xlfn.IFS(B3:B23&gt;=90,"A+",B3:B23&gt;=80,"A",B3:B23&gt;=75,"B+",B3:B23&gt;=70,"B",B3:B23&gt;=60,"C",B3:B23&lt;60,"D",B3:B23&lt;33,"FAIL")</f>
        <v>B+</v>
      </c>
    </row>
    <row r="4" spans="1:3" x14ac:dyDescent="0.3">
      <c r="A4" s="29" t="s">
        <v>8</v>
      </c>
      <c r="B4" s="29">
        <v>75.33</v>
      </c>
      <c r="C4" s="30" t="str">
        <f t="shared" si="1"/>
        <v>B+</v>
      </c>
    </row>
    <row r="5" spans="1:3" x14ac:dyDescent="0.3">
      <c r="A5" s="31" t="s">
        <v>38</v>
      </c>
      <c r="B5" s="31">
        <v>78.33</v>
      </c>
      <c r="C5" s="32" t="str">
        <f t="shared" si="1"/>
        <v>B+</v>
      </c>
    </row>
    <row r="6" spans="1:3" x14ac:dyDescent="0.3">
      <c r="A6" s="29" t="s">
        <v>39</v>
      </c>
      <c r="B6" s="29">
        <v>91.22</v>
      </c>
      <c r="C6" s="30" t="str">
        <f t="shared" si="1"/>
        <v>A+</v>
      </c>
    </row>
    <row r="7" spans="1:3" x14ac:dyDescent="0.3">
      <c r="A7" s="31" t="s">
        <v>5</v>
      </c>
      <c r="B7" s="31">
        <v>78.33</v>
      </c>
      <c r="C7" s="32" t="str">
        <f t="shared" si="1"/>
        <v>B+</v>
      </c>
    </row>
    <row r="8" spans="1:3" x14ac:dyDescent="0.3">
      <c r="A8" s="29" t="s">
        <v>40</v>
      </c>
      <c r="B8" s="29">
        <v>68.33</v>
      </c>
      <c r="C8" s="30" t="str">
        <f t="shared" si="1"/>
        <v>C</v>
      </c>
    </row>
    <row r="9" spans="1:3" x14ac:dyDescent="0.3">
      <c r="A9" s="31" t="s">
        <v>41</v>
      </c>
      <c r="B9" s="31">
        <v>91.66</v>
      </c>
      <c r="C9" s="32" t="str">
        <f t="shared" si="1"/>
        <v>A+</v>
      </c>
    </row>
    <row r="10" spans="1:3" x14ac:dyDescent="0.3">
      <c r="A10" s="29" t="s">
        <v>42</v>
      </c>
      <c r="B10" s="29">
        <v>78.33</v>
      </c>
      <c r="C10" s="30" t="str">
        <f t="shared" si="1"/>
        <v>B+</v>
      </c>
    </row>
    <row r="11" spans="1:3" x14ac:dyDescent="0.3">
      <c r="A11" s="31" t="s">
        <v>43</v>
      </c>
      <c r="B11" s="31">
        <v>69.33</v>
      </c>
      <c r="C11" s="32" t="str">
        <f t="shared" si="1"/>
        <v>C</v>
      </c>
    </row>
    <row r="12" spans="1:3" x14ac:dyDescent="0.3">
      <c r="A12" s="29" t="s">
        <v>44</v>
      </c>
      <c r="B12" s="29">
        <v>70</v>
      </c>
      <c r="C12" s="30" t="str">
        <f t="shared" si="1"/>
        <v>B</v>
      </c>
    </row>
    <row r="13" spans="1:3" x14ac:dyDescent="0.3">
      <c r="A13" s="31" t="s">
        <v>45</v>
      </c>
      <c r="B13" s="31">
        <v>76</v>
      </c>
      <c r="C13" s="32" t="str">
        <f t="shared" si="1"/>
        <v>B+</v>
      </c>
    </row>
    <row r="14" spans="1:3" x14ac:dyDescent="0.3">
      <c r="A14" s="29" t="s">
        <v>46</v>
      </c>
      <c r="B14" s="29">
        <v>78</v>
      </c>
      <c r="C14" s="30" t="str">
        <f t="shared" si="1"/>
        <v>B+</v>
      </c>
    </row>
    <row r="15" spans="1:3" x14ac:dyDescent="0.3">
      <c r="A15" s="31" t="s">
        <v>47</v>
      </c>
      <c r="B15" s="31">
        <v>75.959999999999994</v>
      </c>
      <c r="C15" s="32" t="str">
        <f t="shared" si="1"/>
        <v>B+</v>
      </c>
    </row>
    <row r="16" spans="1:3" x14ac:dyDescent="0.3">
      <c r="A16" s="29" t="s">
        <v>48</v>
      </c>
      <c r="B16" s="29">
        <v>66</v>
      </c>
      <c r="C16" s="30" t="str">
        <f t="shared" si="1"/>
        <v>C</v>
      </c>
    </row>
    <row r="17" spans="1:3" x14ac:dyDescent="0.3">
      <c r="A17" s="31" t="s">
        <v>49</v>
      </c>
      <c r="B17" s="31">
        <v>85</v>
      </c>
      <c r="C17" s="32" t="str">
        <f t="shared" si="1"/>
        <v>A</v>
      </c>
    </row>
    <row r="18" spans="1:3" x14ac:dyDescent="0.3">
      <c r="A18" s="29" t="s">
        <v>50</v>
      </c>
      <c r="B18" s="29">
        <v>88.73</v>
      </c>
      <c r="C18" s="30" t="str">
        <f t="shared" si="1"/>
        <v>A</v>
      </c>
    </row>
    <row r="19" spans="1:3" x14ac:dyDescent="0.3">
      <c r="A19" s="31" t="s">
        <v>51</v>
      </c>
      <c r="B19" s="31">
        <v>84</v>
      </c>
      <c r="C19" s="32" t="str">
        <f t="shared" si="1"/>
        <v>A</v>
      </c>
    </row>
    <row r="20" spans="1:3" x14ac:dyDescent="0.3">
      <c r="A20" s="29" t="s">
        <v>52</v>
      </c>
      <c r="B20" s="29">
        <v>86</v>
      </c>
      <c r="C20" s="30" t="str">
        <f t="shared" si="1"/>
        <v>A</v>
      </c>
    </row>
    <row r="21" spans="1:3" x14ac:dyDescent="0.3">
      <c r="A21" s="31" t="s">
        <v>53</v>
      </c>
      <c r="B21" s="31">
        <v>86.89</v>
      </c>
      <c r="C21" s="32" t="str">
        <f t="shared" si="1"/>
        <v>A</v>
      </c>
    </row>
    <row r="22" spans="1:3" x14ac:dyDescent="0.3">
      <c r="A22" s="29" t="s">
        <v>54</v>
      </c>
      <c r="B22" s="29">
        <v>74.33</v>
      </c>
      <c r="C22" s="30" t="str">
        <f t="shared" si="1"/>
        <v>B</v>
      </c>
    </row>
    <row r="23" spans="1:3" ht="15" thickBot="1" x14ac:dyDescent="0.35">
      <c r="A23" s="33" t="s">
        <v>55</v>
      </c>
      <c r="B23" s="34">
        <v>75.55</v>
      </c>
      <c r="C23" s="32" t="str">
        <f t="shared" si="1"/>
        <v>B+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E321-B5C3-4CCE-AE9B-A1A46DD19115}">
  <dimension ref="A1:M10"/>
  <sheetViews>
    <sheetView zoomScale="132" workbookViewId="0">
      <selection activeCell="I8" sqref="I8"/>
    </sheetView>
  </sheetViews>
  <sheetFormatPr defaultRowHeight="14.4" x14ac:dyDescent="0.3"/>
  <cols>
    <col min="3" max="3" width="12.44140625" customWidth="1"/>
    <col min="9" max="9" width="10.21875" bestFit="1" customWidth="1"/>
    <col min="10" max="10" width="14.21875" bestFit="1" customWidth="1"/>
    <col min="11" max="11" width="11.44140625" bestFit="1" customWidth="1"/>
    <col min="12" max="13" width="10.21875" bestFit="1" customWidth="1"/>
  </cols>
  <sheetData>
    <row r="1" spans="1:13" ht="23.4" x14ac:dyDescent="0.45">
      <c r="B1" s="64" t="s">
        <v>66</v>
      </c>
      <c r="C1" s="64"/>
      <c r="D1" s="64"/>
      <c r="E1" s="64"/>
      <c r="F1" s="64"/>
      <c r="G1" s="64"/>
    </row>
    <row r="2" spans="1:13" ht="18" x14ac:dyDescent="0.35">
      <c r="I2" s="67" t="s">
        <v>75</v>
      </c>
      <c r="J2" s="67"/>
      <c r="K2" s="67"/>
      <c r="L2" s="67"/>
      <c r="M2" s="67"/>
    </row>
    <row r="3" spans="1:13" ht="18" x14ac:dyDescent="0.35">
      <c r="A3" t="s">
        <v>71</v>
      </c>
      <c r="B3" s="65" t="s">
        <v>67</v>
      </c>
      <c r="C3" s="65"/>
      <c r="D3" s="65"/>
      <c r="E3" s="65" t="s">
        <v>68</v>
      </c>
      <c r="F3" s="65"/>
      <c r="G3" s="65"/>
      <c r="I3" s="38" t="s">
        <v>76</v>
      </c>
      <c r="J3" s="38" t="s">
        <v>77</v>
      </c>
      <c r="K3" s="38" t="s">
        <v>79</v>
      </c>
      <c r="L3" s="38" t="s">
        <v>80</v>
      </c>
      <c r="M3" s="38" t="s">
        <v>81</v>
      </c>
    </row>
    <row r="4" spans="1:13" x14ac:dyDescent="0.3">
      <c r="A4">
        <v>1</v>
      </c>
      <c r="B4" s="66" t="s">
        <v>69</v>
      </c>
      <c r="C4" s="66"/>
      <c r="D4" s="36">
        <v>500000</v>
      </c>
      <c r="E4" s="66" t="s">
        <v>70</v>
      </c>
      <c r="F4" s="66"/>
      <c r="G4" s="36">
        <v>500000</v>
      </c>
      <c r="I4" s="39" t="str">
        <f>IF(E4="CASH  A/C", "MATCH", "NO MATCH")</f>
        <v>NO MATCH</v>
      </c>
      <c r="J4" s="39" t="str">
        <f>IF(E4="EQUIPMENT  A/C", "MATCH", "NO MATCH")</f>
        <v>NO MATCH</v>
      </c>
      <c r="K4" s="39" t="str">
        <f>IF(E4="EXPENSES  A/C", "MATCH", "NO MATCH")</f>
        <v>NO MATCH</v>
      </c>
      <c r="L4" s="39" t="str">
        <f>IF(E4="STOCK  A/C", "MATCH", "NO MATCH")</f>
        <v>MATCH</v>
      </c>
      <c r="M4" s="39" t="str">
        <f>IF(E4="BANK  A/C", "MATCH", "NO MATCH")</f>
        <v>NO MATCH</v>
      </c>
    </row>
    <row r="5" spans="1:13" x14ac:dyDescent="0.3">
      <c r="A5">
        <v>2</v>
      </c>
      <c r="B5" s="66" t="s">
        <v>72</v>
      </c>
      <c r="C5" s="66"/>
      <c r="D5" s="36">
        <v>100000</v>
      </c>
      <c r="E5" s="66" t="s">
        <v>82</v>
      </c>
      <c r="F5" s="66"/>
      <c r="G5" s="36">
        <v>100000</v>
      </c>
      <c r="I5" s="39" t="str">
        <f>IF(E5="CASH  A/C", "MATCH", "NO MATCH")</f>
        <v>NO MATCH</v>
      </c>
      <c r="J5" s="39" t="str">
        <f t="shared" ref="J5:J7" si="0">IF(E5="EQUIPMENT  A/C", "MATCH", "NO MATCH")</f>
        <v>NO MATCH</v>
      </c>
      <c r="K5" s="39" t="str">
        <f t="shared" ref="K5:K7" si="1">IF(E5="EXPENSES  A/C", "MATCH", "NO MATCH")</f>
        <v>MATCH</v>
      </c>
      <c r="L5" s="39" t="str">
        <f t="shared" ref="L5:L7" si="2">IF(E5="STOCK  A/C", "MATCH", "NO MATCH")</f>
        <v>NO MATCH</v>
      </c>
      <c r="M5" s="39" t="str">
        <f t="shared" ref="M5:M7" si="3">IF(E5="BANK  A/C", "MATCH", "NO MATCH")</f>
        <v>NO MATCH</v>
      </c>
    </row>
    <row r="6" spans="1:13" x14ac:dyDescent="0.3">
      <c r="A6">
        <v>3</v>
      </c>
      <c r="B6" s="66" t="s">
        <v>78</v>
      </c>
      <c r="C6" s="66"/>
      <c r="D6" s="36">
        <v>5000</v>
      </c>
      <c r="E6" s="66" t="s">
        <v>69</v>
      </c>
      <c r="F6" s="66"/>
      <c r="G6" s="36">
        <v>5000</v>
      </c>
      <c r="I6" s="39" t="str">
        <f t="shared" ref="I6:I7" si="4">IF(E6="CASH  A/C", "MATCH", "NO MATCH")</f>
        <v>MATCH</v>
      </c>
      <c r="J6" s="39" t="str">
        <f t="shared" si="0"/>
        <v>NO MATCH</v>
      </c>
      <c r="K6" s="39" t="str">
        <f t="shared" si="1"/>
        <v>NO MATCH</v>
      </c>
      <c r="L6" s="39" t="str">
        <f t="shared" si="2"/>
        <v>NO MATCH</v>
      </c>
      <c r="M6" s="39" t="str">
        <f t="shared" si="3"/>
        <v>NO MATCH</v>
      </c>
    </row>
    <row r="7" spans="1:13" ht="14.4" customHeight="1" x14ac:dyDescent="0.3">
      <c r="A7">
        <v>4</v>
      </c>
      <c r="B7" s="68" t="s">
        <v>73</v>
      </c>
      <c r="C7" s="68"/>
      <c r="D7" s="36">
        <v>10000</v>
      </c>
      <c r="E7" s="69" t="s">
        <v>72</v>
      </c>
      <c r="F7" s="69"/>
      <c r="G7" s="36">
        <v>10000</v>
      </c>
      <c r="I7" s="39" t="str">
        <f t="shared" si="4"/>
        <v>NO MATCH</v>
      </c>
      <c r="J7" s="39" t="str">
        <f t="shared" si="0"/>
        <v>MATCH</v>
      </c>
      <c r="K7" s="39" t="str">
        <f t="shared" si="1"/>
        <v>NO MATCH</v>
      </c>
      <c r="L7" s="39" t="str">
        <f t="shared" si="2"/>
        <v>NO MATCH</v>
      </c>
      <c r="M7" s="39" t="str">
        <f t="shared" si="3"/>
        <v>NO MATCH</v>
      </c>
    </row>
    <row r="8" spans="1:13" x14ac:dyDescent="0.3">
      <c r="E8" s="35"/>
      <c r="F8" s="35"/>
    </row>
    <row r="10" spans="1:13" x14ac:dyDescent="0.3">
      <c r="C10" t="s">
        <v>74</v>
      </c>
      <c r="D10" s="37">
        <f>SUM(D4:D7)</f>
        <v>615000</v>
      </c>
      <c r="F10" t="s">
        <v>74</v>
      </c>
      <c r="G10" s="37">
        <f>SUM(G4:G7)</f>
        <v>615000</v>
      </c>
    </row>
  </sheetData>
  <mergeCells count="12">
    <mergeCell ref="I2:M2"/>
    <mergeCell ref="B6:C6"/>
    <mergeCell ref="B7:C7"/>
    <mergeCell ref="E5:F5"/>
    <mergeCell ref="E6:F6"/>
    <mergeCell ref="E7:F7"/>
    <mergeCell ref="B5:C5"/>
    <mergeCell ref="B1:G1"/>
    <mergeCell ref="B3:D3"/>
    <mergeCell ref="E3:G3"/>
    <mergeCell ref="B4:C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787A-32F1-4E4D-B20A-9BC19C04D26F}">
  <dimension ref="A1:E102"/>
  <sheetViews>
    <sheetView zoomScale="108" workbookViewId="0">
      <selection sqref="A1:E1"/>
    </sheetView>
  </sheetViews>
  <sheetFormatPr defaultRowHeight="14.4" x14ac:dyDescent="0.3"/>
  <cols>
    <col min="2" max="2" width="24.6640625" style="44" bestFit="1" customWidth="1"/>
    <col min="3" max="3" width="6.109375" bestFit="1" customWidth="1"/>
    <col min="4" max="4" width="17" bestFit="1" customWidth="1"/>
    <col min="5" max="5" width="19.109375" bestFit="1" customWidth="1"/>
  </cols>
  <sheetData>
    <row r="1" spans="1:5" ht="17.399999999999999" x14ac:dyDescent="0.3">
      <c r="A1" s="70" t="s">
        <v>172</v>
      </c>
      <c r="B1" s="70"/>
      <c r="C1" s="70"/>
      <c r="D1" s="70"/>
      <c r="E1" s="70"/>
    </row>
    <row r="2" spans="1:5" x14ac:dyDescent="0.3">
      <c r="A2" s="41" t="s">
        <v>83</v>
      </c>
      <c r="B2" s="41" t="s">
        <v>36</v>
      </c>
      <c r="C2" s="41" t="s">
        <v>84</v>
      </c>
      <c r="D2" s="41" t="s">
        <v>170</v>
      </c>
      <c r="E2" s="41" t="s">
        <v>171</v>
      </c>
    </row>
    <row r="3" spans="1:5" x14ac:dyDescent="0.3">
      <c r="A3" s="45">
        <v>1</v>
      </c>
      <c r="B3" s="42" t="s">
        <v>169</v>
      </c>
      <c r="C3" s="45">
        <v>18</v>
      </c>
      <c r="D3" s="45" t="str">
        <f>IF(C3&gt;=16,"ELIGIBLE","NOT ELIGIBLE")</f>
        <v>ELIGIBLE</v>
      </c>
      <c r="E3" s="45" t="str">
        <f>IF(C3&gt;=18,"ADULT","MINOR")</f>
        <v>ADULT</v>
      </c>
    </row>
    <row r="4" spans="1:5" x14ac:dyDescent="0.3">
      <c r="A4" s="45">
        <v>2</v>
      </c>
      <c r="B4" s="42" t="s">
        <v>85</v>
      </c>
      <c r="C4" s="45">
        <v>16</v>
      </c>
      <c r="D4" s="45" t="str">
        <f t="shared" ref="D4:D67" si="0">IF(C4&gt;=16,"ELIGIBLE","NOT ELIGIBLE")</f>
        <v>ELIGIBLE</v>
      </c>
      <c r="E4" s="45" t="str">
        <f t="shared" ref="E4:E67" si="1">IF(C4&gt;=18,"ADULT","MINOR")</f>
        <v>MINOR</v>
      </c>
    </row>
    <row r="5" spans="1:5" x14ac:dyDescent="0.3">
      <c r="A5" s="45">
        <v>3</v>
      </c>
      <c r="B5" s="42" t="s">
        <v>40</v>
      </c>
      <c r="C5" s="45">
        <v>15</v>
      </c>
      <c r="D5" s="45" t="str">
        <f t="shared" si="0"/>
        <v>NOT ELIGIBLE</v>
      </c>
      <c r="E5" s="45" t="str">
        <f t="shared" si="1"/>
        <v>MINOR</v>
      </c>
    </row>
    <row r="6" spans="1:5" x14ac:dyDescent="0.3">
      <c r="A6" s="45">
        <v>4</v>
      </c>
      <c r="B6" s="42" t="s">
        <v>4</v>
      </c>
      <c r="C6" s="45">
        <v>12</v>
      </c>
      <c r="D6" s="45" t="str">
        <f t="shared" si="0"/>
        <v>NOT ELIGIBLE</v>
      </c>
      <c r="E6" s="45" t="str">
        <f t="shared" si="1"/>
        <v>MINOR</v>
      </c>
    </row>
    <row r="7" spans="1:5" x14ac:dyDescent="0.3">
      <c r="A7" s="45">
        <v>5</v>
      </c>
      <c r="B7" s="42" t="s">
        <v>86</v>
      </c>
      <c r="C7" s="45">
        <v>16</v>
      </c>
      <c r="D7" s="45" t="str">
        <f t="shared" si="0"/>
        <v>ELIGIBLE</v>
      </c>
      <c r="E7" s="45" t="str">
        <f t="shared" si="1"/>
        <v>MINOR</v>
      </c>
    </row>
    <row r="8" spans="1:5" x14ac:dyDescent="0.3">
      <c r="A8" s="45">
        <v>6</v>
      </c>
      <c r="B8" s="42" t="s">
        <v>8</v>
      </c>
      <c r="C8" s="45">
        <v>18</v>
      </c>
      <c r="D8" s="45" t="str">
        <f t="shared" si="0"/>
        <v>ELIGIBLE</v>
      </c>
      <c r="E8" s="45" t="str">
        <f t="shared" si="1"/>
        <v>ADULT</v>
      </c>
    </row>
    <row r="9" spans="1:5" x14ac:dyDescent="0.3">
      <c r="A9" s="45">
        <v>7</v>
      </c>
      <c r="B9" s="42" t="s">
        <v>87</v>
      </c>
      <c r="C9" s="45">
        <v>17</v>
      </c>
      <c r="D9" s="45" t="str">
        <f t="shared" si="0"/>
        <v>ELIGIBLE</v>
      </c>
      <c r="E9" s="45" t="str">
        <f t="shared" si="1"/>
        <v>MINOR</v>
      </c>
    </row>
    <row r="10" spans="1:5" x14ac:dyDescent="0.3">
      <c r="A10" s="45">
        <v>8</v>
      </c>
      <c r="B10" s="42" t="s">
        <v>88</v>
      </c>
      <c r="C10" s="45">
        <v>14</v>
      </c>
      <c r="D10" s="45" t="str">
        <f t="shared" si="0"/>
        <v>NOT ELIGIBLE</v>
      </c>
      <c r="E10" s="45" t="str">
        <f t="shared" si="1"/>
        <v>MINOR</v>
      </c>
    </row>
    <row r="11" spans="1:5" x14ac:dyDescent="0.3">
      <c r="A11" s="45">
        <v>9</v>
      </c>
      <c r="B11" s="42" t="s">
        <v>89</v>
      </c>
      <c r="C11" s="45">
        <v>13</v>
      </c>
      <c r="D11" s="45" t="str">
        <f t="shared" si="0"/>
        <v>NOT ELIGIBLE</v>
      </c>
      <c r="E11" s="45" t="str">
        <f t="shared" si="1"/>
        <v>MINOR</v>
      </c>
    </row>
    <row r="12" spans="1:5" x14ac:dyDescent="0.3">
      <c r="A12" s="45">
        <v>10</v>
      </c>
      <c r="B12" s="42" t="s">
        <v>90</v>
      </c>
      <c r="C12" s="45">
        <v>15</v>
      </c>
      <c r="D12" s="45" t="str">
        <f t="shared" si="0"/>
        <v>NOT ELIGIBLE</v>
      </c>
      <c r="E12" s="45" t="str">
        <f t="shared" si="1"/>
        <v>MINOR</v>
      </c>
    </row>
    <row r="13" spans="1:5" x14ac:dyDescent="0.3">
      <c r="A13" s="45">
        <v>11</v>
      </c>
      <c r="B13" s="42" t="s">
        <v>38</v>
      </c>
      <c r="C13" s="45">
        <v>13</v>
      </c>
      <c r="D13" s="45" t="str">
        <f t="shared" si="0"/>
        <v>NOT ELIGIBLE</v>
      </c>
      <c r="E13" s="45" t="str">
        <f t="shared" si="1"/>
        <v>MINOR</v>
      </c>
    </row>
    <row r="14" spans="1:5" x14ac:dyDescent="0.3">
      <c r="A14" s="45">
        <v>12</v>
      </c>
      <c r="B14" s="42" t="s">
        <v>6</v>
      </c>
      <c r="C14" s="45">
        <v>15</v>
      </c>
      <c r="D14" s="45" t="str">
        <f t="shared" si="0"/>
        <v>NOT ELIGIBLE</v>
      </c>
      <c r="E14" s="45" t="str">
        <f t="shared" si="1"/>
        <v>MINOR</v>
      </c>
    </row>
    <row r="15" spans="1:5" x14ac:dyDescent="0.3">
      <c r="A15" s="45">
        <v>13</v>
      </c>
      <c r="B15" s="42" t="s">
        <v>1</v>
      </c>
      <c r="C15" s="45">
        <v>14</v>
      </c>
      <c r="D15" s="45" t="str">
        <f t="shared" si="0"/>
        <v>NOT ELIGIBLE</v>
      </c>
      <c r="E15" s="45" t="str">
        <f t="shared" si="1"/>
        <v>MINOR</v>
      </c>
    </row>
    <row r="16" spans="1:5" x14ac:dyDescent="0.3">
      <c r="A16" s="45">
        <v>14</v>
      </c>
      <c r="B16" s="42" t="s">
        <v>91</v>
      </c>
      <c r="C16" s="45">
        <v>13</v>
      </c>
      <c r="D16" s="45" t="str">
        <f t="shared" si="0"/>
        <v>NOT ELIGIBLE</v>
      </c>
      <c r="E16" s="45" t="str">
        <f t="shared" si="1"/>
        <v>MINOR</v>
      </c>
    </row>
    <row r="17" spans="1:5" x14ac:dyDescent="0.3">
      <c r="A17" s="45">
        <v>15</v>
      </c>
      <c r="B17" s="42" t="s">
        <v>92</v>
      </c>
      <c r="C17" s="45">
        <v>16</v>
      </c>
      <c r="D17" s="45" t="str">
        <f t="shared" si="0"/>
        <v>ELIGIBLE</v>
      </c>
      <c r="E17" s="45" t="str">
        <f t="shared" si="1"/>
        <v>MINOR</v>
      </c>
    </row>
    <row r="18" spans="1:5" x14ac:dyDescent="0.3">
      <c r="A18" s="45">
        <v>16</v>
      </c>
      <c r="B18" s="42" t="s">
        <v>93</v>
      </c>
      <c r="C18" s="45">
        <v>17</v>
      </c>
      <c r="D18" s="45" t="str">
        <f t="shared" si="0"/>
        <v>ELIGIBLE</v>
      </c>
      <c r="E18" s="45" t="str">
        <f t="shared" si="1"/>
        <v>MINOR</v>
      </c>
    </row>
    <row r="19" spans="1:5" x14ac:dyDescent="0.3">
      <c r="A19" s="45">
        <v>17</v>
      </c>
      <c r="B19" s="42" t="s">
        <v>85</v>
      </c>
      <c r="C19" s="45">
        <v>16</v>
      </c>
      <c r="D19" s="45" t="str">
        <f t="shared" si="0"/>
        <v>ELIGIBLE</v>
      </c>
      <c r="E19" s="45" t="str">
        <f t="shared" si="1"/>
        <v>MINOR</v>
      </c>
    </row>
    <row r="20" spans="1:5" x14ac:dyDescent="0.3">
      <c r="A20" s="45">
        <v>18</v>
      </c>
      <c r="B20" s="43" t="s">
        <v>94</v>
      </c>
      <c r="C20" s="45">
        <v>18</v>
      </c>
      <c r="D20" s="45" t="str">
        <f t="shared" si="0"/>
        <v>ELIGIBLE</v>
      </c>
      <c r="E20" s="45" t="str">
        <f t="shared" si="1"/>
        <v>ADULT</v>
      </c>
    </row>
    <row r="21" spans="1:5" x14ac:dyDescent="0.3">
      <c r="A21" s="45">
        <v>19</v>
      </c>
      <c r="B21" s="43" t="s">
        <v>95</v>
      </c>
      <c r="C21" s="45">
        <v>14</v>
      </c>
      <c r="D21" s="45" t="str">
        <f t="shared" si="0"/>
        <v>NOT ELIGIBLE</v>
      </c>
      <c r="E21" s="45" t="str">
        <f t="shared" si="1"/>
        <v>MINOR</v>
      </c>
    </row>
    <row r="22" spans="1:5" x14ac:dyDescent="0.3">
      <c r="A22" s="45">
        <v>20</v>
      </c>
      <c r="B22" s="43" t="s">
        <v>96</v>
      </c>
      <c r="C22" s="45">
        <v>13</v>
      </c>
      <c r="D22" s="45" t="str">
        <f t="shared" si="0"/>
        <v>NOT ELIGIBLE</v>
      </c>
      <c r="E22" s="45" t="str">
        <f t="shared" si="1"/>
        <v>MINOR</v>
      </c>
    </row>
    <row r="23" spans="1:5" x14ac:dyDescent="0.3">
      <c r="A23" s="45">
        <v>21</v>
      </c>
      <c r="B23" s="43" t="s">
        <v>97</v>
      </c>
      <c r="C23" s="45">
        <v>12</v>
      </c>
      <c r="D23" s="45" t="str">
        <f t="shared" si="0"/>
        <v>NOT ELIGIBLE</v>
      </c>
      <c r="E23" s="45" t="str">
        <f t="shared" si="1"/>
        <v>MINOR</v>
      </c>
    </row>
    <row r="24" spans="1:5" x14ac:dyDescent="0.3">
      <c r="A24" s="45">
        <v>22</v>
      </c>
      <c r="B24" s="43" t="s">
        <v>98</v>
      </c>
      <c r="C24" s="45">
        <v>16</v>
      </c>
      <c r="D24" s="45" t="str">
        <f t="shared" si="0"/>
        <v>ELIGIBLE</v>
      </c>
      <c r="E24" s="45" t="str">
        <f t="shared" si="1"/>
        <v>MINOR</v>
      </c>
    </row>
    <row r="25" spans="1:5" x14ac:dyDescent="0.3">
      <c r="A25" s="45">
        <v>23</v>
      </c>
      <c r="B25" s="43" t="s">
        <v>99</v>
      </c>
      <c r="C25" s="45">
        <v>12</v>
      </c>
      <c r="D25" s="45" t="str">
        <f t="shared" si="0"/>
        <v>NOT ELIGIBLE</v>
      </c>
      <c r="E25" s="45" t="str">
        <f t="shared" si="1"/>
        <v>MINOR</v>
      </c>
    </row>
    <row r="26" spans="1:5" x14ac:dyDescent="0.3">
      <c r="A26" s="45">
        <v>24</v>
      </c>
      <c r="B26" s="43" t="s">
        <v>100</v>
      </c>
      <c r="C26" s="45">
        <v>15</v>
      </c>
      <c r="D26" s="45" t="str">
        <f t="shared" si="0"/>
        <v>NOT ELIGIBLE</v>
      </c>
      <c r="E26" s="45" t="str">
        <f t="shared" si="1"/>
        <v>MINOR</v>
      </c>
    </row>
    <row r="27" spans="1:5" x14ac:dyDescent="0.3">
      <c r="A27" s="45">
        <v>25</v>
      </c>
      <c r="B27" s="43" t="s">
        <v>101</v>
      </c>
      <c r="C27" s="45">
        <v>13</v>
      </c>
      <c r="D27" s="45" t="str">
        <f t="shared" si="0"/>
        <v>NOT ELIGIBLE</v>
      </c>
      <c r="E27" s="45" t="str">
        <f t="shared" si="1"/>
        <v>MINOR</v>
      </c>
    </row>
    <row r="28" spans="1:5" x14ac:dyDescent="0.3">
      <c r="A28" s="45">
        <v>26</v>
      </c>
      <c r="B28" s="43" t="s">
        <v>102</v>
      </c>
      <c r="C28" s="45">
        <v>14</v>
      </c>
      <c r="D28" s="45" t="str">
        <f t="shared" si="0"/>
        <v>NOT ELIGIBLE</v>
      </c>
      <c r="E28" s="45" t="str">
        <f t="shared" si="1"/>
        <v>MINOR</v>
      </c>
    </row>
    <row r="29" spans="1:5" x14ac:dyDescent="0.3">
      <c r="A29" s="45">
        <v>27</v>
      </c>
      <c r="B29" s="43" t="s">
        <v>103</v>
      </c>
      <c r="C29" s="45">
        <v>15</v>
      </c>
      <c r="D29" s="45" t="str">
        <f t="shared" si="0"/>
        <v>NOT ELIGIBLE</v>
      </c>
      <c r="E29" s="45" t="str">
        <f t="shared" si="1"/>
        <v>MINOR</v>
      </c>
    </row>
    <row r="30" spans="1:5" x14ac:dyDescent="0.3">
      <c r="A30" s="45">
        <v>28</v>
      </c>
      <c r="B30" s="43" t="s">
        <v>104</v>
      </c>
      <c r="C30" s="45">
        <v>16</v>
      </c>
      <c r="D30" s="45" t="str">
        <f t="shared" si="0"/>
        <v>ELIGIBLE</v>
      </c>
      <c r="E30" s="45" t="str">
        <f t="shared" si="1"/>
        <v>MINOR</v>
      </c>
    </row>
    <row r="31" spans="1:5" x14ac:dyDescent="0.3">
      <c r="A31" s="45">
        <v>29</v>
      </c>
      <c r="B31" s="43" t="s">
        <v>105</v>
      </c>
      <c r="C31" s="45">
        <v>16</v>
      </c>
      <c r="D31" s="45" t="str">
        <f t="shared" si="0"/>
        <v>ELIGIBLE</v>
      </c>
      <c r="E31" s="45" t="str">
        <f t="shared" si="1"/>
        <v>MINOR</v>
      </c>
    </row>
    <row r="32" spans="1:5" x14ac:dyDescent="0.3">
      <c r="A32" s="45">
        <v>30</v>
      </c>
      <c r="B32" s="43" t="s">
        <v>106</v>
      </c>
      <c r="C32" s="45">
        <v>16</v>
      </c>
      <c r="D32" s="45" t="str">
        <f t="shared" si="0"/>
        <v>ELIGIBLE</v>
      </c>
      <c r="E32" s="45" t="str">
        <f t="shared" si="1"/>
        <v>MINOR</v>
      </c>
    </row>
    <row r="33" spans="1:5" x14ac:dyDescent="0.3">
      <c r="A33" s="45">
        <v>31</v>
      </c>
      <c r="B33" s="43" t="s">
        <v>107</v>
      </c>
      <c r="C33" s="45">
        <v>15</v>
      </c>
      <c r="D33" s="45" t="str">
        <f t="shared" si="0"/>
        <v>NOT ELIGIBLE</v>
      </c>
      <c r="E33" s="45" t="str">
        <f t="shared" si="1"/>
        <v>MINOR</v>
      </c>
    </row>
    <row r="34" spans="1:5" x14ac:dyDescent="0.3">
      <c r="A34" s="45">
        <v>32</v>
      </c>
      <c r="B34" s="43" t="s">
        <v>108</v>
      </c>
      <c r="C34" s="45">
        <v>15</v>
      </c>
      <c r="D34" s="45" t="str">
        <f t="shared" si="0"/>
        <v>NOT ELIGIBLE</v>
      </c>
      <c r="E34" s="45" t="str">
        <f t="shared" si="1"/>
        <v>MINOR</v>
      </c>
    </row>
    <row r="35" spans="1:5" x14ac:dyDescent="0.3">
      <c r="A35" s="45">
        <v>33</v>
      </c>
      <c r="B35" s="43" t="s">
        <v>109</v>
      </c>
      <c r="C35" s="45">
        <v>17</v>
      </c>
      <c r="D35" s="45" t="str">
        <f t="shared" si="0"/>
        <v>ELIGIBLE</v>
      </c>
      <c r="E35" s="45" t="str">
        <f t="shared" si="1"/>
        <v>MINOR</v>
      </c>
    </row>
    <row r="36" spans="1:5" x14ac:dyDescent="0.3">
      <c r="A36" s="45">
        <v>34</v>
      </c>
      <c r="B36" s="43" t="s">
        <v>110</v>
      </c>
      <c r="C36" s="45">
        <v>19</v>
      </c>
      <c r="D36" s="45" t="str">
        <f t="shared" si="0"/>
        <v>ELIGIBLE</v>
      </c>
      <c r="E36" s="45" t="str">
        <f t="shared" si="1"/>
        <v>ADULT</v>
      </c>
    </row>
    <row r="37" spans="1:5" x14ac:dyDescent="0.3">
      <c r="A37" s="45">
        <v>35</v>
      </c>
      <c r="B37" s="43" t="s">
        <v>111</v>
      </c>
      <c r="C37" s="45">
        <v>14</v>
      </c>
      <c r="D37" s="45" t="str">
        <f t="shared" si="0"/>
        <v>NOT ELIGIBLE</v>
      </c>
      <c r="E37" s="45" t="str">
        <f t="shared" si="1"/>
        <v>MINOR</v>
      </c>
    </row>
    <row r="38" spans="1:5" x14ac:dyDescent="0.3">
      <c r="A38" s="45">
        <v>36</v>
      </c>
      <c r="B38" s="43" t="s">
        <v>112</v>
      </c>
      <c r="C38" s="45">
        <v>13</v>
      </c>
      <c r="D38" s="45" t="str">
        <f t="shared" si="0"/>
        <v>NOT ELIGIBLE</v>
      </c>
      <c r="E38" s="45" t="str">
        <f t="shared" si="1"/>
        <v>MINOR</v>
      </c>
    </row>
    <row r="39" spans="1:5" x14ac:dyDescent="0.3">
      <c r="A39" s="45">
        <v>37</v>
      </c>
      <c r="B39" s="43" t="s">
        <v>113</v>
      </c>
      <c r="C39" s="45">
        <v>12</v>
      </c>
      <c r="D39" s="45" t="str">
        <f t="shared" si="0"/>
        <v>NOT ELIGIBLE</v>
      </c>
      <c r="E39" s="45" t="str">
        <f t="shared" si="1"/>
        <v>MINOR</v>
      </c>
    </row>
    <row r="40" spans="1:5" x14ac:dyDescent="0.3">
      <c r="A40" s="45">
        <v>38</v>
      </c>
      <c r="B40" s="43" t="s">
        <v>114</v>
      </c>
      <c r="C40" s="45">
        <v>11</v>
      </c>
      <c r="D40" s="45" t="str">
        <f t="shared" si="0"/>
        <v>NOT ELIGIBLE</v>
      </c>
      <c r="E40" s="45" t="str">
        <f t="shared" si="1"/>
        <v>MINOR</v>
      </c>
    </row>
    <row r="41" spans="1:5" x14ac:dyDescent="0.3">
      <c r="A41" s="45">
        <v>39</v>
      </c>
      <c r="B41" s="43" t="s">
        <v>115</v>
      </c>
      <c r="C41" s="45">
        <v>18</v>
      </c>
      <c r="D41" s="45" t="str">
        <f t="shared" si="0"/>
        <v>ELIGIBLE</v>
      </c>
      <c r="E41" s="45" t="str">
        <f t="shared" si="1"/>
        <v>ADULT</v>
      </c>
    </row>
    <row r="42" spans="1:5" x14ac:dyDescent="0.3">
      <c r="A42" s="45">
        <v>40</v>
      </c>
      <c r="B42" s="43" t="s">
        <v>116</v>
      </c>
      <c r="C42" s="45">
        <v>17</v>
      </c>
      <c r="D42" s="45" t="str">
        <f t="shared" si="0"/>
        <v>ELIGIBLE</v>
      </c>
      <c r="E42" s="45" t="str">
        <f t="shared" si="1"/>
        <v>MINOR</v>
      </c>
    </row>
    <row r="43" spans="1:5" x14ac:dyDescent="0.3">
      <c r="A43" s="45">
        <v>41</v>
      </c>
      <c r="B43" s="43" t="s">
        <v>117</v>
      </c>
      <c r="C43" s="45">
        <v>16</v>
      </c>
      <c r="D43" s="45" t="str">
        <f t="shared" si="0"/>
        <v>ELIGIBLE</v>
      </c>
      <c r="E43" s="45" t="str">
        <f t="shared" si="1"/>
        <v>MINOR</v>
      </c>
    </row>
    <row r="44" spans="1:5" x14ac:dyDescent="0.3">
      <c r="A44" s="45">
        <v>42</v>
      </c>
      <c r="B44" s="43" t="s">
        <v>117</v>
      </c>
      <c r="C44" s="45">
        <v>15</v>
      </c>
      <c r="D44" s="45" t="str">
        <f t="shared" si="0"/>
        <v>NOT ELIGIBLE</v>
      </c>
      <c r="E44" s="45" t="str">
        <f t="shared" si="1"/>
        <v>MINOR</v>
      </c>
    </row>
    <row r="45" spans="1:5" x14ac:dyDescent="0.3">
      <c r="A45" s="45">
        <v>43</v>
      </c>
      <c r="B45" s="43" t="s">
        <v>118</v>
      </c>
      <c r="C45" s="45">
        <v>14</v>
      </c>
      <c r="D45" s="45" t="str">
        <f t="shared" si="0"/>
        <v>NOT ELIGIBLE</v>
      </c>
      <c r="E45" s="45" t="str">
        <f t="shared" si="1"/>
        <v>MINOR</v>
      </c>
    </row>
    <row r="46" spans="1:5" x14ac:dyDescent="0.3">
      <c r="A46" s="45">
        <v>44</v>
      </c>
      <c r="B46" s="43" t="s">
        <v>119</v>
      </c>
      <c r="C46" s="45">
        <v>15</v>
      </c>
      <c r="D46" s="45" t="str">
        <f t="shared" si="0"/>
        <v>NOT ELIGIBLE</v>
      </c>
      <c r="E46" s="45" t="str">
        <f t="shared" si="1"/>
        <v>MINOR</v>
      </c>
    </row>
    <row r="47" spans="1:5" x14ac:dyDescent="0.3">
      <c r="A47" s="45">
        <v>45</v>
      </c>
      <c r="B47" s="43" t="s">
        <v>119</v>
      </c>
      <c r="C47" s="45">
        <v>14</v>
      </c>
      <c r="D47" s="45" t="str">
        <f t="shared" si="0"/>
        <v>NOT ELIGIBLE</v>
      </c>
      <c r="E47" s="45" t="str">
        <f t="shared" si="1"/>
        <v>MINOR</v>
      </c>
    </row>
    <row r="48" spans="1:5" x14ac:dyDescent="0.3">
      <c r="A48" s="45">
        <v>46</v>
      </c>
      <c r="B48" s="43" t="s">
        <v>120</v>
      </c>
      <c r="C48" s="45">
        <v>13</v>
      </c>
      <c r="D48" s="45" t="str">
        <f t="shared" si="0"/>
        <v>NOT ELIGIBLE</v>
      </c>
      <c r="E48" s="45" t="str">
        <f t="shared" si="1"/>
        <v>MINOR</v>
      </c>
    </row>
    <row r="49" spans="1:5" x14ac:dyDescent="0.3">
      <c r="A49" s="45">
        <v>47</v>
      </c>
      <c r="B49" s="43" t="s">
        <v>121</v>
      </c>
      <c r="C49" s="45">
        <v>18</v>
      </c>
      <c r="D49" s="45" t="str">
        <f t="shared" si="0"/>
        <v>ELIGIBLE</v>
      </c>
      <c r="E49" s="45" t="str">
        <f t="shared" si="1"/>
        <v>ADULT</v>
      </c>
    </row>
    <row r="50" spans="1:5" x14ac:dyDescent="0.3">
      <c r="A50" s="45">
        <v>48</v>
      </c>
      <c r="B50" s="43" t="s">
        <v>122</v>
      </c>
      <c r="C50" s="45">
        <v>15</v>
      </c>
      <c r="D50" s="45" t="str">
        <f t="shared" si="0"/>
        <v>NOT ELIGIBLE</v>
      </c>
      <c r="E50" s="45" t="str">
        <f t="shared" si="1"/>
        <v>MINOR</v>
      </c>
    </row>
    <row r="51" spans="1:5" x14ac:dyDescent="0.3">
      <c r="A51" s="45">
        <v>49</v>
      </c>
      <c r="B51" s="43" t="s">
        <v>123</v>
      </c>
      <c r="C51" s="45">
        <v>16</v>
      </c>
      <c r="D51" s="45" t="str">
        <f t="shared" si="0"/>
        <v>ELIGIBLE</v>
      </c>
      <c r="E51" s="45" t="str">
        <f t="shared" si="1"/>
        <v>MINOR</v>
      </c>
    </row>
    <row r="52" spans="1:5" x14ac:dyDescent="0.3">
      <c r="A52" s="45">
        <v>50</v>
      </c>
      <c r="B52" s="43" t="s">
        <v>124</v>
      </c>
      <c r="C52" s="45">
        <v>14</v>
      </c>
      <c r="D52" s="45" t="str">
        <f t="shared" si="0"/>
        <v>NOT ELIGIBLE</v>
      </c>
      <c r="E52" s="45" t="str">
        <f t="shared" si="1"/>
        <v>MINOR</v>
      </c>
    </row>
    <row r="53" spans="1:5" x14ac:dyDescent="0.3">
      <c r="A53" s="45">
        <v>51</v>
      </c>
      <c r="B53" s="43" t="s">
        <v>107</v>
      </c>
      <c r="C53" s="45">
        <v>13</v>
      </c>
      <c r="D53" s="45" t="str">
        <f t="shared" si="0"/>
        <v>NOT ELIGIBLE</v>
      </c>
      <c r="E53" s="45" t="str">
        <f t="shared" si="1"/>
        <v>MINOR</v>
      </c>
    </row>
    <row r="54" spans="1:5" x14ac:dyDescent="0.3">
      <c r="A54" s="45">
        <v>52</v>
      </c>
      <c r="B54" s="43" t="s">
        <v>125</v>
      </c>
      <c r="C54" s="45">
        <v>18</v>
      </c>
      <c r="D54" s="45" t="str">
        <f t="shared" si="0"/>
        <v>ELIGIBLE</v>
      </c>
      <c r="E54" s="45" t="str">
        <f t="shared" si="1"/>
        <v>ADULT</v>
      </c>
    </row>
    <row r="55" spans="1:5" x14ac:dyDescent="0.3">
      <c r="A55" s="45">
        <v>53</v>
      </c>
      <c r="B55" s="43" t="s">
        <v>126</v>
      </c>
      <c r="C55" s="45">
        <v>17</v>
      </c>
      <c r="D55" s="45" t="str">
        <f t="shared" si="0"/>
        <v>ELIGIBLE</v>
      </c>
      <c r="E55" s="45" t="str">
        <f t="shared" si="1"/>
        <v>MINOR</v>
      </c>
    </row>
    <row r="56" spans="1:5" x14ac:dyDescent="0.3">
      <c r="A56" s="45">
        <v>54</v>
      </c>
      <c r="B56" s="43" t="s">
        <v>127</v>
      </c>
      <c r="C56" s="45">
        <v>16</v>
      </c>
      <c r="D56" s="45" t="str">
        <f t="shared" si="0"/>
        <v>ELIGIBLE</v>
      </c>
      <c r="E56" s="45" t="str">
        <f t="shared" si="1"/>
        <v>MINOR</v>
      </c>
    </row>
    <row r="57" spans="1:5" x14ac:dyDescent="0.3">
      <c r="A57" s="45">
        <v>55</v>
      </c>
      <c r="B57" s="43" t="s">
        <v>128</v>
      </c>
      <c r="C57" s="45">
        <v>15</v>
      </c>
      <c r="D57" s="45" t="str">
        <f t="shared" si="0"/>
        <v>NOT ELIGIBLE</v>
      </c>
      <c r="E57" s="45" t="str">
        <f t="shared" si="1"/>
        <v>MINOR</v>
      </c>
    </row>
    <row r="58" spans="1:5" x14ac:dyDescent="0.3">
      <c r="A58" s="45">
        <v>56</v>
      </c>
      <c r="B58" s="43" t="s">
        <v>117</v>
      </c>
      <c r="C58" s="45">
        <v>14</v>
      </c>
      <c r="D58" s="45" t="str">
        <f t="shared" si="0"/>
        <v>NOT ELIGIBLE</v>
      </c>
      <c r="E58" s="45" t="str">
        <f t="shared" si="1"/>
        <v>MINOR</v>
      </c>
    </row>
    <row r="59" spans="1:5" x14ac:dyDescent="0.3">
      <c r="A59" s="45">
        <v>57</v>
      </c>
      <c r="B59" s="43" t="s">
        <v>117</v>
      </c>
      <c r="C59" s="45">
        <v>15</v>
      </c>
      <c r="D59" s="45" t="str">
        <f t="shared" si="0"/>
        <v>NOT ELIGIBLE</v>
      </c>
      <c r="E59" s="45" t="str">
        <f t="shared" si="1"/>
        <v>MINOR</v>
      </c>
    </row>
    <row r="60" spans="1:5" x14ac:dyDescent="0.3">
      <c r="A60" s="45">
        <v>58</v>
      </c>
      <c r="B60" s="43" t="s">
        <v>129</v>
      </c>
      <c r="C60" s="45">
        <v>12</v>
      </c>
      <c r="D60" s="45" t="str">
        <f t="shared" si="0"/>
        <v>NOT ELIGIBLE</v>
      </c>
      <c r="E60" s="45" t="str">
        <f t="shared" si="1"/>
        <v>MINOR</v>
      </c>
    </row>
    <row r="61" spans="1:5" x14ac:dyDescent="0.3">
      <c r="A61" s="45">
        <v>59</v>
      </c>
      <c r="B61" s="43" t="s">
        <v>130</v>
      </c>
      <c r="C61" s="45">
        <v>15</v>
      </c>
      <c r="D61" s="45" t="str">
        <f t="shared" si="0"/>
        <v>NOT ELIGIBLE</v>
      </c>
      <c r="E61" s="45" t="str">
        <f t="shared" si="1"/>
        <v>MINOR</v>
      </c>
    </row>
    <row r="62" spans="1:5" x14ac:dyDescent="0.3">
      <c r="A62" s="45">
        <v>60</v>
      </c>
      <c r="B62" s="43" t="s">
        <v>131</v>
      </c>
      <c r="C62" s="45">
        <v>17</v>
      </c>
      <c r="D62" s="45" t="str">
        <f t="shared" si="0"/>
        <v>ELIGIBLE</v>
      </c>
      <c r="E62" s="45" t="str">
        <f t="shared" si="1"/>
        <v>MINOR</v>
      </c>
    </row>
    <row r="63" spans="1:5" x14ac:dyDescent="0.3">
      <c r="A63" s="45">
        <v>61</v>
      </c>
      <c r="B63" s="43" t="s">
        <v>132</v>
      </c>
      <c r="C63" s="45">
        <v>16</v>
      </c>
      <c r="D63" s="45" t="str">
        <f t="shared" si="0"/>
        <v>ELIGIBLE</v>
      </c>
      <c r="E63" s="45" t="str">
        <f t="shared" si="1"/>
        <v>MINOR</v>
      </c>
    </row>
    <row r="64" spans="1:5" x14ac:dyDescent="0.3">
      <c r="A64" s="45">
        <v>62</v>
      </c>
      <c r="B64" s="43" t="s">
        <v>133</v>
      </c>
      <c r="C64" s="45">
        <v>13</v>
      </c>
      <c r="D64" s="45" t="str">
        <f t="shared" si="0"/>
        <v>NOT ELIGIBLE</v>
      </c>
      <c r="E64" s="45" t="str">
        <f t="shared" si="1"/>
        <v>MINOR</v>
      </c>
    </row>
    <row r="65" spans="1:5" x14ac:dyDescent="0.3">
      <c r="A65" s="45">
        <v>63</v>
      </c>
      <c r="B65" s="43" t="s">
        <v>98</v>
      </c>
      <c r="C65" s="45">
        <v>14</v>
      </c>
      <c r="D65" s="45" t="str">
        <f t="shared" si="0"/>
        <v>NOT ELIGIBLE</v>
      </c>
      <c r="E65" s="45" t="str">
        <f t="shared" si="1"/>
        <v>MINOR</v>
      </c>
    </row>
    <row r="66" spans="1:5" x14ac:dyDescent="0.3">
      <c r="A66" s="45">
        <v>64</v>
      </c>
      <c r="B66" s="43" t="s">
        <v>134</v>
      </c>
      <c r="C66" s="45">
        <v>15</v>
      </c>
      <c r="D66" s="45" t="str">
        <f t="shared" si="0"/>
        <v>NOT ELIGIBLE</v>
      </c>
      <c r="E66" s="45" t="str">
        <f t="shared" si="1"/>
        <v>MINOR</v>
      </c>
    </row>
    <row r="67" spans="1:5" x14ac:dyDescent="0.3">
      <c r="A67" s="45">
        <v>65</v>
      </c>
      <c r="B67" s="43" t="s">
        <v>135</v>
      </c>
      <c r="C67" s="45">
        <v>16</v>
      </c>
      <c r="D67" s="45" t="str">
        <f t="shared" si="0"/>
        <v>ELIGIBLE</v>
      </c>
      <c r="E67" s="45" t="str">
        <f t="shared" si="1"/>
        <v>MINOR</v>
      </c>
    </row>
    <row r="68" spans="1:5" x14ac:dyDescent="0.3">
      <c r="A68" s="45">
        <v>66</v>
      </c>
      <c r="B68" s="43" t="s">
        <v>136</v>
      </c>
      <c r="C68" s="45">
        <v>13</v>
      </c>
      <c r="D68" s="45" t="str">
        <f t="shared" ref="D68:D102" si="2">IF(C68&gt;=16,"ELIGIBLE","NOT ELIGIBLE")</f>
        <v>NOT ELIGIBLE</v>
      </c>
      <c r="E68" s="45" t="str">
        <f t="shared" ref="E68:E92" si="3">IF(C68&gt;=18,"ADULT","MINOR")</f>
        <v>MINOR</v>
      </c>
    </row>
    <row r="69" spans="1:5" x14ac:dyDescent="0.3">
      <c r="A69" s="45">
        <v>67</v>
      </c>
      <c r="B69" s="43" t="s">
        <v>137</v>
      </c>
      <c r="C69" s="45">
        <v>17</v>
      </c>
      <c r="D69" s="45" t="str">
        <f t="shared" si="2"/>
        <v>ELIGIBLE</v>
      </c>
      <c r="E69" s="45" t="str">
        <f t="shared" si="3"/>
        <v>MINOR</v>
      </c>
    </row>
    <row r="70" spans="1:5" x14ac:dyDescent="0.3">
      <c r="A70" s="45">
        <v>68</v>
      </c>
      <c r="B70" s="43" t="s">
        <v>138</v>
      </c>
      <c r="C70" s="45">
        <v>18</v>
      </c>
      <c r="D70" s="45" t="str">
        <f t="shared" si="2"/>
        <v>ELIGIBLE</v>
      </c>
      <c r="E70" s="45" t="str">
        <f t="shared" si="3"/>
        <v>ADULT</v>
      </c>
    </row>
    <row r="71" spans="1:5" x14ac:dyDescent="0.3">
      <c r="A71" s="45">
        <v>69</v>
      </c>
      <c r="B71" s="43" t="s">
        <v>139</v>
      </c>
      <c r="C71" s="45">
        <v>16</v>
      </c>
      <c r="D71" s="45" t="str">
        <f t="shared" si="2"/>
        <v>ELIGIBLE</v>
      </c>
      <c r="E71" s="45" t="str">
        <f t="shared" si="3"/>
        <v>MINOR</v>
      </c>
    </row>
    <row r="72" spans="1:5" x14ac:dyDescent="0.3">
      <c r="A72" s="45">
        <v>70</v>
      </c>
      <c r="B72" s="43" t="s">
        <v>114</v>
      </c>
      <c r="C72" s="45">
        <v>15</v>
      </c>
      <c r="D72" s="45" t="str">
        <f t="shared" si="2"/>
        <v>NOT ELIGIBLE</v>
      </c>
      <c r="E72" s="45" t="str">
        <f t="shared" si="3"/>
        <v>MINOR</v>
      </c>
    </row>
    <row r="73" spans="1:5" x14ac:dyDescent="0.3">
      <c r="A73" s="45">
        <v>71</v>
      </c>
      <c r="B73" s="43" t="s">
        <v>140</v>
      </c>
      <c r="C73" s="45">
        <v>13</v>
      </c>
      <c r="D73" s="45" t="str">
        <f t="shared" si="2"/>
        <v>NOT ELIGIBLE</v>
      </c>
      <c r="E73" s="45" t="str">
        <f t="shared" si="3"/>
        <v>MINOR</v>
      </c>
    </row>
    <row r="74" spans="1:5" x14ac:dyDescent="0.3">
      <c r="A74" s="45">
        <v>72</v>
      </c>
      <c r="B74" s="43" t="s">
        <v>141</v>
      </c>
      <c r="C74" s="45">
        <v>15</v>
      </c>
      <c r="D74" s="45" t="str">
        <f t="shared" si="2"/>
        <v>NOT ELIGIBLE</v>
      </c>
      <c r="E74" s="45" t="str">
        <f t="shared" si="3"/>
        <v>MINOR</v>
      </c>
    </row>
    <row r="75" spans="1:5" x14ac:dyDescent="0.3">
      <c r="A75" s="45">
        <v>73</v>
      </c>
      <c r="B75" s="43" t="s">
        <v>142</v>
      </c>
      <c r="C75" s="45">
        <v>17</v>
      </c>
      <c r="D75" s="45" t="str">
        <f t="shared" si="2"/>
        <v>ELIGIBLE</v>
      </c>
      <c r="E75" s="45" t="str">
        <f t="shared" si="3"/>
        <v>MINOR</v>
      </c>
    </row>
    <row r="76" spans="1:5" x14ac:dyDescent="0.3">
      <c r="A76" s="45">
        <v>74</v>
      </c>
      <c r="B76" s="43" t="s">
        <v>143</v>
      </c>
      <c r="C76" s="45">
        <v>14</v>
      </c>
      <c r="D76" s="45" t="str">
        <f t="shared" si="2"/>
        <v>NOT ELIGIBLE</v>
      </c>
      <c r="E76" s="45" t="str">
        <f t="shared" si="3"/>
        <v>MINOR</v>
      </c>
    </row>
    <row r="77" spans="1:5" x14ac:dyDescent="0.3">
      <c r="A77" s="45">
        <v>75</v>
      </c>
      <c r="B77" s="43" t="s">
        <v>144</v>
      </c>
      <c r="C77" s="45">
        <v>15</v>
      </c>
      <c r="D77" s="45" t="str">
        <f t="shared" si="2"/>
        <v>NOT ELIGIBLE</v>
      </c>
      <c r="E77" s="45" t="str">
        <f t="shared" si="3"/>
        <v>MINOR</v>
      </c>
    </row>
    <row r="78" spans="1:5" x14ac:dyDescent="0.3">
      <c r="A78" s="45">
        <v>76</v>
      </c>
      <c r="B78" s="43" t="s">
        <v>145</v>
      </c>
      <c r="C78" s="45">
        <v>13</v>
      </c>
      <c r="D78" s="45" t="str">
        <f t="shared" si="2"/>
        <v>NOT ELIGIBLE</v>
      </c>
      <c r="E78" s="45" t="str">
        <f t="shared" si="3"/>
        <v>MINOR</v>
      </c>
    </row>
    <row r="79" spans="1:5" x14ac:dyDescent="0.3">
      <c r="A79" s="45">
        <v>77</v>
      </c>
      <c r="B79" s="43" t="s">
        <v>146</v>
      </c>
      <c r="C79" s="45">
        <v>17</v>
      </c>
      <c r="D79" s="45" t="str">
        <f t="shared" si="2"/>
        <v>ELIGIBLE</v>
      </c>
      <c r="E79" s="45" t="str">
        <f t="shared" si="3"/>
        <v>MINOR</v>
      </c>
    </row>
    <row r="80" spans="1:5" x14ac:dyDescent="0.3">
      <c r="A80" s="45">
        <v>78</v>
      </c>
      <c r="B80" s="43" t="s">
        <v>147</v>
      </c>
      <c r="C80" s="45">
        <v>13</v>
      </c>
      <c r="D80" s="45" t="str">
        <f t="shared" si="2"/>
        <v>NOT ELIGIBLE</v>
      </c>
      <c r="E80" s="45" t="str">
        <f t="shared" si="3"/>
        <v>MINOR</v>
      </c>
    </row>
    <row r="81" spans="1:5" x14ac:dyDescent="0.3">
      <c r="A81" s="45">
        <v>79</v>
      </c>
      <c r="B81" s="43" t="s">
        <v>148</v>
      </c>
      <c r="C81" s="45">
        <v>15</v>
      </c>
      <c r="D81" s="45" t="str">
        <f t="shared" si="2"/>
        <v>NOT ELIGIBLE</v>
      </c>
      <c r="E81" s="45" t="str">
        <f t="shared" si="3"/>
        <v>MINOR</v>
      </c>
    </row>
    <row r="82" spans="1:5" x14ac:dyDescent="0.3">
      <c r="A82" s="45">
        <v>80</v>
      </c>
      <c r="B82" s="43" t="s">
        <v>149</v>
      </c>
      <c r="C82" s="45">
        <v>12</v>
      </c>
      <c r="D82" s="45" t="str">
        <f t="shared" si="2"/>
        <v>NOT ELIGIBLE</v>
      </c>
      <c r="E82" s="45" t="str">
        <f t="shared" si="3"/>
        <v>MINOR</v>
      </c>
    </row>
    <row r="83" spans="1:5" x14ac:dyDescent="0.3">
      <c r="A83" s="45">
        <v>81</v>
      </c>
      <c r="B83" s="43" t="s">
        <v>150</v>
      </c>
      <c r="C83" s="45">
        <v>11</v>
      </c>
      <c r="D83" s="45" t="str">
        <f t="shared" si="2"/>
        <v>NOT ELIGIBLE</v>
      </c>
      <c r="E83" s="45" t="str">
        <f t="shared" si="3"/>
        <v>MINOR</v>
      </c>
    </row>
    <row r="84" spans="1:5" x14ac:dyDescent="0.3">
      <c r="A84" s="45">
        <v>82</v>
      </c>
      <c r="B84" s="43" t="s">
        <v>109</v>
      </c>
      <c r="C84" s="45">
        <v>15</v>
      </c>
      <c r="D84" s="45" t="str">
        <f t="shared" si="2"/>
        <v>NOT ELIGIBLE</v>
      </c>
      <c r="E84" s="45" t="str">
        <f t="shared" si="3"/>
        <v>MINOR</v>
      </c>
    </row>
    <row r="85" spans="1:5" x14ac:dyDescent="0.3">
      <c r="A85" s="45">
        <v>83</v>
      </c>
      <c r="B85" s="43" t="s">
        <v>151</v>
      </c>
      <c r="C85" s="45">
        <v>10</v>
      </c>
      <c r="D85" s="45" t="str">
        <f t="shared" si="2"/>
        <v>NOT ELIGIBLE</v>
      </c>
      <c r="E85" s="45" t="str">
        <f t="shared" si="3"/>
        <v>MINOR</v>
      </c>
    </row>
    <row r="86" spans="1:5" x14ac:dyDescent="0.3">
      <c r="A86" s="45">
        <v>84</v>
      </c>
      <c r="B86" s="43" t="s">
        <v>152</v>
      </c>
      <c r="C86" s="45">
        <v>9</v>
      </c>
      <c r="D86" s="45" t="str">
        <f t="shared" si="2"/>
        <v>NOT ELIGIBLE</v>
      </c>
      <c r="E86" s="45" t="str">
        <f t="shared" si="3"/>
        <v>MINOR</v>
      </c>
    </row>
    <row r="87" spans="1:5" x14ac:dyDescent="0.3">
      <c r="A87" s="45">
        <v>85</v>
      </c>
      <c r="B87" s="43" t="s">
        <v>153</v>
      </c>
      <c r="C87" s="45">
        <v>15</v>
      </c>
      <c r="D87" s="45" t="str">
        <f t="shared" si="2"/>
        <v>NOT ELIGIBLE</v>
      </c>
      <c r="E87" s="45" t="str">
        <f t="shared" si="3"/>
        <v>MINOR</v>
      </c>
    </row>
    <row r="88" spans="1:5" x14ac:dyDescent="0.3">
      <c r="A88" s="45">
        <v>86</v>
      </c>
      <c r="B88" s="43" t="s">
        <v>154</v>
      </c>
      <c r="C88" s="45">
        <v>18</v>
      </c>
      <c r="D88" s="45" t="str">
        <f t="shared" si="2"/>
        <v>ELIGIBLE</v>
      </c>
      <c r="E88" s="45" t="str">
        <f t="shared" si="3"/>
        <v>ADULT</v>
      </c>
    </row>
    <row r="89" spans="1:5" x14ac:dyDescent="0.3">
      <c r="A89" s="45">
        <v>87</v>
      </c>
      <c r="B89" s="43" t="s">
        <v>155</v>
      </c>
      <c r="C89" s="45">
        <v>13</v>
      </c>
      <c r="D89" s="45" t="str">
        <f t="shared" si="2"/>
        <v>NOT ELIGIBLE</v>
      </c>
      <c r="E89" s="45" t="str">
        <f t="shared" si="3"/>
        <v>MINOR</v>
      </c>
    </row>
    <row r="90" spans="1:5" x14ac:dyDescent="0.3">
      <c r="A90" s="45">
        <v>88</v>
      </c>
      <c r="B90" s="43" t="s">
        <v>156</v>
      </c>
      <c r="C90" s="45">
        <v>13</v>
      </c>
      <c r="D90" s="45" t="str">
        <f t="shared" si="2"/>
        <v>NOT ELIGIBLE</v>
      </c>
      <c r="E90" s="45" t="str">
        <f t="shared" si="3"/>
        <v>MINOR</v>
      </c>
    </row>
    <row r="91" spans="1:5" x14ac:dyDescent="0.3">
      <c r="A91" s="45">
        <v>89</v>
      </c>
      <c r="B91" s="43" t="s">
        <v>157</v>
      </c>
      <c r="C91" s="45">
        <v>15</v>
      </c>
      <c r="D91" s="45" t="str">
        <f t="shared" si="2"/>
        <v>NOT ELIGIBLE</v>
      </c>
      <c r="E91" s="45" t="str">
        <f t="shared" si="3"/>
        <v>MINOR</v>
      </c>
    </row>
    <row r="92" spans="1:5" x14ac:dyDescent="0.3">
      <c r="A92" s="45">
        <v>90</v>
      </c>
      <c r="B92" s="43" t="s">
        <v>158</v>
      </c>
      <c r="C92" s="45">
        <v>13</v>
      </c>
      <c r="D92" s="45" t="str">
        <f t="shared" si="2"/>
        <v>NOT ELIGIBLE</v>
      </c>
      <c r="E92" s="45" t="str">
        <f t="shared" si="3"/>
        <v>MINOR</v>
      </c>
    </row>
    <row r="93" spans="1:5" x14ac:dyDescent="0.3">
      <c r="A93" s="45">
        <v>91</v>
      </c>
      <c r="B93" s="43" t="s">
        <v>159</v>
      </c>
      <c r="C93" s="45">
        <v>15</v>
      </c>
      <c r="D93" s="45" t="str">
        <f t="shared" si="2"/>
        <v>NOT ELIGIBLE</v>
      </c>
      <c r="E93" s="45" t="str">
        <f>IF(C93&gt;=18,"ADULT","MINOR")</f>
        <v>MINOR</v>
      </c>
    </row>
    <row r="94" spans="1:5" x14ac:dyDescent="0.3">
      <c r="A94" s="45">
        <v>92</v>
      </c>
      <c r="B94" s="43" t="s">
        <v>160</v>
      </c>
      <c r="C94" s="45">
        <v>17</v>
      </c>
      <c r="D94" s="45" t="str">
        <f t="shared" si="2"/>
        <v>ELIGIBLE</v>
      </c>
      <c r="E94" s="45" t="str">
        <f t="shared" ref="E94:E102" si="4">IF(C94&gt;=18,"ADULT","MINOR")</f>
        <v>MINOR</v>
      </c>
    </row>
    <row r="95" spans="1:5" x14ac:dyDescent="0.3">
      <c r="A95" s="45">
        <v>93</v>
      </c>
      <c r="B95" s="43" t="s">
        <v>161</v>
      </c>
      <c r="C95" s="45">
        <v>15</v>
      </c>
      <c r="D95" s="45" t="str">
        <f t="shared" si="2"/>
        <v>NOT ELIGIBLE</v>
      </c>
      <c r="E95" s="45" t="str">
        <f t="shared" si="4"/>
        <v>MINOR</v>
      </c>
    </row>
    <row r="96" spans="1:5" x14ac:dyDescent="0.3">
      <c r="A96" s="45">
        <v>94</v>
      </c>
      <c r="B96" s="43" t="s">
        <v>162</v>
      </c>
      <c r="C96" s="45">
        <v>12</v>
      </c>
      <c r="D96" s="45" t="str">
        <f t="shared" si="2"/>
        <v>NOT ELIGIBLE</v>
      </c>
      <c r="E96" s="45" t="str">
        <f t="shared" si="4"/>
        <v>MINOR</v>
      </c>
    </row>
    <row r="97" spans="1:5" x14ac:dyDescent="0.3">
      <c r="A97" s="45">
        <v>95</v>
      </c>
      <c r="B97" s="43" t="s">
        <v>163</v>
      </c>
      <c r="C97" s="45">
        <v>11</v>
      </c>
      <c r="D97" s="45" t="str">
        <f t="shared" si="2"/>
        <v>NOT ELIGIBLE</v>
      </c>
      <c r="E97" s="45" t="str">
        <f t="shared" si="4"/>
        <v>MINOR</v>
      </c>
    </row>
    <row r="98" spans="1:5" x14ac:dyDescent="0.3">
      <c r="A98" s="45">
        <v>96</v>
      </c>
      <c r="B98" s="43" t="s">
        <v>164</v>
      </c>
      <c r="C98" s="45">
        <v>17</v>
      </c>
      <c r="D98" s="45" t="str">
        <f t="shared" si="2"/>
        <v>ELIGIBLE</v>
      </c>
      <c r="E98" s="45" t="str">
        <f t="shared" si="4"/>
        <v>MINOR</v>
      </c>
    </row>
    <row r="99" spans="1:5" x14ac:dyDescent="0.3">
      <c r="A99" s="45">
        <v>97</v>
      </c>
      <c r="B99" s="43" t="s">
        <v>165</v>
      </c>
      <c r="C99" s="45">
        <v>19</v>
      </c>
      <c r="D99" s="45" t="str">
        <f t="shared" si="2"/>
        <v>ELIGIBLE</v>
      </c>
      <c r="E99" s="45" t="str">
        <f t="shared" si="4"/>
        <v>ADULT</v>
      </c>
    </row>
    <row r="100" spans="1:5" x14ac:dyDescent="0.3">
      <c r="A100" s="45">
        <v>98</v>
      </c>
      <c r="B100" s="43" t="s">
        <v>166</v>
      </c>
      <c r="C100" s="45">
        <v>14</v>
      </c>
      <c r="D100" s="45" t="str">
        <f t="shared" si="2"/>
        <v>NOT ELIGIBLE</v>
      </c>
      <c r="E100" s="45" t="str">
        <f t="shared" si="4"/>
        <v>MINOR</v>
      </c>
    </row>
    <row r="101" spans="1:5" x14ac:dyDescent="0.3">
      <c r="A101" s="45">
        <v>99</v>
      </c>
      <c r="B101" s="43" t="s">
        <v>167</v>
      </c>
      <c r="C101" s="45">
        <v>15</v>
      </c>
      <c r="D101" s="45" t="str">
        <f t="shared" si="2"/>
        <v>NOT ELIGIBLE</v>
      </c>
      <c r="E101" s="45" t="str">
        <f t="shared" si="4"/>
        <v>MINOR</v>
      </c>
    </row>
    <row r="102" spans="1:5" x14ac:dyDescent="0.3">
      <c r="A102" s="45">
        <v>100</v>
      </c>
      <c r="B102" s="43" t="s">
        <v>168</v>
      </c>
      <c r="C102" s="45">
        <v>13</v>
      </c>
      <c r="D102" s="45" t="str">
        <f t="shared" si="2"/>
        <v>NOT ELIGIBLE</v>
      </c>
      <c r="E102" s="45" t="str">
        <f t="shared" si="4"/>
        <v>MINOR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6B8B-894B-40DD-9EBF-04E6521D1362}">
  <dimension ref="A1:D103"/>
  <sheetViews>
    <sheetView zoomScale="109" workbookViewId="0">
      <selection sqref="A1:D1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9.5546875" bestFit="1" customWidth="1"/>
    <col min="4" max="4" width="22.21875" bestFit="1" customWidth="1"/>
  </cols>
  <sheetData>
    <row r="1" spans="1:4" x14ac:dyDescent="0.3">
      <c r="A1" s="71" t="s">
        <v>180</v>
      </c>
      <c r="B1" s="71"/>
      <c r="C1" s="71"/>
      <c r="D1" s="71"/>
    </row>
    <row r="2" spans="1:4" x14ac:dyDescent="0.3">
      <c r="A2" s="41" t="s">
        <v>83</v>
      </c>
      <c r="B2" s="41" t="s">
        <v>36</v>
      </c>
      <c r="C2" s="41" t="s">
        <v>64</v>
      </c>
      <c r="D2" s="41" t="s">
        <v>179</v>
      </c>
    </row>
    <row r="3" spans="1:4" x14ac:dyDescent="0.3">
      <c r="A3" s="45">
        <v>1</v>
      </c>
      <c r="B3" s="42" t="s">
        <v>169</v>
      </c>
      <c r="C3" s="45" t="s">
        <v>173</v>
      </c>
      <c r="D3" s="45" t="str">
        <f>_xlfn.IFS(C3="A+", "100%",C3="A", "50%",C3="B", "NO SCHOLARSHIP",C3="B+", "NO SCHOLAR SHIP",C3="C", "NO SCHOLARSHIP",C3="C+", "NO SCHOLARSHIP")</f>
        <v>50%</v>
      </c>
    </row>
    <row r="4" spans="1:4" x14ac:dyDescent="0.3">
      <c r="A4" s="45">
        <v>2</v>
      </c>
      <c r="B4" s="42" t="s">
        <v>85</v>
      </c>
      <c r="C4" s="45" t="s">
        <v>174</v>
      </c>
      <c r="D4" s="45" t="str">
        <f>_xlfn.IFS(C4="A+", "100%",C4="A", "50%",C4="B", "NO SCHOLARSHIP",C4="B+", "NO SCHOLAR SHIP",C4="C", "NO SCHOLARSHIP",C4="C+", "NO SCHOLARSHIP")</f>
        <v>100%</v>
      </c>
    </row>
    <row r="5" spans="1:4" x14ac:dyDescent="0.3">
      <c r="A5" s="45">
        <v>3</v>
      </c>
      <c r="B5" s="42" t="s">
        <v>40</v>
      </c>
      <c r="C5" s="45" t="s">
        <v>173</v>
      </c>
      <c r="D5" s="45" t="str">
        <f t="shared" ref="D5:D67" si="0">_xlfn.IFS(C5="A+", "100%",C5="A", "50%",C5="B", "NO SCHOLARSHIP",C5="B+", "NO SCHOLAR SHIP",C5="C", "NO SCHOLARSHIP",C5="C+", "NO SCHOLARSHIP")</f>
        <v>50%</v>
      </c>
    </row>
    <row r="6" spans="1:4" x14ac:dyDescent="0.3">
      <c r="A6" s="45">
        <v>4</v>
      </c>
      <c r="B6" s="42" t="s">
        <v>4</v>
      </c>
      <c r="C6" s="45" t="s">
        <v>174</v>
      </c>
      <c r="D6" s="45" t="str">
        <f t="shared" si="0"/>
        <v>100%</v>
      </c>
    </row>
    <row r="7" spans="1:4" x14ac:dyDescent="0.3">
      <c r="A7" s="45">
        <v>5</v>
      </c>
      <c r="B7" s="42" t="s">
        <v>86</v>
      </c>
      <c r="C7" s="45" t="s">
        <v>173</v>
      </c>
      <c r="D7" s="45" t="str">
        <f t="shared" si="0"/>
        <v>50%</v>
      </c>
    </row>
    <row r="8" spans="1:4" x14ac:dyDescent="0.3">
      <c r="A8" s="45">
        <v>6</v>
      </c>
      <c r="B8" s="42" t="s">
        <v>8</v>
      </c>
      <c r="C8" s="45" t="s">
        <v>173</v>
      </c>
      <c r="D8" s="45" t="str">
        <f t="shared" si="0"/>
        <v>50%</v>
      </c>
    </row>
    <row r="9" spans="1:4" x14ac:dyDescent="0.3">
      <c r="A9" s="45">
        <v>7</v>
      </c>
      <c r="B9" s="42" t="s">
        <v>87</v>
      </c>
      <c r="C9" s="45" t="s">
        <v>175</v>
      </c>
      <c r="D9" s="45" t="str">
        <f t="shared" si="0"/>
        <v>NO SCHOLARSHIP</v>
      </c>
    </row>
    <row r="10" spans="1:4" x14ac:dyDescent="0.3">
      <c r="A10" s="45">
        <v>8</v>
      </c>
      <c r="B10" s="42" t="s">
        <v>88</v>
      </c>
      <c r="C10" s="45" t="s">
        <v>173</v>
      </c>
      <c r="D10" s="45" t="str">
        <f t="shared" si="0"/>
        <v>50%</v>
      </c>
    </row>
    <row r="11" spans="1:4" x14ac:dyDescent="0.3">
      <c r="A11" s="45">
        <v>9</v>
      </c>
      <c r="B11" s="42" t="s">
        <v>89</v>
      </c>
      <c r="C11" s="45" t="s">
        <v>175</v>
      </c>
      <c r="D11" s="45" t="str">
        <f t="shared" si="0"/>
        <v>NO SCHOLARSHIP</v>
      </c>
    </row>
    <row r="12" spans="1:4" x14ac:dyDescent="0.3">
      <c r="A12" s="45">
        <v>10</v>
      </c>
      <c r="B12" s="42" t="s">
        <v>90</v>
      </c>
      <c r="C12" s="45" t="s">
        <v>173</v>
      </c>
      <c r="D12" s="45" t="str">
        <f t="shared" si="0"/>
        <v>50%</v>
      </c>
    </row>
    <row r="13" spans="1:4" x14ac:dyDescent="0.3">
      <c r="A13" s="45">
        <v>11</v>
      </c>
      <c r="B13" s="42" t="s">
        <v>38</v>
      </c>
      <c r="C13" s="45" t="s">
        <v>173</v>
      </c>
      <c r="D13" s="45" t="str">
        <f t="shared" si="0"/>
        <v>50%</v>
      </c>
    </row>
    <row r="14" spans="1:4" x14ac:dyDescent="0.3">
      <c r="A14" s="45">
        <v>12</v>
      </c>
      <c r="B14" s="42" t="s">
        <v>6</v>
      </c>
      <c r="C14" s="45" t="s">
        <v>175</v>
      </c>
      <c r="D14" s="45" t="str">
        <f t="shared" si="0"/>
        <v>NO SCHOLARSHIP</v>
      </c>
    </row>
    <row r="15" spans="1:4" x14ac:dyDescent="0.3">
      <c r="A15" s="45">
        <v>13</v>
      </c>
      <c r="B15" s="42" t="s">
        <v>1</v>
      </c>
      <c r="C15" s="45" t="s">
        <v>175</v>
      </c>
      <c r="D15" s="45" t="str">
        <f t="shared" si="0"/>
        <v>NO SCHOLARSHIP</v>
      </c>
    </row>
    <row r="16" spans="1:4" x14ac:dyDescent="0.3">
      <c r="A16" s="45">
        <v>14</v>
      </c>
      <c r="B16" s="42" t="s">
        <v>91</v>
      </c>
      <c r="C16" s="45" t="s">
        <v>173</v>
      </c>
      <c r="D16" s="45" t="str">
        <f t="shared" si="0"/>
        <v>50%</v>
      </c>
    </row>
    <row r="17" spans="1:4" x14ac:dyDescent="0.3">
      <c r="A17" s="45">
        <v>15</v>
      </c>
      <c r="B17" s="42" t="s">
        <v>92</v>
      </c>
      <c r="C17" s="45" t="s">
        <v>176</v>
      </c>
      <c r="D17" s="45" t="str">
        <f t="shared" si="0"/>
        <v>NO SCHOLARSHIP</v>
      </c>
    </row>
    <row r="18" spans="1:4" x14ac:dyDescent="0.3">
      <c r="A18" s="45">
        <v>16</v>
      </c>
      <c r="B18" s="42" t="s">
        <v>93</v>
      </c>
      <c r="C18" s="45" t="s">
        <v>173</v>
      </c>
      <c r="D18" s="45" t="str">
        <f t="shared" si="0"/>
        <v>50%</v>
      </c>
    </row>
    <row r="19" spans="1:4" x14ac:dyDescent="0.3">
      <c r="A19" s="45">
        <v>17</v>
      </c>
      <c r="B19" s="42" t="s">
        <v>85</v>
      </c>
      <c r="C19" s="45" t="s">
        <v>173</v>
      </c>
      <c r="D19" s="45" t="str">
        <f t="shared" si="0"/>
        <v>50%</v>
      </c>
    </row>
    <row r="20" spans="1:4" x14ac:dyDescent="0.3">
      <c r="A20" s="45">
        <v>18</v>
      </c>
      <c r="B20" s="43" t="s">
        <v>94</v>
      </c>
      <c r="C20" s="45" t="s">
        <v>173</v>
      </c>
      <c r="D20" s="45" t="str">
        <f t="shared" si="0"/>
        <v>50%</v>
      </c>
    </row>
    <row r="21" spans="1:4" x14ac:dyDescent="0.3">
      <c r="A21" s="45">
        <v>19</v>
      </c>
      <c r="B21" s="43" t="s">
        <v>95</v>
      </c>
      <c r="C21" s="45" t="s">
        <v>177</v>
      </c>
      <c r="D21" s="45" t="str">
        <f t="shared" si="0"/>
        <v>NO SCHOLAR SHIP</v>
      </c>
    </row>
    <row r="22" spans="1:4" x14ac:dyDescent="0.3">
      <c r="A22" s="45">
        <v>20</v>
      </c>
      <c r="B22" s="43" t="s">
        <v>96</v>
      </c>
      <c r="C22" s="45" t="s">
        <v>175</v>
      </c>
      <c r="D22" s="45" t="str">
        <f t="shared" si="0"/>
        <v>NO SCHOLARSHIP</v>
      </c>
    </row>
    <row r="23" spans="1:4" x14ac:dyDescent="0.3">
      <c r="A23" s="45">
        <v>21</v>
      </c>
      <c r="B23" s="43" t="s">
        <v>97</v>
      </c>
      <c r="C23" s="45" t="s">
        <v>175</v>
      </c>
      <c r="D23" s="45" t="str">
        <f t="shared" si="0"/>
        <v>NO SCHOLARSHIP</v>
      </c>
    </row>
    <row r="24" spans="1:4" x14ac:dyDescent="0.3">
      <c r="A24" s="45">
        <v>22</v>
      </c>
      <c r="B24" s="43" t="s">
        <v>98</v>
      </c>
      <c r="C24" s="45" t="s">
        <v>173</v>
      </c>
      <c r="D24" s="45" t="str">
        <f t="shared" si="0"/>
        <v>50%</v>
      </c>
    </row>
    <row r="25" spans="1:4" x14ac:dyDescent="0.3">
      <c r="A25" s="45">
        <v>23</v>
      </c>
      <c r="B25" s="43" t="s">
        <v>99</v>
      </c>
      <c r="C25" s="45" t="s">
        <v>174</v>
      </c>
      <c r="D25" s="45" t="str">
        <f t="shared" si="0"/>
        <v>100%</v>
      </c>
    </row>
    <row r="26" spans="1:4" x14ac:dyDescent="0.3">
      <c r="A26" s="45">
        <v>24</v>
      </c>
      <c r="B26" s="43" t="s">
        <v>100</v>
      </c>
      <c r="C26" s="45" t="s">
        <v>173</v>
      </c>
      <c r="D26" s="45" t="str">
        <f t="shared" si="0"/>
        <v>50%</v>
      </c>
    </row>
    <row r="27" spans="1:4" x14ac:dyDescent="0.3">
      <c r="A27" s="45">
        <v>25</v>
      </c>
      <c r="B27" s="43" t="s">
        <v>101</v>
      </c>
      <c r="C27" s="45" t="s">
        <v>173</v>
      </c>
      <c r="D27" s="45" t="str">
        <f t="shared" si="0"/>
        <v>50%</v>
      </c>
    </row>
    <row r="28" spans="1:4" x14ac:dyDescent="0.3">
      <c r="A28" s="45">
        <v>26</v>
      </c>
      <c r="B28" s="43" t="s">
        <v>102</v>
      </c>
      <c r="C28" s="45" t="s">
        <v>173</v>
      </c>
      <c r="D28" s="45" t="str">
        <f t="shared" si="0"/>
        <v>50%</v>
      </c>
    </row>
    <row r="29" spans="1:4" x14ac:dyDescent="0.3">
      <c r="A29" s="45">
        <v>27</v>
      </c>
      <c r="B29" s="43" t="s">
        <v>103</v>
      </c>
      <c r="C29" s="45" t="s">
        <v>175</v>
      </c>
      <c r="D29" s="45" t="str">
        <f t="shared" si="0"/>
        <v>NO SCHOLARSHIP</v>
      </c>
    </row>
    <row r="30" spans="1:4" x14ac:dyDescent="0.3">
      <c r="A30" s="45">
        <v>28</v>
      </c>
      <c r="B30" s="43" t="s">
        <v>104</v>
      </c>
      <c r="C30" s="45" t="s">
        <v>175</v>
      </c>
      <c r="D30" s="45" t="str">
        <f t="shared" si="0"/>
        <v>NO SCHOLARSHIP</v>
      </c>
    </row>
    <row r="31" spans="1:4" x14ac:dyDescent="0.3">
      <c r="A31" s="45">
        <v>29</v>
      </c>
      <c r="B31" s="43" t="s">
        <v>105</v>
      </c>
      <c r="C31" s="45" t="s">
        <v>175</v>
      </c>
      <c r="D31" s="45" t="str">
        <f t="shared" si="0"/>
        <v>NO SCHOLARSHIP</v>
      </c>
    </row>
    <row r="32" spans="1:4" x14ac:dyDescent="0.3">
      <c r="A32" s="45">
        <v>30</v>
      </c>
      <c r="B32" s="43" t="s">
        <v>106</v>
      </c>
      <c r="C32" s="45" t="s">
        <v>175</v>
      </c>
      <c r="D32" s="45" t="str">
        <f t="shared" si="0"/>
        <v>NO SCHOLARSHIP</v>
      </c>
    </row>
    <row r="33" spans="1:4" x14ac:dyDescent="0.3">
      <c r="A33" s="45">
        <v>31</v>
      </c>
      <c r="B33" s="43" t="s">
        <v>107</v>
      </c>
      <c r="C33" s="45" t="s">
        <v>177</v>
      </c>
      <c r="D33" s="45" t="str">
        <f t="shared" si="0"/>
        <v>NO SCHOLAR SHIP</v>
      </c>
    </row>
    <row r="34" spans="1:4" x14ac:dyDescent="0.3">
      <c r="A34" s="45">
        <v>32</v>
      </c>
      <c r="B34" s="43" t="s">
        <v>108</v>
      </c>
      <c r="C34" s="45" t="s">
        <v>177</v>
      </c>
      <c r="D34" s="45" t="str">
        <f t="shared" si="0"/>
        <v>NO SCHOLAR SHIP</v>
      </c>
    </row>
    <row r="35" spans="1:4" x14ac:dyDescent="0.3">
      <c r="A35" s="45">
        <v>33</v>
      </c>
      <c r="B35" s="43" t="s">
        <v>109</v>
      </c>
      <c r="C35" s="45" t="s">
        <v>173</v>
      </c>
      <c r="D35" s="45" t="str">
        <f t="shared" si="0"/>
        <v>50%</v>
      </c>
    </row>
    <row r="36" spans="1:4" x14ac:dyDescent="0.3">
      <c r="A36" s="45">
        <v>34</v>
      </c>
      <c r="B36" s="43" t="s">
        <v>110</v>
      </c>
      <c r="C36" s="45" t="s">
        <v>173</v>
      </c>
      <c r="D36" s="45" t="str">
        <f t="shared" si="0"/>
        <v>50%</v>
      </c>
    </row>
    <row r="37" spans="1:4" x14ac:dyDescent="0.3">
      <c r="A37" s="45">
        <v>35</v>
      </c>
      <c r="B37" s="43" t="s">
        <v>111</v>
      </c>
      <c r="C37" s="45" t="s">
        <v>173</v>
      </c>
      <c r="D37" s="45" t="str">
        <f t="shared" si="0"/>
        <v>50%</v>
      </c>
    </row>
    <row r="38" spans="1:4" x14ac:dyDescent="0.3">
      <c r="A38" s="45">
        <v>36</v>
      </c>
      <c r="B38" s="43" t="s">
        <v>112</v>
      </c>
      <c r="C38" s="45" t="s">
        <v>173</v>
      </c>
      <c r="D38" s="45" t="str">
        <f t="shared" si="0"/>
        <v>50%</v>
      </c>
    </row>
    <row r="39" spans="1:4" x14ac:dyDescent="0.3">
      <c r="A39" s="45">
        <v>37</v>
      </c>
      <c r="B39" s="43" t="s">
        <v>113</v>
      </c>
      <c r="C39" s="45" t="s">
        <v>173</v>
      </c>
      <c r="D39" s="45" t="str">
        <f t="shared" si="0"/>
        <v>50%</v>
      </c>
    </row>
    <row r="40" spans="1:4" x14ac:dyDescent="0.3">
      <c r="A40" s="45">
        <v>38</v>
      </c>
      <c r="B40" s="43" t="s">
        <v>114</v>
      </c>
      <c r="C40" s="45" t="s">
        <v>173</v>
      </c>
      <c r="D40" s="45" t="str">
        <f t="shared" si="0"/>
        <v>50%</v>
      </c>
    </row>
    <row r="41" spans="1:4" x14ac:dyDescent="0.3">
      <c r="A41" s="45">
        <v>39</v>
      </c>
      <c r="B41" s="43" t="s">
        <v>115</v>
      </c>
      <c r="C41" s="45" t="s">
        <v>175</v>
      </c>
      <c r="D41" s="45" t="str">
        <f t="shared" si="0"/>
        <v>NO SCHOLARSHIP</v>
      </c>
    </row>
    <row r="42" spans="1:4" x14ac:dyDescent="0.3">
      <c r="A42" s="45">
        <v>40</v>
      </c>
      <c r="B42" s="43" t="s">
        <v>116</v>
      </c>
      <c r="C42" s="45" t="s">
        <v>175</v>
      </c>
      <c r="D42" s="45" t="str">
        <f t="shared" si="0"/>
        <v>NO SCHOLARSHIP</v>
      </c>
    </row>
    <row r="43" spans="1:4" x14ac:dyDescent="0.3">
      <c r="A43" s="45">
        <v>41</v>
      </c>
      <c r="B43" s="43" t="s">
        <v>117</v>
      </c>
      <c r="C43" s="45" t="s">
        <v>175</v>
      </c>
      <c r="D43" s="45" t="str">
        <f t="shared" si="0"/>
        <v>NO SCHOLARSHIP</v>
      </c>
    </row>
    <row r="44" spans="1:4" x14ac:dyDescent="0.3">
      <c r="A44" s="45">
        <v>42</v>
      </c>
      <c r="B44" s="43" t="s">
        <v>117</v>
      </c>
      <c r="C44" s="45" t="s">
        <v>177</v>
      </c>
      <c r="D44" s="45" t="str">
        <f t="shared" si="0"/>
        <v>NO SCHOLAR SHIP</v>
      </c>
    </row>
    <row r="45" spans="1:4" x14ac:dyDescent="0.3">
      <c r="A45" s="45">
        <v>43</v>
      </c>
      <c r="B45" s="43" t="s">
        <v>118</v>
      </c>
      <c r="C45" s="45" t="s">
        <v>174</v>
      </c>
      <c r="D45" s="45" t="str">
        <f t="shared" si="0"/>
        <v>100%</v>
      </c>
    </row>
    <row r="46" spans="1:4" x14ac:dyDescent="0.3">
      <c r="A46" s="45">
        <v>44</v>
      </c>
      <c r="B46" s="43" t="s">
        <v>119</v>
      </c>
      <c r="C46" s="45" t="s">
        <v>175</v>
      </c>
      <c r="D46" s="45" t="str">
        <f t="shared" si="0"/>
        <v>NO SCHOLARSHIP</v>
      </c>
    </row>
    <row r="47" spans="1:4" x14ac:dyDescent="0.3">
      <c r="A47" s="45">
        <v>45</v>
      </c>
      <c r="B47" s="43" t="s">
        <v>119</v>
      </c>
      <c r="C47" s="45" t="s">
        <v>177</v>
      </c>
      <c r="D47" s="45" t="str">
        <f t="shared" si="0"/>
        <v>NO SCHOLAR SHIP</v>
      </c>
    </row>
    <row r="48" spans="1:4" x14ac:dyDescent="0.3">
      <c r="A48" s="45">
        <v>46</v>
      </c>
      <c r="B48" s="43" t="s">
        <v>120</v>
      </c>
      <c r="C48" s="45" t="s">
        <v>175</v>
      </c>
      <c r="D48" s="45" t="str">
        <f t="shared" si="0"/>
        <v>NO SCHOLARSHIP</v>
      </c>
    </row>
    <row r="49" spans="1:4" x14ac:dyDescent="0.3">
      <c r="A49" s="45">
        <v>47</v>
      </c>
      <c r="B49" s="43" t="s">
        <v>121</v>
      </c>
      <c r="C49" s="45" t="s">
        <v>173</v>
      </c>
      <c r="D49" s="45" t="str">
        <f t="shared" si="0"/>
        <v>50%</v>
      </c>
    </row>
    <row r="50" spans="1:4" x14ac:dyDescent="0.3">
      <c r="A50" s="45">
        <v>48</v>
      </c>
      <c r="B50" s="43" t="s">
        <v>122</v>
      </c>
      <c r="C50" s="45" t="s">
        <v>173</v>
      </c>
      <c r="D50" s="45" t="str">
        <f t="shared" si="0"/>
        <v>50%</v>
      </c>
    </row>
    <row r="51" spans="1:4" x14ac:dyDescent="0.3">
      <c r="A51" s="45">
        <v>49</v>
      </c>
      <c r="B51" s="43" t="s">
        <v>123</v>
      </c>
      <c r="C51" s="45" t="s">
        <v>174</v>
      </c>
      <c r="D51" s="45" t="str">
        <f t="shared" si="0"/>
        <v>100%</v>
      </c>
    </row>
    <row r="52" spans="1:4" x14ac:dyDescent="0.3">
      <c r="A52" s="45">
        <v>50</v>
      </c>
      <c r="B52" s="43" t="s">
        <v>124</v>
      </c>
      <c r="C52" s="45" t="s">
        <v>175</v>
      </c>
      <c r="D52" s="45" t="str">
        <f t="shared" si="0"/>
        <v>NO SCHOLARSHIP</v>
      </c>
    </row>
    <row r="53" spans="1:4" x14ac:dyDescent="0.3">
      <c r="A53" s="45">
        <v>51</v>
      </c>
      <c r="B53" s="43" t="s">
        <v>107</v>
      </c>
      <c r="C53" s="45" t="s">
        <v>177</v>
      </c>
      <c r="D53" s="45" t="str">
        <f t="shared" si="0"/>
        <v>NO SCHOLAR SHIP</v>
      </c>
    </row>
    <row r="54" spans="1:4" x14ac:dyDescent="0.3">
      <c r="A54" s="45">
        <v>52</v>
      </c>
      <c r="B54" s="43" t="s">
        <v>125</v>
      </c>
      <c r="C54" s="45" t="s">
        <v>174</v>
      </c>
      <c r="D54" s="45" t="str">
        <f t="shared" si="0"/>
        <v>100%</v>
      </c>
    </row>
    <row r="55" spans="1:4" x14ac:dyDescent="0.3">
      <c r="A55" s="45">
        <v>53</v>
      </c>
      <c r="B55" s="43" t="s">
        <v>126</v>
      </c>
      <c r="C55" s="45" t="s">
        <v>177</v>
      </c>
      <c r="D55" s="45" t="str">
        <f t="shared" si="0"/>
        <v>NO SCHOLAR SHIP</v>
      </c>
    </row>
    <row r="56" spans="1:4" x14ac:dyDescent="0.3">
      <c r="A56" s="45">
        <v>54</v>
      </c>
      <c r="B56" s="43" t="s">
        <v>127</v>
      </c>
      <c r="C56" s="45" t="s">
        <v>174</v>
      </c>
      <c r="D56" s="45" t="str">
        <f t="shared" si="0"/>
        <v>100%</v>
      </c>
    </row>
    <row r="57" spans="1:4" x14ac:dyDescent="0.3">
      <c r="A57" s="45">
        <v>55</v>
      </c>
      <c r="B57" s="43" t="s">
        <v>128</v>
      </c>
      <c r="C57" s="45" t="s">
        <v>175</v>
      </c>
      <c r="D57" s="45" t="str">
        <f t="shared" si="0"/>
        <v>NO SCHOLARSHIP</v>
      </c>
    </row>
    <row r="58" spans="1:4" x14ac:dyDescent="0.3">
      <c r="A58" s="45">
        <v>56</v>
      </c>
      <c r="B58" s="43" t="s">
        <v>117</v>
      </c>
      <c r="C58" s="45" t="s">
        <v>175</v>
      </c>
      <c r="D58" s="45" t="str">
        <f t="shared" si="0"/>
        <v>NO SCHOLARSHIP</v>
      </c>
    </row>
    <row r="59" spans="1:4" x14ac:dyDescent="0.3">
      <c r="A59" s="45">
        <v>57</v>
      </c>
      <c r="B59" s="43" t="s">
        <v>117</v>
      </c>
      <c r="C59" s="45" t="s">
        <v>175</v>
      </c>
      <c r="D59" s="45" t="str">
        <f t="shared" si="0"/>
        <v>NO SCHOLARSHIP</v>
      </c>
    </row>
    <row r="60" spans="1:4" x14ac:dyDescent="0.3">
      <c r="A60" s="45">
        <v>58</v>
      </c>
      <c r="B60" s="43" t="s">
        <v>129</v>
      </c>
      <c r="C60" s="45" t="s">
        <v>175</v>
      </c>
      <c r="D60" s="45" t="str">
        <f t="shared" si="0"/>
        <v>NO SCHOLARSHIP</v>
      </c>
    </row>
    <row r="61" spans="1:4" x14ac:dyDescent="0.3">
      <c r="A61" s="45">
        <v>59</v>
      </c>
      <c r="B61" s="43" t="s">
        <v>130</v>
      </c>
      <c r="C61" s="45" t="s">
        <v>175</v>
      </c>
      <c r="D61" s="45" t="str">
        <f t="shared" si="0"/>
        <v>NO SCHOLARSHIP</v>
      </c>
    </row>
    <row r="62" spans="1:4" x14ac:dyDescent="0.3">
      <c r="A62" s="45">
        <v>60</v>
      </c>
      <c r="B62" s="43" t="s">
        <v>131</v>
      </c>
      <c r="C62" s="45" t="s">
        <v>176</v>
      </c>
      <c r="D62" s="45" t="str">
        <f t="shared" si="0"/>
        <v>NO SCHOLARSHIP</v>
      </c>
    </row>
    <row r="63" spans="1:4" x14ac:dyDescent="0.3">
      <c r="A63" s="45">
        <v>61</v>
      </c>
      <c r="B63" s="43" t="s">
        <v>132</v>
      </c>
      <c r="C63" s="45" t="s">
        <v>176</v>
      </c>
      <c r="D63" s="45" t="str">
        <f t="shared" si="0"/>
        <v>NO SCHOLARSHIP</v>
      </c>
    </row>
    <row r="64" spans="1:4" x14ac:dyDescent="0.3">
      <c r="A64" s="45">
        <v>62</v>
      </c>
      <c r="B64" s="43" t="s">
        <v>133</v>
      </c>
      <c r="C64" s="45" t="s">
        <v>177</v>
      </c>
      <c r="D64" s="45" t="str">
        <f t="shared" si="0"/>
        <v>NO SCHOLAR SHIP</v>
      </c>
    </row>
    <row r="65" spans="1:4" x14ac:dyDescent="0.3">
      <c r="A65" s="45">
        <v>63</v>
      </c>
      <c r="B65" s="43" t="s">
        <v>98</v>
      </c>
      <c r="C65" s="45" t="s">
        <v>173</v>
      </c>
      <c r="D65" s="45" t="str">
        <f t="shared" si="0"/>
        <v>50%</v>
      </c>
    </row>
    <row r="66" spans="1:4" x14ac:dyDescent="0.3">
      <c r="A66" s="45">
        <v>64</v>
      </c>
      <c r="B66" s="43" t="s">
        <v>134</v>
      </c>
      <c r="C66" s="45" t="s">
        <v>173</v>
      </c>
      <c r="D66" s="45" t="str">
        <f t="shared" si="0"/>
        <v>50%</v>
      </c>
    </row>
    <row r="67" spans="1:4" x14ac:dyDescent="0.3">
      <c r="A67" s="45">
        <v>65</v>
      </c>
      <c r="B67" s="43" t="s">
        <v>135</v>
      </c>
      <c r="C67" s="45" t="s">
        <v>177</v>
      </c>
      <c r="D67" s="45" t="str">
        <f t="shared" si="0"/>
        <v>NO SCHOLAR SHIP</v>
      </c>
    </row>
    <row r="68" spans="1:4" x14ac:dyDescent="0.3">
      <c r="A68" s="45">
        <v>66</v>
      </c>
      <c r="B68" s="43" t="s">
        <v>136</v>
      </c>
      <c r="C68" s="45" t="s">
        <v>173</v>
      </c>
      <c r="D68" s="45" t="str">
        <f t="shared" ref="D68:D102" si="1">_xlfn.IFS(C68="A+", "100%",C68="A", "50%",C68="B", "NO SCHOLARSHIP",C68="B+", "NO SCHOLAR SHIP",C68="C", "NO SCHOLARSHIP",C68="C+", "NO SCHOLARSHIP")</f>
        <v>50%</v>
      </c>
    </row>
    <row r="69" spans="1:4" x14ac:dyDescent="0.3">
      <c r="A69" s="45">
        <v>67</v>
      </c>
      <c r="B69" s="43" t="s">
        <v>137</v>
      </c>
      <c r="C69" s="45" t="s">
        <v>173</v>
      </c>
      <c r="D69" s="45" t="str">
        <f t="shared" si="1"/>
        <v>50%</v>
      </c>
    </row>
    <row r="70" spans="1:4" x14ac:dyDescent="0.3">
      <c r="A70" s="45">
        <v>68</v>
      </c>
      <c r="B70" s="43" t="s">
        <v>138</v>
      </c>
      <c r="C70" s="45" t="s">
        <v>173</v>
      </c>
      <c r="D70" s="45" t="str">
        <f t="shared" si="1"/>
        <v>50%</v>
      </c>
    </row>
    <row r="71" spans="1:4" x14ac:dyDescent="0.3">
      <c r="A71" s="45">
        <v>69</v>
      </c>
      <c r="B71" s="43" t="s">
        <v>139</v>
      </c>
      <c r="C71" s="45" t="s">
        <v>173</v>
      </c>
      <c r="D71" s="45" t="str">
        <f t="shared" si="1"/>
        <v>50%</v>
      </c>
    </row>
    <row r="72" spans="1:4" x14ac:dyDescent="0.3">
      <c r="A72" s="45">
        <v>70</v>
      </c>
      <c r="B72" s="43" t="s">
        <v>114</v>
      </c>
      <c r="C72" s="45" t="s">
        <v>173</v>
      </c>
      <c r="D72" s="45" t="str">
        <f t="shared" si="1"/>
        <v>50%</v>
      </c>
    </row>
    <row r="73" spans="1:4" x14ac:dyDescent="0.3">
      <c r="A73" s="45">
        <v>71</v>
      </c>
      <c r="B73" s="43" t="s">
        <v>140</v>
      </c>
      <c r="C73" s="45" t="s">
        <v>173</v>
      </c>
      <c r="D73" s="45" t="str">
        <f t="shared" si="1"/>
        <v>50%</v>
      </c>
    </row>
    <row r="74" spans="1:4" x14ac:dyDescent="0.3">
      <c r="A74" s="45">
        <v>72</v>
      </c>
      <c r="B74" s="43" t="s">
        <v>141</v>
      </c>
      <c r="C74" s="45" t="s">
        <v>174</v>
      </c>
      <c r="D74" s="45" t="str">
        <f t="shared" si="1"/>
        <v>100%</v>
      </c>
    </row>
    <row r="75" spans="1:4" x14ac:dyDescent="0.3">
      <c r="A75" s="45">
        <v>73</v>
      </c>
      <c r="B75" s="43" t="s">
        <v>142</v>
      </c>
      <c r="C75" s="45" t="s">
        <v>177</v>
      </c>
      <c r="D75" s="45" t="str">
        <f t="shared" si="1"/>
        <v>NO SCHOLAR SHIP</v>
      </c>
    </row>
    <row r="76" spans="1:4" x14ac:dyDescent="0.3">
      <c r="A76" s="45">
        <v>74</v>
      </c>
      <c r="B76" s="43" t="s">
        <v>143</v>
      </c>
      <c r="C76" s="45" t="s">
        <v>175</v>
      </c>
      <c r="D76" s="45" t="str">
        <f t="shared" si="1"/>
        <v>NO SCHOLARSHIP</v>
      </c>
    </row>
    <row r="77" spans="1:4" x14ac:dyDescent="0.3">
      <c r="A77" s="45">
        <v>75</v>
      </c>
      <c r="B77" s="43" t="s">
        <v>144</v>
      </c>
      <c r="C77" s="45" t="s">
        <v>173</v>
      </c>
      <c r="D77" s="45" t="str">
        <f t="shared" si="1"/>
        <v>50%</v>
      </c>
    </row>
    <row r="78" spans="1:4" x14ac:dyDescent="0.3">
      <c r="A78" s="45">
        <v>76</v>
      </c>
      <c r="B78" s="43" t="s">
        <v>145</v>
      </c>
      <c r="C78" s="45" t="s">
        <v>174</v>
      </c>
      <c r="D78" s="45" t="str">
        <f t="shared" si="1"/>
        <v>100%</v>
      </c>
    </row>
    <row r="79" spans="1:4" x14ac:dyDescent="0.3">
      <c r="A79" s="45">
        <v>77</v>
      </c>
      <c r="B79" s="43" t="s">
        <v>146</v>
      </c>
      <c r="C79" s="45" t="s">
        <v>175</v>
      </c>
      <c r="D79" s="45" t="str">
        <f t="shared" si="1"/>
        <v>NO SCHOLARSHIP</v>
      </c>
    </row>
    <row r="80" spans="1:4" x14ac:dyDescent="0.3">
      <c r="A80" s="45">
        <v>78</v>
      </c>
      <c r="B80" s="43" t="s">
        <v>147</v>
      </c>
      <c r="C80" s="45" t="s">
        <v>177</v>
      </c>
      <c r="D80" s="45" t="str">
        <f t="shared" si="1"/>
        <v>NO SCHOLAR SHIP</v>
      </c>
    </row>
    <row r="81" spans="1:4" x14ac:dyDescent="0.3">
      <c r="A81" s="45">
        <v>79</v>
      </c>
      <c r="B81" s="43" t="s">
        <v>148</v>
      </c>
      <c r="C81" s="45" t="s">
        <v>176</v>
      </c>
      <c r="D81" s="45" t="str">
        <f t="shared" si="1"/>
        <v>NO SCHOLARSHIP</v>
      </c>
    </row>
    <row r="82" spans="1:4" x14ac:dyDescent="0.3">
      <c r="A82" s="45">
        <v>80</v>
      </c>
      <c r="B82" s="43" t="s">
        <v>149</v>
      </c>
      <c r="C82" s="45" t="s">
        <v>176</v>
      </c>
      <c r="D82" s="45" t="str">
        <f t="shared" si="1"/>
        <v>NO SCHOLARSHIP</v>
      </c>
    </row>
    <row r="83" spans="1:4" x14ac:dyDescent="0.3">
      <c r="A83" s="45">
        <v>81</v>
      </c>
      <c r="B83" s="43" t="s">
        <v>150</v>
      </c>
      <c r="C83" s="45" t="s">
        <v>176</v>
      </c>
      <c r="D83" s="45" t="str">
        <f t="shared" si="1"/>
        <v>NO SCHOLARSHIP</v>
      </c>
    </row>
    <row r="84" spans="1:4" x14ac:dyDescent="0.3">
      <c r="A84" s="45">
        <v>82</v>
      </c>
      <c r="B84" s="43" t="s">
        <v>109</v>
      </c>
      <c r="C84" s="45" t="s">
        <v>177</v>
      </c>
      <c r="D84" s="45" t="str">
        <f t="shared" si="1"/>
        <v>NO SCHOLAR SHIP</v>
      </c>
    </row>
    <row r="85" spans="1:4" x14ac:dyDescent="0.3">
      <c r="A85" s="45">
        <v>83</v>
      </c>
      <c r="B85" s="43" t="s">
        <v>151</v>
      </c>
      <c r="C85" s="45" t="s">
        <v>173</v>
      </c>
      <c r="D85" s="45" t="str">
        <f t="shared" si="1"/>
        <v>50%</v>
      </c>
    </row>
    <row r="86" spans="1:4" x14ac:dyDescent="0.3">
      <c r="A86" s="45">
        <v>84</v>
      </c>
      <c r="B86" s="43" t="s">
        <v>152</v>
      </c>
      <c r="C86" s="45" t="s">
        <v>174</v>
      </c>
      <c r="D86" s="45" t="str">
        <f t="shared" si="1"/>
        <v>100%</v>
      </c>
    </row>
    <row r="87" spans="1:4" x14ac:dyDescent="0.3">
      <c r="A87" s="45">
        <v>85</v>
      </c>
      <c r="B87" s="43" t="s">
        <v>153</v>
      </c>
      <c r="C87" s="45" t="s">
        <v>175</v>
      </c>
      <c r="D87" s="45" t="str">
        <f t="shared" si="1"/>
        <v>NO SCHOLARSHIP</v>
      </c>
    </row>
    <row r="88" spans="1:4" x14ac:dyDescent="0.3">
      <c r="A88" s="45">
        <v>86</v>
      </c>
      <c r="B88" s="43" t="s">
        <v>154</v>
      </c>
      <c r="C88" s="45" t="s">
        <v>175</v>
      </c>
      <c r="D88" s="45" t="str">
        <f t="shared" si="1"/>
        <v>NO SCHOLARSHIP</v>
      </c>
    </row>
    <row r="89" spans="1:4" x14ac:dyDescent="0.3">
      <c r="A89" s="45">
        <v>87</v>
      </c>
      <c r="B89" s="43" t="s">
        <v>155</v>
      </c>
      <c r="C89" s="45" t="s">
        <v>175</v>
      </c>
      <c r="D89" s="45" t="str">
        <f t="shared" si="1"/>
        <v>NO SCHOLARSHIP</v>
      </c>
    </row>
    <row r="90" spans="1:4" x14ac:dyDescent="0.3">
      <c r="A90" s="45">
        <v>88</v>
      </c>
      <c r="B90" s="43" t="s">
        <v>156</v>
      </c>
      <c r="C90" s="45" t="s">
        <v>177</v>
      </c>
      <c r="D90" s="45" t="str">
        <f t="shared" si="1"/>
        <v>NO SCHOLAR SHIP</v>
      </c>
    </row>
    <row r="91" spans="1:4" x14ac:dyDescent="0.3">
      <c r="A91" s="45">
        <v>89</v>
      </c>
      <c r="B91" s="43" t="s">
        <v>157</v>
      </c>
      <c r="C91" s="45" t="s">
        <v>175</v>
      </c>
      <c r="D91" s="45" t="str">
        <f t="shared" si="1"/>
        <v>NO SCHOLARSHIP</v>
      </c>
    </row>
    <row r="92" spans="1:4" x14ac:dyDescent="0.3">
      <c r="A92" s="45">
        <v>90</v>
      </c>
      <c r="B92" s="43" t="s">
        <v>158</v>
      </c>
      <c r="C92" s="45" t="s">
        <v>177</v>
      </c>
      <c r="D92" s="45" t="str">
        <f t="shared" si="1"/>
        <v>NO SCHOLAR SHIP</v>
      </c>
    </row>
    <row r="93" spans="1:4" x14ac:dyDescent="0.3">
      <c r="A93" s="45">
        <v>91</v>
      </c>
      <c r="B93" s="43" t="s">
        <v>159</v>
      </c>
      <c r="C93" s="45" t="s">
        <v>177</v>
      </c>
      <c r="D93" s="45" t="str">
        <f t="shared" si="1"/>
        <v>NO SCHOLAR SHIP</v>
      </c>
    </row>
    <row r="94" spans="1:4" x14ac:dyDescent="0.3">
      <c r="A94" s="45">
        <v>92</v>
      </c>
      <c r="B94" s="43" t="s">
        <v>160</v>
      </c>
      <c r="C94" s="45" t="s">
        <v>176</v>
      </c>
      <c r="D94" s="45" t="str">
        <f t="shared" si="1"/>
        <v>NO SCHOLARSHIP</v>
      </c>
    </row>
    <row r="95" spans="1:4" x14ac:dyDescent="0.3">
      <c r="A95" s="45">
        <v>93</v>
      </c>
      <c r="B95" s="43" t="s">
        <v>161</v>
      </c>
      <c r="C95" s="45" t="s">
        <v>176</v>
      </c>
      <c r="D95" s="45" t="str">
        <f t="shared" si="1"/>
        <v>NO SCHOLARSHIP</v>
      </c>
    </row>
    <row r="96" spans="1:4" x14ac:dyDescent="0.3">
      <c r="A96" s="45">
        <v>94</v>
      </c>
      <c r="B96" s="43" t="s">
        <v>162</v>
      </c>
      <c r="C96" s="45" t="s">
        <v>178</v>
      </c>
      <c r="D96" s="45" t="str">
        <f t="shared" si="1"/>
        <v>NO SCHOLARSHIP</v>
      </c>
    </row>
    <row r="97" spans="1:4" x14ac:dyDescent="0.3">
      <c r="A97" s="45">
        <v>95</v>
      </c>
      <c r="B97" s="43" t="s">
        <v>163</v>
      </c>
      <c r="C97" s="45" t="s">
        <v>178</v>
      </c>
      <c r="D97" s="45" t="str">
        <f t="shared" si="1"/>
        <v>NO SCHOLARSHIP</v>
      </c>
    </row>
    <row r="98" spans="1:4" x14ac:dyDescent="0.3">
      <c r="A98" s="45">
        <v>96</v>
      </c>
      <c r="B98" s="43" t="s">
        <v>164</v>
      </c>
      <c r="C98" s="45" t="s">
        <v>178</v>
      </c>
      <c r="D98" s="45" t="str">
        <f t="shared" si="1"/>
        <v>NO SCHOLARSHIP</v>
      </c>
    </row>
    <row r="99" spans="1:4" x14ac:dyDescent="0.3">
      <c r="A99" s="45">
        <v>97</v>
      </c>
      <c r="B99" s="43" t="s">
        <v>165</v>
      </c>
      <c r="C99" s="45" t="s">
        <v>176</v>
      </c>
      <c r="D99" s="45" t="str">
        <f t="shared" si="1"/>
        <v>NO SCHOLARSHIP</v>
      </c>
    </row>
    <row r="100" spans="1:4" x14ac:dyDescent="0.3">
      <c r="A100" s="45">
        <v>98</v>
      </c>
      <c r="B100" s="43" t="s">
        <v>166</v>
      </c>
      <c r="C100" s="45" t="s">
        <v>173</v>
      </c>
      <c r="D100" s="45" t="str">
        <f t="shared" si="1"/>
        <v>50%</v>
      </c>
    </row>
    <row r="101" spans="1:4" x14ac:dyDescent="0.3">
      <c r="A101" s="45">
        <v>99</v>
      </c>
      <c r="B101" s="43" t="s">
        <v>167</v>
      </c>
      <c r="C101" s="45" t="s">
        <v>176</v>
      </c>
      <c r="D101" s="45" t="str">
        <f t="shared" si="1"/>
        <v>NO SCHOLARSHIP</v>
      </c>
    </row>
    <row r="102" spans="1:4" x14ac:dyDescent="0.3">
      <c r="A102" s="45">
        <v>100</v>
      </c>
      <c r="B102" s="43" t="s">
        <v>168</v>
      </c>
      <c r="C102" s="45" t="s">
        <v>174</v>
      </c>
      <c r="D102" s="45" t="str">
        <f t="shared" si="1"/>
        <v>100%</v>
      </c>
    </row>
    <row r="103" spans="1:4" x14ac:dyDescent="0.3">
      <c r="A103" s="44"/>
      <c r="B103" s="44"/>
      <c r="C103" s="44"/>
      <c r="D103" s="44"/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5ECCC-866B-4786-ABF4-F4D62879BCE9}">
  <dimension ref="A1:M102"/>
  <sheetViews>
    <sheetView topLeftCell="A84" zoomScale="105" workbookViewId="0">
      <selection activeCell="D2" sqref="D2:I102"/>
    </sheetView>
  </sheetViews>
  <sheetFormatPr defaultRowHeight="14.4" x14ac:dyDescent="0.3"/>
  <cols>
    <col min="1" max="1" width="9.44140625" bestFit="1" customWidth="1"/>
    <col min="2" max="2" width="24.5546875" bestFit="1" customWidth="1"/>
    <col min="3" max="3" width="9.6640625" bestFit="1" customWidth="1"/>
    <col min="10" max="10" width="9.109375" bestFit="1" customWidth="1"/>
    <col min="11" max="11" width="21.109375" bestFit="1" customWidth="1"/>
    <col min="12" max="12" width="9.6640625" bestFit="1" customWidth="1"/>
    <col min="13" max="13" width="16.5546875" bestFit="1" customWidth="1"/>
  </cols>
  <sheetData>
    <row r="1" spans="1:13" ht="23.4" x14ac:dyDescent="0.45">
      <c r="A1" s="72" t="s">
        <v>191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A2" s="41" t="s">
        <v>83</v>
      </c>
      <c r="B2" s="41" t="s">
        <v>36</v>
      </c>
      <c r="C2" s="41" t="s">
        <v>64</v>
      </c>
      <c r="D2" s="46" t="s">
        <v>181</v>
      </c>
      <c r="E2" s="46" t="s">
        <v>182</v>
      </c>
      <c r="F2" s="46" t="s">
        <v>183</v>
      </c>
      <c r="G2" s="46" t="s">
        <v>184</v>
      </c>
      <c r="H2" s="46" t="s">
        <v>185</v>
      </c>
      <c r="I2" s="46" t="s">
        <v>186</v>
      </c>
      <c r="J2" s="46" t="s">
        <v>187</v>
      </c>
      <c r="K2" s="46" t="s">
        <v>188</v>
      </c>
      <c r="L2" s="46" t="s">
        <v>189</v>
      </c>
      <c r="M2" s="46" t="s">
        <v>190</v>
      </c>
    </row>
    <row r="3" spans="1:13" x14ac:dyDescent="0.3">
      <c r="A3" s="45">
        <v>1</v>
      </c>
      <c r="B3" s="42" t="s">
        <v>169</v>
      </c>
      <c r="C3" s="45" t="s">
        <v>173</v>
      </c>
      <c r="D3" s="47">
        <v>86</v>
      </c>
      <c r="E3" s="47">
        <v>65</v>
      </c>
      <c r="F3" s="47">
        <v>93</v>
      </c>
      <c r="G3" s="47">
        <v>67</v>
      </c>
      <c r="H3" s="47">
        <v>65</v>
      </c>
      <c r="I3" s="47">
        <v>91</v>
      </c>
      <c r="J3" s="40">
        <f>SUM(D3:I3)</f>
        <v>467</v>
      </c>
      <c r="K3" s="40">
        <f>AVERAGE(D3:I3)</f>
        <v>77.833333333333329</v>
      </c>
      <c r="L3" s="40" t="str">
        <f>_xlfn.IFS(K3&gt;=80,"A+",K3&gt;=70,"A",K3&gt;=65,"B+",K3&gt;=60,"B",K3&gt;=50,"C",K3&lt;55,"D",K3&lt;33,"FAIL")</f>
        <v>A</v>
      </c>
      <c r="M3" s="40">
        <f>PERCENTILE(K3:K102,1)</f>
        <v>84.166666666666671</v>
      </c>
    </row>
    <row r="4" spans="1:13" x14ac:dyDescent="0.3">
      <c r="A4" s="45">
        <v>2</v>
      </c>
      <c r="B4" s="42" t="s">
        <v>85</v>
      </c>
      <c r="C4" s="45" t="s">
        <v>174</v>
      </c>
      <c r="D4" s="40">
        <v>90</v>
      </c>
      <c r="E4" s="40">
        <v>86</v>
      </c>
      <c r="F4" s="40">
        <v>68</v>
      </c>
      <c r="G4" s="40">
        <v>69</v>
      </c>
      <c r="H4" s="40">
        <v>89</v>
      </c>
      <c r="I4" s="40">
        <v>83</v>
      </c>
      <c r="J4" s="40">
        <f t="shared" ref="J4:J67" si="0">SUM(D4:I4)</f>
        <v>485</v>
      </c>
      <c r="K4" s="40">
        <f t="shared" ref="K4:K67" si="1">AVERAGE(D4:I4)</f>
        <v>80.833333333333329</v>
      </c>
      <c r="L4" s="40" t="str">
        <f t="shared" ref="L4:L67" si="2">_xlfn.IFS(K4&gt;=80,"A+",K4&gt;=70,"A",K4&gt;=65,"B+",K4&gt;=60,"B",K4&gt;=50,"C",K4&lt;55,"D",K4&lt;33,"FAIL")</f>
        <v>A+</v>
      </c>
      <c r="M4" s="40">
        <f t="shared" ref="M4:M67" si="3">PERCENTILE(K4:K103,1)</f>
        <v>84.166666666666671</v>
      </c>
    </row>
    <row r="5" spans="1:13" x14ac:dyDescent="0.3">
      <c r="A5" s="45">
        <v>3</v>
      </c>
      <c r="B5" s="42" t="s">
        <v>40</v>
      </c>
      <c r="C5" s="45" t="s">
        <v>173</v>
      </c>
      <c r="D5" s="47">
        <v>77</v>
      </c>
      <c r="E5" s="47">
        <v>85</v>
      </c>
      <c r="F5" s="47">
        <v>78</v>
      </c>
      <c r="G5" s="47">
        <v>87</v>
      </c>
      <c r="H5" s="47">
        <v>84</v>
      </c>
      <c r="I5" s="47">
        <v>89</v>
      </c>
      <c r="J5" s="40">
        <f t="shared" si="0"/>
        <v>500</v>
      </c>
      <c r="K5" s="40">
        <f t="shared" si="1"/>
        <v>83.333333333333329</v>
      </c>
      <c r="L5" s="40" t="str">
        <f t="shared" si="2"/>
        <v>A+</v>
      </c>
      <c r="M5" s="40">
        <f t="shared" si="3"/>
        <v>84.166666666666671</v>
      </c>
    </row>
    <row r="6" spans="1:13" x14ac:dyDescent="0.3">
      <c r="A6" s="45">
        <v>4</v>
      </c>
      <c r="B6" s="42" t="s">
        <v>4</v>
      </c>
      <c r="C6" s="45" t="s">
        <v>174</v>
      </c>
      <c r="D6" s="40">
        <v>75</v>
      </c>
      <c r="E6" s="40">
        <v>67</v>
      </c>
      <c r="F6" s="40">
        <v>79</v>
      </c>
      <c r="G6" s="40">
        <v>90</v>
      </c>
      <c r="H6" s="40">
        <v>62</v>
      </c>
      <c r="I6" s="40">
        <v>65</v>
      </c>
      <c r="J6" s="40">
        <f t="shared" si="0"/>
        <v>438</v>
      </c>
      <c r="K6" s="40">
        <f t="shared" si="1"/>
        <v>73</v>
      </c>
      <c r="L6" s="40" t="str">
        <f t="shared" si="2"/>
        <v>A</v>
      </c>
      <c r="M6" s="40">
        <f t="shared" si="3"/>
        <v>84.166666666666671</v>
      </c>
    </row>
    <row r="7" spans="1:13" x14ac:dyDescent="0.3">
      <c r="A7" s="45">
        <v>5</v>
      </c>
      <c r="B7" s="42" t="s">
        <v>86</v>
      </c>
      <c r="C7" s="45" t="s">
        <v>173</v>
      </c>
      <c r="D7" s="47">
        <v>71</v>
      </c>
      <c r="E7" s="47">
        <v>68</v>
      </c>
      <c r="F7" s="47">
        <v>86</v>
      </c>
      <c r="G7" s="47">
        <v>67</v>
      </c>
      <c r="H7" s="47">
        <v>83</v>
      </c>
      <c r="I7" s="47">
        <v>78</v>
      </c>
      <c r="J7" s="40">
        <f t="shared" si="0"/>
        <v>453</v>
      </c>
      <c r="K7" s="40">
        <f t="shared" si="1"/>
        <v>75.5</v>
      </c>
      <c r="L7" s="40" t="str">
        <f t="shared" si="2"/>
        <v>A</v>
      </c>
      <c r="M7" s="40">
        <f t="shared" si="3"/>
        <v>84.166666666666671</v>
      </c>
    </row>
    <row r="8" spans="1:13" x14ac:dyDescent="0.3">
      <c r="A8" s="45">
        <v>6</v>
      </c>
      <c r="B8" s="42" t="s">
        <v>8</v>
      </c>
      <c r="C8" s="45" t="s">
        <v>173</v>
      </c>
      <c r="D8" s="40">
        <v>88</v>
      </c>
      <c r="E8" s="40">
        <v>88</v>
      </c>
      <c r="F8" s="40">
        <v>93</v>
      </c>
      <c r="G8" s="40">
        <v>88</v>
      </c>
      <c r="H8" s="40">
        <v>68</v>
      </c>
      <c r="I8" s="40">
        <v>69</v>
      </c>
      <c r="J8" s="40">
        <f t="shared" si="0"/>
        <v>494</v>
      </c>
      <c r="K8" s="40">
        <f t="shared" si="1"/>
        <v>82.333333333333329</v>
      </c>
      <c r="L8" s="40" t="str">
        <f t="shared" si="2"/>
        <v>A+</v>
      </c>
      <c r="M8" s="40">
        <f t="shared" si="3"/>
        <v>84.166666666666671</v>
      </c>
    </row>
    <row r="9" spans="1:13" x14ac:dyDescent="0.3">
      <c r="A9" s="45">
        <v>7</v>
      </c>
      <c r="B9" s="42" t="s">
        <v>87</v>
      </c>
      <c r="C9" s="45" t="s">
        <v>175</v>
      </c>
      <c r="D9" s="47">
        <v>90</v>
      </c>
      <c r="E9" s="47">
        <v>65</v>
      </c>
      <c r="F9" s="47">
        <v>77</v>
      </c>
      <c r="G9" s="47">
        <v>64</v>
      </c>
      <c r="H9" s="47">
        <v>82</v>
      </c>
      <c r="I9" s="47">
        <v>63</v>
      </c>
      <c r="J9" s="40">
        <f t="shared" si="0"/>
        <v>441</v>
      </c>
      <c r="K9" s="40">
        <f t="shared" si="1"/>
        <v>73.5</v>
      </c>
      <c r="L9" s="40" t="str">
        <f t="shared" si="2"/>
        <v>A</v>
      </c>
      <c r="M9" s="40">
        <f t="shared" si="3"/>
        <v>84.166666666666671</v>
      </c>
    </row>
    <row r="10" spans="1:13" x14ac:dyDescent="0.3">
      <c r="A10" s="45">
        <v>8</v>
      </c>
      <c r="B10" s="42" t="s">
        <v>88</v>
      </c>
      <c r="C10" s="45" t="s">
        <v>173</v>
      </c>
      <c r="D10" s="40">
        <v>68</v>
      </c>
      <c r="E10" s="40">
        <v>66</v>
      </c>
      <c r="F10" s="40">
        <v>76</v>
      </c>
      <c r="G10" s="40">
        <v>88</v>
      </c>
      <c r="H10" s="40">
        <v>74</v>
      </c>
      <c r="I10" s="40">
        <v>69</v>
      </c>
      <c r="J10" s="40">
        <f t="shared" si="0"/>
        <v>441</v>
      </c>
      <c r="K10" s="40">
        <f t="shared" si="1"/>
        <v>73.5</v>
      </c>
      <c r="L10" s="40" t="str">
        <f t="shared" si="2"/>
        <v>A</v>
      </c>
      <c r="M10" s="40">
        <f t="shared" si="3"/>
        <v>84.166666666666671</v>
      </c>
    </row>
    <row r="11" spans="1:13" x14ac:dyDescent="0.3">
      <c r="A11" s="45">
        <v>9</v>
      </c>
      <c r="B11" s="42" t="s">
        <v>89</v>
      </c>
      <c r="C11" s="45" t="s">
        <v>175</v>
      </c>
      <c r="D11" s="47">
        <v>68</v>
      </c>
      <c r="E11" s="47">
        <v>60</v>
      </c>
      <c r="F11" s="47">
        <v>69</v>
      </c>
      <c r="G11" s="47">
        <v>66</v>
      </c>
      <c r="H11" s="47">
        <v>72</v>
      </c>
      <c r="I11" s="47">
        <v>84</v>
      </c>
      <c r="J11" s="40">
        <f t="shared" si="0"/>
        <v>419</v>
      </c>
      <c r="K11" s="40">
        <f t="shared" si="1"/>
        <v>69.833333333333329</v>
      </c>
      <c r="L11" s="40" t="str">
        <f t="shared" si="2"/>
        <v>B+</v>
      </c>
      <c r="M11" s="40">
        <f t="shared" si="3"/>
        <v>84.166666666666671</v>
      </c>
    </row>
    <row r="12" spans="1:13" x14ac:dyDescent="0.3">
      <c r="A12" s="45">
        <v>10</v>
      </c>
      <c r="B12" s="42" t="s">
        <v>90</v>
      </c>
      <c r="C12" s="45" t="s">
        <v>173</v>
      </c>
      <c r="D12" s="40">
        <v>70</v>
      </c>
      <c r="E12" s="40">
        <v>91</v>
      </c>
      <c r="F12" s="40">
        <v>73</v>
      </c>
      <c r="G12" s="40">
        <v>93</v>
      </c>
      <c r="H12" s="40">
        <v>65</v>
      </c>
      <c r="I12" s="40">
        <v>63</v>
      </c>
      <c r="J12" s="40">
        <f t="shared" si="0"/>
        <v>455</v>
      </c>
      <c r="K12" s="40">
        <f t="shared" si="1"/>
        <v>75.833333333333329</v>
      </c>
      <c r="L12" s="40" t="str">
        <f t="shared" si="2"/>
        <v>A</v>
      </c>
      <c r="M12" s="40">
        <f t="shared" si="3"/>
        <v>84.166666666666671</v>
      </c>
    </row>
    <row r="13" spans="1:13" x14ac:dyDescent="0.3">
      <c r="A13" s="45">
        <v>11</v>
      </c>
      <c r="B13" s="42" t="s">
        <v>38</v>
      </c>
      <c r="C13" s="45" t="s">
        <v>173</v>
      </c>
      <c r="D13" s="47">
        <v>79</v>
      </c>
      <c r="E13" s="47">
        <v>83</v>
      </c>
      <c r="F13" s="47">
        <v>61</v>
      </c>
      <c r="G13" s="47">
        <v>70</v>
      </c>
      <c r="H13" s="47">
        <v>71</v>
      </c>
      <c r="I13" s="47">
        <v>66</v>
      </c>
      <c r="J13" s="40">
        <f t="shared" si="0"/>
        <v>430</v>
      </c>
      <c r="K13" s="40">
        <f t="shared" si="1"/>
        <v>71.666666666666671</v>
      </c>
      <c r="L13" s="40" t="str">
        <f t="shared" si="2"/>
        <v>A</v>
      </c>
      <c r="M13" s="40">
        <f t="shared" si="3"/>
        <v>84.166666666666671</v>
      </c>
    </row>
    <row r="14" spans="1:13" x14ac:dyDescent="0.3">
      <c r="A14" s="45">
        <v>12</v>
      </c>
      <c r="B14" s="42" t="s">
        <v>6</v>
      </c>
      <c r="C14" s="45" t="s">
        <v>175</v>
      </c>
      <c r="D14" s="40">
        <v>71</v>
      </c>
      <c r="E14" s="40">
        <v>71</v>
      </c>
      <c r="F14" s="40">
        <v>64</v>
      </c>
      <c r="G14" s="40">
        <v>63</v>
      </c>
      <c r="H14" s="40">
        <v>87</v>
      </c>
      <c r="I14" s="40">
        <v>87</v>
      </c>
      <c r="J14" s="40">
        <f t="shared" si="0"/>
        <v>443</v>
      </c>
      <c r="K14" s="40">
        <f t="shared" si="1"/>
        <v>73.833333333333329</v>
      </c>
      <c r="L14" s="40" t="str">
        <f t="shared" si="2"/>
        <v>A</v>
      </c>
      <c r="M14" s="40">
        <f t="shared" si="3"/>
        <v>84.166666666666671</v>
      </c>
    </row>
    <row r="15" spans="1:13" x14ac:dyDescent="0.3">
      <c r="A15" s="45">
        <v>13</v>
      </c>
      <c r="B15" s="42" t="s">
        <v>1</v>
      </c>
      <c r="C15" s="45" t="s">
        <v>175</v>
      </c>
      <c r="D15" s="47">
        <v>72</v>
      </c>
      <c r="E15" s="47">
        <v>88</v>
      </c>
      <c r="F15" s="47">
        <v>65</v>
      </c>
      <c r="G15" s="47">
        <v>92</v>
      </c>
      <c r="H15" s="47">
        <v>84</v>
      </c>
      <c r="I15" s="47">
        <v>65</v>
      </c>
      <c r="J15" s="40">
        <f t="shared" si="0"/>
        <v>466</v>
      </c>
      <c r="K15" s="40">
        <f t="shared" si="1"/>
        <v>77.666666666666671</v>
      </c>
      <c r="L15" s="40" t="str">
        <f t="shared" si="2"/>
        <v>A</v>
      </c>
      <c r="M15" s="40">
        <f t="shared" si="3"/>
        <v>84.166666666666671</v>
      </c>
    </row>
    <row r="16" spans="1:13" x14ac:dyDescent="0.3">
      <c r="A16" s="45">
        <v>14</v>
      </c>
      <c r="B16" s="42" t="s">
        <v>91</v>
      </c>
      <c r="C16" s="45" t="s">
        <v>173</v>
      </c>
      <c r="D16" s="40">
        <v>65</v>
      </c>
      <c r="E16" s="40">
        <v>81</v>
      </c>
      <c r="F16" s="40">
        <v>85</v>
      </c>
      <c r="G16" s="40">
        <v>64</v>
      </c>
      <c r="H16" s="40">
        <v>65</v>
      </c>
      <c r="I16" s="40">
        <v>72</v>
      </c>
      <c r="J16" s="40">
        <f t="shared" si="0"/>
        <v>432</v>
      </c>
      <c r="K16" s="40">
        <f t="shared" si="1"/>
        <v>72</v>
      </c>
      <c r="L16" s="40" t="str">
        <f t="shared" si="2"/>
        <v>A</v>
      </c>
      <c r="M16" s="40">
        <f t="shared" si="3"/>
        <v>84.166666666666671</v>
      </c>
    </row>
    <row r="17" spans="1:13" x14ac:dyDescent="0.3">
      <c r="A17" s="45">
        <v>15</v>
      </c>
      <c r="B17" s="42" t="s">
        <v>92</v>
      </c>
      <c r="C17" s="45" t="s">
        <v>176</v>
      </c>
      <c r="D17" s="47">
        <v>79</v>
      </c>
      <c r="E17" s="47">
        <v>69</v>
      </c>
      <c r="F17" s="47">
        <v>75</v>
      </c>
      <c r="G17" s="47">
        <v>62</v>
      </c>
      <c r="H17" s="47">
        <v>86</v>
      </c>
      <c r="I17" s="47">
        <v>67</v>
      </c>
      <c r="J17" s="40">
        <f t="shared" si="0"/>
        <v>438</v>
      </c>
      <c r="K17" s="40">
        <f t="shared" si="1"/>
        <v>73</v>
      </c>
      <c r="L17" s="40" t="str">
        <f t="shared" si="2"/>
        <v>A</v>
      </c>
      <c r="M17" s="40">
        <f t="shared" si="3"/>
        <v>84.166666666666671</v>
      </c>
    </row>
    <row r="18" spans="1:13" x14ac:dyDescent="0.3">
      <c r="A18" s="45">
        <v>16</v>
      </c>
      <c r="B18" s="42" t="s">
        <v>93</v>
      </c>
      <c r="C18" s="45" t="s">
        <v>173</v>
      </c>
      <c r="D18" s="40">
        <v>67</v>
      </c>
      <c r="E18" s="40">
        <v>65</v>
      </c>
      <c r="F18" s="40">
        <v>93</v>
      </c>
      <c r="G18" s="40">
        <v>91</v>
      </c>
      <c r="H18" s="40">
        <v>86</v>
      </c>
      <c r="I18" s="40">
        <v>67</v>
      </c>
      <c r="J18" s="40">
        <f t="shared" si="0"/>
        <v>469</v>
      </c>
      <c r="K18" s="40">
        <f t="shared" si="1"/>
        <v>78.166666666666671</v>
      </c>
      <c r="L18" s="40" t="str">
        <f t="shared" si="2"/>
        <v>A</v>
      </c>
      <c r="M18" s="40">
        <f t="shared" si="3"/>
        <v>84.166666666666671</v>
      </c>
    </row>
    <row r="19" spans="1:13" x14ac:dyDescent="0.3">
      <c r="A19" s="45">
        <v>17</v>
      </c>
      <c r="B19" s="42" t="s">
        <v>85</v>
      </c>
      <c r="C19" s="45" t="s">
        <v>173</v>
      </c>
      <c r="D19" s="47">
        <v>71</v>
      </c>
      <c r="E19" s="47">
        <v>75</v>
      </c>
      <c r="F19" s="47">
        <v>90</v>
      </c>
      <c r="G19" s="47">
        <v>78</v>
      </c>
      <c r="H19" s="47">
        <v>91</v>
      </c>
      <c r="I19" s="47">
        <v>86</v>
      </c>
      <c r="J19" s="40">
        <f t="shared" si="0"/>
        <v>491</v>
      </c>
      <c r="K19" s="40">
        <f t="shared" si="1"/>
        <v>81.833333333333329</v>
      </c>
      <c r="L19" s="40" t="str">
        <f t="shared" si="2"/>
        <v>A+</v>
      </c>
      <c r="M19" s="40">
        <f t="shared" si="3"/>
        <v>84.166666666666671</v>
      </c>
    </row>
    <row r="20" spans="1:13" x14ac:dyDescent="0.3">
      <c r="A20" s="45">
        <v>18</v>
      </c>
      <c r="B20" s="43" t="s">
        <v>94</v>
      </c>
      <c r="C20" s="45" t="s">
        <v>173</v>
      </c>
      <c r="D20" s="40">
        <v>70</v>
      </c>
      <c r="E20" s="40">
        <v>89</v>
      </c>
      <c r="F20" s="40">
        <v>62</v>
      </c>
      <c r="G20" s="40">
        <v>71</v>
      </c>
      <c r="H20" s="40">
        <v>83</v>
      </c>
      <c r="I20" s="40">
        <v>62</v>
      </c>
      <c r="J20" s="40">
        <f t="shared" si="0"/>
        <v>437</v>
      </c>
      <c r="K20" s="40">
        <f t="shared" si="1"/>
        <v>72.833333333333329</v>
      </c>
      <c r="L20" s="40" t="str">
        <f t="shared" si="2"/>
        <v>A</v>
      </c>
      <c r="M20" s="40">
        <f t="shared" si="3"/>
        <v>84.166666666666671</v>
      </c>
    </row>
    <row r="21" spans="1:13" x14ac:dyDescent="0.3">
      <c r="A21" s="45">
        <v>19</v>
      </c>
      <c r="B21" s="43" t="s">
        <v>95</v>
      </c>
      <c r="C21" s="45" t="s">
        <v>177</v>
      </c>
      <c r="D21" s="47">
        <v>66</v>
      </c>
      <c r="E21" s="47">
        <v>61</v>
      </c>
      <c r="F21" s="47">
        <v>81</v>
      </c>
      <c r="G21" s="47">
        <v>63</v>
      </c>
      <c r="H21" s="47">
        <v>88</v>
      </c>
      <c r="I21" s="47">
        <v>74</v>
      </c>
      <c r="J21" s="40">
        <f t="shared" si="0"/>
        <v>433</v>
      </c>
      <c r="K21" s="40">
        <f t="shared" si="1"/>
        <v>72.166666666666671</v>
      </c>
      <c r="L21" s="40" t="str">
        <f t="shared" si="2"/>
        <v>A</v>
      </c>
      <c r="M21" s="40">
        <f t="shared" si="3"/>
        <v>84.166666666666671</v>
      </c>
    </row>
    <row r="22" spans="1:13" x14ac:dyDescent="0.3">
      <c r="A22" s="45">
        <v>20</v>
      </c>
      <c r="B22" s="43" t="s">
        <v>96</v>
      </c>
      <c r="C22" s="45" t="s">
        <v>175</v>
      </c>
      <c r="D22" s="40">
        <v>55</v>
      </c>
      <c r="E22" s="40">
        <v>61</v>
      </c>
      <c r="F22" s="40">
        <v>66</v>
      </c>
      <c r="G22" s="40">
        <v>77</v>
      </c>
      <c r="H22" s="40">
        <v>69</v>
      </c>
      <c r="I22" s="40">
        <v>69</v>
      </c>
      <c r="J22" s="40">
        <f t="shared" si="0"/>
        <v>397</v>
      </c>
      <c r="K22" s="40">
        <f t="shared" si="1"/>
        <v>66.166666666666671</v>
      </c>
      <c r="L22" s="40" t="str">
        <f t="shared" si="2"/>
        <v>B+</v>
      </c>
      <c r="M22" s="40">
        <f t="shared" si="3"/>
        <v>84.166666666666671</v>
      </c>
    </row>
    <row r="23" spans="1:13" x14ac:dyDescent="0.3">
      <c r="A23" s="45">
        <v>21</v>
      </c>
      <c r="B23" s="43" t="s">
        <v>97</v>
      </c>
      <c r="C23" s="45" t="s">
        <v>175</v>
      </c>
      <c r="D23" s="47">
        <v>69</v>
      </c>
      <c r="E23" s="47">
        <v>83</v>
      </c>
      <c r="F23" s="47">
        <v>85</v>
      </c>
      <c r="G23" s="47">
        <v>62</v>
      </c>
      <c r="H23" s="47">
        <v>75</v>
      </c>
      <c r="I23" s="47">
        <v>83</v>
      </c>
      <c r="J23" s="40">
        <f t="shared" si="0"/>
        <v>457</v>
      </c>
      <c r="K23" s="40">
        <f t="shared" si="1"/>
        <v>76.166666666666671</v>
      </c>
      <c r="L23" s="40" t="str">
        <f t="shared" si="2"/>
        <v>A</v>
      </c>
      <c r="M23" s="40">
        <f t="shared" si="3"/>
        <v>84.166666666666671</v>
      </c>
    </row>
    <row r="24" spans="1:13" x14ac:dyDescent="0.3">
      <c r="A24" s="45">
        <v>22</v>
      </c>
      <c r="B24" s="43" t="s">
        <v>98</v>
      </c>
      <c r="C24" s="45" t="s">
        <v>173</v>
      </c>
      <c r="D24" s="40">
        <v>65</v>
      </c>
      <c r="E24" s="40">
        <v>92</v>
      </c>
      <c r="F24" s="40">
        <v>65</v>
      </c>
      <c r="G24" s="40">
        <v>61</v>
      </c>
      <c r="H24" s="40">
        <v>92</v>
      </c>
      <c r="I24" s="40">
        <v>70</v>
      </c>
      <c r="J24" s="40">
        <f t="shared" si="0"/>
        <v>445</v>
      </c>
      <c r="K24" s="40">
        <f t="shared" si="1"/>
        <v>74.166666666666671</v>
      </c>
      <c r="L24" s="40" t="str">
        <f t="shared" si="2"/>
        <v>A</v>
      </c>
      <c r="M24" s="40">
        <f t="shared" si="3"/>
        <v>84.166666666666671</v>
      </c>
    </row>
    <row r="25" spans="1:13" x14ac:dyDescent="0.3">
      <c r="A25" s="45">
        <v>23</v>
      </c>
      <c r="B25" s="43" t="s">
        <v>99</v>
      </c>
      <c r="C25" s="45" t="s">
        <v>174</v>
      </c>
      <c r="D25" s="47">
        <v>90</v>
      </c>
      <c r="E25" s="47">
        <v>64</v>
      </c>
      <c r="F25" s="47">
        <v>84</v>
      </c>
      <c r="G25" s="47">
        <v>92</v>
      </c>
      <c r="H25" s="47">
        <v>68</v>
      </c>
      <c r="I25" s="47">
        <v>75</v>
      </c>
      <c r="J25" s="40">
        <f t="shared" si="0"/>
        <v>473</v>
      </c>
      <c r="K25" s="40">
        <f t="shared" si="1"/>
        <v>78.833333333333329</v>
      </c>
      <c r="L25" s="40" t="str">
        <f t="shared" si="2"/>
        <v>A</v>
      </c>
      <c r="M25" s="40">
        <f t="shared" si="3"/>
        <v>84.166666666666671</v>
      </c>
    </row>
    <row r="26" spans="1:13" x14ac:dyDescent="0.3">
      <c r="A26" s="45">
        <v>24</v>
      </c>
      <c r="B26" s="43" t="s">
        <v>100</v>
      </c>
      <c r="C26" s="45" t="s">
        <v>173</v>
      </c>
      <c r="D26" s="40">
        <v>60</v>
      </c>
      <c r="E26" s="40">
        <v>90</v>
      </c>
      <c r="F26" s="40">
        <v>88</v>
      </c>
      <c r="G26" s="40">
        <v>81</v>
      </c>
      <c r="H26" s="40">
        <v>60</v>
      </c>
      <c r="I26" s="40">
        <v>80</v>
      </c>
      <c r="J26" s="40">
        <f t="shared" si="0"/>
        <v>459</v>
      </c>
      <c r="K26" s="40">
        <f t="shared" si="1"/>
        <v>76.5</v>
      </c>
      <c r="L26" s="40" t="str">
        <f t="shared" si="2"/>
        <v>A</v>
      </c>
      <c r="M26" s="40">
        <f t="shared" si="3"/>
        <v>84.166666666666671</v>
      </c>
    </row>
    <row r="27" spans="1:13" x14ac:dyDescent="0.3">
      <c r="A27" s="45">
        <v>25</v>
      </c>
      <c r="B27" s="43" t="s">
        <v>101</v>
      </c>
      <c r="C27" s="45" t="s">
        <v>173</v>
      </c>
      <c r="D27" s="47">
        <v>62</v>
      </c>
      <c r="E27" s="47">
        <v>79</v>
      </c>
      <c r="F27" s="47">
        <v>64</v>
      </c>
      <c r="G27" s="47">
        <v>90</v>
      </c>
      <c r="H27" s="47">
        <v>89</v>
      </c>
      <c r="I27" s="47">
        <v>74</v>
      </c>
      <c r="J27" s="40">
        <f t="shared" si="0"/>
        <v>458</v>
      </c>
      <c r="K27" s="40">
        <f t="shared" si="1"/>
        <v>76.333333333333329</v>
      </c>
      <c r="L27" s="40" t="str">
        <f t="shared" si="2"/>
        <v>A</v>
      </c>
      <c r="M27" s="40">
        <f t="shared" si="3"/>
        <v>84.166666666666671</v>
      </c>
    </row>
    <row r="28" spans="1:13" x14ac:dyDescent="0.3">
      <c r="A28" s="45">
        <v>26</v>
      </c>
      <c r="B28" s="43" t="s">
        <v>102</v>
      </c>
      <c r="C28" s="45" t="s">
        <v>173</v>
      </c>
      <c r="D28" s="40">
        <v>72</v>
      </c>
      <c r="E28" s="40">
        <v>68</v>
      </c>
      <c r="F28" s="40">
        <v>88</v>
      </c>
      <c r="G28" s="40">
        <v>72</v>
      </c>
      <c r="H28" s="40">
        <v>83</v>
      </c>
      <c r="I28" s="40">
        <v>63</v>
      </c>
      <c r="J28" s="40">
        <f t="shared" si="0"/>
        <v>446</v>
      </c>
      <c r="K28" s="40">
        <f t="shared" si="1"/>
        <v>74.333333333333329</v>
      </c>
      <c r="L28" s="40" t="str">
        <f t="shared" si="2"/>
        <v>A</v>
      </c>
      <c r="M28" s="40">
        <f t="shared" si="3"/>
        <v>84.166666666666671</v>
      </c>
    </row>
    <row r="29" spans="1:13" x14ac:dyDescent="0.3">
      <c r="A29" s="45">
        <v>27</v>
      </c>
      <c r="B29" s="43" t="s">
        <v>103</v>
      </c>
      <c r="C29" s="45" t="s">
        <v>175</v>
      </c>
      <c r="D29" s="47">
        <v>78</v>
      </c>
      <c r="E29" s="47">
        <v>64</v>
      </c>
      <c r="F29" s="47">
        <v>92</v>
      </c>
      <c r="G29" s="47">
        <v>67</v>
      </c>
      <c r="H29" s="47">
        <v>76</v>
      </c>
      <c r="I29" s="47">
        <v>78</v>
      </c>
      <c r="J29" s="40">
        <f t="shared" si="0"/>
        <v>455</v>
      </c>
      <c r="K29" s="40">
        <f t="shared" si="1"/>
        <v>75.833333333333329</v>
      </c>
      <c r="L29" s="40" t="str">
        <f t="shared" si="2"/>
        <v>A</v>
      </c>
      <c r="M29" s="40">
        <f t="shared" si="3"/>
        <v>84.166666666666671</v>
      </c>
    </row>
    <row r="30" spans="1:13" x14ac:dyDescent="0.3">
      <c r="A30" s="45">
        <v>28</v>
      </c>
      <c r="B30" s="43" t="s">
        <v>104</v>
      </c>
      <c r="C30" s="45" t="s">
        <v>175</v>
      </c>
      <c r="D30" s="40">
        <v>85</v>
      </c>
      <c r="E30" s="40">
        <v>80</v>
      </c>
      <c r="F30" s="40">
        <v>91</v>
      </c>
      <c r="G30" s="40">
        <v>82</v>
      </c>
      <c r="H30" s="40">
        <v>75</v>
      </c>
      <c r="I30" s="40">
        <v>77</v>
      </c>
      <c r="J30" s="40">
        <f t="shared" si="0"/>
        <v>490</v>
      </c>
      <c r="K30" s="40">
        <f t="shared" si="1"/>
        <v>81.666666666666671</v>
      </c>
      <c r="L30" s="40" t="str">
        <f t="shared" si="2"/>
        <v>A+</v>
      </c>
      <c r="M30" s="40">
        <f t="shared" si="3"/>
        <v>84.166666666666671</v>
      </c>
    </row>
    <row r="31" spans="1:13" x14ac:dyDescent="0.3">
      <c r="A31" s="45">
        <v>29</v>
      </c>
      <c r="B31" s="43" t="s">
        <v>105</v>
      </c>
      <c r="C31" s="45" t="s">
        <v>175</v>
      </c>
      <c r="D31" s="47">
        <v>66</v>
      </c>
      <c r="E31" s="47">
        <v>82</v>
      </c>
      <c r="F31" s="47">
        <v>81</v>
      </c>
      <c r="G31" s="47">
        <v>90</v>
      </c>
      <c r="H31" s="47">
        <v>82</v>
      </c>
      <c r="I31" s="47">
        <v>62</v>
      </c>
      <c r="J31" s="40">
        <f t="shared" si="0"/>
        <v>463</v>
      </c>
      <c r="K31" s="40">
        <f t="shared" si="1"/>
        <v>77.166666666666671</v>
      </c>
      <c r="L31" s="40" t="str">
        <f t="shared" si="2"/>
        <v>A</v>
      </c>
      <c r="M31" s="40">
        <f t="shared" si="3"/>
        <v>84.166666666666671</v>
      </c>
    </row>
    <row r="32" spans="1:13" x14ac:dyDescent="0.3">
      <c r="A32" s="45">
        <v>30</v>
      </c>
      <c r="B32" s="43" t="s">
        <v>106</v>
      </c>
      <c r="C32" s="45" t="s">
        <v>175</v>
      </c>
      <c r="D32" s="40">
        <v>70</v>
      </c>
      <c r="E32" s="40">
        <v>76</v>
      </c>
      <c r="F32" s="40">
        <v>80</v>
      </c>
      <c r="G32" s="40">
        <v>64</v>
      </c>
      <c r="H32" s="40">
        <v>70</v>
      </c>
      <c r="I32" s="40">
        <v>68</v>
      </c>
      <c r="J32" s="40">
        <f t="shared" si="0"/>
        <v>428</v>
      </c>
      <c r="K32" s="40">
        <f t="shared" si="1"/>
        <v>71.333333333333329</v>
      </c>
      <c r="L32" s="40" t="str">
        <f t="shared" si="2"/>
        <v>A</v>
      </c>
      <c r="M32" s="40">
        <f t="shared" si="3"/>
        <v>84.166666666666671</v>
      </c>
    </row>
    <row r="33" spans="1:13" x14ac:dyDescent="0.3">
      <c r="A33" s="45">
        <v>31</v>
      </c>
      <c r="B33" s="43" t="s">
        <v>107</v>
      </c>
      <c r="C33" s="45" t="s">
        <v>177</v>
      </c>
      <c r="D33" s="47">
        <v>75</v>
      </c>
      <c r="E33" s="47">
        <v>87</v>
      </c>
      <c r="F33" s="47">
        <v>84</v>
      </c>
      <c r="G33" s="47">
        <v>74</v>
      </c>
      <c r="H33" s="47">
        <v>71</v>
      </c>
      <c r="I33" s="47">
        <v>80</v>
      </c>
      <c r="J33" s="40">
        <f t="shared" si="0"/>
        <v>471</v>
      </c>
      <c r="K33" s="40">
        <f t="shared" si="1"/>
        <v>78.5</v>
      </c>
      <c r="L33" s="40" t="str">
        <f t="shared" si="2"/>
        <v>A</v>
      </c>
      <c r="M33" s="40">
        <f t="shared" si="3"/>
        <v>84.166666666666671</v>
      </c>
    </row>
    <row r="34" spans="1:13" x14ac:dyDescent="0.3">
      <c r="A34" s="45">
        <v>32</v>
      </c>
      <c r="B34" s="43" t="s">
        <v>108</v>
      </c>
      <c r="C34" s="45" t="s">
        <v>177</v>
      </c>
      <c r="D34" s="40">
        <v>71</v>
      </c>
      <c r="E34" s="40">
        <v>93</v>
      </c>
      <c r="F34" s="40">
        <v>68</v>
      </c>
      <c r="G34" s="40">
        <v>75</v>
      </c>
      <c r="H34" s="40">
        <v>90</v>
      </c>
      <c r="I34" s="40">
        <v>61</v>
      </c>
      <c r="J34" s="40">
        <f t="shared" si="0"/>
        <v>458</v>
      </c>
      <c r="K34" s="40">
        <f t="shared" si="1"/>
        <v>76.333333333333329</v>
      </c>
      <c r="L34" s="40" t="str">
        <f t="shared" si="2"/>
        <v>A</v>
      </c>
      <c r="M34" s="40">
        <f t="shared" si="3"/>
        <v>84.166666666666671</v>
      </c>
    </row>
    <row r="35" spans="1:13" x14ac:dyDescent="0.3">
      <c r="A35" s="45">
        <v>33</v>
      </c>
      <c r="B35" s="43" t="s">
        <v>109</v>
      </c>
      <c r="C35" s="45" t="s">
        <v>173</v>
      </c>
      <c r="D35" s="47">
        <v>69</v>
      </c>
      <c r="E35" s="47">
        <v>90</v>
      </c>
      <c r="F35" s="47">
        <v>76</v>
      </c>
      <c r="G35" s="47">
        <v>72</v>
      </c>
      <c r="H35" s="47">
        <v>63</v>
      </c>
      <c r="I35" s="47">
        <v>93</v>
      </c>
      <c r="J35" s="40">
        <f t="shared" si="0"/>
        <v>463</v>
      </c>
      <c r="K35" s="40">
        <f t="shared" si="1"/>
        <v>77.166666666666671</v>
      </c>
      <c r="L35" s="40" t="str">
        <f t="shared" si="2"/>
        <v>A</v>
      </c>
      <c r="M35" s="40">
        <f t="shared" si="3"/>
        <v>84.166666666666671</v>
      </c>
    </row>
    <row r="36" spans="1:13" x14ac:dyDescent="0.3">
      <c r="A36" s="45">
        <v>34</v>
      </c>
      <c r="B36" s="43" t="s">
        <v>110</v>
      </c>
      <c r="C36" s="45" t="s">
        <v>173</v>
      </c>
      <c r="D36" s="40">
        <v>73</v>
      </c>
      <c r="E36" s="40">
        <v>81</v>
      </c>
      <c r="F36" s="40">
        <v>75</v>
      </c>
      <c r="G36" s="40">
        <v>64</v>
      </c>
      <c r="H36" s="40">
        <v>68</v>
      </c>
      <c r="I36" s="40">
        <v>76</v>
      </c>
      <c r="J36" s="40">
        <f t="shared" si="0"/>
        <v>437</v>
      </c>
      <c r="K36" s="40">
        <f t="shared" si="1"/>
        <v>72.833333333333329</v>
      </c>
      <c r="L36" s="40" t="str">
        <f t="shared" si="2"/>
        <v>A</v>
      </c>
      <c r="M36" s="40">
        <f t="shared" si="3"/>
        <v>84.166666666666671</v>
      </c>
    </row>
    <row r="37" spans="1:13" x14ac:dyDescent="0.3">
      <c r="A37" s="45">
        <v>35</v>
      </c>
      <c r="B37" s="43" t="s">
        <v>111</v>
      </c>
      <c r="C37" s="45" t="s">
        <v>173</v>
      </c>
      <c r="D37" s="47">
        <v>69</v>
      </c>
      <c r="E37" s="47">
        <v>77</v>
      </c>
      <c r="F37" s="47">
        <v>61</v>
      </c>
      <c r="G37" s="47">
        <v>62</v>
      </c>
      <c r="H37" s="47">
        <v>76</v>
      </c>
      <c r="I37" s="47">
        <v>71</v>
      </c>
      <c r="J37" s="40">
        <f t="shared" si="0"/>
        <v>416</v>
      </c>
      <c r="K37" s="40">
        <f t="shared" si="1"/>
        <v>69.333333333333329</v>
      </c>
      <c r="L37" s="40" t="str">
        <f t="shared" si="2"/>
        <v>B+</v>
      </c>
      <c r="M37" s="40">
        <f t="shared" si="3"/>
        <v>84.166666666666671</v>
      </c>
    </row>
    <row r="38" spans="1:13" x14ac:dyDescent="0.3">
      <c r="A38" s="45">
        <v>36</v>
      </c>
      <c r="B38" s="43" t="s">
        <v>112</v>
      </c>
      <c r="C38" s="45" t="s">
        <v>173</v>
      </c>
      <c r="D38" s="40">
        <v>76</v>
      </c>
      <c r="E38" s="40">
        <v>86</v>
      </c>
      <c r="F38" s="40">
        <v>87</v>
      </c>
      <c r="G38" s="40">
        <v>89</v>
      </c>
      <c r="H38" s="40">
        <v>70</v>
      </c>
      <c r="I38" s="40">
        <v>79</v>
      </c>
      <c r="J38" s="40">
        <f t="shared" si="0"/>
        <v>487</v>
      </c>
      <c r="K38" s="40">
        <f t="shared" si="1"/>
        <v>81.166666666666671</v>
      </c>
      <c r="L38" s="40" t="str">
        <f t="shared" si="2"/>
        <v>A+</v>
      </c>
      <c r="M38" s="40">
        <f t="shared" si="3"/>
        <v>84.166666666666671</v>
      </c>
    </row>
    <row r="39" spans="1:13" x14ac:dyDescent="0.3">
      <c r="A39" s="45">
        <v>37</v>
      </c>
      <c r="B39" s="43" t="s">
        <v>113</v>
      </c>
      <c r="C39" s="45" t="s">
        <v>173</v>
      </c>
      <c r="D39" s="47">
        <v>74</v>
      </c>
      <c r="E39" s="47">
        <v>84</v>
      </c>
      <c r="F39" s="47">
        <v>83</v>
      </c>
      <c r="G39" s="47">
        <v>80</v>
      </c>
      <c r="H39" s="47">
        <v>73</v>
      </c>
      <c r="I39" s="47">
        <v>65</v>
      </c>
      <c r="J39" s="40">
        <f t="shared" si="0"/>
        <v>459</v>
      </c>
      <c r="K39" s="40">
        <f t="shared" si="1"/>
        <v>76.5</v>
      </c>
      <c r="L39" s="40" t="str">
        <f t="shared" si="2"/>
        <v>A</v>
      </c>
      <c r="M39" s="40">
        <f t="shared" si="3"/>
        <v>84.166666666666671</v>
      </c>
    </row>
    <row r="40" spans="1:13" x14ac:dyDescent="0.3">
      <c r="A40" s="45">
        <v>38</v>
      </c>
      <c r="B40" s="43" t="s">
        <v>114</v>
      </c>
      <c r="C40" s="45" t="s">
        <v>173</v>
      </c>
      <c r="D40" s="40">
        <v>79</v>
      </c>
      <c r="E40" s="40">
        <v>67</v>
      </c>
      <c r="F40" s="40">
        <v>84</v>
      </c>
      <c r="G40" s="40">
        <v>88</v>
      </c>
      <c r="H40" s="40">
        <v>68</v>
      </c>
      <c r="I40" s="40">
        <v>88</v>
      </c>
      <c r="J40" s="40">
        <f t="shared" si="0"/>
        <v>474</v>
      </c>
      <c r="K40" s="40">
        <f t="shared" si="1"/>
        <v>79</v>
      </c>
      <c r="L40" s="40" t="str">
        <f t="shared" si="2"/>
        <v>A</v>
      </c>
      <c r="M40" s="40">
        <f t="shared" si="3"/>
        <v>84.166666666666671</v>
      </c>
    </row>
    <row r="41" spans="1:13" x14ac:dyDescent="0.3">
      <c r="A41" s="45">
        <v>39</v>
      </c>
      <c r="B41" s="43" t="s">
        <v>115</v>
      </c>
      <c r="C41" s="45" t="s">
        <v>175</v>
      </c>
      <c r="D41" s="47">
        <v>88</v>
      </c>
      <c r="E41" s="47">
        <v>68</v>
      </c>
      <c r="F41" s="47">
        <v>60</v>
      </c>
      <c r="G41" s="47">
        <v>79</v>
      </c>
      <c r="H41" s="47">
        <v>66</v>
      </c>
      <c r="I41" s="47">
        <v>71</v>
      </c>
      <c r="J41" s="40">
        <f t="shared" si="0"/>
        <v>432</v>
      </c>
      <c r="K41" s="40">
        <f t="shared" si="1"/>
        <v>72</v>
      </c>
      <c r="L41" s="40" t="str">
        <f t="shared" si="2"/>
        <v>A</v>
      </c>
      <c r="M41" s="40">
        <f t="shared" si="3"/>
        <v>84.166666666666671</v>
      </c>
    </row>
    <row r="42" spans="1:13" x14ac:dyDescent="0.3">
      <c r="A42" s="45">
        <v>40</v>
      </c>
      <c r="B42" s="43" t="s">
        <v>116</v>
      </c>
      <c r="C42" s="45" t="s">
        <v>175</v>
      </c>
      <c r="D42" s="40">
        <v>87</v>
      </c>
      <c r="E42" s="40">
        <v>81</v>
      </c>
      <c r="F42" s="40">
        <v>63</v>
      </c>
      <c r="G42" s="40">
        <v>83</v>
      </c>
      <c r="H42" s="40">
        <v>76</v>
      </c>
      <c r="I42" s="40">
        <v>76</v>
      </c>
      <c r="J42" s="40">
        <f t="shared" si="0"/>
        <v>466</v>
      </c>
      <c r="K42" s="40">
        <f t="shared" si="1"/>
        <v>77.666666666666671</v>
      </c>
      <c r="L42" s="40" t="str">
        <f t="shared" si="2"/>
        <v>A</v>
      </c>
      <c r="M42" s="40">
        <f t="shared" si="3"/>
        <v>84.166666666666671</v>
      </c>
    </row>
    <row r="43" spans="1:13" x14ac:dyDescent="0.3">
      <c r="A43" s="45">
        <v>41</v>
      </c>
      <c r="B43" s="43" t="s">
        <v>117</v>
      </c>
      <c r="C43" s="45" t="s">
        <v>175</v>
      </c>
      <c r="D43" s="47">
        <v>80</v>
      </c>
      <c r="E43" s="47">
        <v>73</v>
      </c>
      <c r="F43" s="47">
        <v>85</v>
      </c>
      <c r="G43" s="47">
        <v>87</v>
      </c>
      <c r="H43" s="47">
        <v>72</v>
      </c>
      <c r="I43" s="47">
        <v>71</v>
      </c>
      <c r="J43" s="40">
        <f t="shared" si="0"/>
        <v>468</v>
      </c>
      <c r="K43" s="40">
        <f t="shared" si="1"/>
        <v>78</v>
      </c>
      <c r="L43" s="40" t="str">
        <f t="shared" si="2"/>
        <v>A</v>
      </c>
      <c r="M43" s="40">
        <f t="shared" si="3"/>
        <v>84.166666666666671</v>
      </c>
    </row>
    <row r="44" spans="1:13" x14ac:dyDescent="0.3">
      <c r="A44" s="45">
        <v>42</v>
      </c>
      <c r="B44" s="43" t="s">
        <v>117</v>
      </c>
      <c r="C44" s="45" t="s">
        <v>177</v>
      </c>
      <c r="D44" s="40">
        <v>78</v>
      </c>
      <c r="E44" s="40">
        <v>66</v>
      </c>
      <c r="F44" s="40">
        <v>78</v>
      </c>
      <c r="G44" s="40">
        <v>68</v>
      </c>
      <c r="H44" s="40">
        <v>78</v>
      </c>
      <c r="I44" s="40">
        <v>91</v>
      </c>
      <c r="J44" s="40">
        <f t="shared" si="0"/>
        <v>459</v>
      </c>
      <c r="K44" s="40">
        <f t="shared" si="1"/>
        <v>76.5</v>
      </c>
      <c r="L44" s="40" t="str">
        <f t="shared" si="2"/>
        <v>A</v>
      </c>
      <c r="M44" s="40">
        <f t="shared" si="3"/>
        <v>84.166666666666671</v>
      </c>
    </row>
    <row r="45" spans="1:13" x14ac:dyDescent="0.3">
      <c r="A45" s="45">
        <v>43</v>
      </c>
      <c r="B45" s="43" t="s">
        <v>118</v>
      </c>
      <c r="C45" s="45" t="s">
        <v>174</v>
      </c>
      <c r="D45" s="47">
        <v>76</v>
      </c>
      <c r="E45" s="47">
        <v>75</v>
      </c>
      <c r="F45" s="47">
        <v>66</v>
      </c>
      <c r="G45" s="47">
        <v>89</v>
      </c>
      <c r="H45" s="47">
        <v>92</v>
      </c>
      <c r="I45" s="47">
        <v>75</v>
      </c>
      <c r="J45" s="40">
        <f t="shared" si="0"/>
        <v>473</v>
      </c>
      <c r="K45" s="40">
        <f t="shared" si="1"/>
        <v>78.833333333333329</v>
      </c>
      <c r="L45" s="40" t="str">
        <f t="shared" si="2"/>
        <v>A</v>
      </c>
      <c r="M45" s="40">
        <f t="shared" si="3"/>
        <v>84.166666666666671</v>
      </c>
    </row>
    <row r="46" spans="1:13" x14ac:dyDescent="0.3">
      <c r="A46" s="45">
        <v>44</v>
      </c>
      <c r="B46" s="43" t="s">
        <v>119</v>
      </c>
      <c r="C46" s="45" t="s">
        <v>175</v>
      </c>
      <c r="D46" s="40">
        <v>74</v>
      </c>
      <c r="E46" s="40">
        <v>91</v>
      </c>
      <c r="F46" s="40">
        <v>81</v>
      </c>
      <c r="G46" s="40">
        <v>84</v>
      </c>
      <c r="H46" s="40">
        <v>78</v>
      </c>
      <c r="I46" s="40">
        <v>82</v>
      </c>
      <c r="J46" s="40">
        <f t="shared" si="0"/>
        <v>490</v>
      </c>
      <c r="K46" s="40">
        <f t="shared" si="1"/>
        <v>81.666666666666671</v>
      </c>
      <c r="L46" s="40" t="str">
        <f t="shared" si="2"/>
        <v>A+</v>
      </c>
      <c r="M46" s="40">
        <f t="shared" si="3"/>
        <v>84.166666666666671</v>
      </c>
    </row>
    <row r="47" spans="1:13" x14ac:dyDescent="0.3">
      <c r="A47" s="45">
        <v>45</v>
      </c>
      <c r="B47" s="43" t="s">
        <v>119</v>
      </c>
      <c r="C47" s="45" t="s">
        <v>177</v>
      </c>
      <c r="D47" s="47">
        <v>85</v>
      </c>
      <c r="E47" s="47">
        <v>80</v>
      </c>
      <c r="F47" s="47">
        <v>68</v>
      </c>
      <c r="G47" s="47">
        <v>93</v>
      </c>
      <c r="H47" s="47">
        <v>70</v>
      </c>
      <c r="I47" s="47">
        <v>63</v>
      </c>
      <c r="J47" s="40">
        <f t="shared" si="0"/>
        <v>459</v>
      </c>
      <c r="K47" s="40">
        <f t="shared" si="1"/>
        <v>76.5</v>
      </c>
      <c r="L47" s="40" t="str">
        <f t="shared" si="2"/>
        <v>A</v>
      </c>
      <c r="M47" s="40">
        <f t="shared" si="3"/>
        <v>84.166666666666671</v>
      </c>
    </row>
    <row r="48" spans="1:13" x14ac:dyDescent="0.3">
      <c r="A48" s="45">
        <v>46</v>
      </c>
      <c r="B48" s="43" t="s">
        <v>120</v>
      </c>
      <c r="C48" s="45" t="s">
        <v>175</v>
      </c>
      <c r="D48" s="40">
        <v>73</v>
      </c>
      <c r="E48" s="40">
        <v>60</v>
      </c>
      <c r="F48" s="40">
        <v>60</v>
      </c>
      <c r="G48" s="40">
        <v>86</v>
      </c>
      <c r="H48" s="40">
        <v>86</v>
      </c>
      <c r="I48" s="40">
        <v>78</v>
      </c>
      <c r="J48" s="40">
        <f t="shared" si="0"/>
        <v>443</v>
      </c>
      <c r="K48" s="40">
        <f t="shared" si="1"/>
        <v>73.833333333333329</v>
      </c>
      <c r="L48" s="40" t="str">
        <f t="shared" si="2"/>
        <v>A</v>
      </c>
      <c r="M48" s="40">
        <f t="shared" si="3"/>
        <v>84.166666666666671</v>
      </c>
    </row>
    <row r="49" spans="1:13" x14ac:dyDescent="0.3">
      <c r="A49" s="45">
        <v>47</v>
      </c>
      <c r="B49" s="43" t="s">
        <v>121</v>
      </c>
      <c r="C49" s="45" t="s">
        <v>173</v>
      </c>
      <c r="D49" s="47">
        <v>70</v>
      </c>
      <c r="E49" s="47">
        <v>78</v>
      </c>
      <c r="F49" s="47">
        <v>67</v>
      </c>
      <c r="G49" s="47">
        <v>71</v>
      </c>
      <c r="H49" s="47">
        <v>81</v>
      </c>
      <c r="I49" s="47">
        <v>86</v>
      </c>
      <c r="J49" s="40">
        <f t="shared" si="0"/>
        <v>453</v>
      </c>
      <c r="K49" s="40">
        <f t="shared" si="1"/>
        <v>75.5</v>
      </c>
      <c r="L49" s="40" t="str">
        <f t="shared" si="2"/>
        <v>A</v>
      </c>
      <c r="M49" s="40">
        <f t="shared" si="3"/>
        <v>84.166666666666671</v>
      </c>
    </row>
    <row r="50" spans="1:13" x14ac:dyDescent="0.3">
      <c r="A50" s="45">
        <v>48</v>
      </c>
      <c r="B50" s="43" t="s">
        <v>122</v>
      </c>
      <c r="C50" s="45" t="s">
        <v>173</v>
      </c>
      <c r="D50" s="40">
        <v>70</v>
      </c>
      <c r="E50" s="40">
        <v>87</v>
      </c>
      <c r="F50" s="40">
        <v>83</v>
      </c>
      <c r="G50" s="40">
        <v>63</v>
      </c>
      <c r="H50" s="40">
        <v>73</v>
      </c>
      <c r="I50" s="40">
        <v>75</v>
      </c>
      <c r="J50" s="40">
        <f t="shared" si="0"/>
        <v>451</v>
      </c>
      <c r="K50" s="40">
        <f t="shared" si="1"/>
        <v>75.166666666666671</v>
      </c>
      <c r="L50" s="40" t="str">
        <f t="shared" si="2"/>
        <v>A</v>
      </c>
      <c r="M50" s="40">
        <f t="shared" si="3"/>
        <v>84.166666666666671</v>
      </c>
    </row>
    <row r="51" spans="1:13" x14ac:dyDescent="0.3">
      <c r="A51" s="45">
        <v>49</v>
      </c>
      <c r="B51" s="43" t="s">
        <v>123</v>
      </c>
      <c r="C51" s="45" t="s">
        <v>174</v>
      </c>
      <c r="D51" s="47">
        <v>71</v>
      </c>
      <c r="E51" s="47">
        <v>83</v>
      </c>
      <c r="F51" s="47">
        <v>69</v>
      </c>
      <c r="G51" s="47">
        <v>68</v>
      </c>
      <c r="H51" s="47">
        <v>77</v>
      </c>
      <c r="I51" s="47">
        <v>64</v>
      </c>
      <c r="J51" s="40">
        <f t="shared" si="0"/>
        <v>432</v>
      </c>
      <c r="K51" s="40">
        <f t="shared" si="1"/>
        <v>72</v>
      </c>
      <c r="L51" s="40" t="str">
        <f t="shared" si="2"/>
        <v>A</v>
      </c>
      <c r="M51" s="40">
        <f t="shared" si="3"/>
        <v>84.166666666666671</v>
      </c>
    </row>
    <row r="52" spans="1:13" x14ac:dyDescent="0.3">
      <c r="A52" s="45">
        <v>50</v>
      </c>
      <c r="B52" s="43" t="s">
        <v>124</v>
      </c>
      <c r="C52" s="45" t="s">
        <v>175</v>
      </c>
      <c r="D52" s="40">
        <v>70</v>
      </c>
      <c r="E52" s="40">
        <v>85</v>
      </c>
      <c r="F52" s="40">
        <v>66</v>
      </c>
      <c r="G52" s="40">
        <v>91</v>
      </c>
      <c r="H52" s="40">
        <v>69</v>
      </c>
      <c r="I52" s="40">
        <v>75</v>
      </c>
      <c r="J52" s="40">
        <f t="shared" si="0"/>
        <v>456</v>
      </c>
      <c r="K52" s="40">
        <f t="shared" si="1"/>
        <v>76</v>
      </c>
      <c r="L52" s="40" t="str">
        <f t="shared" si="2"/>
        <v>A</v>
      </c>
      <c r="M52" s="40">
        <f t="shared" si="3"/>
        <v>84.166666666666671</v>
      </c>
    </row>
    <row r="53" spans="1:13" x14ac:dyDescent="0.3">
      <c r="A53" s="45">
        <v>51</v>
      </c>
      <c r="B53" s="43" t="s">
        <v>107</v>
      </c>
      <c r="C53" s="45" t="s">
        <v>177</v>
      </c>
      <c r="D53" s="47">
        <v>79</v>
      </c>
      <c r="E53" s="47">
        <v>92</v>
      </c>
      <c r="F53" s="47">
        <v>88</v>
      </c>
      <c r="G53" s="47">
        <v>86</v>
      </c>
      <c r="H53" s="47">
        <v>71</v>
      </c>
      <c r="I53" s="47">
        <v>89</v>
      </c>
      <c r="J53" s="40">
        <f t="shared" si="0"/>
        <v>505</v>
      </c>
      <c r="K53" s="40">
        <f t="shared" si="1"/>
        <v>84.166666666666671</v>
      </c>
      <c r="L53" s="40" t="str">
        <f t="shared" si="2"/>
        <v>A+</v>
      </c>
      <c r="M53" s="40">
        <f t="shared" si="3"/>
        <v>84.166666666666671</v>
      </c>
    </row>
    <row r="54" spans="1:13" x14ac:dyDescent="0.3">
      <c r="A54" s="45">
        <v>52</v>
      </c>
      <c r="B54" s="43" t="s">
        <v>125</v>
      </c>
      <c r="C54" s="45" t="s">
        <v>174</v>
      </c>
      <c r="D54" s="40">
        <v>71</v>
      </c>
      <c r="E54" s="40">
        <v>84</v>
      </c>
      <c r="F54" s="40">
        <v>67</v>
      </c>
      <c r="G54" s="40">
        <v>76</v>
      </c>
      <c r="H54" s="40">
        <v>63</v>
      </c>
      <c r="I54" s="40">
        <v>62</v>
      </c>
      <c r="J54" s="40">
        <f t="shared" si="0"/>
        <v>423</v>
      </c>
      <c r="K54" s="40">
        <f t="shared" si="1"/>
        <v>70.5</v>
      </c>
      <c r="L54" s="40" t="str">
        <f t="shared" si="2"/>
        <v>A</v>
      </c>
      <c r="M54" s="40">
        <f t="shared" si="3"/>
        <v>83.833333333333329</v>
      </c>
    </row>
    <row r="55" spans="1:13" x14ac:dyDescent="0.3">
      <c r="A55" s="45">
        <v>53</v>
      </c>
      <c r="B55" s="43" t="s">
        <v>126</v>
      </c>
      <c r="C55" s="45" t="s">
        <v>177</v>
      </c>
      <c r="D55" s="47">
        <v>72</v>
      </c>
      <c r="E55" s="47">
        <v>86</v>
      </c>
      <c r="F55" s="47">
        <v>71</v>
      </c>
      <c r="G55" s="47">
        <v>86</v>
      </c>
      <c r="H55" s="47">
        <v>75</v>
      </c>
      <c r="I55" s="47">
        <v>89</v>
      </c>
      <c r="J55" s="40">
        <f t="shared" si="0"/>
        <v>479</v>
      </c>
      <c r="K55" s="40">
        <f t="shared" si="1"/>
        <v>79.833333333333329</v>
      </c>
      <c r="L55" s="40" t="str">
        <f t="shared" si="2"/>
        <v>A</v>
      </c>
      <c r="M55" s="40">
        <f t="shared" si="3"/>
        <v>83.833333333333329</v>
      </c>
    </row>
    <row r="56" spans="1:13" x14ac:dyDescent="0.3">
      <c r="A56" s="45">
        <v>54</v>
      </c>
      <c r="B56" s="43" t="s">
        <v>127</v>
      </c>
      <c r="C56" s="45" t="s">
        <v>174</v>
      </c>
      <c r="D56" s="40">
        <v>65</v>
      </c>
      <c r="E56" s="40">
        <v>88</v>
      </c>
      <c r="F56" s="40">
        <v>85</v>
      </c>
      <c r="G56" s="40">
        <v>74</v>
      </c>
      <c r="H56" s="40">
        <v>91</v>
      </c>
      <c r="I56" s="40">
        <v>87</v>
      </c>
      <c r="J56" s="40">
        <f t="shared" si="0"/>
        <v>490</v>
      </c>
      <c r="K56" s="40">
        <f t="shared" si="1"/>
        <v>81.666666666666671</v>
      </c>
      <c r="L56" s="40" t="str">
        <f t="shared" si="2"/>
        <v>A+</v>
      </c>
      <c r="M56" s="40">
        <f t="shared" si="3"/>
        <v>83.833333333333329</v>
      </c>
    </row>
    <row r="57" spans="1:13" x14ac:dyDescent="0.3">
      <c r="A57" s="45">
        <v>55</v>
      </c>
      <c r="B57" s="43" t="s">
        <v>128</v>
      </c>
      <c r="C57" s="45" t="s">
        <v>175</v>
      </c>
      <c r="D57" s="47">
        <v>62</v>
      </c>
      <c r="E57" s="47">
        <v>75</v>
      </c>
      <c r="F57" s="47">
        <v>70</v>
      </c>
      <c r="G57" s="47">
        <v>80</v>
      </c>
      <c r="H57" s="47">
        <v>70</v>
      </c>
      <c r="I57" s="47">
        <v>66</v>
      </c>
      <c r="J57" s="40">
        <f t="shared" si="0"/>
        <v>423</v>
      </c>
      <c r="K57" s="40">
        <f t="shared" si="1"/>
        <v>70.5</v>
      </c>
      <c r="L57" s="40" t="str">
        <f t="shared" si="2"/>
        <v>A</v>
      </c>
      <c r="M57" s="40">
        <f t="shared" si="3"/>
        <v>83.833333333333329</v>
      </c>
    </row>
    <row r="58" spans="1:13" x14ac:dyDescent="0.3">
      <c r="A58" s="45">
        <v>56</v>
      </c>
      <c r="B58" s="43" t="s">
        <v>117</v>
      </c>
      <c r="C58" s="45" t="s">
        <v>175</v>
      </c>
      <c r="D58" s="40">
        <v>65</v>
      </c>
      <c r="E58" s="40">
        <v>85</v>
      </c>
      <c r="F58" s="40">
        <v>76</v>
      </c>
      <c r="G58" s="40">
        <v>61</v>
      </c>
      <c r="H58" s="40">
        <v>79</v>
      </c>
      <c r="I58" s="40">
        <v>84</v>
      </c>
      <c r="J58" s="40">
        <f t="shared" si="0"/>
        <v>450</v>
      </c>
      <c r="K58" s="40">
        <f t="shared" si="1"/>
        <v>75</v>
      </c>
      <c r="L58" s="40" t="str">
        <f t="shared" si="2"/>
        <v>A</v>
      </c>
      <c r="M58" s="40">
        <f t="shared" si="3"/>
        <v>83.833333333333329</v>
      </c>
    </row>
    <row r="59" spans="1:13" x14ac:dyDescent="0.3">
      <c r="A59" s="45">
        <v>57</v>
      </c>
      <c r="B59" s="43" t="s">
        <v>117</v>
      </c>
      <c r="C59" s="45" t="s">
        <v>175</v>
      </c>
      <c r="D59" s="47">
        <v>60</v>
      </c>
      <c r="E59" s="47">
        <v>88</v>
      </c>
      <c r="F59" s="47">
        <v>84</v>
      </c>
      <c r="G59" s="47">
        <v>90</v>
      </c>
      <c r="H59" s="47">
        <v>69</v>
      </c>
      <c r="I59" s="47">
        <v>91</v>
      </c>
      <c r="J59" s="40">
        <f t="shared" si="0"/>
        <v>482</v>
      </c>
      <c r="K59" s="40">
        <f t="shared" si="1"/>
        <v>80.333333333333329</v>
      </c>
      <c r="L59" s="40" t="str">
        <f t="shared" si="2"/>
        <v>A+</v>
      </c>
      <c r="M59" s="40">
        <f t="shared" si="3"/>
        <v>83.833333333333329</v>
      </c>
    </row>
    <row r="60" spans="1:13" x14ac:dyDescent="0.3">
      <c r="A60" s="45">
        <v>58</v>
      </c>
      <c r="B60" s="43" t="s">
        <v>129</v>
      </c>
      <c r="C60" s="45" t="s">
        <v>175</v>
      </c>
      <c r="D60" s="40">
        <v>70</v>
      </c>
      <c r="E60" s="40">
        <v>86</v>
      </c>
      <c r="F60" s="40">
        <v>84</v>
      </c>
      <c r="G60" s="40">
        <v>86</v>
      </c>
      <c r="H60" s="40">
        <v>68</v>
      </c>
      <c r="I60" s="40">
        <v>66</v>
      </c>
      <c r="J60" s="40">
        <f t="shared" si="0"/>
        <v>460</v>
      </c>
      <c r="K60" s="40">
        <f t="shared" si="1"/>
        <v>76.666666666666671</v>
      </c>
      <c r="L60" s="40" t="str">
        <f t="shared" si="2"/>
        <v>A</v>
      </c>
      <c r="M60" s="40">
        <f t="shared" si="3"/>
        <v>83.833333333333329</v>
      </c>
    </row>
    <row r="61" spans="1:13" x14ac:dyDescent="0.3">
      <c r="A61" s="45">
        <v>59</v>
      </c>
      <c r="B61" s="43" t="s">
        <v>130</v>
      </c>
      <c r="C61" s="45" t="s">
        <v>175</v>
      </c>
      <c r="D61" s="47">
        <v>68</v>
      </c>
      <c r="E61" s="47">
        <v>77</v>
      </c>
      <c r="F61" s="47">
        <v>89</v>
      </c>
      <c r="G61" s="47">
        <v>71</v>
      </c>
      <c r="H61" s="47">
        <v>65</v>
      </c>
      <c r="I61" s="47">
        <v>63</v>
      </c>
      <c r="J61" s="40">
        <f t="shared" si="0"/>
        <v>433</v>
      </c>
      <c r="K61" s="40">
        <f t="shared" si="1"/>
        <v>72.166666666666671</v>
      </c>
      <c r="L61" s="40" t="str">
        <f t="shared" si="2"/>
        <v>A</v>
      </c>
      <c r="M61" s="40">
        <f t="shared" si="3"/>
        <v>83.833333333333329</v>
      </c>
    </row>
    <row r="62" spans="1:13" x14ac:dyDescent="0.3">
      <c r="A62" s="45">
        <v>60</v>
      </c>
      <c r="B62" s="43" t="s">
        <v>131</v>
      </c>
      <c r="C62" s="45" t="s">
        <v>176</v>
      </c>
      <c r="D62" s="40">
        <v>67</v>
      </c>
      <c r="E62" s="40">
        <v>86</v>
      </c>
      <c r="F62" s="40">
        <v>85</v>
      </c>
      <c r="G62" s="40">
        <v>68</v>
      </c>
      <c r="H62" s="40">
        <v>70</v>
      </c>
      <c r="I62" s="40">
        <v>89</v>
      </c>
      <c r="J62" s="40">
        <f t="shared" si="0"/>
        <v>465</v>
      </c>
      <c r="K62" s="40">
        <f t="shared" si="1"/>
        <v>77.5</v>
      </c>
      <c r="L62" s="40" t="str">
        <f t="shared" si="2"/>
        <v>A</v>
      </c>
      <c r="M62" s="40">
        <f t="shared" si="3"/>
        <v>83.833333333333329</v>
      </c>
    </row>
    <row r="63" spans="1:13" x14ac:dyDescent="0.3">
      <c r="A63" s="45">
        <v>61</v>
      </c>
      <c r="B63" s="43" t="s">
        <v>132</v>
      </c>
      <c r="C63" s="45" t="s">
        <v>176</v>
      </c>
      <c r="D63" s="47">
        <v>68</v>
      </c>
      <c r="E63" s="47">
        <v>75</v>
      </c>
      <c r="F63" s="47">
        <v>83</v>
      </c>
      <c r="G63" s="47">
        <v>93</v>
      </c>
      <c r="H63" s="47">
        <v>92</v>
      </c>
      <c r="I63" s="47">
        <v>92</v>
      </c>
      <c r="J63" s="40">
        <f t="shared" si="0"/>
        <v>503</v>
      </c>
      <c r="K63" s="40">
        <f t="shared" si="1"/>
        <v>83.833333333333329</v>
      </c>
      <c r="L63" s="40" t="str">
        <f t="shared" si="2"/>
        <v>A+</v>
      </c>
      <c r="M63" s="40">
        <f t="shared" si="3"/>
        <v>83.833333333333329</v>
      </c>
    </row>
    <row r="64" spans="1:13" x14ac:dyDescent="0.3">
      <c r="A64" s="45">
        <v>62</v>
      </c>
      <c r="B64" s="43" t="s">
        <v>133</v>
      </c>
      <c r="C64" s="45" t="s">
        <v>177</v>
      </c>
      <c r="D64" s="40">
        <v>73</v>
      </c>
      <c r="E64" s="40">
        <v>76</v>
      </c>
      <c r="F64" s="40">
        <v>79</v>
      </c>
      <c r="G64" s="40">
        <v>77</v>
      </c>
      <c r="H64" s="40">
        <v>64</v>
      </c>
      <c r="I64" s="40">
        <v>61</v>
      </c>
      <c r="J64" s="40">
        <f t="shared" si="0"/>
        <v>430</v>
      </c>
      <c r="K64" s="40">
        <f t="shared" si="1"/>
        <v>71.666666666666671</v>
      </c>
      <c r="L64" s="40" t="str">
        <f t="shared" si="2"/>
        <v>A</v>
      </c>
      <c r="M64" s="40">
        <f t="shared" si="3"/>
        <v>82.666666666666671</v>
      </c>
    </row>
    <row r="65" spans="1:13" x14ac:dyDescent="0.3">
      <c r="A65" s="45">
        <v>63</v>
      </c>
      <c r="B65" s="43" t="s">
        <v>98</v>
      </c>
      <c r="C65" s="45" t="s">
        <v>173</v>
      </c>
      <c r="D65" s="47">
        <v>79</v>
      </c>
      <c r="E65" s="47">
        <v>79</v>
      </c>
      <c r="F65" s="47">
        <v>84</v>
      </c>
      <c r="G65" s="47">
        <v>73</v>
      </c>
      <c r="H65" s="47">
        <v>93</v>
      </c>
      <c r="I65" s="47">
        <v>86</v>
      </c>
      <c r="J65" s="40">
        <f t="shared" si="0"/>
        <v>494</v>
      </c>
      <c r="K65" s="40">
        <f t="shared" si="1"/>
        <v>82.333333333333329</v>
      </c>
      <c r="L65" s="40" t="str">
        <f t="shared" si="2"/>
        <v>A+</v>
      </c>
      <c r="M65" s="40">
        <f t="shared" si="3"/>
        <v>82.666666666666671</v>
      </c>
    </row>
    <row r="66" spans="1:13" x14ac:dyDescent="0.3">
      <c r="A66" s="45">
        <v>64</v>
      </c>
      <c r="B66" s="43" t="s">
        <v>134</v>
      </c>
      <c r="C66" s="45" t="s">
        <v>173</v>
      </c>
      <c r="D66" s="40">
        <v>70</v>
      </c>
      <c r="E66" s="40">
        <v>76</v>
      </c>
      <c r="F66" s="40">
        <v>91</v>
      </c>
      <c r="G66" s="40">
        <v>63</v>
      </c>
      <c r="H66" s="40">
        <v>75</v>
      </c>
      <c r="I66" s="40">
        <v>81</v>
      </c>
      <c r="J66" s="40">
        <f t="shared" si="0"/>
        <v>456</v>
      </c>
      <c r="K66" s="40">
        <f t="shared" si="1"/>
        <v>76</v>
      </c>
      <c r="L66" s="40" t="str">
        <f t="shared" si="2"/>
        <v>A</v>
      </c>
      <c r="M66" s="40">
        <f t="shared" si="3"/>
        <v>82.666666666666671</v>
      </c>
    </row>
    <row r="67" spans="1:13" x14ac:dyDescent="0.3">
      <c r="A67" s="45">
        <v>65</v>
      </c>
      <c r="B67" s="43" t="s">
        <v>135</v>
      </c>
      <c r="C67" s="45" t="s">
        <v>177</v>
      </c>
      <c r="D67" s="47">
        <v>78</v>
      </c>
      <c r="E67" s="47">
        <v>69</v>
      </c>
      <c r="F67" s="47">
        <v>88</v>
      </c>
      <c r="G67" s="47">
        <v>73</v>
      </c>
      <c r="H67" s="47">
        <v>72</v>
      </c>
      <c r="I67" s="47">
        <v>80</v>
      </c>
      <c r="J67" s="40">
        <f t="shared" si="0"/>
        <v>460</v>
      </c>
      <c r="K67" s="40">
        <f t="shared" si="1"/>
        <v>76.666666666666671</v>
      </c>
      <c r="L67" s="40" t="str">
        <f t="shared" si="2"/>
        <v>A</v>
      </c>
      <c r="M67" s="40">
        <f t="shared" si="3"/>
        <v>82.666666666666671</v>
      </c>
    </row>
    <row r="68" spans="1:13" x14ac:dyDescent="0.3">
      <c r="A68" s="45">
        <v>66</v>
      </c>
      <c r="B68" s="43" t="s">
        <v>136</v>
      </c>
      <c r="C68" s="45" t="s">
        <v>173</v>
      </c>
      <c r="D68" s="40">
        <v>55</v>
      </c>
      <c r="E68" s="40">
        <v>80</v>
      </c>
      <c r="F68" s="40">
        <v>93</v>
      </c>
      <c r="G68" s="40">
        <v>91</v>
      </c>
      <c r="H68" s="40">
        <v>65</v>
      </c>
      <c r="I68" s="40">
        <v>66</v>
      </c>
      <c r="J68" s="40">
        <f t="shared" ref="J68:J102" si="4">SUM(D68:I68)</f>
        <v>450</v>
      </c>
      <c r="K68" s="40">
        <f t="shared" ref="K68:K102" si="5">AVERAGE(D68:I68)</f>
        <v>75</v>
      </c>
      <c r="L68" s="40" t="str">
        <f t="shared" ref="L68:L102" si="6">_xlfn.IFS(K68&gt;=80,"A+",K68&gt;=70,"A",K68&gt;=65,"B+",K68&gt;=60,"B",K68&gt;=50,"C",K68&lt;55,"D",K68&lt;33,"FAIL")</f>
        <v>A</v>
      </c>
      <c r="M68" s="40">
        <f t="shared" ref="M68:M102" si="7">PERCENTILE(K68:K167,1)</f>
        <v>82.666666666666671</v>
      </c>
    </row>
    <row r="69" spans="1:13" x14ac:dyDescent="0.3">
      <c r="A69" s="45">
        <v>67</v>
      </c>
      <c r="B69" s="43" t="s">
        <v>137</v>
      </c>
      <c r="C69" s="45" t="s">
        <v>173</v>
      </c>
      <c r="D69" s="47">
        <v>56</v>
      </c>
      <c r="E69" s="47">
        <v>84</v>
      </c>
      <c r="F69" s="47">
        <v>63</v>
      </c>
      <c r="G69" s="47">
        <v>64</v>
      </c>
      <c r="H69" s="47">
        <v>60</v>
      </c>
      <c r="I69" s="47">
        <v>60</v>
      </c>
      <c r="J69" s="40">
        <f t="shared" si="4"/>
        <v>387</v>
      </c>
      <c r="K69" s="40">
        <f t="shared" si="5"/>
        <v>64.5</v>
      </c>
      <c r="L69" s="40" t="str">
        <f t="shared" si="6"/>
        <v>B</v>
      </c>
      <c r="M69" s="40">
        <f t="shared" si="7"/>
        <v>82.666666666666671</v>
      </c>
    </row>
    <row r="70" spans="1:13" x14ac:dyDescent="0.3">
      <c r="A70" s="45">
        <v>68</v>
      </c>
      <c r="B70" s="43" t="s">
        <v>138</v>
      </c>
      <c r="C70" s="45" t="s">
        <v>173</v>
      </c>
      <c r="D70" s="40">
        <v>69</v>
      </c>
      <c r="E70" s="40">
        <v>82</v>
      </c>
      <c r="F70" s="40">
        <v>89</v>
      </c>
      <c r="G70" s="40">
        <v>72</v>
      </c>
      <c r="H70" s="40">
        <v>79</v>
      </c>
      <c r="I70" s="40">
        <v>71</v>
      </c>
      <c r="J70" s="40">
        <f t="shared" si="4"/>
        <v>462</v>
      </c>
      <c r="K70" s="40">
        <f t="shared" si="5"/>
        <v>77</v>
      </c>
      <c r="L70" s="40" t="str">
        <f t="shared" si="6"/>
        <v>A</v>
      </c>
      <c r="M70" s="40">
        <f t="shared" si="7"/>
        <v>82.666666666666671</v>
      </c>
    </row>
    <row r="71" spans="1:13" x14ac:dyDescent="0.3">
      <c r="A71" s="45">
        <v>69</v>
      </c>
      <c r="B71" s="43" t="s">
        <v>139</v>
      </c>
      <c r="C71" s="45" t="s">
        <v>173</v>
      </c>
      <c r="D71" s="47">
        <v>76</v>
      </c>
      <c r="E71" s="47">
        <v>74</v>
      </c>
      <c r="F71" s="47">
        <v>66</v>
      </c>
      <c r="G71" s="47">
        <v>80</v>
      </c>
      <c r="H71" s="47">
        <v>64</v>
      </c>
      <c r="I71" s="47">
        <v>82</v>
      </c>
      <c r="J71" s="40">
        <f t="shared" si="4"/>
        <v>442</v>
      </c>
      <c r="K71" s="40">
        <f t="shared" si="5"/>
        <v>73.666666666666671</v>
      </c>
      <c r="L71" s="40" t="str">
        <f t="shared" si="6"/>
        <v>A</v>
      </c>
      <c r="M71" s="40">
        <f t="shared" si="7"/>
        <v>82.666666666666671</v>
      </c>
    </row>
    <row r="72" spans="1:13" x14ac:dyDescent="0.3">
      <c r="A72" s="45">
        <v>70</v>
      </c>
      <c r="B72" s="43" t="s">
        <v>114</v>
      </c>
      <c r="C72" s="45" t="s">
        <v>173</v>
      </c>
      <c r="D72" s="40">
        <v>74</v>
      </c>
      <c r="E72" s="40">
        <v>92</v>
      </c>
      <c r="F72" s="40">
        <v>67</v>
      </c>
      <c r="G72" s="40">
        <v>84</v>
      </c>
      <c r="H72" s="40">
        <v>69</v>
      </c>
      <c r="I72" s="40">
        <v>85</v>
      </c>
      <c r="J72" s="40">
        <f t="shared" si="4"/>
        <v>471</v>
      </c>
      <c r="K72" s="40">
        <f t="shared" si="5"/>
        <v>78.5</v>
      </c>
      <c r="L72" s="40" t="str">
        <f t="shared" si="6"/>
        <v>A</v>
      </c>
      <c r="M72" s="40">
        <f t="shared" si="7"/>
        <v>82.666666666666671</v>
      </c>
    </row>
    <row r="73" spans="1:13" x14ac:dyDescent="0.3">
      <c r="A73" s="45">
        <v>71</v>
      </c>
      <c r="B73" s="43" t="s">
        <v>140</v>
      </c>
      <c r="C73" s="45" t="s">
        <v>173</v>
      </c>
      <c r="D73" s="47">
        <v>79</v>
      </c>
      <c r="E73" s="47">
        <v>75</v>
      </c>
      <c r="F73" s="47">
        <v>84</v>
      </c>
      <c r="G73" s="47">
        <v>92</v>
      </c>
      <c r="H73" s="47">
        <v>62</v>
      </c>
      <c r="I73" s="47">
        <v>90</v>
      </c>
      <c r="J73" s="40">
        <f t="shared" si="4"/>
        <v>482</v>
      </c>
      <c r="K73" s="40">
        <f t="shared" si="5"/>
        <v>80.333333333333329</v>
      </c>
      <c r="L73" s="40" t="str">
        <f t="shared" si="6"/>
        <v>A+</v>
      </c>
      <c r="M73" s="40">
        <f t="shared" si="7"/>
        <v>82.666666666666671</v>
      </c>
    </row>
    <row r="74" spans="1:13" x14ac:dyDescent="0.3">
      <c r="A74" s="45">
        <v>72</v>
      </c>
      <c r="B74" s="43" t="s">
        <v>141</v>
      </c>
      <c r="C74" s="45" t="s">
        <v>174</v>
      </c>
      <c r="D74" s="40">
        <v>88</v>
      </c>
      <c r="E74" s="40">
        <v>63</v>
      </c>
      <c r="F74" s="40">
        <v>69</v>
      </c>
      <c r="G74" s="40">
        <v>72</v>
      </c>
      <c r="H74" s="40">
        <v>72</v>
      </c>
      <c r="I74" s="40">
        <v>88</v>
      </c>
      <c r="J74" s="40">
        <f t="shared" si="4"/>
        <v>452</v>
      </c>
      <c r="K74" s="40">
        <f t="shared" si="5"/>
        <v>75.333333333333329</v>
      </c>
      <c r="L74" s="40" t="str">
        <f t="shared" si="6"/>
        <v>A</v>
      </c>
      <c r="M74" s="40">
        <f t="shared" si="7"/>
        <v>82.666666666666671</v>
      </c>
    </row>
    <row r="75" spans="1:13" x14ac:dyDescent="0.3">
      <c r="A75" s="45">
        <v>73</v>
      </c>
      <c r="B75" s="43" t="s">
        <v>142</v>
      </c>
      <c r="C75" s="45" t="s">
        <v>177</v>
      </c>
      <c r="D75" s="47">
        <v>52</v>
      </c>
      <c r="E75" s="47">
        <v>71</v>
      </c>
      <c r="F75" s="47">
        <v>61</v>
      </c>
      <c r="G75" s="47">
        <v>86</v>
      </c>
      <c r="H75" s="47">
        <v>80</v>
      </c>
      <c r="I75" s="47">
        <v>65</v>
      </c>
      <c r="J75" s="40">
        <f t="shared" si="4"/>
        <v>415</v>
      </c>
      <c r="K75" s="40">
        <f t="shared" si="5"/>
        <v>69.166666666666671</v>
      </c>
      <c r="L75" s="40" t="str">
        <f t="shared" si="6"/>
        <v>B+</v>
      </c>
      <c r="M75" s="40">
        <f t="shared" si="7"/>
        <v>82.666666666666671</v>
      </c>
    </row>
    <row r="76" spans="1:13" x14ac:dyDescent="0.3">
      <c r="A76" s="45">
        <v>74</v>
      </c>
      <c r="B76" s="43" t="s">
        <v>143</v>
      </c>
      <c r="C76" s="45" t="s">
        <v>175</v>
      </c>
      <c r="D76" s="40">
        <v>55</v>
      </c>
      <c r="E76" s="40">
        <v>81</v>
      </c>
      <c r="F76" s="40">
        <v>70</v>
      </c>
      <c r="G76" s="40">
        <v>87</v>
      </c>
      <c r="H76" s="40">
        <v>76</v>
      </c>
      <c r="I76" s="40">
        <v>79</v>
      </c>
      <c r="J76" s="40">
        <f t="shared" si="4"/>
        <v>448</v>
      </c>
      <c r="K76" s="40">
        <f t="shared" si="5"/>
        <v>74.666666666666671</v>
      </c>
      <c r="L76" s="40" t="str">
        <f t="shared" si="6"/>
        <v>A</v>
      </c>
      <c r="M76" s="40">
        <f t="shared" si="7"/>
        <v>82.666666666666671</v>
      </c>
    </row>
    <row r="77" spans="1:13" x14ac:dyDescent="0.3">
      <c r="A77" s="45">
        <v>75</v>
      </c>
      <c r="B77" s="43" t="s">
        <v>144</v>
      </c>
      <c r="C77" s="45" t="s">
        <v>173</v>
      </c>
      <c r="D77" s="47">
        <v>55</v>
      </c>
      <c r="E77" s="47">
        <v>65</v>
      </c>
      <c r="F77" s="47">
        <v>76</v>
      </c>
      <c r="G77" s="47">
        <v>82</v>
      </c>
      <c r="H77" s="47">
        <v>82</v>
      </c>
      <c r="I77" s="47">
        <v>71</v>
      </c>
      <c r="J77" s="40">
        <f t="shared" si="4"/>
        <v>431</v>
      </c>
      <c r="K77" s="40">
        <f t="shared" si="5"/>
        <v>71.833333333333329</v>
      </c>
      <c r="L77" s="40" t="str">
        <f t="shared" si="6"/>
        <v>A</v>
      </c>
      <c r="M77" s="40">
        <f t="shared" si="7"/>
        <v>82.666666666666671</v>
      </c>
    </row>
    <row r="78" spans="1:13" x14ac:dyDescent="0.3">
      <c r="A78" s="45">
        <v>76</v>
      </c>
      <c r="B78" s="43" t="s">
        <v>145</v>
      </c>
      <c r="C78" s="45" t="s">
        <v>174</v>
      </c>
      <c r="D78" s="40">
        <v>69</v>
      </c>
      <c r="E78" s="40">
        <v>77</v>
      </c>
      <c r="F78" s="40">
        <v>78</v>
      </c>
      <c r="G78" s="40">
        <v>86</v>
      </c>
      <c r="H78" s="40">
        <v>74</v>
      </c>
      <c r="I78" s="40">
        <v>71</v>
      </c>
      <c r="J78" s="40">
        <f t="shared" si="4"/>
        <v>455</v>
      </c>
      <c r="K78" s="40">
        <f t="shared" si="5"/>
        <v>75.833333333333329</v>
      </c>
      <c r="L78" s="40" t="str">
        <f t="shared" si="6"/>
        <v>A</v>
      </c>
      <c r="M78" s="40">
        <f t="shared" si="7"/>
        <v>82.666666666666671</v>
      </c>
    </row>
    <row r="79" spans="1:13" x14ac:dyDescent="0.3">
      <c r="A79" s="45">
        <v>77</v>
      </c>
      <c r="B79" s="43" t="s">
        <v>146</v>
      </c>
      <c r="C79" s="45" t="s">
        <v>175</v>
      </c>
      <c r="D79" s="47">
        <v>53</v>
      </c>
      <c r="E79" s="47">
        <v>73</v>
      </c>
      <c r="F79" s="47">
        <v>88</v>
      </c>
      <c r="G79" s="47">
        <v>78</v>
      </c>
      <c r="H79" s="47">
        <v>69</v>
      </c>
      <c r="I79" s="47">
        <v>89</v>
      </c>
      <c r="J79" s="40">
        <f t="shared" si="4"/>
        <v>450</v>
      </c>
      <c r="K79" s="40">
        <f t="shared" si="5"/>
        <v>75</v>
      </c>
      <c r="L79" s="40" t="str">
        <f t="shared" si="6"/>
        <v>A</v>
      </c>
      <c r="M79" s="40">
        <f t="shared" si="7"/>
        <v>82.666666666666671</v>
      </c>
    </row>
    <row r="80" spans="1:13" x14ac:dyDescent="0.3">
      <c r="A80" s="45">
        <v>78</v>
      </c>
      <c r="B80" s="43" t="s">
        <v>147</v>
      </c>
      <c r="C80" s="45" t="s">
        <v>177</v>
      </c>
      <c r="D80" s="40">
        <v>69</v>
      </c>
      <c r="E80" s="40">
        <v>69</v>
      </c>
      <c r="F80" s="40">
        <v>93</v>
      </c>
      <c r="G80" s="40">
        <v>68</v>
      </c>
      <c r="H80" s="40">
        <v>68</v>
      </c>
      <c r="I80" s="40">
        <v>65</v>
      </c>
      <c r="J80" s="40">
        <f t="shared" si="4"/>
        <v>432</v>
      </c>
      <c r="K80" s="40">
        <f t="shared" si="5"/>
        <v>72</v>
      </c>
      <c r="L80" s="40" t="str">
        <f t="shared" si="6"/>
        <v>A</v>
      </c>
      <c r="M80" s="40">
        <f t="shared" si="7"/>
        <v>82.666666666666671</v>
      </c>
    </row>
    <row r="81" spans="1:13" x14ac:dyDescent="0.3">
      <c r="A81" s="45">
        <v>79</v>
      </c>
      <c r="B81" s="43" t="s">
        <v>148</v>
      </c>
      <c r="C81" s="45" t="s">
        <v>176</v>
      </c>
      <c r="D81" s="47">
        <v>89</v>
      </c>
      <c r="E81" s="47">
        <v>73</v>
      </c>
      <c r="F81" s="47">
        <v>86</v>
      </c>
      <c r="G81" s="47">
        <v>93</v>
      </c>
      <c r="H81" s="47">
        <v>72</v>
      </c>
      <c r="I81" s="47">
        <v>83</v>
      </c>
      <c r="J81" s="40">
        <f t="shared" si="4"/>
        <v>496</v>
      </c>
      <c r="K81" s="40">
        <f t="shared" si="5"/>
        <v>82.666666666666671</v>
      </c>
      <c r="L81" s="40" t="str">
        <f t="shared" si="6"/>
        <v>A+</v>
      </c>
      <c r="M81" s="40">
        <f t="shared" si="7"/>
        <v>82.666666666666671</v>
      </c>
    </row>
    <row r="82" spans="1:13" x14ac:dyDescent="0.3">
      <c r="A82" s="45">
        <v>80</v>
      </c>
      <c r="B82" s="43" t="s">
        <v>149</v>
      </c>
      <c r="C82" s="45" t="s">
        <v>176</v>
      </c>
      <c r="D82" s="40">
        <v>51</v>
      </c>
      <c r="E82" s="40">
        <v>82</v>
      </c>
      <c r="F82" s="40">
        <v>72</v>
      </c>
      <c r="G82" s="40">
        <v>70</v>
      </c>
      <c r="H82" s="40">
        <v>88</v>
      </c>
      <c r="I82" s="40">
        <v>64</v>
      </c>
      <c r="J82" s="40">
        <f t="shared" si="4"/>
        <v>427</v>
      </c>
      <c r="K82" s="40">
        <f t="shared" si="5"/>
        <v>71.166666666666671</v>
      </c>
      <c r="L82" s="40" t="str">
        <f t="shared" si="6"/>
        <v>A</v>
      </c>
      <c r="M82" s="40">
        <f t="shared" si="7"/>
        <v>82.5</v>
      </c>
    </row>
    <row r="83" spans="1:13" x14ac:dyDescent="0.3">
      <c r="A83" s="45">
        <v>81</v>
      </c>
      <c r="B83" s="43" t="s">
        <v>150</v>
      </c>
      <c r="C83" s="45" t="s">
        <v>176</v>
      </c>
      <c r="D83" s="47">
        <v>58</v>
      </c>
      <c r="E83" s="47">
        <v>84</v>
      </c>
      <c r="F83" s="47">
        <v>90</v>
      </c>
      <c r="G83" s="47">
        <v>92</v>
      </c>
      <c r="H83" s="47">
        <v>87</v>
      </c>
      <c r="I83" s="47">
        <v>84</v>
      </c>
      <c r="J83" s="40">
        <f t="shared" si="4"/>
        <v>495</v>
      </c>
      <c r="K83" s="40">
        <f t="shared" si="5"/>
        <v>82.5</v>
      </c>
      <c r="L83" s="40" t="str">
        <f t="shared" si="6"/>
        <v>A+</v>
      </c>
      <c r="M83" s="40">
        <f t="shared" si="7"/>
        <v>82.5</v>
      </c>
    </row>
    <row r="84" spans="1:13" x14ac:dyDescent="0.3">
      <c r="A84" s="45">
        <v>82</v>
      </c>
      <c r="B84" s="43" t="s">
        <v>109</v>
      </c>
      <c r="C84" s="45" t="s">
        <v>177</v>
      </c>
      <c r="D84" s="40">
        <v>53</v>
      </c>
      <c r="E84" s="40">
        <v>72</v>
      </c>
      <c r="F84" s="40">
        <v>80</v>
      </c>
      <c r="G84" s="40">
        <v>93</v>
      </c>
      <c r="H84" s="40">
        <v>64</v>
      </c>
      <c r="I84" s="40">
        <v>74</v>
      </c>
      <c r="J84" s="40">
        <f t="shared" si="4"/>
        <v>436</v>
      </c>
      <c r="K84" s="40">
        <f t="shared" si="5"/>
        <v>72.666666666666671</v>
      </c>
      <c r="L84" s="40" t="str">
        <f t="shared" si="6"/>
        <v>A</v>
      </c>
      <c r="M84" s="40">
        <f t="shared" si="7"/>
        <v>80.666666666666671</v>
      </c>
    </row>
    <row r="85" spans="1:13" x14ac:dyDescent="0.3">
      <c r="A85" s="45">
        <v>83</v>
      </c>
      <c r="B85" s="43" t="s">
        <v>151</v>
      </c>
      <c r="C85" s="45" t="s">
        <v>173</v>
      </c>
      <c r="D85" s="47">
        <v>83</v>
      </c>
      <c r="E85" s="47">
        <v>61</v>
      </c>
      <c r="F85" s="47">
        <v>74</v>
      </c>
      <c r="G85" s="47">
        <v>81</v>
      </c>
      <c r="H85" s="47">
        <v>63</v>
      </c>
      <c r="I85" s="47">
        <v>68</v>
      </c>
      <c r="J85" s="40">
        <f t="shared" si="4"/>
        <v>430</v>
      </c>
      <c r="K85" s="40">
        <f t="shared" si="5"/>
        <v>71.666666666666671</v>
      </c>
      <c r="L85" s="40" t="str">
        <f t="shared" si="6"/>
        <v>A</v>
      </c>
      <c r="M85" s="40">
        <f t="shared" si="7"/>
        <v>80.666666666666671</v>
      </c>
    </row>
    <row r="86" spans="1:13" x14ac:dyDescent="0.3">
      <c r="A86" s="45">
        <v>84</v>
      </c>
      <c r="B86" s="43" t="s">
        <v>152</v>
      </c>
      <c r="C86" s="45" t="s">
        <v>174</v>
      </c>
      <c r="D86" s="40">
        <v>79</v>
      </c>
      <c r="E86" s="40">
        <v>79</v>
      </c>
      <c r="F86" s="40">
        <v>84</v>
      </c>
      <c r="G86" s="40">
        <v>65</v>
      </c>
      <c r="H86" s="40">
        <v>74</v>
      </c>
      <c r="I86" s="40">
        <v>87</v>
      </c>
      <c r="J86" s="40">
        <f t="shared" si="4"/>
        <v>468</v>
      </c>
      <c r="K86" s="40">
        <f t="shared" si="5"/>
        <v>78</v>
      </c>
      <c r="L86" s="40" t="str">
        <f t="shared" si="6"/>
        <v>A</v>
      </c>
      <c r="M86" s="40">
        <f t="shared" si="7"/>
        <v>80.666666666666671</v>
      </c>
    </row>
    <row r="87" spans="1:13" x14ac:dyDescent="0.3">
      <c r="A87" s="45">
        <v>85</v>
      </c>
      <c r="B87" s="43" t="s">
        <v>153</v>
      </c>
      <c r="C87" s="45" t="s">
        <v>175</v>
      </c>
      <c r="D87" s="47">
        <v>87</v>
      </c>
      <c r="E87" s="47">
        <v>77</v>
      </c>
      <c r="F87" s="47">
        <v>61</v>
      </c>
      <c r="G87" s="47">
        <v>63</v>
      </c>
      <c r="H87" s="47">
        <v>68</v>
      </c>
      <c r="I87" s="47">
        <v>78</v>
      </c>
      <c r="J87" s="40">
        <f t="shared" si="4"/>
        <v>434</v>
      </c>
      <c r="K87" s="40">
        <f t="shared" si="5"/>
        <v>72.333333333333329</v>
      </c>
      <c r="L87" s="40" t="str">
        <f t="shared" si="6"/>
        <v>A</v>
      </c>
      <c r="M87" s="40">
        <f t="shared" si="7"/>
        <v>80.666666666666671</v>
      </c>
    </row>
    <row r="88" spans="1:13" x14ac:dyDescent="0.3">
      <c r="A88" s="45">
        <v>86</v>
      </c>
      <c r="B88" s="43" t="s">
        <v>154</v>
      </c>
      <c r="C88" s="45" t="s">
        <v>175</v>
      </c>
      <c r="D88" s="40">
        <v>66</v>
      </c>
      <c r="E88" s="40">
        <v>87</v>
      </c>
      <c r="F88" s="40">
        <v>65</v>
      </c>
      <c r="G88" s="40">
        <v>92</v>
      </c>
      <c r="H88" s="40">
        <v>69</v>
      </c>
      <c r="I88" s="40">
        <v>64</v>
      </c>
      <c r="J88" s="40">
        <f t="shared" si="4"/>
        <v>443</v>
      </c>
      <c r="K88" s="40">
        <f t="shared" si="5"/>
        <v>73.833333333333329</v>
      </c>
      <c r="L88" s="40" t="str">
        <f t="shared" si="6"/>
        <v>A</v>
      </c>
      <c r="M88" s="40">
        <f t="shared" si="7"/>
        <v>80.666666666666671</v>
      </c>
    </row>
    <row r="89" spans="1:13" x14ac:dyDescent="0.3">
      <c r="A89" s="45">
        <v>87</v>
      </c>
      <c r="B89" s="43" t="s">
        <v>155</v>
      </c>
      <c r="C89" s="45" t="s">
        <v>175</v>
      </c>
      <c r="D89" s="47">
        <v>81</v>
      </c>
      <c r="E89" s="47">
        <v>71</v>
      </c>
      <c r="F89" s="47">
        <v>77</v>
      </c>
      <c r="G89" s="47">
        <v>88</v>
      </c>
      <c r="H89" s="47">
        <v>75</v>
      </c>
      <c r="I89" s="47">
        <v>66</v>
      </c>
      <c r="J89" s="40">
        <f t="shared" si="4"/>
        <v>458</v>
      </c>
      <c r="K89" s="40">
        <f t="shared" si="5"/>
        <v>76.333333333333329</v>
      </c>
      <c r="L89" s="40" t="str">
        <f t="shared" si="6"/>
        <v>A</v>
      </c>
      <c r="M89" s="40">
        <f t="shared" si="7"/>
        <v>80.666666666666671</v>
      </c>
    </row>
    <row r="90" spans="1:13" x14ac:dyDescent="0.3">
      <c r="A90" s="45">
        <v>88</v>
      </c>
      <c r="B90" s="43" t="s">
        <v>156</v>
      </c>
      <c r="C90" s="45" t="s">
        <v>177</v>
      </c>
      <c r="D90" s="40">
        <v>57</v>
      </c>
      <c r="E90" s="40">
        <v>92</v>
      </c>
      <c r="F90" s="40">
        <v>61</v>
      </c>
      <c r="G90" s="40">
        <v>67</v>
      </c>
      <c r="H90" s="40">
        <v>60</v>
      </c>
      <c r="I90" s="40">
        <v>92</v>
      </c>
      <c r="J90" s="40">
        <f t="shared" si="4"/>
        <v>429</v>
      </c>
      <c r="K90" s="40">
        <f t="shared" si="5"/>
        <v>71.5</v>
      </c>
      <c r="L90" s="40" t="str">
        <f t="shared" si="6"/>
        <v>A</v>
      </c>
      <c r="M90" s="40">
        <f t="shared" si="7"/>
        <v>80.666666666666671</v>
      </c>
    </row>
    <row r="91" spans="1:13" x14ac:dyDescent="0.3">
      <c r="A91" s="45">
        <v>89</v>
      </c>
      <c r="B91" s="43" t="s">
        <v>157</v>
      </c>
      <c r="C91" s="45" t="s">
        <v>175</v>
      </c>
      <c r="D91" s="47">
        <v>82</v>
      </c>
      <c r="E91" s="47">
        <v>61</v>
      </c>
      <c r="F91" s="47">
        <v>77</v>
      </c>
      <c r="G91" s="47">
        <v>91</v>
      </c>
      <c r="H91" s="47">
        <v>91</v>
      </c>
      <c r="I91" s="47">
        <v>65</v>
      </c>
      <c r="J91" s="40">
        <f t="shared" si="4"/>
        <v>467</v>
      </c>
      <c r="K91" s="40">
        <f t="shared" si="5"/>
        <v>77.833333333333329</v>
      </c>
      <c r="L91" s="40" t="str">
        <f t="shared" si="6"/>
        <v>A</v>
      </c>
      <c r="M91" s="40">
        <f t="shared" si="7"/>
        <v>80.666666666666671</v>
      </c>
    </row>
    <row r="92" spans="1:13" x14ac:dyDescent="0.3">
      <c r="A92" s="45">
        <v>90</v>
      </c>
      <c r="B92" s="43" t="s">
        <v>158</v>
      </c>
      <c r="C92" s="45" t="s">
        <v>177</v>
      </c>
      <c r="D92" s="40">
        <v>71</v>
      </c>
      <c r="E92" s="40">
        <v>85</v>
      </c>
      <c r="F92" s="40">
        <v>91</v>
      </c>
      <c r="G92" s="40">
        <v>69</v>
      </c>
      <c r="H92" s="40">
        <v>76</v>
      </c>
      <c r="I92" s="40">
        <v>60</v>
      </c>
      <c r="J92" s="40">
        <f t="shared" si="4"/>
        <v>452</v>
      </c>
      <c r="K92" s="40">
        <f t="shared" si="5"/>
        <v>75.333333333333329</v>
      </c>
      <c r="L92" s="40" t="str">
        <f t="shared" si="6"/>
        <v>A</v>
      </c>
      <c r="M92" s="40">
        <f t="shared" si="7"/>
        <v>80.666666666666671</v>
      </c>
    </row>
    <row r="93" spans="1:13" x14ac:dyDescent="0.3">
      <c r="A93" s="45">
        <v>91</v>
      </c>
      <c r="B93" s="43" t="s">
        <v>159</v>
      </c>
      <c r="C93" s="45" t="s">
        <v>177</v>
      </c>
      <c r="D93" s="47">
        <v>90</v>
      </c>
      <c r="E93" s="47">
        <v>62</v>
      </c>
      <c r="F93" s="47">
        <v>66</v>
      </c>
      <c r="G93" s="47">
        <v>60</v>
      </c>
      <c r="H93" s="47">
        <v>81</v>
      </c>
      <c r="I93" s="47">
        <v>64</v>
      </c>
      <c r="J93" s="40">
        <f t="shared" si="4"/>
        <v>423</v>
      </c>
      <c r="K93" s="40">
        <f t="shared" si="5"/>
        <v>70.5</v>
      </c>
      <c r="L93" s="40" t="str">
        <f t="shared" si="6"/>
        <v>A</v>
      </c>
      <c r="M93" s="40">
        <f t="shared" si="7"/>
        <v>80.666666666666671</v>
      </c>
    </row>
    <row r="94" spans="1:13" x14ac:dyDescent="0.3">
      <c r="A94" s="45">
        <v>92</v>
      </c>
      <c r="B94" s="43" t="s">
        <v>160</v>
      </c>
      <c r="C94" s="45" t="s">
        <v>176</v>
      </c>
      <c r="D94" s="40">
        <v>60</v>
      </c>
      <c r="E94" s="40">
        <v>86</v>
      </c>
      <c r="F94" s="40">
        <v>69</v>
      </c>
      <c r="G94" s="40">
        <v>60</v>
      </c>
      <c r="H94" s="40">
        <v>73</v>
      </c>
      <c r="I94" s="40">
        <v>92</v>
      </c>
      <c r="J94" s="40">
        <f t="shared" si="4"/>
        <v>440</v>
      </c>
      <c r="K94" s="40">
        <f t="shared" si="5"/>
        <v>73.333333333333329</v>
      </c>
      <c r="L94" s="40" t="str">
        <f t="shared" si="6"/>
        <v>A</v>
      </c>
      <c r="M94" s="40">
        <f t="shared" si="7"/>
        <v>80.666666666666671</v>
      </c>
    </row>
    <row r="95" spans="1:13" x14ac:dyDescent="0.3">
      <c r="A95" s="45">
        <v>93</v>
      </c>
      <c r="B95" s="43" t="s">
        <v>161</v>
      </c>
      <c r="C95" s="45" t="s">
        <v>176</v>
      </c>
      <c r="D95" s="47">
        <v>58</v>
      </c>
      <c r="E95" s="47">
        <v>71</v>
      </c>
      <c r="F95" s="47">
        <v>93</v>
      </c>
      <c r="G95" s="47">
        <v>78</v>
      </c>
      <c r="H95" s="47">
        <v>82</v>
      </c>
      <c r="I95" s="47">
        <v>73</v>
      </c>
      <c r="J95" s="40">
        <f t="shared" si="4"/>
        <v>455</v>
      </c>
      <c r="K95" s="40">
        <f t="shared" si="5"/>
        <v>75.833333333333329</v>
      </c>
      <c r="L95" s="40" t="str">
        <f t="shared" si="6"/>
        <v>A</v>
      </c>
      <c r="M95" s="40">
        <f t="shared" si="7"/>
        <v>80.666666666666671</v>
      </c>
    </row>
    <row r="96" spans="1:13" x14ac:dyDescent="0.3">
      <c r="A96" s="45">
        <v>94</v>
      </c>
      <c r="B96" s="43" t="s">
        <v>162</v>
      </c>
      <c r="C96" s="45" t="s">
        <v>178</v>
      </c>
      <c r="D96" s="40">
        <v>80</v>
      </c>
      <c r="E96" s="40">
        <v>64</v>
      </c>
      <c r="F96" s="40">
        <v>61</v>
      </c>
      <c r="G96" s="40">
        <v>89</v>
      </c>
      <c r="H96" s="40">
        <v>89</v>
      </c>
      <c r="I96" s="40">
        <v>63</v>
      </c>
      <c r="J96" s="40">
        <f t="shared" si="4"/>
        <v>446</v>
      </c>
      <c r="K96" s="40">
        <f t="shared" si="5"/>
        <v>74.333333333333329</v>
      </c>
      <c r="L96" s="40" t="str">
        <f t="shared" si="6"/>
        <v>A</v>
      </c>
      <c r="M96" s="40">
        <f t="shared" si="7"/>
        <v>80.666666666666671</v>
      </c>
    </row>
    <row r="97" spans="1:13" x14ac:dyDescent="0.3">
      <c r="A97" s="45">
        <v>95</v>
      </c>
      <c r="B97" s="43" t="s">
        <v>163</v>
      </c>
      <c r="C97" s="45" t="s">
        <v>178</v>
      </c>
      <c r="D97" s="47">
        <v>60</v>
      </c>
      <c r="E97" s="47">
        <v>76</v>
      </c>
      <c r="F97" s="47">
        <v>71</v>
      </c>
      <c r="G97" s="47">
        <v>60</v>
      </c>
      <c r="H97" s="47">
        <v>67</v>
      </c>
      <c r="I97" s="47">
        <v>70</v>
      </c>
      <c r="J97" s="40">
        <f t="shared" si="4"/>
        <v>404</v>
      </c>
      <c r="K97" s="40">
        <f t="shared" si="5"/>
        <v>67.333333333333329</v>
      </c>
      <c r="L97" s="40" t="str">
        <f t="shared" si="6"/>
        <v>B+</v>
      </c>
      <c r="M97" s="40">
        <f t="shared" si="7"/>
        <v>80.666666666666671</v>
      </c>
    </row>
    <row r="98" spans="1:13" x14ac:dyDescent="0.3">
      <c r="A98" s="45">
        <v>96</v>
      </c>
      <c r="B98" s="43" t="s">
        <v>164</v>
      </c>
      <c r="C98" s="45" t="s">
        <v>178</v>
      </c>
      <c r="D98" s="40">
        <v>61</v>
      </c>
      <c r="E98" s="40">
        <v>73</v>
      </c>
      <c r="F98" s="40">
        <v>71</v>
      </c>
      <c r="G98" s="40">
        <v>81</v>
      </c>
      <c r="H98" s="40">
        <v>75</v>
      </c>
      <c r="I98" s="40">
        <v>77</v>
      </c>
      <c r="J98" s="40">
        <f t="shared" si="4"/>
        <v>438</v>
      </c>
      <c r="K98" s="40">
        <f t="shared" si="5"/>
        <v>73</v>
      </c>
      <c r="L98" s="40" t="str">
        <f t="shared" si="6"/>
        <v>A</v>
      </c>
      <c r="M98" s="40">
        <f t="shared" si="7"/>
        <v>80.666666666666671</v>
      </c>
    </row>
    <row r="99" spans="1:13" x14ac:dyDescent="0.3">
      <c r="A99" s="45">
        <v>97</v>
      </c>
      <c r="B99" s="43" t="s">
        <v>165</v>
      </c>
      <c r="C99" s="45" t="s">
        <v>176</v>
      </c>
      <c r="D99" s="47">
        <v>83</v>
      </c>
      <c r="E99" s="47">
        <v>81</v>
      </c>
      <c r="F99" s="47">
        <v>83</v>
      </c>
      <c r="G99" s="47">
        <v>60</v>
      </c>
      <c r="H99" s="47">
        <v>88</v>
      </c>
      <c r="I99" s="47">
        <v>89</v>
      </c>
      <c r="J99" s="40">
        <f t="shared" si="4"/>
        <v>484</v>
      </c>
      <c r="K99" s="40">
        <f t="shared" si="5"/>
        <v>80.666666666666671</v>
      </c>
      <c r="L99" s="40" t="str">
        <f t="shared" si="6"/>
        <v>A+</v>
      </c>
      <c r="M99" s="40">
        <f t="shared" si="7"/>
        <v>80.666666666666671</v>
      </c>
    </row>
    <row r="100" spans="1:13" x14ac:dyDescent="0.3">
      <c r="A100" s="45">
        <v>98</v>
      </c>
      <c r="B100" s="43" t="s">
        <v>166</v>
      </c>
      <c r="C100" s="45" t="s">
        <v>173</v>
      </c>
      <c r="D100" s="40">
        <v>87</v>
      </c>
      <c r="E100" s="40">
        <v>64</v>
      </c>
      <c r="F100" s="40">
        <v>88</v>
      </c>
      <c r="G100" s="40">
        <v>66</v>
      </c>
      <c r="H100" s="40">
        <v>82</v>
      </c>
      <c r="I100" s="40">
        <v>73</v>
      </c>
      <c r="J100" s="40">
        <f t="shared" si="4"/>
        <v>460</v>
      </c>
      <c r="K100" s="40">
        <f t="shared" si="5"/>
        <v>76.666666666666671</v>
      </c>
      <c r="L100" s="40" t="str">
        <f t="shared" si="6"/>
        <v>A</v>
      </c>
      <c r="M100" s="40">
        <f t="shared" si="7"/>
        <v>76.666666666666671</v>
      </c>
    </row>
    <row r="101" spans="1:13" x14ac:dyDescent="0.3">
      <c r="A101" s="45">
        <v>99</v>
      </c>
      <c r="B101" s="43" t="s">
        <v>167</v>
      </c>
      <c r="C101" s="45" t="s">
        <v>176</v>
      </c>
      <c r="D101" s="47">
        <v>84</v>
      </c>
      <c r="E101" s="47">
        <v>71</v>
      </c>
      <c r="F101" s="47">
        <v>78</v>
      </c>
      <c r="G101" s="47">
        <v>65</v>
      </c>
      <c r="H101" s="47">
        <v>72</v>
      </c>
      <c r="I101" s="47">
        <v>75</v>
      </c>
      <c r="J101" s="40">
        <f t="shared" si="4"/>
        <v>445</v>
      </c>
      <c r="K101" s="40">
        <f t="shared" si="5"/>
        <v>74.166666666666671</v>
      </c>
      <c r="L101" s="40" t="str">
        <f t="shared" si="6"/>
        <v>A</v>
      </c>
      <c r="M101" s="40">
        <f t="shared" si="7"/>
        <v>74.166666666666671</v>
      </c>
    </row>
    <row r="102" spans="1:13" x14ac:dyDescent="0.3">
      <c r="A102" s="45">
        <v>100</v>
      </c>
      <c r="B102" s="43" t="s">
        <v>168</v>
      </c>
      <c r="C102" s="45" t="s">
        <v>174</v>
      </c>
      <c r="D102" s="40">
        <v>54</v>
      </c>
      <c r="E102" s="40">
        <v>84</v>
      </c>
      <c r="F102" s="40">
        <v>70</v>
      </c>
      <c r="G102" s="40">
        <v>81</v>
      </c>
      <c r="H102" s="40">
        <v>85</v>
      </c>
      <c r="I102" s="40">
        <v>66</v>
      </c>
      <c r="J102" s="40">
        <f t="shared" si="4"/>
        <v>440</v>
      </c>
      <c r="K102" s="40">
        <f t="shared" si="5"/>
        <v>73.333333333333329</v>
      </c>
      <c r="L102" s="40" t="str">
        <f t="shared" si="6"/>
        <v>A</v>
      </c>
      <c r="M102" s="40">
        <f t="shared" si="7"/>
        <v>73.333333333333329</v>
      </c>
    </row>
  </sheetData>
  <mergeCells count="1">
    <mergeCell ref="A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K A A B Q S w M E F A A C A A g A o W s Y V 6 d 1 0 v e l A A A A 9 g A A A B I A H A B D b 2 5 m a W c v U G F j a 2 F n Z S 5 4 b W w g o h g A K K A U A A A A A A A A A A A A A A A A A A A A A A A A A A A A h Y 8 9 D o I w A I W v Q r r T H 2 R Q U s r g Z C L G x M S 4 N q W W R i i G t p a 7 O X g k r y B G U T f H 9 7 1 v e O 9 + v d F i a J v o I n u r O 5 M D A j G I p B F d p Y 3 K g X f H e A 4 K R r d c n L i S 0 S g b m w 2 2 y k H t 3 D l D K I Q A w w x 2 v U I J x g Q d y v V O 1 L L l 4 C P r / 3 K s j X X c C A k Y 3 b / G s A Q S s o A p T i G m a I K 0 1 O Y r J O P e Z / s D 6 d I 3 z v e S K R + v N h R N k a L 3 B / Y A U E s D B B Q A A g A I A K F r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a x h X G / F X k p 0 H A A A w G g A A E w A c A E Z v c m 1 1 b G F z L 1 N l Y 3 R p b 2 4 x L m 0 g o h g A K K A U A A A A A A A A A A A A A A A A A A A A A A A A A A A A 1 V j f b 9 s 2 E H 4 v 0 P / B c I c 1 B e x 0 T n 8 8 b M i D L D u J l 9 j x r C T u U B c E L d E W Z 4 r U S C q J W / R / 3 5 G y l z g k k 3 V 9 G N a H u O J R 1 P H u u + 8 + U p F U U 8 E b S f 3 b + e X 5 s + f P V I 4 l y R o p l g p l C i 0 o x w w d / H T Q a R w 2 G N H P n z X g X y I q m R I Y i d X 1 f k + k V U G 4 3 j u i j O z H g m t 4 U H v N + O f Z p S J S z X q E s d k 5 J z 1 J r w k 8 q Z U W 5 e x 0 M k h O R l F j 1 J / O V p K q f H Z q / n L c L t c 6 n 0 V K 0 S U 3 6 8 7 6 H + L + 2 c z 1 a D 9 V 1 8 1 X r Y + w P i 2 o J v K w 2 W q 2 G r F g V c H V Y e d t p 9 X 4 r R K a J H r N y O H d f / d H g p N P r 1 r 1 Z l 4 0 x 1 I U Y M s a J w R n 4 H E T d n a B 5 z B x Y 9 m M 7 9 X 7 b j U + b s Y j x p I U M / D s U M v q / p J x j v k S V r x Y l + R u u Q u J u V o I W d Q + G q P a 8 3 y / 9 e V L E 3 Y y 4 P r 9 2 3 0 z 6 2 u r 8 a U 5 x C s C o x q e G 5 r c 6 n p Q Z I Q 5 o 1 d Y U s y 1 M 9 6 / b S e 5 u J F C F G g s a e q u 1 6 O q Z D g l J v K O M V 4 z y m s P H z p 3 h d k 1 U W h M J N r O c i d Z B G i J K Q 8 u j Q B A C 7 q s J D a Y d D d Q U A C G 4 G g E U X S t f E k 5 Q W c i 9 b 9 9 V B G G k r X S x H 3 X 2 i 4 w X 6 E Y l z i l e h 2 Y Y j L 6 0 H J C 6 D J 3 4 3 V G + F L n z v C U Z p 7 R r s j W / t V 7 Q v h C H o O P a A h F h 5 c e j 8 C h G x y 2 R 5 N o g G I i N V 1 Q k n 3 j N A Q Y R v H o 2 J l + S u Q c T f 3 B O C b Y t 4 t j K S q e o R g W h u r w I P J I A q W g r g T 0 K 8 c 4 g b d C t v r F p F I l 4 c o H B / v y I / Z 6 A S j a d O V / 1 2 / a v L a W B P 2 I J t S F W v 1 u 2 D 4 W N 1 A I i S Z E U r 4 M m K d Q L u L G 3 f X m Z Y K 1 a z s l w H 5 K o T 7 X 0 o W 3 f d M Z v R D y z 8 r N y n k m C q I 9 8 5 O S k J D t A q d 5 y C R p G V g Q t g J h u F + W D y B k N 4 u G G N 6 m 2 C V D b 0 1 N c 0 L Y H K u A R a G E f n Z t i c Z S o 9 e Q G 1 G i b q W 1 B z W d g 2 t U J + G 8 0 t A y 3 Z q q M i q U n 4 W i 6 r Z N O Z B g U c K u 5 5 T 5 e C i 6 J t J U o e U j 4 E t V F a W X 7 7 p Y 0 R R N s Y T K 8 q z T Z R X R Q n i 5 S O g 2 o x k 6 h 9 r w 5 M T Y U Q L 5 c E M U 9 y A + w / E b + N u 7 6 q E x w 2 v P A j G 0 F w l 9 H K h 6 5 c N 4 n F O W o Q Q v C H C c m e S C O W b C U 3 x x V a I T w T Z N y u l t 2 l A M 0 g L 1 I W R u R A z T Q v L S F f F U z 6 a 7 D D F b V N x K J n T m Z b r + L U i g D O g y G P m j I Z p g Q I G 3 x T w W e J v y Y 1 z 5 G B / z b C 5 9 G m H A F c g T 0 9 E t W g R z p 5 y J m x p O 4 D L 3 J W R I O S 2 q A l 1 U 1 m 7 d r 9 w Y D S s G r W I b n l p M u N t P K o 6 u q B I e G s i p z N A E v I l i d G W E p K t t Y J Q y 2 + B D v T y q t G j 3 a F F Y T 4 F t 2 1 e U 3 E D 3 k t L z z R P K G D J 6 U / m b F h r w j I K i 8 L z 6 B s B C T Z M B B m p 3 C d M I i n d I s 4 w R V H c X M L j u F X N q k m H R 4 4 1 2 j O V S v L Z V Z i d 5 s G y k F D L q L w j U Q V E I w y C f P T g y 8 g B Z q k Y R g / Y e i u Q Z h o W m W K c 5 8 G 8 B t A P c R z O y C e V m z O 0 k W C m Q P q Y P m c l 3 0 Z m Q Y i s N X Z J H X e i m w e q 7 E i B X Y Y F U L D n 1 s t 0 U s x W K j O g x + Q f f p G U O N / z d B O 1 F A K K 2 Y R C r H g x O 6 g i 8 8 m g 7 n D G T h L D 3 U f Z H B d Q C E h + Z 2 Z I o z w Z A 6 E D r v S I 5 T W F e Q C R F V M 7 x 0 p N u Q 0 z R H 7 C l U I H 2 u z 2 0 1 2 d w l g P 5 A a x v R V E b h B p E z R C f p P P K h M 3 d 4 B G G j X N U p 8 B k K f Q J W w x J T h e P h G J U F X P I u 1 i g u 6 0 8 1 K 3 Q 3 C B E V s Z P T B 0 / F s + t C k L 1 k c n V I T o 3 M C t J 6 g a t t i m v b Y y l z X p d 9 1 7 h C W o J n S 8 W 4 b 1 e J t 2 n O j X P p A A 2 N 4 B 0 j W U J G w S Y j n 0 c G d M l n M S 1 J j U D e D 4 / 4 A u h 4 S x l i T 1 J J S F u e H b 5 + O 9 g W o 0 T 1 B W W F z w A i 1 y A b e L n g s q i q T 4 W o T q d 3 h P l C F / D P h / j 8 g Q q n j / R E q y W H h t M V d K Q I h C E k H c 1 7 R f g R o I A P C J Z m H p 1 5 t C x y J 7 I b j 8 Z 7 0 Q E 1 G E 9 E 3 w R S 4 k 9 Z B I L 6 L 4 Z O m Y C 2 L s r b j 2 u p a I o a v m w s y 0 f L 2 m Y 5 F f 6 0 K b n I s 2 h j f i A k 5 w f D T 6 g P S u y 2 j Z T Q z i E e b I 4 A X j B F + B 4 Z E B D S 5 + q G m P b 7 i w v + O x n s L 6 p w 6 n E Z W k c D p 1 r T J E U E O 3 U k i j D R R l s b V 5 J H y U T E J 3 m T G b x Z G 6 i p H B R H s u K K h I 0 m 6 I e C + m J q f F K t S / L o K y Z E g b J I 6 G W 3 c V Q z Z 5 z V 4 0 g 2 P b E 3 B n t m L / e 3 S h N C I d m m 2 2 v t + 4 u l W r D Z n j v w d W T u U n a p c H 7 j / u d J n z i + T P K Q 1 + 5 f y f 4 o h k x 1 j Z i C L c N M B a Y s e Z / f S 3 o u v T E t e D 7 / / O l 4 O / 9 a O I 2 1 F 8 v R 1 v U c N t + N 6 N n n t H o 8 t g z m v T H 3 h V G b d e y C 5 i d P d 1 H S w I t R v t v j f u 3 K W H 7 U y F X c y F W 3 w g Q E M W r z v 4 t U 7 e Q Z P C J M X A P 4 r w N c / 1 d Z H / g W / V H v 3 w c Q B 8 4 b N b G Z u s U G v r m q f n p 6 8 c e 1 v j T v 0 n T / Y + Z / N S 2 j k / z G M N B y P A m Z H g b M r w L G d 7 v G v 5 h t l 4 0 X w 6 4 I a 8 G N D F t b 3 9 / e D m W 5 m w T S Y L 9 Z f 5 d e f z W Q i 9 g 4 Z y t 4 Y B l O V Z t 3 U T w A 2 w M O o l Y d w A Z f m A 8 s c V O 8 x 5 a R k C C h 0 + E 5 H t w 8 6 Q v u 2 B 6 q C G 2 W P K N v w m M v w 2 M v 3 v Q c M J w + Q t Q S w E C L Q A U A A I A C A C h a x h X p 3 X S 9 6 U A A A D 2 A A A A E g A A A A A A A A A A A A A A A A A A A A A A Q 2 9 u Z m l n L 1 B h Y 2 t h Z 2 U u e G 1 s U E s B A i 0 A F A A C A A g A o W s Y V w / K 6 a u k A A A A 6 Q A A A B M A A A A A A A A A A A A A A A A A 8 Q A A A F t D b 2 5 0 Z W 5 0 X 1 R 5 c G V z X S 5 4 b W x Q S w E C L Q A U A A I A C A C h a x h X G / F X k p 0 H A A A w G g A A E w A A A A A A A A A A A A A A A A D i A Q A A R m 9 y b X V s Y X M v U 2 V j d G l v b j E u b V B L B Q Y A A A A A A w A D A M I A A A D M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J A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J z X 2 R z X 2 Z p b m F s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A 3 V D A 4 O j A w O j U 2 L j M 0 N T Q 1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h c n N f Z H N f Z m l u Y W x f M j A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X 2 R z X 2 Z p b m F s X z I w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1 9 k c 1 9 m a W 5 h b F 8 y M D I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F 9 J b m R p Y V 9 S Y W l u Z m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D d U M D g 6 M D U 6 M j g u M D k z M z g x N F o i I C 8 + P E V u d H J 5 I F R 5 c G U 9 I k Z p b G x D b 2 x 1 b W 5 U e X B l c y I g V m F s d W U 9 I n N B d 1 V G Q l F V R i I g L z 4 8 R W 5 0 c n k g V H l w Z T 0 i R m l s b E N v b H V t b k 5 h b W V z I i B W Y W x 1 Z T 0 i c 1 s m c X V v d D t Z R U F S J n F 1 b 3 Q 7 L C Z x d W 9 0 O 0 p V T i Z x d W 9 0 O y w m c X V v d D t K V U w m c X V v d D s s J n F 1 b 3 Q 7 Q V V H J n F 1 b 3 Q 7 L C Z x d W 9 0 O 1 N F U C Z x d W 9 0 O y w m c X V v d D t K V U 4 t U 0 V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U l u Z G l h L V J h a W 5 m Y W x s L 0 N o Y W 5 n Z W Q g V H l w Z S 5 7 W U V B U i w w f S Z x d W 9 0 O y w m c X V v d D t T Z W N 0 a W 9 u M S 9 B b G w t S W 5 k a W E t U m F p b m Z h b G w v Q 2 h h b m d l Z C B U e X B l L n t K V U 4 s M X 0 m c X V v d D s s J n F 1 b 3 Q 7 U 2 V j d G l v b j E v Q W x s L U l u Z G l h L V J h a W 5 m Y W x s L 0 N o Y W 5 n Z W Q g V H l w Z S 5 7 S l V M L D J 9 J n F 1 b 3 Q 7 L C Z x d W 9 0 O 1 N l Y 3 R p b 2 4 x L 0 F s b C 1 J b m R p Y S 1 S Y W l u Z m F s b C 9 D a G F u Z 2 V k I F R 5 c G U u e 0 F V R y w z f S Z x d W 9 0 O y w m c X V v d D t T Z W N 0 a W 9 u M S 9 B b G w t S W 5 k a W E t U m F p b m Z h b G w v Q 2 h h b m d l Z C B U e X B l L n t T R V A s N H 0 m c X V v d D s s J n F 1 b 3 Q 7 U 2 V j d G l v b j E v Q W x s L U l u Z G l h L V J h a W 5 m Y W x s L 0 N o Y W 5 n Z W Q g V H l w Z S 5 7 S l V O L V N F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G w t S W 5 k a W E t U m F p b m Z h b G w v Q 2 h h b m d l Z C B U e X B l L n t Z R U F S L D B 9 J n F 1 b 3 Q 7 L C Z x d W 9 0 O 1 N l Y 3 R p b 2 4 x L 0 F s b C 1 J b m R p Y S 1 S Y W l u Z m F s b C 9 D a G F u Z 2 V k I F R 5 c G U u e 0 p V T i w x f S Z x d W 9 0 O y w m c X V v d D t T Z W N 0 a W 9 u M S 9 B b G w t S W 5 k a W E t U m F p b m Z h b G w v Q 2 h h b m d l Z C B U e X B l L n t K V U w s M n 0 m c X V v d D s s J n F 1 b 3 Q 7 U 2 V j d G l v b j E v Q W x s L U l u Z G l h L V J h a W 5 m Y W x s L 0 N o Y W 5 n Z W Q g V H l w Z S 5 7 Q V V H L D N 9 J n F 1 b 3 Q 7 L C Z x d W 9 0 O 1 N l Y 3 R p b 2 4 x L 0 F s b C 1 J b m R p Y S 1 S Y W l u Z m F s b C 9 D a G F u Z 2 V k I F R 5 c G U u e 1 N F U C w 0 f S Z x d W 9 0 O y w m c X V v d D t T Z W N 0 a W 9 u M S 9 B b G w t S W 5 k a W E t U m F p b m Z h b G w v Q 2 h h b m d l Z C B U e X B l L n t K V U 4 t U 0 V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t S W 5 k a W E t U m F p b m Z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U l u Z G l h L V J h a W 5 m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1 J b m R p Y S 1 S Y W l u Z m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D k 6 M T g 6 M T M u N j k w O D Y 1 M 1 o i I C 8 + P E V u d H J 5 I F R 5 c G U 9 I k Z p b G x D b 2 x 1 b W 5 U e X B l c y I g V m F s d W U 9 I n N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S 9 D a G F u Z 2 V k I F R 5 c G U u e 0 N v b H V t b j E s M H 0 m c X V v d D s s J n F 1 b 3 Q 7 U 2 V j d G l v b j E v U 2 h l Z X Q x L 0 N o Y W 5 n Z W Q g V H l w Z S 5 7 Q 2 9 s d W 1 u M i w x f S Z x d W 9 0 O y w m c X V v d D t T Z W N 0 a W 9 u M S 9 T a G V l d D E v Q 2 h h b m d l Z C B U e X B l L n t D b 2 x 1 b W 4 z L D J 9 J n F 1 b 3 Q 7 L C Z x d W 9 0 O 1 N l Y 3 R p b 2 4 x L 1 N o Z W V 0 M S 9 D a G F u Z 2 V k I F R 5 c G U u e 0 N v b H V t b j Q s M 3 0 m c X V v d D s s J n F 1 b 3 Q 7 U 2 V j d G l v b j E v U 2 h l Z X Q x L 0 N o Y W 5 n Z W Q g V H l w Z S 5 7 Q 2 9 s d W 1 u N S w 0 f S Z x d W 9 0 O y w m c X V v d D t T Z W N 0 a W 9 u M S 9 T a G V l d D E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b m N v b W U l M j B T d G F 0 Z W 1 l b n Q l M j Q n U H J p b n R f Q X J l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F Q w N z o 1 M T o x N S 4 2 M z M 1 M D c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D A y N 0 l u Y 2 9 t Z S B T d G F 0 Z W 1 l b n Q k X H U w M D I 3 U H J p b n R f Q X J l Y S 9 D a G F u Z 2 V k I F R 5 c G U u e 0 N v b H V t b j E s M H 0 m c X V v d D s s J n F 1 b 3 Q 7 U 2 V j d G l v b j E v X H U w M D I 3 S W 5 j b 2 1 l I F N 0 Y X R l b W V u d C R c d T A w M j d Q c m l u d F 9 B c m V h L 0 N o Y W 5 n Z W Q g V H l w Z S 5 7 Q 2 9 s d W 1 u M i w x f S Z x d W 9 0 O y w m c X V v d D t T Z W N 0 a W 9 u M S 9 c d T A w M j d J b m N v b W U g U 3 R h d G V t Z W 5 0 J F x 1 M D A y N 1 B y a W 5 0 X 0 F y Z W E v Q 2 h h b m d l Z C B U e X B l L n t D b 2 x 1 b W 4 z L D J 9 J n F 1 b 3 Q 7 L C Z x d W 9 0 O 1 N l Y 3 R p b 2 4 x L 1 x 1 M D A y N 0 l u Y 2 9 t Z S B T d G F 0 Z W 1 l b n Q k X H U w M D I 3 U H J p b n R f Q X J l Y S 9 D a G F u Z 2 V k I F R 5 c G U u e 0 N v b H V t b j Q s M 3 0 m c X V v d D s s J n F 1 b 3 Q 7 U 2 V j d G l v b j E v X H U w M D I 3 S W 5 j b 2 1 l I F N 0 Y X R l b W V u d C R c d T A w M j d Q c m l u d F 9 B c m V h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d T A w M j d J b m N v b W U g U 3 R h d G V t Z W 5 0 J F x 1 M D A y N 1 B y a W 5 0 X 0 F y Z W E v Q 2 h h b m d l Z C B U e X B l L n t D b 2 x 1 b W 4 x L D B 9 J n F 1 b 3 Q 7 L C Z x d W 9 0 O 1 N l Y 3 R p b 2 4 x L 1 x 1 M D A y N 0 l u Y 2 9 t Z S B T d G F 0 Z W 1 l b n Q k X H U w M D I 3 U H J p b n R f Q X J l Y S 9 D a G F u Z 2 V k I F R 5 c G U u e 0 N v b H V t b j I s M X 0 m c X V v d D s s J n F 1 b 3 Q 7 U 2 V j d G l v b j E v X H U w M D I 3 S W 5 j b 2 1 l I F N 0 Y X R l b W V u d C R c d T A w M j d Q c m l u d F 9 B c m V h L 0 N o Y W 5 n Z W Q g V H l w Z S 5 7 Q 2 9 s d W 1 u M y w y f S Z x d W 9 0 O y w m c X V v d D t T Z W N 0 a W 9 u M S 9 c d T A w M j d J b m N v b W U g U 3 R h d G V t Z W 5 0 J F x 1 M D A y N 1 B y a W 5 0 X 0 F y Z W E v Q 2 h h b m d l Z C B U e X B l L n t D b 2 x 1 b W 4 0 L D N 9 J n F 1 b 3 Q 7 L C Z x d W 9 0 O 1 N l Y 3 R p b 2 4 x L 1 x 1 M D A y N 0 l u Y 2 9 t Z S B T d G F 0 Z W 1 l b n Q k X H U w M D I 3 U H J p b n R f Q X J l Y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d J b m N v b W U l M j B T d G F 0 Z W 1 l b n Q l M j Q n U H J p b n R f Q X J l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n S W 5 j b 2 1 l J T I w U 3 R h d G V t Z W 5 0 J T I 0 J 1 B y a W 5 0 X 0 F y Z W E v J 0 l u Y 2 9 t Z S U y M F N 0 Y X R l b W V u d C U y N C d Q c m l u d F 9 B c m V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d J b m N v b W U l M j B T d G F 0 Z W 1 l b n Q l M j Q n U H J p b n R f Q X J l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K e Q Z M l A S Q 6 p 8 G T S O v w r 1 A A A A A A I A A A A A A B B m A A A A A Q A A I A A A A C 0 U a I + 9 e 7 + o G 8 C v O 2 A V V s 9 Q B B A 5 K 2 D p Y R o s V o z v l I c v A A A A A A 6 A A A A A A g A A I A A A A P U J x Q / f 8 E S 5 W R K k e J R / a x 3 O U J x 3 i p e M o + w y W X 7 8 g x X R U A A A A E R f I N i r 1 j 1 P H C E q a s 2 N A c V V e k X U I + + Y h Y s I g o F a H z k a z x 3 h 3 + 1 / p b H s h t Z Z Q 1 h O 3 L q j h d i 2 D / x F a I Y H F m t F M W W V y y x C Q K q t z B + h I i C 9 T n j T Q A A A A O s 6 V q m B 1 P 1 8 n l X 1 1 o M s E I o f D B w m B w 1 Z / Z p V 2 B m V n H Y k i 0 s 1 7 Z + U p j Y A G u B U 5 z J G w b a S V i T L 4 3 V I e l I q 9 N j 5 k z k = < / D a t a M a s h u p > 
</file>

<file path=customXml/itemProps1.xml><?xml version="1.0" encoding="utf-8"?>
<ds:datastoreItem xmlns:ds="http://schemas.openxmlformats.org/officeDocument/2006/customXml" ds:itemID="{172A63F5-A866-4F60-8FE6-23BBA810F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AVERAGE</vt:lpstr>
      <vt:lpstr>COUNT 1</vt:lpstr>
      <vt:lpstr>COUNT 2</vt:lpstr>
      <vt:lpstr>COUNT 3</vt:lpstr>
      <vt:lpstr>IF 1</vt:lpstr>
      <vt:lpstr>IF 2</vt:lpstr>
      <vt:lpstr>IF 3</vt:lpstr>
      <vt:lpstr>IF 4</vt:lpstr>
      <vt:lpstr>MATH 1</vt:lpstr>
      <vt:lpstr>MAX MIN 1</vt:lpstr>
      <vt:lpstr>MAX MIN 2</vt:lpstr>
      <vt:lpstr>MAX MIN 3</vt:lpstr>
      <vt:lpstr>NESTED IF 1</vt:lpstr>
      <vt:lpstr>SUM 1</vt:lpstr>
      <vt:lpstr>SUM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2023-08-07T07:11:45Z</dcterms:created>
  <dcterms:modified xsi:type="dcterms:W3CDTF">2023-08-24T08:41:15Z</dcterms:modified>
</cp:coreProperties>
</file>