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e4f4710460973d/Desktop/KRISHNA NEW/krish/Krishna-pyth/Assignment/EXCEL/"/>
    </mc:Choice>
  </mc:AlternateContent>
  <xr:revisionPtr revIDLastSave="38" documentId="8_{E7186CF9-8330-4A7C-B716-D29E1A9DF9F6}" xr6:coauthVersionLast="47" xr6:coauthVersionMax="47" xr10:uidLastSave="{4BFB7016-285A-4197-9839-48FF1964E00E}"/>
  <bookViews>
    <workbookView xWindow="-108" yWindow="-108" windowWidth="23256" windowHeight="12456" activeTab="4" xr2:uid="{F1BCC438-8532-46CF-9EA1-1CD317FA15EC}"/>
  </bookViews>
  <sheets>
    <sheet name="AVERAGE" sheetId="1" r:id="rId1"/>
    <sheet name="COUNT 1" sheetId="4" r:id="rId2"/>
    <sheet name="COUNT 2" sheetId="5" r:id="rId3"/>
    <sheet name="COUNT 3" sheetId="6" r:id="rId4"/>
    <sheet name="IF 1" sheetId="7" r:id="rId5"/>
  </sheets>
  <definedNames>
    <definedName name="ExternalData_1" localSheetId="1" hidden="1">'COUNT 1'!$B$2:$D$33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L3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K9" i="6" s="1"/>
  <c r="I8" i="6"/>
  <c r="I7" i="6"/>
  <c r="I6" i="6"/>
  <c r="I5" i="6"/>
  <c r="I4" i="6"/>
  <c r="I3" i="6"/>
  <c r="J16" i="6"/>
  <c r="J17" i="6"/>
  <c r="K17" i="6" s="1"/>
  <c r="J18" i="6"/>
  <c r="J19" i="6"/>
  <c r="J20" i="6"/>
  <c r="K20" i="6" s="1"/>
  <c r="J21" i="6"/>
  <c r="J22" i="6"/>
  <c r="J23" i="6"/>
  <c r="J24" i="6"/>
  <c r="J4" i="6"/>
  <c r="J5" i="6"/>
  <c r="J6" i="6"/>
  <c r="J7" i="6"/>
  <c r="J8" i="6"/>
  <c r="J9" i="6"/>
  <c r="J10" i="6"/>
  <c r="J11" i="6"/>
  <c r="J12" i="6"/>
  <c r="J13" i="6"/>
  <c r="J14" i="6"/>
  <c r="J15" i="6"/>
  <c r="J3" i="6"/>
  <c r="J5" i="5"/>
  <c r="J6" i="5"/>
  <c r="J7" i="5"/>
  <c r="J8" i="5"/>
  <c r="J9" i="5"/>
  <c r="J10" i="5"/>
  <c r="J4" i="5"/>
  <c r="I5" i="5"/>
  <c r="I6" i="5"/>
  <c r="I7" i="5"/>
  <c r="I8" i="5"/>
  <c r="I9" i="5"/>
  <c r="I10" i="5"/>
  <c r="I4" i="5"/>
  <c r="H5" i="5"/>
  <c r="H6" i="5"/>
  <c r="H7" i="5"/>
  <c r="H8" i="5"/>
  <c r="H9" i="5"/>
  <c r="H10" i="5"/>
  <c r="H4" i="5"/>
  <c r="C37" i="4"/>
  <c r="D37" i="4"/>
  <c r="B37" i="4"/>
  <c r="C36" i="4"/>
  <c r="D36" i="4"/>
  <c r="B36" i="4"/>
  <c r="C35" i="4"/>
  <c r="D35" i="4"/>
  <c r="B35" i="4"/>
  <c r="C14" i="1"/>
  <c r="B14" i="1"/>
  <c r="K14" i="6" l="1"/>
  <c r="K18" i="6"/>
  <c r="K5" i="6"/>
  <c r="K13" i="6"/>
  <c r="K10" i="6"/>
  <c r="K16" i="6"/>
  <c r="K24" i="6"/>
  <c r="K6" i="6"/>
  <c r="K8" i="6"/>
  <c r="K23" i="6"/>
  <c r="K15" i="6"/>
  <c r="K7" i="6"/>
  <c r="K21" i="6"/>
  <c r="K12" i="6"/>
  <c r="K4" i="6"/>
  <c r="K19" i="6"/>
  <c r="K11" i="6"/>
  <c r="K3" i="6"/>
  <c r="K2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3B2287-1D34-48D2-9710-8F73A082DB80}" keepAlive="1" name="Query - All-India-Rainfall" description="Connection to the 'All-India-Rainfall' query in the workbook." type="5" refreshedVersion="8" background="1" saveData="1">
    <dbPr connection="Provider=Microsoft.Mashup.OleDb.1;Data Source=$Workbook$;Location=All-India-Rainfall;Extended Properties=&quot;&quot;" command="SELECT * FROM [All-India-Rainfall]"/>
  </connection>
  <connection id="2" xr16:uid="{AA362C87-7F24-43CD-A5EC-FEB7059213C1}" keepAlive="1" name="Query - cars_ds_final_2021" description="Connection to the 'cars_ds_final_2021' query in the workbook." type="5" refreshedVersion="0" background="1">
    <dbPr connection="Provider=Microsoft.Mashup.OleDb.1;Data Source=$Workbook$;Location=cars_ds_final_2021;Extended Properties=&quot;&quot;" command="SELECT * FROM [cars_ds_final_2021]"/>
  </connection>
</connections>
</file>

<file path=xl/sharedStrings.xml><?xml version="1.0" encoding="utf-8"?>
<sst xmlns="http://schemas.openxmlformats.org/spreadsheetml/2006/main" count="109" uniqueCount="76">
  <si>
    <t xml:space="preserve">NAME </t>
  </si>
  <si>
    <t>SURNAME</t>
  </si>
  <si>
    <t>KRISHNA</t>
  </si>
  <si>
    <t>RANA</t>
  </si>
  <si>
    <t>RAJESH</t>
  </si>
  <si>
    <t>HARESH</t>
  </si>
  <si>
    <t>PATEL</t>
  </si>
  <si>
    <t>HEENA</t>
  </si>
  <si>
    <t>RATHOD</t>
  </si>
  <si>
    <t>KASHISH</t>
  </si>
  <si>
    <t>CHAUHAN</t>
  </si>
  <si>
    <t>RIYA</t>
  </si>
  <si>
    <t>LOMAS</t>
  </si>
  <si>
    <t>MODI</t>
  </si>
  <si>
    <t>JIA</t>
  </si>
  <si>
    <t>SOLANKI</t>
  </si>
  <si>
    <t>SAHA</t>
  </si>
  <si>
    <t>MOHIT</t>
  </si>
  <si>
    <t>NAYAK</t>
  </si>
  <si>
    <t>SHARMA</t>
  </si>
  <si>
    <t>AVERAGE</t>
  </si>
  <si>
    <t>SUB-1</t>
  </si>
  <si>
    <t>SUB-2</t>
  </si>
  <si>
    <t>SUB-3</t>
  </si>
  <si>
    <t>JUN</t>
  </si>
  <si>
    <t>JUL</t>
  </si>
  <si>
    <t>AUG</t>
  </si>
  <si>
    <t>2018 RAINFALL</t>
  </si>
  <si>
    <t>DATE</t>
  </si>
  <si>
    <t>COUNT</t>
  </si>
  <si>
    <t>COUNTA</t>
  </si>
  <si>
    <t>Mar'23</t>
  </si>
  <si>
    <t>Mar'22</t>
  </si>
  <si>
    <t>Mar'21</t>
  </si>
  <si>
    <t>Mar'20</t>
  </si>
  <si>
    <t>Mar'19</t>
  </si>
  <si>
    <t>TOTAL VALUE ($)</t>
  </si>
  <si>
    <t>Human Resources</t>
  </si>
  <si>
    <t>IT</t>
  </si>
  <si>
    <t>Accounting</t>
  </si>
  <si>
    <t>Finance</t>
  </si>
  <si>
    <t>Marketing</t>
  </si>
  <si>
    <t>Research and Development </t>
  </si>
  <si>
    <t>DEPARTMENTS</t>
  </si>
  <si>
    <r>
      <t>Production</t>
    </r>
    <r>
      <rPr>
        <b/>
        <i/>
        <sz val="12"/>
        <color rgb="FF111111"/>
        <rFont val="Arial"/>
        <family val="2"/>
      </rPr>
      <t>.</t>
    </r>
  </si>
  <si>
    <t>SR.NO</t>
  </si>
  <si>
    <t>NAME</t>
  </si>
  <si>
    <t>MIRA</t>
  </si>
  <si>
    <t>MEET</t>
  </si>
  <si>
    <t>NITIN</t>
  </si>
  <si>
    <t>MITALI</t>
  </si>
  <si>
    <t>JONY</t>
  </si>
  <si>
    <t>ROCKY</t>
  </si>
  <si>
    <t>GITA</t>
  </si>
  <si>
    <t>DHRUVIL</t>
  </si>
  <si>
    <t>CHETAN</t>
  </si>
  <si>
    <t>VEER</t>
  </si>
  <si>
    <t>DISHA</t>
  </si>
  <si>
    <t>DHRUVI</t>
  </si>
  <si>
    <t>PINESH</t>
  </si>
  <si>
    <t>YASH</t>
  </si>
  <si>
    <t>ADHVIK</t>
  </si>
  <si>
    <t>ADARSH</t>
  </si>
  <si>
    <t>HETVI</t>
  </si>
  <si>
    <t>TILAK</t>
  </si>
  <si>
    <t>FENIL</t>
  </si>
  <si>
    <t>PINCODE</t>
  </si>
  <si>
    <t>FAMILY MEMBERS</t>
  </si>
  <si>
    <t>ID</t>
  </si>
  <si>
    <t>COUNTBLANCK</t>
  </si>
  <si>
    <t>SKILLS</t>
  </si>
  <si>
    <t>PERSONALITY</t>
  </si>
  <si>
    <t>HLOOK UP</t>
  </si>
  <si>
    <t>Column1</t>
  </si>
  <si>
    <t>GRADE</t>
  </si>
  <si>
    <t>PERSENTAGE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</si>
</sst>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Shruti"/>
      <family val="2"/>
      <charset val="1"/>
      <scheme val="minor"/>
    </font>
    <font>
      <b/>
      <sz val="14"/>
      <color rgb="FF7030A0"/>
      <name val="Shruti"/>
      <family val="2"/>
      <scheme val="minor"/>
    </font>
    <font>
      <sz val="11"/>
      <color theme="1"/>
      <name val="Shruti"/>
      <family val="2"/>
      <scheme val="minor"/>
    </font>
    <font>
      <b/>
      <sz val="14"/>
      <color theme="0"/>
      <name val="Shruti"/>
      <family val="2"/>
      <scheme val="minor"/>
    </font>
    <font>
      <b/>
      <i/>
      <sz val="7"/>
      <color theme="1"/>
      <name val="Verdana"/>
      <family val="2"/>
      <charset val="1"/>
    </font>
    <font>
      <b/>
      <i/>
      <sz val="11"/>
      <color theme="1"/>
      <name val="Shruti"/>
      <family val="2"/>
      <charset val="1"/>
      <scheme val="minor"/>
    </font>
    <font>
      <b/>
      <i/>
      <sz val="12"/>
      <color theme="1"/>
      <name val="Verdana"/>
      <family val="2"/>
      <charset val="1"/>
    </font>
    <font>
      <b/>
      <i/>
      <sz val="12"/>
      <color theme="1"/>
      <name val="Shruti"/>
      <family val="2"/>
      <charset val="1"/>
      <scheme val="minor"/>
    </font>
    <font>
      <b/>
      <i/>
      <sz val="12"/>
      <color rgb="FF111111"/>
      <name val="Arial"/>
      <family val="2"/>
      <charset val="1"/>
    </font>
    <font>
      <b/>
      <i/>
      <sz val="12"/>
      <color rgb="FF111111"/>
      <name val="Arial"/>
      <family val="2"/>
    </font>
    <font>
      <b/>
      <i/>
      <sz val="10"/>
      <color theme="1"/>
      <name val="Verdana"/>
      <family val="2"/>
      <charset val="1"/>
    </font>
    <font>
      <b/>
      <sz val="11"/>
      <color theme="0"/>
      <name val="Shruti"/>
      <family val="2"/>
      <charset val="1"/>
      <scheme val="minor"/>
    </font>
    <font>
      <sz val="8"/>
      <name val="Shrut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theme="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4" fillId="3" borderId="4" xfId="0" applyFont="1" applyFill="1" applyBorder="1" applyAlignment="1">
      <alignment horizontal="right" vertical="center" wrapText="1"/>
    </xf>
    <xf numFmtId="0" fontId="5" fillId="3" borderId="4" xfId="0" applyFont="1" applyFill="1" applyBorder="1"/>
    <xf numFmtId="0" fontId="5" fillId="0" borderId="4" xfId="0" applyFont="1" applyBorder="1"/>
    <xf numFmtId="0" fontId="7" fillId="0" borderId="4" xfId="0" applyFont="1" applyBorder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3" borderId="5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right" vertical="center" wrapText="1"/>
    </xf>
    <xf numFmtId="0" fontId="6" fillId="3" borderId="7" xfId="0" applyFont="1" applyFill="1" applyBorder="1" applyAlignment="1">
      <alignment horizontal="right" vertical="center" wrapText="1"/>
    </xf>
    <xf numFmtId="0" fontId="7" fillId="3" borderId="8" xfId="0" applyFont="1" applyFill="1" applyBorder="1"/>
    <xf numFmtId="0" fontId="7" fillId="0" borderId="9" xfId="0" applyFont="1" applyBorder="1"/>
    <xf numFmtId="0" fontId="8" fillId="0" borderId="8" xfId="0" applyFont="1" applyBorder="1"/>
    <xf numFmtId="0" fontId="7" fillId="0" borderId="10" xfId="0" applyFont="1" applyBorder="1"/>
    <xf numFmtId="0" fontId="5" fillId="0" borderId="11" xfId="0" applyFont="1" applyBorder="1"/>
    <xf numFmtId="0" fontId="7" fillId="0" borderId="11" xfId="0" applyFont="1" applyBorder="1"/>
    <xf numFmtId="0" fontId="7" fillId="0" borderId="12" xfId="0" applyFont="1" applyBorder="1"/>
    <xf numFmtId="0" fontId="0" fillId="0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1" fillId="4" borderId="6" xfId="0" applyFont="1" applyFill="1" applyBorder="1"/>
    <xf numFmtId="0" fontId="11" fillId="4" borderId="3" xfId="0" applyFont="1" applyFill="1" applyBorder="1"/>
    <xf numFmtId="0" fontId="11" fillId="4" borderId="21" xfId="0" applyFont="1" applyFill="1" applyBorder="1"/>
    <xf numFmtId="0" fontId="0" fillId="5" borderId="4" xfId="0" applyFont="1" applyFill="1" applyBorder="1"/>
    <xf numFmtId="0" fontId="0" fillId="5" borderId="0" xfId="0" applyFont="1" applyFill="1" applyBorder="1"/>
    <xf numFmtId="0" fontId="0" fillId="6" borderId="4" xfId="0" applyFont="1" applyFill="1" applyBorder="1"/>
    <xf numFmtId="0" fontId="0" fillId="6" borderId="0" xfId="0" applyFont="1" applyFill="1" applyBorder="1"/>
    <xf numFmtId="0" fontId="0" fillId="6" borderId="11" xfId="0" applyFont="1" applyFill="1" applyBorder="1"/>
    <xf numFmtId="0" fontId="0" fillId="6" borderId="19" xfId="0" applyFont="1" applyFill="1" applyBorder="1"/>
  </cellXfs>
  <cellStyles count="1">
    <cellStyle name="Normal" xfId="0" builtinId="0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hruti"/>
        <family val="2"/>
        <charset val="1"/>
        <scheme val="minor"/>
      </font>
      <fill>
        <patternFill patternType="solid">
          <fgColor theme="4"/>
          <bgColor theme="7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hruti"/>
        <family val="2"/>
        <charset val="1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hruti"/>
        <family val="2"/>
        <charset val="1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hruti"/>
        <family val="2"/>
        <charset val="1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hruti"/>
        <family val="2"/>
        <charset val="1"/>
        <scheme val="minor"/>
      </font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1" defaultTableStyle="TableStyleMedium2" defaultPivotStyle="PivotStyleLight16">
    <tableStyle name="Table Style 1" pivot="0" count="0" xr9:uid="{AFA518EF-3BFD-4284-949B-7ED3BED3A9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3B6D8A4-F52B-458C-8856-FD143AFA12B8}" autoFormatId="16" applyNumberFormats="0" applyBorderFormats="0" applyFontFormats="0" applyPatternFormats="0" applyAlignmentFormats="0" applyWidthHeightFormats="0">
  <queryTableRefresh nextId="7">
    <queryTableFields count="3">
      <queryTableField id="2" name="JUN" tableColumnId="2"/>
      <queryTableField id="3" name="JUL" tableColumnId="3"/>
      <queryTableField id="4" name="AUG" tableColumnId="4"/>
    </queryTableFields>
    <queryTableDeletedFields count="3">
      <deletedField name="JUN-SEP"/>
      <deletedField name="SEP"/>
      <deletedField name="YEA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326770-A8AC-4401-B93B-4891589FED6D}" name="All_India_Rainfall" displayName="All_India_Rainfall" ref="B2:D33" tableType="queryTable" totalsRowShown="0">
  <autoFilter ref="B2:D33" xr:uid="{60326770-A8AC-4401-B93B-4891589FED6D}"/>
  <tableColumns count="3">
    <tableColumn id="2" xr3:uid="{1ED87713-2509-42D0-BECB-BDC971773F83}" uniqueName="2" name="JUN" queryTableFieldId="2"/>
    <tableColumn id="3" xr3:uid="{1504251B-0AE8-437C-A16C-D77CE1D0B445}" uniqueName="3" name="JUL" queryTableFieldId="3"/>
    <tableColumn id="4" xr3:uid="{2E1E710D-A404-4091-9AE2-93AD53F26B24}" uniqueName="4" name="AUG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30C149-5773-4005-9BD8-399D3930657E}" name="Table3" displayName="Table3" ref="A2:A33" totalsRowShown="0">
  <autoFilter ref="A2:A33" xr:uid="{A230C149-5773-4005-9BD8-399D3930657E}"/>
  <tableColumns count="1">
    <tableColumn id="1" xr3:uid="{EE251AF2-46D1-4596-B746-79040070BDAE}" name="D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F88A75-0CD6-4B75-AED5-D58A967FAC6C}" name="Table2" displayName="Table2" ref="A2:K24" totalsRowShown="0" headerRowDxfId="6" headerRowBorderDxfId="19" tableBorderDxfId="20" totalsRowBorderDxfId="18">
  <autoFilter ref="A2:K24" xr:uid="{78F88A75-0CD6-4B75-AED5-D58A967FAC6C}"/>
  <tableColumns count="11">
    <tableColumn id="1" xr3:uid="{B8958EB0-CF1C-464C-BD2F-491D3DD21F6F}" name="SR.NO" dataDxfId="17"/>
    <tableColumn id="2" xr3:uid="{F40F1BEF-0FB2-47A0-8031-06A41370073B}" name="NAME" dataDxfId="16"/>
    <tableColumn id="3" xr3:uid="{847A8A27-5606-4263-AB43-820A319661E0}" name="PINCODE" dataDxfId="15"/>
    <tableColumn id="4" xr3:uid="{A0774E9F-D234-4C65-8479-C635653ADC59}" name="FAMILY MEMBERS" dataDxfId="14"/>
    <tableColumn id="5" xr3:uid="{7B8447D3-2347-42C3-B245-F0E49DC2E64F}" name="ID" dataDxfId="13"/>
    <tableColumn id="6" xr3:uid="{12EC0F66-3840-4EB0-84AD-145F94E1DF34}" name="SKILLS" dataDxfId="12"/>
    <tableColumn id="7" xr3:uid="{4E95EC9E-F080-4D29-8904-AB21BB5F204F}" name="PERSONALITY" dataDxfId="11"/>
    <tableColumn id="8" xr3:uid="{AA72B66A-F198-4778-8697-87C8815DB90D}" name="Column1" dataDxfId="10"/>
    <tableColumn id="9" xr3:uid="{67F3A71B-D54C-48D6-A125-38877F463DF5}" name="COUNT" dataDxfId="9">
      <calculatedColumnFormula>COUNT(A3:G3)</calculatedColumnFormula>
    </tableColumn>
    <tableColumn id="10" xr3:uid="{658721DE-FEA1-4711-81B8-36421D44CC44}" name="COUNTA" dataDxfId="8">
      <calculatedColumnFormula>COUNTA(B3:E3)</calculatedColumnFormula>
    </tableColumn>
    <tableColumn id="11" xr3:uid="{DD08BA6F-DE88-43CC-832E-9A5CE0287C7E}" name="COUNTBLANCK" dataDxfId="7">
      <calculatedColumnFormula>COUNTBLANK(A3:J3)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12042A-44E2-4F20-ADAD-D6385E8C3DB1}" name="Table4" displayName="Table4" ref="A1:C23" totalsRowShown="0" headerRowDxfId="0" dataDxfId="5" tableBorderDxfId="4">
  <autoFilter ref="A1:C23" xr:uid="{B112042A-44E2-4F20-ADAD-D6385E8C3DB1}"/>
  <tableColumns count="3">
    <tableColumn id="2" xr3:uid="{954F4ABF-E2A2-4B58-BD05-1228B63A8234}" name="NAME" dataDxfId="3"/>
    <tableColumn id="21" xr3:uid="{A5E1A920-7433-42EC-A15C-12FD8E551348}" name="PERSENTAGE" dataDxfId="2"/>
    <tableColumn id="22" xr3:uid="{62C55336-44BE-4766-9C35-32504655388B}" name="GRADE" dataDxfId="1">
      <calculatedColumnFormula>_xlfn.IFS(B2:B23&gt;=90,"A+",B2:B23&gt;=80,"A",B2:B23&gt;=75,"B+",B2:B23&gt;=70,"B",B2:B23&gt;=60,"C",B2:B23&lt;60,"D",B2:B23&lt;33,"FAIL")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49E57-F9C7-4061-A3A0-CBDFE216A4AD}">
  <dimension ref="A1:E14"/>
  <sheetViews>
    <sheetView workbookViewId="0">
      <selection activeCell="D14" sqref="D14"/>
    </sheetView>
  </sheetViews>
  <sheetFormatPr defaultRowHeight="19.8" x14ac:dyDescent="0.65"/>
  <cols>
    <col min="1" max="1" width="8" bestFit="1" customWidth="1"/>
    <col min="2" max="2" width="7.26953125" bestFit="1" customWidth="1"/>
    <col min="3" max="3" width="7" bestFit="1" customWidth="1"/>
    <col min="4" max="4" width="9.54296875" bestFit="1" customWidth="1"/>
    <col min="5" max="5" width="10.36328125" bestFit="1" customWidth="1"/>
  </cols>
  <sheetData>
    <row r="1" spans="1:5" ht="20.399999999999999" thickBot="1" x14ac:dyDescent="0.7"/>
    <row r="2" spans="1:5" ht="26.4" thickBot="1" x14ac:dyDescent="0.9">
      <c r="A2" s="1" t="s">
        <v>0</v>
      </c>
      <c r="B2" s="1" t="s">
        <v>21</v>
      </c>
      <c r="C2" s="1" t="s">
        <v>22</v>
      </c>
      <c r="D2" s="1" t="s">
        <v>23</v>
      </c>
      <c r="E2" s="2" t="s">
        <v>1</v>
      </c>
    </row>
    <row r="3" spans="1:5" x14ac:dyDescent="0.65">
      <c r="A3" s="3" t="s">
        <v>2</v>
      </c>
      <c r="B3" s="3">
        <v>61</v>
      </c>
      <c r="C3" s="3">
        <v>92</v>
      </c>
      <c r="D3" s="3">
        <v>72</v>
      </c>
      <c r="E3" s="3" t="s">
        <v>3</v>
      </c>
    </row>
    <row r="4" spans="1:5" x14ac:dyDescent="0.65">
      <c r="A4" s="4" t="s">
        <v>4</v>
      </c>
      <c r="B4" s="4">
        <v>62</v>
      </c>
      <c r="C4" s="4">
        <v>66</v>
      </c>
      <c r="D4" s="4">
        <v>65</v>
      </c>
      <c r="E4" s="4" t="s">
        <v>13</v>
      </c>
    </row>
    <row r="5" spans="1:5" x14ac:dyDescent="0.65">
      <c r="A5" s="4" t="s">
        <v>5</v>
      </c>
      <c r="B5" s="4">
        <v>99</v>
      </c>
      <c r="C5" s="4">
        <v>56</v>
      </c>
      <c r="D5" s="4">
        <v>69</v>
      </c>
      <c r="E5" s="4" t="s">
        <v>6</v>
      </c>
    </row>
    <row r="6" spans="1:5" x14ac:dyDescent="0.65">
      <c r="A6" s="4" t="s">
        <v>7</v>
      </c>
      <c r="B6" s="4">
        <v>88</v>
      </c>
      <c r="C6" s="4">
        <v>67</v>
      </c>
      <c r="D6" s="4">
        <v>87</v>
      </c>
      <c r="E6" s="4" t="s">
        <v>8</v>
      </c>
    </row>
    <row r="7" spans="1:5" x14ac:dyDescent="0.65">
      <c r="A7" s="4" t="s">
        <v>9</v>
      </c>
      <c r="B7" s="4">
        <v>69</v>
      </c>
      <c r="C7" s="4">
        <v>78</v>
      </c>
      <c r="D7" s="4">
        <v>66</v>
      </c>
      <c r="E7" s="4" t="s">
        <v>10</v>
      </c>
    </row>
    <row r="8" spans="1:5" x14ac:dyDescent="0.65">
      <c r="A8" s="4" t="s">
        <v>11</v>
      </c>
      <c r="B8" s="4">
        <v>41</v>
      </c>
      <c r="C8" s="4">
        <v>45</v>
      </c>
      <c r="D8" s="4">
        <v>89</v>
      </c>
      <c r="E8" s="4" t="s">
        <v>19</v>
      </c>
    </row>
    <row r="9" spans="1:5" x14ac:dyDescent="0.65">
      <c r="A9" s="4" t="s">
        <v>12</v>
      </c>
      <c r="B9" s="4">
        <v>96</v>
      </c>
      <c r="C9" s="4">
        <v>18</v>
      </c>
      <c r="D9" s="4">
        <v>96</v>
      </c>
      <c r="E9" s="4" t="s">
        <v>13</v>
      </c>
    </row>
    <row r="10" spans="1:5" x14ac:dyDescent="0.65">
      <c r="A10" s="4" t="s">
        <v>14</v>
      </c>
      <c r="B10" s="4">
        <v>65</v>
      </c>
      <c r="C10" s="4">
        <v>39</v>
      </c>
      <c r="D10" s="4">
        <v>76</v>
      </c>
      <c r="E10" s="4" t="s">
        <v>15</v>
      </c>
    </row>
    <row r="11" spans="1:5" x14ac:dyDescent="0.65">
      <c r="A11" s="4" t="s">
        <v>7</v>
      </c>
      <c r="B11" s="4">
        <v>79</v>
      </c>
      <c r="C11" s="4">
        <v>92</v>
      </c>
      <c r="D11" s="4">
        <v>66</v>
      </c>
      <c r="E11" s="4" t="s">
        <v>16</v>
      </c>
    </row>
    <row r="12" spans="1:5" x14ac:dyDescent="0.65">
      <c r="A12" s="4" t="s">
        <v>17</v>
      </c>
      <c r="B12" s="4">
        <v>66</v>
      </c>
      <c r="C12" s="4">
        <v>78</v>
      </c>
      <c r="D12" s="4">
        <v>72</v>
      </c>
      <c r="E12" s="4" t="s">
        <v>18</v>
      </c>
    </row>
    <row r="14" spans="1:5" x14ac:dyDescent="0.65">
      <c r="A14" t="s">
        <v>20</v>
      </c>
      <c r="B14">
        <f>AVERAGE(B3:B12)</f>
        <v>72.599999999999994</v>
      </c>
      <c r="C14">
        <f>AVERAGE(C3:C12)</f>
        <v>63.1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E66E-3BC6-4647-BF93-A13C3953A193}">
  <dimension ref="A1:D37"/>
  <sheetViews>
    <sheetView topLeftCell="A31" workbookViewId="0">
      <selection activeCell="A38" sqref="A38"/>
    </sheetView>
  </sheetViews>
  <sheetFormatPr defaultRowHeight="19.8" x14ac:dyDescent="0.65"/>
  <cols>
    <col min="2" max="2" width="10.81640625" customWidth="1"/>
    <col min="3" max="3" width="12.36328125" customWidth="1"/>
    <col min="4" max="4" width="10.90625" customWidth="1"/>
  </cols>
  <sheetData>
    <row r="1" spans="1:4" ht="25.8" x14ac:dyDescent="0.85">
      <c r="B1" s="9" t="s">
        <v>27</v>
      </c>
      <c r="C1" s="10"/>
      <c r="D1" s="10"/>
    </row>
    <row r="2" spans="1:4" x14ac:dyDescent="0.65">
      <c r="A2" t="s">
        <v>28</v>
      </c>
      <c r="B2" t="s">
        <v>24</v>
      </c>
      <c r="C2" t="s">
        <v>25</v>
      </c>
      <c r="D2" t="s">
        <v>26</v>
      </c>
    </row>
    <row r="3" spans="1:4" x14ac:dyDescent="0.65">
      <c r="A3">
        <v>1</v>
      </c>
      <c r="B3">
        <v>111</v>
      </c>
      <c r="C3">
        <v>243.2</v>
      </c>
      <c r="D3">
        <v>273.60000000000002</v>
      </c>
    </row>
    <row r="4" spans="1:4" x14ac:dyDescent="0.65">
      <c r="A4">
        <v>2</v>
      </c>
      <c r="B4">
        <v>109</v>
      </c>
      <c r="C4">
        <v>282.8</v>
      </c>
      <c r="D4">
        <v>201.8</v>
      </c>
    </row>
    <row r="5" spans="1:4" x14ac:dyDescent="0.65">
      <c r="A5">
        <v>3</v>
      </c>
      <c r="B5">
        <v>117</v>
      </c>
      <c r="C5">
        <v>292</v>
      </c>
      <c r="D5">
        <v>271.7</v>
      </c>
    </row>
    <row r="6" spans="1:4" x14ac:dyDescent="0.65">
      <c r="A6">
        <v>4</v>
      </c>
      <c r="B6">
        <v>165.2</v>
      </c>
      <c r="C6">
        <v>263.10000000000002</v>
      </c>
      <c r="D6">
        <v>205.2</v>
      </c>
    </row>
    <row r="7" spans="1:4" x14ac:dyDescent="0.65">
      <c r="A7">
        <v>5</v>
      </c>
      <c r="B7">
        <v>92.3</v>
      </c>
      <c r="C7">
        <v>254.9</v>
      </c>
      <c r="D7">
        <v>201.4</v>
      </c>
    </row>
    <row r="8" spans="1:4" x14ac:dyDescent="0.65">
      <c r="A8">
        <v>6</v>
      </c>
      <c r="B8">
        <v>177.6</v>
      </c>
      <c r="C8">
        <v>284.8</v>
      </c>
      <c r="D8">
        <v>248.2</v>
      </c>
    </row>
    <row r="9" spans="1:4" x14ac:dyDescent="0.65">
      <c r="A9">
        <v>7</v>
      </c>
      <c r="B9">
        <v>153.1</v>
      </c>
      <c r="C9">
        <v>224.4</v>
      </c>
      <c r="D9">
        <v>310.89999999999998</v>
      </c>
    </row>
    <row r="10" spans="1:4" x14ac:dyDescent="0.65">
      <c r="A10">
        <v>8</v>
      </c>
      <c r="B10">
        <v>126.5</v>
      </c>
      <c r="C10">
        <v>325.3</v>
      </c>
      <c r="D10">
        <v>313.2</v>
      </c>
    </row>
    <row r="11" spans="1:4" x14ac:dyDescent="0.65">
      <c r="A11">
        <v>9</v>
      </c>
      <c r="B11">
        <v>206.6</v>
      </c>
      <c r="C11">
        <v>307.8</v>
      </c>
      <c r="D11">
        <v>234.1</v>
      </c>
    </row>
    <row r="12" spans="1:4" x14ac:dyDescent="0.65">
      <c r="A12">
        <v>10</v>
      </c>
      <c r="B12">
        <v>212</v>
      </c>
      <c r="C12">
        <v>246.5</v>
      </c>
      <c r="D12">
        <v>288.7</v>
      </c>
    </row>
    <row r="13" spans="1:4" x14ac:dyDescent="0.65">
      <c r="A13">
        <v>11</v>
      </c>
      <c r="B13">
        <v>193.2</v>
      </c>
      <c r="C13">
        <v>164</v>
      </c>
      <c r="D13">
        <v>215.4</v>
      </c>
    </row>
    <row r="14" spans="1:4" x14ac:dyDescent="0.65">
      <c r="A14">
        <v>12</v>
      </c>
      <c r="B14">
        <v>106.7</v>
      </c>
      <c r="C14">
        <v>330.6</v>
      </c>
      <c r="D14">
        <v>262.5</v>
      </c>
    </row>
    <row r="15" spans="1:4" x14ac:dyDescent="0.65">
      <c r="A15">
        <v>13</v>
      </c>
      <c r="B15">
        <v>214.2</v>
      </c>
      <c r="C15">
        <v>269.3</v>
      </c>
      <c r="D15">
        <v>194.6</v>
      </c>
    </row>
    <row r="16" spans="1:4" x14ac:dyDescent="0.65">
      <c r="A16">
        <v>14</v>
      </c>
      <c r="B16">
        <v>156.5</v>
      </c>
      <c r="C16">
        <v>351.3</v>
      </c>
      <c r="D16">
        <v>242.2</v>
      </c>
    </row>
    <row r="17" spans="1:4" x14ac:dyDescent="0.65">
      <c r="A17">
        <v>15</v>
      </c>
      <c r="B17">
        <v>157</v>
      </c>
      <c r="C17">
        <v>231.6</v>
      </c>
      <c r="D17">
        <v>230.6</v>
      </c>
    </row>
    <row r="18" spans="1:4" x14ac:dyDescent="0.65">
      <c r="A18">
        <v>16</v>
      </c>
      <c r="B18">
        <v>232.3</v>
      </c>
      <c r="C18">
        <v>270.60000000000002</v>
      </c>
      <c r="D18">
        <v>313.7</v>
      </c>
    </row>
    <row r="19" spans="1:4" x14ac:dyDescent="0.65">
      <c r="A19">
        <v>17</v>
      </c>
      <c r="B19">
        <v>232.9</v>
      </c>
      <c r="C19">
        <v>286</v>
      </c>
      <c r="D19">
        <v>297.10000000000002</v>
      </c>
    </row>
    <row r="20" spans="1:4" x14ac:dyDescent="0.65">
      <c r="A20">
        <v>18</v>
      </c>
      <c r="B20">
        <v>212.7</v>
      </c>
      <c r="C20">
        <v>187.5</v>
      </c>
      <c r="D20">
        <v>249.6</v>
      </c>
    </row>
    <row r="21" spans="1:4" x14ac:dyDescent="0.65">
      <c r="A21">
        <v>19</v>
      </c>
      <c r="B21">
        <v>195.2</v>
      </c>
      <c r="C21">
        <v>309.7</v>
      </c>
      <c r="D21">
        <v>290.60000000000002</v>
      </c>
    </row>
    <row r="22" spans="1:4" x14ac:dyDescent="0.65">
      <c r="A22">
        <v>20</v>
      </c>
      <c r="B22">
        <v>163.69999999999999</v>
      </c>
      <c r="C22">
        <v>297.5</v>
      </c>
      <c r="D22">
        <v>193.4</v>
      </c>
    </row>
    <row r="23" spans="1:4" x14ac:dyDescent="0.65">
      <c r="A23">
        <v>21</v>
      </c>
      <c r="B23">
        <v>192.3</v>
      </c>
      <c r="C23">
        <v>294.10000000000002</v>
      </c>
      <c r="D23">
        <v>277.89999999999998</v>
      </c>
    </row>
    <row r="24" spans="1:4" x14ac:dyDescent="0.65">
      <c r="A24">
        <v>22</v>
      </c>
      <c r="B24">
        <v>205.3</v>
      </c>
      <c r="C24">
        <v>318.3</v>
      </c>
      <c r="D24">
        <v>220.1</v>
      </c>
    </row>
    <row r="25" spans="1:4" x14ac:dyDescent="0.65">
      <c r="A25">
        <v>23</v>
      </c>
      <c r="B25">
        <v>101.9</v>
      </c>
      <c r="C25">
        <v>340</v>
      </c>
      <c r="D25">
        <v>276.7</v>
      </c>
    </row>
    <row r="26" spans="1:4" x14ac:dyDescent="0.65">
      <c r="A26">
        <v>24</v>
      </c>
      <c r="B26">
        <v>134.6</v>
      </c>
      <c r="C26">
        <v>331.1</v>
      </c>
      <c r="D26">
        <v>258.7</v>
      </c>
    </row>
    <row r="27" spans="1:4" x14ac:dyDescent="0.65">
      <c r="A27">
        <v>25</v>
      </c>
      <c r="B27">
        <v>204.2</v>
      </c>
      <c r="C27">
        <v>305.7</v>
      </c>
      <c r="D27">
        <v>237.8</v>
      </c>
    </row>
    <row r="28" spans="1:4" x14ac:dyDescent="0.65">
      <c r="A28">
        <v>26</v>
      </c>
      <c r="B28">
        <v>97.5</v>
      </c>
      <c r="C28">
        <v>320.10000000000002</v>
      </c>
      <c r="D28">
        <v>336.1</v>
      </c>
    </row>
    <row r="29" spans="1:4" x14ac:dyDescent="0.65">
      <c r="A29">
        <v>27</v>
      </c>
      <c r="B29">
        <v>176.7</v>
      </c>
      <c r="C29">
        <v>349.3</v>
      </c>
      <c r="D29">
        <v>259.3</v>
      </c>
    </row>
    <row r="30" spans="1:4" x14ac:dyDescent="0.65">
      <c r="A30">
        <v>28</v>
      </c>
      <c r="B30">
        <v>178.6</v>
      </c>
      <c r="C30">
        <v>304.8</v>
      </c>
      <c r="D30">
        <v>233.4</v>
      </c>
    </row>
    <row r="31" spans="1:4" x14ac:dyDescent="0.65">
      <c r="A31">
        <v>29</v>
      </c>
      <c r="B31">
        <v>171.23</v>
      </c>
      <c r="C31">
        <v>297.39999999999998</v>
      </c>
      <c r="D31">
        <v>244.3</v>
      </c>
    </row>
    <row r="32" spans="1:4" x14ac:dyDescent="0.65">
      <c r="A32">
        <v>30</v>
      </c>
      <c r="C32">
        <v>233.33</v>
      </c>
      <c r="D32">
        <v>233.33</v>
      </c>
    </row>
    <row r="33" spans="1:4" x14ac:dyDescent="0.65">
      <c r="A33">
        <v>31</v>
      </c>
      <c r="C33">
        <v>301.39999999999998</v>
      </c>
      <c r="D33">
        <v>2666.5</v>
      </c>
    </row>
    <row r="35" spans="1:4" x14ac:dyDescent="0.65">
      <c r="A35" t="s">
        <v>20</v>
      </c>
      <c r="B35">
        <f>AVERAGE(All_India_Rainfall[JUN])</f>
        <v>165.41482758620688</v>
      </c>
      <c r="C35">
        <f>AVERAGE(All_India_Rainfall[JUL])</f>
        <v>284.46548387096783</v>
      </c>
      <c r="D35">
        <f>AVERAGE(All_India_Rainfall[AUG])</f>
        <v>331.69774193548392</v>
      </c>
    </row>
    <row r="36" spans="1:4" x14ac:dyDescent="0.65">
      <c r="A36" t="s">
        <v>29</v>
      </c>
      <c r="B36">
        <f>COUNT(All_India_Rainfall[JUN])</f>
        <v>29</v>
      </c>
      <c r="C36">
        <f>COUNT(All_India_Rainfall[JUL])</f>
        <v>31</v>
      </c>
      <c r="D36">
        <f>COUNT(All_India_Rainfall[AUG])</f>
        <v>31</v>
      </c>
    </row>
    <row r="37" spans="1:4" x14ac:dyDescent="0.65">
      <c r="A37" t="s">
        <v>30</v>
      </c>
      <c r="B37">
        <f>COUNTA(All_India_Rainfall[JUN])</f>
        <v>29</v>
      </c>
      <c r="C37">
        <f>COUNTA(All_India_Rainfall[JUL])</f>
        <v>31</v>
      </c>
      <c r="D37">
        <f>COUNTA(All_India_Rainfall[AUG])</f>
        <v>31</v>
      </c>
    </row>
  </sheetData>
  <mergeCells count="1">
    <mergeCell ref="B1:D1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4BD9-7B45-4894-B3A1-8E652D3CD509}">
  <dimension ref="B1:J11"/>
  <sheetViews>
    <sheetView workbookViewId="0">
      <selection activeCell="B13" sqref="B13"/>
    </sheetView>
  </sheetViews>
  <sheetFormatPr defaultRowHeight="19.8" x14ac:dyDescent="0.65"/>
  <cols>
    <col min="2" max="2" width="25.26953125" bestFit="1" customWidth="1"/>
    <col min="8" max="8" width="7.6328125" bestFit="1" customWidth="1"/>
    <col min="10" max="10" width="10.26953125" customWidth="1"/>
  </cols>
  <sheetData>
    <row r="1" spans="2:10" ht="20.399999999999999" thickBot="1" x14ac:dyDescent="0.7"/>
    <row r="2" spans="2:10" ht="37.799999999999997" x14ac:dyDescent="0.65">
      <c r="B2" s="11" t="s">
        <v>43</v>
      </c>
      <c r="C2" s="12" t="s">
        <v>31</v>
      </c>
      <c r="D2" s="12" t="s">
        <v>32</v>
      </c>
      <c r="E2" s="12" t="s">
        <v>33</v>
      </c>
      <c r="F2" s="12" t="s">
        <v>34</v>
      </c>
      <c r="G2" s="12" t="s">
        <v>35</v>
      </c>
      <c r="H2" s="12" t="s">
        <v>36</v>
      </c>
      <c r="I2" s="13" t="s">
        <v>29</v>
      </c>
      <c r="J2" s="14" t="s">
        <v>30</v>
      </c>
    </row>
    <row r="3" spans="2:10" ht="22.2" x14ac:dyDescent="0.75">
      <c r="B3" s="15"/>
      <c r="C3" s="6"/>
      <c r="D3" s="6"/>
      <c r="E3" s="6"/>
      <c r="F3" s="6"/>
      <c r="G3" s="6"/>
      <c r="H3" s="7"/>
      <c r="I3" s="8"/>
      <c r="J3" s="16"/>
    </row>
    <row r="4" spans="2:10" ht="22.2" x14ac:dyDescent="0.75">
      <c r="B4" s="17" t="s">
        <v>37</v>
      </c>
      <c r="C4" s="5">
        <v>9832.7000000000007</v>
      </c>
      <c r="D4" s="5">
        <v>9741.41</v>
      </c>
      <c r="E4" s="5">
        <v>18455.650000000001</v>
      </c>
      <c r="F4" s="5">
        <v>7224.3</v>
      </c>
      <c r="G4" s="5">
        <v>389.51</v>
      </c>
      <c r="H4" s="7">
        <f>SUM(C4:G4)</f>
        <v>45643.570000000007</v>
      </c>
      <c r="I4" s="8">
        <f>COUNT(C4:H4)</f>
        <v>6</v>
      </c>
      <c r="J4" s="16">
        <f>COUNTA(B4:H4)</f>
        <v>7</v>
      </c>
    </row>
    <row r="5" spans="2:10" ht="22.2" x14ac:dyDescent="0.75">
      <c r="B5" s="17" t="s">
        <v>38</v>
      </c>
      <c r="C5" s="5">
        <v>7263.96</v>
      </c>
      <c r="D5" s="5">
        <v>5998.79</v>
      </c>
      <c r="E5" s="5">
        <v>8350.7900000000009</v>
      </c>
      <c r="F5" s="5">
        <v>-121.3</v>
      </c>
      <c r="G5" s="5">
        <v>2556.42</v>
      </c>
      <c r="H5" s="7">
        <f t="shared" ref="H5:H10" si="0">SUM(C5:G5)</f>
        <v>24048.660000000003</v>
      </c>
      <c r="I5" s="8">
        <f t="shared" ref="I5:I11" si="1">COUNT(C5:H5)</f>
        <v>6</v>
      </c>
      <c r="J5" s="16">
        <f t="shared" ref="J5:J11" si="2">COUNTA(B5:H5)</f>
        <v>7</v>
      </c>
    </row>
    <row r="6" spans="2:10" ht="22.2" x14ac:dyDescent="0.75">
      <c r="B6" s="17" t="s">
        <v>39</v>
      </c>
      <c r="C6" s="5">
        <v>-1752.71</v>
      </c>
      <c r="D6" s="5">
        <v>4525.87</v>
      </c>
      <c r="E6" s="5">
        <v>-591.89</v>
      </c>
      <c r="F6" s="5">
        <v>-6833.74</v>
      </c>
      <c r="G6" s="5">
        <v>1585.19</v>
      </c>
      <c r="H6" s="7">
        <f t="shared" si="0"/>
        <v>-3067.2799999999993</v>
      </c>
      <c r="I6" s="8">
        <f t="shared" si="1"/>
        <v>6</v>
      </c>
      <c r="J6" s="16">
        <f t="shared" si="2"/>
        <v>7</v>
      </c>
    </row>
    <row r="7" spans="2:10" ht="22.2" x14ac:dyDescent="0.75">
      <c r="B7" s="17" t="s">
        <v>40</v>
      </c>
      <c r="C7" s="5">
        <v>-7441.39</v>
      </c>
      <c r="D7" s="5">
        <v>-8360.36</v>
      </c>
      <c r="E7" s="5">
        <v>-7851.77</v>
      </c>
      <c r="F7" s="5">
        <v>7418.62</v>
      </c>
      <c r="G7" s="5">
        <v>-4605.59</v>
      </c>
      <c r="H7" s="7">
        <f t="shared" si="0"/>
        <v>-20840.490000000002</v>
      </c>
      <c r="I7" s="8">
        <f t="shared" si="1"/>
        <v>6</v>
      </c>
      <c r="J7" s="16">
        <f t="shared" si="2"/>
        <v>7</v>
      </c>
    </row>
    <row r="8" spans="2:10" ht="22.2" x14ac:dyDescent="0.75">
      <c r="B8" s="17" t="s">
        <v>41</v>
      </c>
      <c r="C8" s="5">
        <v>-1915.74</v>
      </c>
      <c r="D8" s="5">
        <v>2193.2800000000002</v>
      </c>
      <c r="E8" s="5">
        <v>-92.87</v>
      </c>
      <c r="F8" s="5">
        <v>463.58</v>
      </c>
      <c r="G8" s="5">
        <v>-463.98</v>
      </c>
      <c r="H8" s="7">
        <f t="shared" si="0"/>
        <v>184.27000000000021</v>
      </c>
      <c r="I8" s="8">
        <f t="shared" si="1"/>
        <v>6</v>
      </c>
      <c r="J8" s="16">
        <f t="shared" si="2"/>
        <v>7</v>
      </c>
    </row>
    <row r="9" spans="2:10" ht="22.2" x14ac:dyDescent="0.75">
      <c r="B9" s="17" t="s">
        <v>42</v>
      </c>
      <c r="C9" s="5">
        <v>5718.23</v>
      </c>
      <c r="D9" s="5">
        <v>3524.95</v>
      </c>
      <c r="E9" s="5">
        <v>3187.28</v>
      </c>
      <c r="F9" s="5">
        <v>2723.7</v>
      </c>
      <c r="G9" s="5">
        <v>3187.75</v>
      </c>
      <c r="H9" s="7">
        <f t="shared" si="0"/>
        <v>18341.91</v>
      </c>
      <c r="I9" s="8">
        <f t="shared" si="1"/>
        <v>6</v>
      </c>
      <c r="J9" s="16">
        <f t="shared" si="2"/>
        <v>7</v>
      </c>
    </row>
    <row r="10" spans="2:10" ht="22.2" x14ac:dyDescent="0.75">
      <c r="B10" s="17" t="s">
        <v>44</v>
      </c>
      <c r="C10" s="5">
        <v>3802.49</v>
      </c>
      <c r="D10" s="5">
        <v>5718.23</v>
      </c>
      <c r="E10" s="5">
        <v>3094.41</v>
      </c>
      <c r="F10" s="6"/>
      <c r="G10" s="6"/>
      <c r="H10" s="7">
        <f t="shared" si="0"/>
        <v>12615.13</v>
      </c>
      <c r="I10" s="8">
        <f t="shared" si="1"/>
        <v>4</v>
      </c>
      <c r="J10" s="16">
        <f t="shared" si="2"/>
        <v>5</v>
      </c>
    </row>
    <row r="11" spans="2:10" ht="22.8" thickBot="1" x14ac:dyDescent="0.8">
      <c r="B11" s="18"/>
      <c r="C11" s="19"/>
      <c r="D11" s="19"/>
      <c r="E11" s="19"/>
      <c r="F11" s="19"/>
      <c r="G11" s="19"/>
      <c r="H11" s="19"/>
      <c r="I11" s="20"/>
      <c r="J11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710D-A127-426E-AA7C-71BDBC76C045}">
  <dimension ref="A2:L24"/>
  <sheetViews>
    <sheetView workbookViewId="0">
      <selection activeCell="A2" sqref="A2:E24"/>
    </sheetView>
  </sheetViews>
  <sheetFormatPr defaultRowHeight="19.8" x14ac:dyDescent="0.65"/>
  <cols>
    <col min="3" max="3" width="9.26953125" customWidth="1"/>
    <col min="4" max="4" width="16.08984375" customWidth="1"/>
    <col min="7" max="7" width="12.90625" customWidth="1"/>
    <col min="11" max="11" width="13.7265625" customWidth="1"/>
  </cols>
  <sheetData>
    <row r="2" spans="1:12" x14ac:dyDescent="0.65">
      <c r="A2" s="25" t="s">
        <v>45</v>
      </c>
      <c r="B2" s="3" t="s">
        <v>46</v>
      </c>
      <c r="C2" s="3" t="s">
        <v>66</v>
      </c>
      <c r="D2" s="3" t="s">
        <v>67</v>
      </c>
      <c r="E2" s="3" t="s">
        <v>68</v>
      </c>
      <c r="F2" s="3" t="s">
        <v>70</v>
      </c>
      <c r="G2" s="3" t="s">
        <v>71</v>
      </c>
      <c r="H2" s="3" t="s">
        <v>73</v>
      </c>
      <c r="I2" s="3" t="s">
        <v>29</v>
      </c>
      <c r="J2" s="3" t="s">
        <v>30</v>
      </c>
      <c r="K2" s="26" t="s">
        <v>69</v>
      </c>
      <c r="L2" s="22" t="s">
        <v>72</v>
      </c>
    </row>
    <row r="3" spans="1:12" x14ac:dyDescent="0.65">
      <c r="A3" s="23">
        <v>1</v>
      </c>
      <c r="B3" s="4" t="s">
        <v>47</v>
      </c>
      <c r="C3" s="4">
        <v>380013</v>
      </c>
      <c r="D3" s="4">
        <v>5</v>
      </c>
      <c r="E3" s="4">
        <v>626</v>
      </c>
      <c r="F3" s="4">
        <v>52</v>
      </c>
      <c r="G3" s="4">
        <v>89</v>
      </c>
      <c r="H3" s="4"/>
      <c r="I3" s="4">
        <f>COUNT(A3:G3)</f>
        <v>6</v>
      </c>
      <c r="J3" s="4">
        <f>COUNTA(B3:E3)</f>
        <v>4</v>
      </c>
      <c r="K3" s="24">
        <f>COUNTBLANK(A3:J3)</f>
        <v>1</v>
      </c>
      <c r="L3">
        <f>HLOOKUP(Table2[PINCODE],Table2[[SR.NO]:[COUNTBLANCK]],Table2[[#This Row],[SR.NO]],0)</f>
        <v>380013</v>
      </c>
    </row>
    <row r="4" spans="1:12" x14ac:dyDescent="0.65">
      <c r="A4" s="23">
        <v>2</v>
      </c>
      <c r="B4" s="4" t="s">
        <v>2</v>
      </c>
      <c r="C4" s="4">
        <v>380001</v>
      </c>
      <c r="D4" s="4">
        <v>4</v>
      </c>
      <c r="E4" s="4">
        <v>61</v>
      </c>
      <c r="F4" s="4">
        <v>72</v>
      </c>
      <c r="G4" s="4"/>
      <c r="H4" s="4"/>
      <c r="I4" s="4">
        <f>COUNT(A4:G4)</f>
        <v>5</v>
      </c>
      <c r="J4" s="4">
        <f t="shared" ref="J4:J24" si="0">COUNTA(B4:E4)</f>
        <v>4</v>
      </c>
      <c r="K4" s="24">
        <f t="shared" ref="K4:K24" si="1">COUNTBLANK(A4:J4)</f>
        <v>2</v>
      </c>
    </row>
    <row r="5" spans="1:12" x14ac:dyDescent="0.65">
      <c r="A5" s="23">
        <v>3</v>
      </c>
      <c r="B5" s="4" t="s">
        <v>14</v>
      </c>
      <c r="C5" s="4">
        <v>380005</v>
      </c>
      <c r="D5" s="4">
        <v>3</v>
      </c>
      <c r="E5" s="4">
        <v>161</v>
      </c>
      <c r="F5" s="4">
        <v>71</v>
      </c>
      <c r="G5" s="4">
        <v>66</v>
      </c>
      <c r="H5" s="4"/>
      <c r="I5" s="4">
        <f>COUNT(A5:G5)</f>
        <v>6</v>
      </c>
      <c r="J5" s="4">
        <f t="shared" si="0"/>
        <v>4</v>
      </c>
      <c r="K5" s="24">
        <f t="shared" si="1"/>
        <v>1</v>
      </c>
    </row>
    <row r="6" spans="1:12" x14ac:dyDescent="0.65">
      <c r="A6" s="23">
        <v>4</v>
      </c>
      <c r="B6" s="4" t="s">
        <v>48</v>
      </c>
      <c r="C6" s="4">
        <v>380009</v>
      </c>
      <c r="D6" s="4">
        <v>4</v>
      </c>
      <c r="E6" s="4">
        <v>6156</v>
      </c>
      <c r="F6" s="4"/>
      <c r="G6" s="4">
        <v>79</v>
      </c>
      <c r="H6" s="4"/>
      <c r="I6" s="4">
        <f>COUNT(A6:G6)</f>
        <v>5</v>
      </c>
      <c r="J6" s="4">
        <f t="shared" si="0"/>
        <v>4</v>
      </c>
      <c r="K6" s="24">
        <f t="shared" si="1"/>
        <v>2</v>
      </c>
    </row>
    <row r="7" spans="1:12" x14ac:dyDescent="0.65">
      <c r="A7" s="23">
        <v>5</v>
      </c>
      <c r="B7" s="4" t="s">
        <v>49</v>
      </c>
      <c r="C7" s="4">
        <v>380096</v>
      </c>
      <c r="D7" s="4"/>
      <c r="E7" s="4">
        <v>56</v>
      </c>
      <c r="F7" s="4">
        <v>65</v>
      </c>
      <c r="G7" s="4">
        <v>78</v>
      </c>
      <c r="H7" s="4"/>
      <c r="I7" s="4">
        <f>COUNT(A7:G7)</f>
        <v>5</v>
      </c>
      <c r="J7" s="4">
        <f t="shared" si="0"/>
        <v>3</v>
      </c>
      <c r="K7" s="24">
        <f t="shared" si="1"/>
        <v>2</v>
      </c>
    </row>
    <row r="8" spans="1:12" x14ac:dyDescent="0.65">
      <c r="A8" s="23">
        <v>6</v>
      </c>
      <c r="B8" s="4" t="s">
        <v>9</v>
      </c>
      <c r="C8" s="4"/>
      <c r="D8" s="4">
        <v>5</v>
      </c>
      <c r="E8" s="4">
        <v>665</v>
      </c>
      <c r="F8" s="4">
        <v>66</v>
      </c>
      <c r="G8" s="4">
        <v>99</v>
      </c>
      <c r="H8" s="4"/>
      <c r="I8" s="4">
        <f>COUNT(A8:G8)</f>
        <v>5</v>
      </c>
      <c r="J8" s="4">
        <f t="shared" si="0"/>
        <v>3</v>
      </c>
      <c r="K8" s="24">
        <f t="shared" si="1"/>
        <v>2</v>
      </c>
    </row>
    <row r="9" spans="1:12" x14ac:dyDescent="0.65">
      <c r="A9" s="23">
        <v>7</v>
      </c>
      <c r="B9" s="4" t="s">
        <v>50</v>
      </c>
      <c r="C9" s="4">
        <v>381200</v>
      </c>
      <c r="D9" s="4">
        <v>4</v>
      </c>
      <c r="E9" s="4">
        <v>85496</v>
      </c>
      <c r="F9" s="4">
        <v>78</v>
      </c>
      <c r="G9" s="4">
        <v>74</v>
      </c>
      <c r="H9" s="4"/>
      <c r="I9" s="4">
        <f>COUNT(A9:G9)</f>
        <v>6</v>
      </c>
      <c r="J9" s="4">
        <f t="shared" si="0"/>
        <v>4</v>
      </c>
      <c r="K9" s="24">
        <f t="shared" si="1"/>
        <v>1</v>
      </c>
    </row>
    <row r="10" spans="1:12" x14ac:dyDescent="0.65">
      <c r="A10" s="23">
        <v>8</v>
      </c>
      <c r="B10" s="4" t="s">
        <v>51</v>
      </c>
      <c r="C10" s="4"/>
      <c r="D10" s="4">
        <v>5</v>
      </c>
      <c r="E10" s="4">
        <v>565</v>
      </c>
      <c r="F10" s="4">
        <v>66</v>
      </c>
      <c r="G10" s="4">
        <v>79</v>
      </c>
      <c r="H10" s="4"/>
      <c r="I10" s="4">
        <f>COUNT(A10:G10)</f>
        <v>5</v>
      </c>
      <c r="J10" s="4">
        <f t="shared" si="0"/>
        <v>3</v>
      </c>
      <c r="K10" s="24">
        <f t="shared" si="1"/>
        <v>2</v>
      </c>
    </row>
    <row r="11" spans="1:12" x14ac:dyDescent="0.65">
      <c r="A11" s="23">
        <v>9</v>
      </c>
      <c r="B11" s="4" t="s">
        <v>52</v>
      </c>
      <c r="C11" s="4">
        <v>380099</v>
      </c>
      <c r="D11" s="4">
        <v>2</v>
      </c>
      <c r="E11" s="4">
        <v>565</v>
      </c>
      <c r="F11" s="4"/>
      <c r="G11" s="4"/>
      <c r="H11" s="4"/>
      <c r="I11" s="4">
        <f>COUNT(A11:G11)</f>
        <v>4</v>
      </c>
      <c r="J11" s="4">
        <f t="shared" si="0"/>
        <v>4</v>
      </c>
      <c r="K11" s="24">
        <f t="shared" si="1"/>
        <v>3</v>
      </c>
    </row>
    <row r="12" spans="1:12" x14ac:dyDescent="0.65">
      <c r="A12" s="23">
        <v>10</v>
      </c>
      <c r="B12" s="4" t="s">
        <v>53</v>
      </c>
      <c r="C12" s="4">
        <v>380152</v>
      </c>
      <c r="D12" s="4">
        <v>1</v>
      </c>
      <c r="E12" s="4">
        <v>66</v>
      </c>
      <c r="F12" s="4">
        <v>80</v>
      </c>
      <c r="G12" s="4">
        <v>85</v>
      </c>
      <c r="H12" s="4"/>
      <c r="I12" s="4">
        <f>COUNT(A12:G12)</f>
        <v>6</v>
      </c>
      <c r="J12" s="4">
        <f t="shared" si="0"/>
        <v>4</v>
      </c>
      <c r="K12" s="24">
        <f t="shared" si="1"/>
        <v>1</v>
      </c>
    </row>
    <row r="13" spans="1:12" x14ac:dyDescent="0.65">
      <c r="A13" s="23">
        <v>11</v>
      </c>
      <c r="B13" s="4" t="s">
        <v>54</v>
      </c>
      <c r="C13" s="4"/>
      <c r="D13" s="4">
        <v>3</v>
      </c>
      <c r="E13" s="4">
        <v>79</v>
      </c>
      <c r="F13" s="4">
        <v>87</v>
      </c>
      <c r="G13" s="4">
        <v>91</v>
      </c>
      <c r="H13" s="4"/>
      <c r="I13" s="4">
        <f>COUNT(A13:G13)</f>
        <v>5</v>
      </c>
      <c r="J13" s="4">
        <f t="shared" si="0"/>
        <v>3</v>
      </c>
      <c r="K13" s="24">
        <f t="shared" si="1"/>
        <v>2</v>
      </c>
    </row>
    <row r="14" spans="1:12" x14ac:dyDescent="0.65">
      <c r="A14" s="23">
        <v>12</v>
      </c>
      <c r="B14" s="4" t="s">
        <v>55</v>
      </c>
      <c r="C14" s="4">
        <v>380048</v>
      </c>
      <c r="D14" s="4">
        <v>8</v>
      </c>
      <c r="E14" s="4">
        <v>23</v>
      </c>
      <c r="F14" s="4"/>
      <c r="G14" s="4">
        <v>66</v>
      </c>
      <c r="H14" s="4"/>
      <c r="I14" s="4">
        <f>COUNT(A14:G14)</f>
        <v>5</v>
      </c>
      <c r="J14" s="4">
        <f t="shared" si="0"/>
        <v>4</v>
      </c>
      <c r="K14" s="24">
        <f t="shared" si="1"/>
        <v>2</v>
      </c>
    </row>
    <row r="15" spans="1:12" x14ac:dyDescent="0.65">
      <c r="A15" s="23">
        <v>13</v>
      </c>
      <c r="B15" s="4" t="s">
        <v>56</v>
      </c>
      <c r="C15" s="4">
        <v>380091</v>
      </c>
      <c r="D15" s="4">
        <v>9</v>
      </c>
      <c r="E15" s="4">
        <v>98</v>
      </c>
      <c r="F15" s="4">
        <v>75</v>
      </c>
      <c r="G15" s="4">
        <v>69</v>
      </c>
      <c r="H15" s="4"/>
      <c r="I15" s="4">
        <f>COUNT(A15:G15)</f>
        <v>6</v>
      </c>
      <c r="J15" s="4">
        <f t="shared" si="0"/>
        <v>4</v>
      </c>
      <c r="K15" s="24">
        <f t="shared" si="1"/>
        <v>1</v>
      </c>
    </row>
    <row r="16" spans="1:12" x14ac:dyDescent="0.65">
      <c r="A16" s="23">
        <v>14</v>
      </c>
      <c r="B16" s="4" t="s">
        <v>57</v>
      </c>
      <c r="C16" s="4">
        <v>380002</v>
      </c>
      <c r="D16" s="4"/>
      <c r="E16" s="4">
        <v>232</v>
      </c>
      <c r="F16" s="4">
        <v>75</v>
      </c>
      <c r="G16" s="4">
        <v>75</v>
      </c>
      <c r="H16" s="4"/>
      <c r="I16" s="4">
        <f>COUNT(A16:G16)</f>
        <v>5</v>
      </c>
      <c r="J16" s="4">
        <f>COUNTA(B16:E16)</f>
        <v>3</v>
      </c>
      <c r="K16" s="24">
        <f t="shared" si="1"/>
        <v>2</v>
      </c>
    </row>
    <row r="17" spans="1:11" x14ac:dyDescent="0.65">
      <c r="A17" s="23">
        <v>15</v>
      </c>
      <c r="B17" s="4" t="s">
        <v>58</v>
      </c>
      <c r="C17" s="4">
        <v>370012</v>
      </c>
      <c r="D17" s="4"/>
      <c r="E17" s="4">
        <v>49</v>
      </c>
      <c r="F17" s="4">
        <v>55</v>
      </c>
      <c r="G17" s="4">
        <v>78</v>
      </c>
      <c r="H17" s="4"/>
      <c r="I17" s="4">
        <f>COUNT(A17:G17)</f>
        <v>5</v>
      </c>
      <c r="J17" s="4">
        <f t="shared" si="0"/>
        <v>3</v>
      </c>
      <c r="K17" s="24">
        <f t="shared" si="1"/>
        <v>2</v>
      </c>
    </row>
    <row r="18" spans="1:11" x14ac:dyDescent="0.65">
      <c r="A18" s="23">
        <v>16</v>
      </c>
      <c r="B18" s="4" t="s">
        <v>59</v>
      </c>
      <c r="C18" s="4"/>
      <c r="D18" s="4">
        <v>5</v>
      </c>
      <c r="E18" s="4">
        <v>499</v>
      </c>
      <c r="F18" s="4"/>
      <c r="G18" s="4"/>
      <c r="H18" s="4"/>
      <c r="I18" s="4">
        <f>COUNT(A18:G18)</f>
        <v>3</v>
      </c>
      <c r="J18" s="4">
        <f t="shared" si="0"/>
        <v>3</v>
      </c>
      <c r="K18" s="24">
        <f t="shared" si="1"/>
        <v>4</v>
      </c>
    </row>
    <row r="19" spans="1:11" x14ac:dyDescent="0.65">
      <c r="A19" s="23">
        <v>17</v>
      </c>
      <c r="B19" s="4" t="s">
        <v>60</v>
      </c>
      <c r="C19" s="4">
        <v>323650</v>
      </c>
      <c r="D19" s="4">
        <v>9</v>
      </c>
      <c r="E19" s="4">
        <v>99</v>
      </c>
      <c r="F19" s="4">
        <v>67</v>
      </c>
      <c r="G19" s="4">
        <v>85</v>
      </c>
      <c r="H19" s="4"/>
      <c r="I19" s="4">
        <f>COUNT(A19:G19)</f>
        <v>6</v>
      </c>
      <c r="J19" s="4">
        <f t="shared" si="0"/>
        <v>4</v>
      </c>
      <c r="K19" s="24">
        <f t="shared" si="1"/>
        <v>1</v>
      </c>
    </row>
    <row r="20" spans="1:11" x14ac:dyDescent="0.65">
      <c r="A20" s="23">
        <v>18</v>
      </c>
      <c r="B20" s="4" t="s">
        <v>61</v>
      </c>
      <c r="C20" s="4">
        <v>319500</v>
      </c>
      <c r="D20" s="4">
        <v>10</v>
      </c>
      <c r="E20" s="4">
        <v>32</v>
      </c>
      <c r="F20" s="4">
        <v>69</v>
      </c>
      <c r="G20" s="4">
        <v>87</v>
      </c>
      <c r="H20" s="4"/>
      <c r="I20" s="4">
        <f>COUNT(A20:G20)</f>
        <v>6</v>
      </c>
      <c r="J20" s="4">
        <f t="shared" si="0"/>
        <v>4</v>
      </c>
      <c r="K20" s="24">
        <f t="shared" si="1"/>
        <v>1</v>
      </c>
    </row>
    <row r="21" spans="1:11" x14ac:dyDescent="0.65">
      <c r="A21" s="23">
        <v>19</v>
      </c>
      <c r="B21" s="4" t="s">
        <v>62</v>
      </c>
      <c r="C21" s="4">
        <v>321990</v>
      </c>
      <c r="D21" s="4">
        <v>5</v>
      </c>
      <c r="E21" s="4">
        <v>45</v>
      </c>
      <c r="F21" s="4">
        <v>91</v>
      </c>
      <c r="G21" s="4"/>
      <c r="H21" s="4"/>
      <c r="I21" s="4">
        <f>COUNT(A21:G21)</f>
        <v>5</v>
      </c>
      <c r="J21" s="4">
        <f t="shared" si="0"/>
        <v>4</v>
      </c>
      <c r="K21" s="24">
        <f t="shared" si="1"/>
        <v>2</v>
      </c>
    </row>
    <row r="22" spans="1:11" x14ac:dyDescent="0.65">
      <c r="A22" s="23">
        <v>20</v>
      </c>
      <c r="B22" s="4" t="s">
        <v>63</v>
      </c>
      <c r="C22" s="4"/>
      <c r="D22" s="4">
        <v>8</v>
      </c>
      <c r="E22" s="4">
        <v>65</v>
      </c>
      <c r="F22" s="4">
        <v>82</v>
      </c>
      <c r="G22" s="4">
        <v>72</v>
      </c>
      <c r="H22" s="4"/>
      <c r="I22" s="4">
        <f>COUNT(A22:G22)</f>
        <v>5</v>
      </c>
      <c r="J22" s="4">
        <f t="shared" si="0"/>
        <v>3</v>
      </c>
      <c r="K22" s="24">
        <f t="shared" si="1"/>
        <v>2</v>
      </c>
    </row>
    <row r="23" spans="1:11" x14ac:dyDescent="0.65">
      <c r="A23" s="23">
        <v>21</v>
      </c>
      <c r="B23" s="4" t="s">
        <v>64</v>
      </c>
      <c r="C23" s="4">
        <v>361745</v>
      </c>
      <c r="D23" s="4">
        <v>8</v>
      </c>
      <c r="E23" s="4">
        <v>365</v>
      </c>
      <c r="F23" s="4">
        <v>87</v>
      </c>
      <c r="G23" s="4">
        <v>69</v>
      </c>
      <c r="H23" s="4"/>
      <c r="I23" s="4">
        <f>COUNT(A23:G23)</f>
        <v>6</v>
      </c>
      <c r="J23" s="4">
        <f t="shared" si="0"/>
        <v>4</v>
      </c>
      <c r="K23" s="24">
        <f t="shared" si="1"/>
        <v>1</v>
      </c>
    </row>
    <row r="24" spans="1:11" x14ac:dyDescent="0.65">
      <c r="A24" s="27">
        <v>22</v>
      </c>
      <c r="B24" s="28" t="s">
        <v>65</v>
      </c>
      <c r="C24" s="28">
        <v>383255</v>
      </c>
      <c r="D24" s="28">
        <v>5</v>
      </c>
      <c r="E24" s="28">
        <v>999</v>
      </c>
      <c r="F24" s="28">
        <v>92</v>
      </c>
      <c r="G24" s="28">
        <v>84</v>
      </c>
      <c r="H24" s="28"/>
      <c r="I24" s="28">
        <f>COUNT(A24:G24)</f>
        <v>6</v>
      </c>
      <c r="J24" s="28">
        <f t="shared" si="0"/>
        <v>4</v>
      </c>
      <c r="K24" s="29">
        <f t="shared" si="1"/>
        <v>1</v>
      </c>
    </row>
  </sheetData>
  <conditionalFormatting sqref="L3:L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E177B-BEC7-4A78-9290-6FCBEE22246B}">
  <dimension ref="A1:C23"/>
  <sheetViews>
    <sheetView tabSelected="1" workbookViewId="0">
      <selection activeCell="A24" sqref="A24:XFD24"/>
    </sheetView>
  </sheetViews>
  <sheetFormatPr defaultRowHeight="19.8" x14ac:dyDescent="0.65"/>
  <cols>
    <col min="2" max="2" width="12.90625" bestFit="1" customWidth="1"/>
    <col min="3" max="3" width="8" bestFit="1" customWidth="1"/>
  </cols>
  <sheetData>
    <row r="1" spans="1:3" x14ac:dyDescent="0.65">
      <c r="A1" s="30" t="s">
        <v>46</v>
      </c>
      <c r="B1" s="31" t="s">
        <v>75</v>
      </c>
      <c r="C1" s="32" t="s">
        <v>74</v>
      </c>
    </row>
    <row r="2" spans="1:3" x14ac:dyDescent="0.65">
      <c r="A2" s="33" t="s">
        <v>47</v>
      </c>
      <c r="B2" s="34">
        <v>88.96</v>
      </c>
      <c r="C2" s="34" t="str">
        <f t="shared" ref="C2" si="0">_xlfn.IFS(B2:B23&gt;=90,"A+",B2:B23&gt;=80,"A",B2:B23&gt;=75,"B+",B2:B23&gt;=70,"B",B2:B23&gt;=60,"C",B2:B23&lt;60,"D",B2:B23&lt;33,"FAIL")</f>
        <v>A</v>
      </c>
    </row>
    <row r="3" spans="1:3" x14ac:dyDescent="0.65">
      <c r="A3" s="35" t="s">
        <v>2</v>
      </c>
      <c r="B3" s="35">
        <v>78.3</v>
      </c>
      <c r="C3" s="36" t="str">
        <f>_xlfn.IFS(B3:B23&gt;=90,"A+",B3:B23&gt;=80,"A",B3:B23&gt;=75,"B+",B3:B23&gt;=70,"B",B3:B23&gt;=60,"C",B3:B23&lt;60,"D",B3:B23&lt;33,"FAIL")</f>
        <v>B+</v>
      </c>
    </row>
    <row r="4" spans="1:3" x14ac:dyDescent="0.65">
      <c r="A4" s="33" t="s">
        <v>14</v>
      </c>
      <c r="B4" s="33">
        <v>75.33</v>
      </c>
      <c r="C4" s="34" t="str">
        <f>_xlfn.IFS(B4:B24&gt;=90,"A+",B4:B24&gt;=80,"A",B4:B24&gt;=75,"B+",B4:B24&gt;=70,"B",B4:B24&gt;=60,"C",B4:B24&lt;60,"D",B4:B24&lt;33,"FAIL")</f>
        <v>B+</v>
      </c>
    </row>
    <row r="5" spans="1:3" x14ac:dyDescent="0.65">
      <c r="A5" s="35" t="s">
        <v>48</v>
      </c>
      <c r="B5" s="35">
        <v>78.33</v>
      </c>
      <c r="C5" s="36" t="str">
        <f>_xlfn.IFS(B5:B25&gt;=90,"A+",B5:B25&gt;=80,"A",B5:B25&gt;=75,"B+",B5:B25&gt;=70,"B",B5:B25&gt;=60,"C",B5:B25&lt;60,"D",B5:B25&lt;33,"FAIL")</f>
        <v>B+</v>
      </c>
    </row>
    <row r="6" spans="1:3" x14ac:dyDescent="0.65">
      <c r="A6" s="33" t="s">
        <v>49</v>
      </c>
      <c r="B6" s="33">
        <v>91.22</v>
      </c>
      <c r="C6" s="34" t="str">
        <f>_xlfn.IFS(B6:B26&gt;=90,"A+",B6:B26&gt;=80,"A",B6:B26&gt;=75,"B+",B6:B26&gt;=70,"B",B6:B26&gt;=60,"C",B6:B26&lt;60,"D",B6:B26&lt;33,"FAIL")</f>
        <v>A+</v>
      </c>
    </row>
    <row r="7" spans="1:3" x14ac:dyDescent="0.65">
      <c r="A7" s="35" t="s">
        <v>9</v>
      </c>
      <c r="B7" s="35">
        <v>78.33</v>
      </c>
      <c r="C7" s="36" t="str">
        <f>_xlfn.IFS(B7:B27&gt;=90,"A+",B7:B27&gt;=80,"A",B7:B27&gt;=75,"B+",B7:B27&gt;=70,"B",B7:B27&gt;=60,"C",B7:B27&lt;60,"D",B7:B27&lt;33,"FAIL")</f>
        <v>B+</v>
      </c>
    </row>
    <row r="8" spans="1:3" x14ac:dyDescent="0.65">
      <c r="A8" s="33" t="s">
        <v>50</v>
      </c>
      <c r="B8" s="33">
        <v>68.33</v>
      </c>
      <c r="C8" s="34" t="str">
        <f>_xlfn.IFS(B8:B28&gt;=90,"A+",B8:B28&gt;=80,"A",B8:B28&gt;=75,"B+",B8:B28&gt;=70,"B",B8:B28&gt;=60,"C",B8:B28&lt;60,"D",B8:B28&lt;33,"FAIL")</f>
        <v>C</v>
      </c>
    </row>
    <row r="9" spans="1:3" x14ac:dyDescent="0.65">
      <c r="A9" s="35" t="s">
        <v>51</v>
      </c>
      <c r="B9" s="35">
        <v>91.66</v>
      </c>
      <c r="C9" s="36" t="str">
        <f>_xlfn.IFS(B9:B29&gt;=90,"A+",B9:B29&gt;=80,"A",B9:B29&gt;=75,"B+",B9:B29&gt;=70,"B",B9:B29&gt;=60,"C",B9:B29&lt;60,"D",B9:B29&lt;33,"FAIL")</f>
        <v>A+</v>
      </c>
    </row>
    <row r="10" spans="1:3" x14ac:dyDescent="0.65">
      <c r="A10" s="33" t="s">
        <v>52</v>
      </c>
      <c r="B10" s="33">
        <v>78.33</v>
      </c>
      <c r="C10" s="34" t="str">
        <f>_xlfn.IFS(B10:B30&gt;=90,"A+",B10:B30&gt;=80,"A",B10:B30&gt;=75,"B+",B10:B30&gt;=70,"B",B10:B30&gt;=60,"C",B10:B30&lt;60,"D",B10:B30&lt;33,"FAIL")</f>
        <v>B+</v>
      </c>
    </row>
    <row r="11" spans="1:3" x14ac:dyDescent="0.65">
      <c r="A11" s="35" t="s">
        <v>53</v>
      </c>
      <c r="B11" s="35">
        <v>69.33</v>
      </c>
      <c r="C11" s="36" t="str">
        <f>_xlfn.IFS(B11:B31&gt;=90,"A+",B11:B31&gt;=80,"A",B11:B31&gt;=75,"B+",B11:B31&gt;=70,"B",B11:B31&gt;=60,"C",B11:B31&lt;60,"D",B11:B31&lt;33,"FAIL")</f>
        <v>C</v>
      </c>
    </row>
    <row r="12" spans="1:3" x14ac:dyDescent="0.65">
      <c r="A12" s="33" t="s">
        <v>54</v>
      </c>
      <c r="B12" s="33">
        <v>70</v>
      </c>
      <c r="C12" s="34" t="str">
        <f>_xlfn.IFS(B12:B32&gt;=90,"A+",B12:B32&gt;=80,"A",B12:B32&gt;=75,"B+",B12:B32&gt;=70,"B",B12:B32&gt;=60,"C",B12:B32&lt;60,"D",B12:B32&lt;33,"FAIL")</f>
        <v>B</v>
      </c>
    </row>
    <row r="13" spans="1:3" x14ac:dyDescent="0.65">
      <c r="A13" s="35" t="s">
        <v>55</v>
      </c>
      <c r="B13" s="35">
        <v>76</v>
      </c>
      <c r="C13" s="36" t="str">
        <f>_xlfn.IFS(B13:B33&gt;=90,"A+",B13:B33&gt;=80,"A",B13:B33&gt;=75,"B+",B13:B33&gt;=70,"B",B13:B33&gt;=60,"C",B13:B33&lt;60,"D",B13:B33&lt;33,"FAIL")</f>
        <v>B+</v>
      </c>
    </row>
    <row r="14" spans="1:3" x14ac:dyDescent="0.65">
      <c r="A14" s="33" t="s">
        <v>56</v>
      </c>
      <c r="B14" s="33">
        <v>78</v>
      </c>
      <c r="C14" s="34" t="str">
        <f>_xlfn.IFS(B14:B34&gt;=90,"A+",B14:B34&gt;=80,"A",B14:B34&gt;=75,"B+",B14:B34&gt;=70,"B",B14:B34&gt;=60,"C",B14:B34&lt;60,"D",B14:B34&lt;33,"FAIL")</f>
        <v>B+</v>
      </c>
    </row>
    <row r="15" spans="1:3" x14ac:dyDescent="0.65">
      <c r="A15" s="35" t="s">
        <v>57</v>
      </c>
      <c r="B15" s="35">
        <v>75.959999999999994</v>
      </c>
      <c r="C15" s="36" t="str">
        <f>_xlfn.IFS(B15:B35&gt;=90,"A+",B15:B35&gt;=80,"A",B15:B35&gt;=75,"B+",B15:B35&gt;=70,"B",B15:B35&gt;=60,"C",B15:B35&lt;60,"D",B15:B35&lt;33,"FAIL")</f>
        <v>B+</v>
      </c>
    </row>
    <row r="16" spans="1:3" x14ac:dyDescent="0.65">
      <c r="A16" s="33" t="s">
        <v>58</v>
      </c>
      <c r="B16" s="33">
        <v>66</v>
      </c>
      <c r="C16" s="34" t="str">
        <f>_xlfn.IFS(B16:B36&gt;=90,"A+",B16:B36&gt;=80,"A",B16:B36&gt;=75,"B+",B16:B36&gt;=70,"B",B16:B36&gt;=60,"C",B16:B36&lt;60,"D",B16:B36&lt;33,"FAIL")</f>
        <v>C</v>
      </c>
    </row>
    <row r="17" spans="1:3" x14ac:dyDescent="0.65">
      <c r="A17" s="35" t="s">
        <v>59</v>
      </c>
      <c r="B17" s="35">
        <v>85</v>
      </c>
      <c r="C17" s="36" t="str">
        <f>_xlfn.IFS(B17:B37&gt;=90,"A+",B17:B37&gt;=80,"A",B17:B37&gt;=75,"B+",B17:B37&gt;=70,"B",B17:B37&gt;=60,"C",B17:B37&lt;60,"D",B17:B37&lt;33,"FAIL")</f>
        <v>A</v>
      </c>
    </row>
    <row r="18" spans="1:3" x14ac:dyDescent="0.65">
      <c r="A18" s="33" t="s">
        <v>60</v>
      </c>
      <c r="B18" s="33">
        <v>88.73</v>
      </c>
      <c r="C18" s="34" t="str">
        <f>_xlfn.IFS(B18:B38&gt;=90,"A+",B18:B38&gt;=80,"A",B18:B38&gt;=75,"B+",B18:B38&gt;=70,"B",B18:B38&gt;=60,"C",B18:B38&lt;60,"D",B18:B38&lt;33,"FAIL")</f>
        <v>A</v>
      </c>
    </row>
    <row r="19" spans="1:3" x14ac:dyDescent="0.65">
      <c r="A19" s="35" t="s">
        <v>61</v>
      </c>
      <c r="B19" s="35">
        <v>84</v>
      </c>
      <c r="C19" s="36" t="str">
        <f>_xlfn.IFS(B19:B39&gt;=90,"A+",B19:B39&gt;=80,"A",B19:B39&gt;=75,"B+",B19:B39&gt;=70,"B",B19:B39&gt;=60,"C",B19:B39&lt;60,"D",B19:B39&lt;33,"FAIL")</f>
        <v>A</v>
      </c>
    </row>
    <row r="20" spans="1:3" x14ac:dyDescent="0.65">
      <c r="A20" s="33" t="s">
        <v>62</v>
      </c>
      <c r="B20" s="33">
        <v>86</v>
      </c>
      <c r="C20" s="34" t="str">
        <f>_xlfn.IFS(B20:B40&gt;=90,"A+",B20:B40&gt;=80,"A",B20:B40&gt;=75,"B+",B20:B40&gt;=70,"B",B20:B40&gt;=60,"C",B20:B40&lt;60,"D",B20:B40&lt;33,"FAIL")</f>
        <v>A</v>
      </c>
    </row>
    <row r="21" spans="1:3" x14ac:dyDescent="0.65">
      <c r="A21" s="35" t="s">
        <v>63</v>
      </c>
      <c r="B21" s="35">
        <v>86.89</v>
      </c>
      <c r="C21" s="36" t="str">
        <f>_xlfn.IFS(B21:B41&gt;=90,"A+",B21:B41&gt;=80,"A",B21:B41&gt;=75,"B+",B21:B41&gt;=70,"B",B21:B41&gt;=60,"C",B21:B41&lt;60,"D",B21:B41&lt;33,"FAIL")</f>
        <v>A</v>
      </c>
    </row>
    <row r="22" spans="1:3" x14ac:dyDescent="0.65">
      <c r="A22" s="33" t="s">
        <v>64</v>
      </c>
      <c r="B22" s="33">
        <v>74.33</v>
      </c>
      <c r="C22" s="34" t="str">
        <f>_xlfn.IFS(B22:B42&gt;=90,"A+",B22:B42&gt;=80,"A",B22:B42&gt;=75,"B+",B22:B42&gt;=70,"B",B22:B42&gt;=60,"C",B22:B42&lt;60,"D",B22:B42&lt;33,"FAIL")</f>
        <v>B</v>
      </c>
    </row>
    <row r="23" spans="1:3" ht="20.399999999999999" thickBot="1" x14ac:dyDescent="0.7">
      <c r="A23" s="37" t="s">
        <v>65</v>
      </c>
      <c r="B23" s="38">
        <v>75.55</v>
      </c>
      <c r="C23" s="36" t="str">
        <f>_xlfn.IFS(B23:B43&gt;=90,"A+",B23:B43&gt;=80,"A",B23:B43&gt;=75,"B+",B23:B43&gt;=70,"B",B23:B43&gt;=60,"C",B23:B43&lt;60,"D",B23:B43&lt;33,"FAIL")</f>
        <v>B+</v>
      </c>
    </row>
  </sheetData>
  <phoneticPr fontId="1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J A A B Q S w M E F A A C A A g A b m w H V 6 d 1 0 v e l A A A A 9 g A A A B I A H A B D b 2 5 m a W c v U G F j a 2 F n Z S 5 4 b W w g o h g A K K A U A A A A A A A A A A A A A A A A A A A A A A A A A A A A h Y 8 9 D o I w A I W v Q r r T H 2 R Q U s r g Z C L G x M S 4 N q W W R i i G t p a 7 O X g k r y B G U T f H 9 7 1 v e O 9 + v d F i a J v o I n u r O 5 M D A j G I p B F d p Y 3 K g X f H e A 4 K R r d c n L i S 0 S g b m w 2 2 y k H t 3 D l D K I Q A w w x 2 v U I J x g Q d y v V O 1 L L l 4 C P r / 3 K s j X X c C A k Y 3 b / G s A Q S s o A p T i G m a I K 0 1 O Y r J O P e Z / s D 6 d I 3 z v e S K R + v N h R N k a L 3 B / Y A U E s D B B Q A A g A I A G 5 s B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b A d X / Q M y D N E G A A B T F g A A E w A c A E Z v c m 1 1 b G F z L 1 N l Y 3 R p b 2 4 x L m 0 g o h g A K K A U A A A A A A A A A A A A A A A A A A A A A A A A A A A A 1 V h N b x s 3 E L 0 b 8 H 8 Q F K B Q A M m p k y C H B j 6 s V r K t W p J V r S 2 l i A q C 2 q U k V l x y S 3 J t K 0 H + e 4 d c u f 7 g r I 2 e i u a Q R B y S y 5 l 5 8 + a R h q W W K 9 l I q n + P P x 8 e H B 6 Y D d U s a 6 R U G 5 I Z s u K S C v L + 5 / f H j Z O G Y P b w o A F / E l X q l M F I b G 6 O e i o t c y Z t 6 5 Q L d h Q r a e G H a T X j X x b X h m m z 6 D E h F p e S 9 T S / Y f D L b K 0 q F h f T Q X I + j h r j / n y x 1 d x s F h f u b 0 k 7 x c 5 u F p E x f C 3 d v o v + l 7 g / X I Q n O k r N T f N t + y v s z 3 N u m T 5 p t p v t R q x E m U t z c v z x u N 3 4 r V S W J X Y n 2 M n D f 4 / G S r I / 3 r Y r Z 9 4 0 J 1 r l Y M s a 5 4 x m c O I m e H Z F l z B x b 9 m P t y q / 2 4 2 v + / F I i C S l A k 5 2 Y n X 5 e M t 4 Q + U a d r z a F e x h u y t N p V k p n V d n d E b T Q r 7 f / v 6 9 C Z 4 M p P 3 0 8 c j N + t F u f G + O 6 J b B q I X f D c v u b D W o M i a C 0 R n V n E o b j P f v O s l G 3 W q l c j L R P A 3 3 6 3 F T C J o y F / n A G O 8 E l 9 U J n x 9 u R s U N M 2 T C N L m f F U 7 y C L C a c l m 7 N Q E A r f i 6 1 N R h M n Q g 5 w A M J c k Y o h h a 5 Z p L R o Y q x V e f l k y Q Z G c s C 9 d 6 2 x W V W x L T g q b c 7 m q m u I w + t 5 w z v t 6 E 8 R o y u b a b Y H j O M 2 S 0 q 7 I d v n t P K S z k M Z y R j K D o 6 B o 5 E R z o l t b b o 2 k 0 I D H T l q 8 4 y / 7 l N A I Y J v H 4 L J h + w f S S z P F g n D G K e X G m V S k z E s P G U B 0 I I k 8 1 U A r p a k C / C Y x T W F V n q x Y m p S m Y N B g c / O I X 7 N U G U L T p F l + L m / b L d p q R n 8 i U h 1 C r 1 t b b J + o W C i G x j G k u 1 z X m O Z S L u g 2 9 3 i 9 m 1 I a 2 C w b s Z w z p S 6 t D e P u V w e i V 0 n + V Y V Y u M 5 U z i 8 x P C s b q b F c 0 3 d S Z N C 9 q N g R X I A y P y / I Z h L y z Z E R h N a c h G a I 1 N d 8 w J p b U 1 F g M S f i 3 0 J Z Y q i 1 5 B 7 l R B e m W 1 i K o O X 5 / Q 6 o k X J Y W W m Z Y U 2 X G l c F Z K C r v O l w C C e Y F e L 3 k A u O h 6 I Z p V 4 W e j 4 A v T Z k X K N 9 1 q e E p m V M N l Y X s 0 x U l s 0 q h X K R s R / C M X E J t I D l x d p J A P s I Q x T 2 I z 2 j y A f 7 u z X p k I u g O 2 S C G 9 q K h j w N V b z G M x x s u M p L Q F Q O O c 5 N C M M d C I c U X l w U 5 V 2 L f p I L e Z h 3 F E K t I H 0 I W R s Q x L S Q v 3 T K k e v b d Z U T F q p R e M p E h y n T 9 O 5 B A G d B l b e R P R 2 R K A Q V o i 3 k p 8 D 7 l Z 7 T E G J / K b K k x j T C Q B u S J 6 + g e L U q E U 4 b q t o I T H F l i C R l x y f M y J 1 e l t / v j l 2 G M R q W A V n E f n k p M h O 4 n p S Q z b h R C A x u u M z K F 0 0 Q x m T k h G W o b G O X C N / i 6 X h 6 V V n V 6 P M / 9 S Y F t O z P O b q F 7 a Y 1 8 8 5 w L Q Z z e N H j T I g O Z c V A U y N I P A B b u m g w w U K f L h C V Q v C O e Z Y K R q r u A I T x e v u Q u G R 4 9 a L R j q t f q n a 8 y P w n B s p N S x K m / W q A O 8 l w 5 B v m G 4 M j J A + K p m k Q C 2 n t d J I c U N p p T m 2 6 A f 3 O g H e A + n r F 9 K P d j Y S e h x o D 0 c X 3 I T X 6 I z p T l 9 9 I w J H n S h W 5 a W 3 0 z B X I V N k j V W n K U 7 e Z U b E n k R I / L P 5 x N e + Y I w 9 9 N S C s C E H U c g 3 j 1 4 H B S R e A t o u 1 o J l w S 6 k 8 f Z X + W Q C 0 g 8 Y m b r Z l B H A C h A 6 1 3 x j Y 8 h X k 1 I i n i e k n X S L o d M U V / g k t 1 B d r v 9 k i r L + A u B / I D W N + L o g 4 I N Y i a I z 7 N l 6 U L W + j g K Q X H J a l S 4 L J U 9 w l f D M m G r 1 4 I x b j M l 5 B 3 t S I P r j z X r d D c I E R e x k 9 d H b 8 U z 3 s V R K o r U 6 h D 7 M b B r G B p G L T K Z l D b h G q f 9 a r u U e E J a o l c r l b 1 v l 4 n 3 d c 6 t c y 0 A j Z 3 g A y N R Q E O A k w n G E f G f A 0 3 c W t Z x Q D I 5 w d y p S z c p T y x J 6 l m L A z P U z 7 + J 5 h e 4 9 T q C s 8 L C M C i E G D 7 + I W g 8 m i q r k W k S i d 6 o x z T G / D z J S 5 P o O L l K y 3 B a + m J w 1 S p H S k C Q S j 9 U N O 4 A H c S B O A R 6 d z V a z C H T 1 T 2 S n b 7 y e R J R E A d V j P h L G q t K U I m s Y L u m 5 E z o Y C 9 u + o O O V q q 8 r y S D 0 / c w n j J w i R c 6 U O b X q p 0 A 2 0 E A 0 5 y e T r 4 Q l p e Z H V 8 p k Z w C U O y O A V 4 w R f g e u R A w w t M V U 2 o b 3 e e F z D 7 E P Z 3 d T j X t C j c g e v u N a 5 I c o h 2 6 k l U 0 L y o b W 2 o p I + S K Y h O d y f z e H I v U V q F K I 9 1 y Q 2 r N b u i n i i N x N S d y n S u i 1 p Z M 2 c C k s f q W n a X Q j U j 9 6 4 K Q e D 2 1 L 0 Z P T H / e H h R m j I J z T a 7 f 9 5 6 e F S q D P v h 1 r O n J / e S 9 J Q G H / 8 8 O m 7 C J w 4 P u K z 7 y u M 3 w T f N S I i O E 0 O 0 4 4 C x o k I 0 / + t n w f B I r z w L f v o / P w r + 3 o + m Y U P 9 9 X p 8 j x r p 2 + 9 + d I i M R t d n y G j S n 6 A 7 j D u h 5 S l g n v j 0 + W 9 Q S w E C L Q A U A A I A C A B u b A d X p 3 X S 9 6 U A A A D 2 A A A A E g A A A A A A A A A A A A A A A A A A A A A A Q 2 9 u Z m l n L 1 B h Y 2 t h Z 2 U u e G 1 s U E s B A i 0 A F A A C A A g A b m w H V w / K 6 a u k A A A A 6 Q A A A B M A A A A A A A A A A A A A A A A A 8 Q A A A F t D b 2 5 0 Z W 5 0 X 1 R 5 c G V z X S 5 4 b W x Q S w E C L Q A U A A I A C A B u b A d X / Q M y D N E G A A B T F g A A E w A A A A A A A A A A A A A A A A D i A Q A A R m 9 y b X V s Y X M v U 2 V j d G l v b j E u b V B L B Q Y A A A A A A w A D A M I A A A A A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E A A A A A A A A M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X J z X 2 R z X 2 Z p b m F s X z I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A 3 V D A 4 O j A w O j U 2 L j M 0 N T Q 1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N h c n N f Z H N f Z m l u Y W x f M j A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X 2 R z X 2 Z p b m F s X z I w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1 9 k c 1 9 m a W 5 h b F 8 y M D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1 9 k c 1 9 m a W 5 h b F 8 y M D I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U l u Z G l h L V J h a W 5 m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s b F 9 J b m R p Y V 9 S Y W l u Z m F s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d U M D g 6 M D U 6 M j g u M D k z M z g x N F o i I C 8 + P E V u d H J 5 I F R 5 c G U 9 I k Z p b G x D b 2 x 1 b W 5 U e X B l c y I g V m F s d W U 9 I n N B d 1 V G Q l F V R i I g L z 4 8 R W 5 0 c n k g V H l w Z T 0 i R m l s b E N v b H V t b k 5 h b W V z I i B W Y W x 1 Z T 0 i c 1 s m c X V v d D t Z R U F S J n F 1 b 3 Q 7 L C Z x d W 9 0 O 0 p V T i Z x d W 9 0 O y w m c X V v d D t K V U w m c X V v d D s s J n F 1 b 3 Q 7 Q V V H J n F 1 b 3 Q 7 L C Z x d W 9 0 O 1 N F U C Z x d W 9 0 O y w m c X V v d D t K V U 4 t U 0 V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L U l u Z G l h L V J h a W 5 m Y W x s L 0 N o Y W 5 n Z W Q g V H l w Z S 5 7 W U V B U i w w f S Z x d W 9 0 O y w m c X V v d D t T Z W N 0 a W 9 u M S 9 B b G w t S W 5 k a W E t U m F p b m Z h b G w v Q 2 h h b m d l Z C B U e X B l L n t K V U 4 s M X 0 m c X V v d D s s J n F 1 b 3 Q 7 U 2 V j d G l v b j E v Q W x s L U l u Z G l h L V J h a W 5 m Y W x s L 0 N o Y W 5 n Z W Q g V H l w Z S 5 7 S l V M L D J 9 J n F 1 b 3 Q 7 L C Z x d W 9 0 O 1 N l Y 3 R p b 2 4 x L 0 F s b C 1 J b m R p Y S 1 S Y W l u Z m F s b C 9 D a G F u Z 2 V k I F R 5 c G U u e 0 F V R y w z f S Z x d W 9 0 O y w m c X V v d D t T Z W N 0 a W 9 u M S 9 B b G w t S W 5 k a W E t U m F p b m Z h b G w v Q 2 h h b m d l Z C B U e X B l L n t T R V A s N H 0 m c X V v d D s s J n F 1 b 3 Q 7 U 2 V j d G l v b j E v Q W x s L U l u Z G l h L V J h a W 5 m Y W x s L 0 N o Y W 5 n Z W Q g V H l w Z S 5 7 S l V O L V N F U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b G w t S W 5 k a W E t U m F p b m Z h b G w v Q 2 h h b m d l Z C B U e X B l L n t Z R U F S L D B 9 J n F 1 b 3 Q 7 L C Z x d W 9 0 O 1 N l Y 3 R p b 2 4 x L 0 F s b C 1 J b m R p Y S 1 S Y W l u Z m F s b C 9 D a G F u Z 2 V k I F R 5 c G U u e 0 p V T i w x f S Z x d W 9 0 O y w m c X V v d D t T Z W N 0 a W 9 u M S 9 B b G w t S W 5 k a W E t U m F p b m Z h b G w v Q 2 h h b m d l Z C B U e X B l L n t K V U w s M n 0 m c X V v d D s s J n F 1 b 3 Q 7 U 2 V j d G l v b j E v Q W x s L U l u Z G l h L V J h a W 5 m Y W x s L 0 N o Y W 5 n Z W Q g V H l w Z S 5 7 Q V V H L D N 9 J n F 1 b 3 Q 7 L C Z x d W 9 0 O 1 N l Y 3 R p b 2 4 x L 0 F s b C 1 J b m R p Y S 1 S Y W l u Z m F s b C 9 D a G F u Z 2 V k I F R 5 c G U u e 1 N F U C w 0 f S Z x d W 9 0 O y w m c X V v d D t T Z W N 0 a W 9 u M S 9 B b G w t S W 5 k a W E t U m F p b m Z h b G w v Q 2 h h b m d l Z C B U e X B l L n t K V U 4 t U 0 V Q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w t S W 5 k a W E t U m F p b m Z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U l u Z G l h L V J h a W 5 m Y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1 J b m R p Y S 1 S Y W l u Z m F s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4 v G T I 4 b a U Q a e 8 B 6 d l S N 2 d A A A A A A I A A A A A A B B m A A A A A Q A A I A A A A L t 1 a e P H W p M L G A g s O 1 X 3 N d W V w 7 3 U V G s 8 u h z / Q 1 3 k q n o Q A A A A A A 6 A A A A A A g A A I A A A A J g 1 A y R 1 M 1 w M t x 1 a E e Q S M h P 6 F U i T 8 Z L V M T w d g h e u + M B f U A A A A M G x t X A V L q n A t f Y z a 9 j R o / r G L 7 q Y f r 1 D / F N R W F x x I x R h 4 O 1 X d 7 L U c s c N y U 8 M 4 7 h f W K U t a M H a g x O c M Z G + d 2 D r K X t 9 F q Y 3 T 7 7 n t R J C h P A m Y o A m Q A A A A G D r 0 V 0 + l 6 c K g i b P y b V w 6 k j 5 7 Z X F N S u o L b 3 x U J j 2 e I H 7 9 r J 3 j r J F a 9 M S 6 n W / H N r Q g v a u 9 z s y W F T o C O 0 g M I i A d 6 Q = < / D a t a M a s h u p > 
</file>

<file path=customXml/itemProps1.xml><?xml version="1.0" encoding="utf-8"?>
<ds:datastoreItem xmlns:ds="http://schemas.openxmlformats.org/officeDocument/2006/customXml" ds:itemID="{172A63F5-A866-4F60-8FE6-23BBA810FF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AVERAGE</vt:lpstr>
      <vt:lpstr>COUNT 1</vt:lpstr>
      <vt:lpstr>COUNT 2</vt:lpstr>
      <vt:lpstr>COUNT 3</vt:lpstr>
      <vt:lpstr>IF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Hemangi Rana</cp:lastModifiedBy>
  <dcterms:created xsi:type="dcterms:W3CDTF">2023-08-07T07:11:45Z</dcterms:created>
  <dcterms:modified xsi:type="dcterms:W3CDTF">2023-08-08T08:39:34Z</dcterms:modified>
</cp:coreProperties>
</file>