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keysighttech-my.sharepoint.com/personal/vijaya_krishna_keysight_com/Documents/Projects/TejasNetworks/CodeBase/TejasNetworks/Reporting/"/>
    </mc:Choice>
  </mc:AlternateContent>
  <xr:revisionPtr revIDLastSave="9" documentId="8_{FCC84650-54C5-4D69-9E28-66C7B748DDE2}" xr6:coauthVersionLast="47" xr6:coauthVersionMax="47" xr10:uidLastSave="{B51A18F9-0FFE-426D-9859-F1AE6E585277}"/>
  <bookViews>
    <workbookView xWindow="6405" yWindow="2055" windowWidth="21600" windowHeight="11385" xr2:uid="{00000000-000D-0000-FFFF-FFFF00000000}"/>
  </bookViews>
  <sheets>
    <sheet name="RRH" sheetId="8" r:id="rId1"/>
    <sheet name="TempData" sheetId="9" r:id="rId2"/>
  </sheets>
  <definedNames>
    <definedName name="_xlnm.Print_Area" localSheetId="0">RRH!$A$1:$I$44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8" l="1"/>
  <c r="E37" i="8"/>
  <c r="F36" i="8"/>
  <c r="E36" i="8"/>
  <c r="F35" i="8"/>
  <c r="E35" i="8"/>
  <c r="F34" i="8"/>
  <c r="E34" i="8"/>
  <c r="F31" i="8"/>
  <c r="E31" i="8"/>
  <c r="F30" i="8"/>
  <c r="E30" i="8"/>
  <c r="F29" i="8"/>
  <c r="E29" i="8"/>
  <c r="F28" i="8"/>
  <c r="E28" i="8"/>
  <c r="F25" i="8"/>
  <c r="E25" i="8"/>
  <c r="F24" i="8"/>
  <c r="E24" i="8"/>
  <c r="F23" i="8"/>
  <c r="E23" i="8"/>
  <c r="F22" i="8"/>
  <c r="E22" i="8"/>
  <c r="C4" i="8"/>
  <c r="C5" i="8"/>
  <c r="O37" i="8"/>
  <c r="O31" i="8"/>
  <c r="L25" i="8"/>
  <c r="K23" i="8" l="1"/>
  <c r="E5" i="8" l="1"/>
  <c r="O36" i="8"/>
  <c r="O30" i="8"/>
  <c r="O24" i="8"/>
  <c r="K35" i="8"/>
  <c r="M34" i="8"/>
  <c r="N34" i="8" s="1"/>
  <c r="M28" i="8"/>
  <c r="N28" i="8" s="1"/>
  <c r="L34" i="8"/>
  <c r="L28" i="8"/>
  <c r="L22" i="8"/>
  <c r="M22" i="8"/>
  <c r="O22" i="8" s="1"/>
  <c r="K29" i="8"/>
  <c r="F44" i="8"/>
  <c r="F43" i="8"/>
  <c r="C18" i="8"/>
  <c r="E4" i="8"/>
  <c r="O34" i="8" l="1"/>
  <c r="O28" i="8"/>
  <c r="K28" i="8" s="1"/>
  <c r="N22" i="8"/>
  <c r="K22" i="8" s="1"/>
  <c r="K37" i="8"/>
  <c r="K34" i="8"/>
  <c r="K36" i="8"/>
  <c r="K31" i="8"/>
  <c r="K30" i="8"/>
  <c r="K25" i="8"/>
  <c r="K24" i="8"/>
  <c r="J34" i="8" l="1"/>
  <c r="I34" i="8" s="1"/>
  <c r="J28" i="8"/>
  <c r="I28" i="8" s="1"/>
  <c r="J22" i="8"/>
  <c r="I22" i="8" s="1"/>
</calcChain>
</file>

<file path=xl/sharedStrings.xml><?xml version="1.0" encoding="utf-8"?>
<sst xmlns="http://schemas.openxmlformats.org/spreadsheetml/2006/main" count="112" uniqueCount="61">
  <si>
    <t>Card</t>
  </si>
  <si>
    <t>SWO Number:</t>
  </si>
  <si>
    <t>1.0 Inventory Check</t>
  </si>
  <si>
    <t>Software Checkpoints</t>
  </si>
  <si>
    <t>Approvals</t>
  </si>
  <si>
    <t>Shipment Approved By:</t>
  </si>
  <si>
    <t>Date:</t>
  </si>
  <si>
    <t>Tested At:</t>
  </si>
  <si>
    <t>Tejas Part #.</t>
  </si>
  <si>
    <t>Card Serial #.</t>
  </si>
  <si>
    <t>Tested By:</t>
  </si>
  <si>
    <t>1.0</t>
  </si>
  <si>
    <t>Software Version</t>
  </si>
  <si>
    <t>Date</t>
  </si>
  <si>
    <t>RFPC</t>
  </si>
  <si>
    <t>LNA</t>
  </si>
  <si>
    <t>PAM 1</t>
  </si>
  <si>
    <t>PAM 2</t>
  </si>
  <si>
    <t>PAM 3</t>
  </si>
  <si>
    <t>PAM 4</t>
  </si>
  <si>
    <t>Test Report for B1 FDD RRH 4T4R</t>
  </si>
  <si>
    <t>System</t>
  </si>
  <si>
    <t>RRH, 4T4R, LTE Band-1, 40W, FDD</t>
  </si>
  <si>
    <t>611-SKU000176-P</t>
  </si>
  <si>
    <t>611-PCA000132-E</t>
  </si>
  <si>
    <t>611-PCA000134-E</t>
  </si>
  <si>
    <t>611-PCA000136-E</t>
  </si>
  <si>
    <t>1.1</t>
  </si>
  <si>
    <t>Specification</t>
  </si>
  <si>
    <t>Tolerance</t>
  </si>
  <si>
    <t>Measured Value</t>
  </si>
  <si>
    <t>Result</t>
  </si>
  <si>
    <t>BLER &lt;5% @-102dBm</t>
  </si>
  <si>
    <t>Tx Parameteres@2115MHz</t>
  </si>
  <si>
    <t>+/- 1 db</t>
  </si>
  <si>
    <t>Nil</t>
  </si>
  <si>
    <t>Rx Parameter@2140MHz</t>
  </si>
  <si>
    <t>Tx Parameteres@2140MHz</t>
  </si>
  <si>
    <t>Tx Parameteres@2165MHz</t>
  </si>
  <si>
    <t>3.0 Test Results</t>
  </si>
  <si>
    <t>Ant#1</t>
  </si>
  <si>
    <t>Ant#2</t>
  </si>
  <si>
    <t>2.0 Software Checks</t>
  </si>
  <si>
    <t>Test Station:</t>
  </si>
  <si>
    <t>Receiver Sensitivity(0 PRB offset)</t>
  </si>
  <si>
    <t>Receiver Sensitivity(25 PRB offset)</t>
  </si>
  <si>
    <t>LL</t>
  </si>
  <si>
    <t>HL</t>
  </si>
  <si>
    <t>XXXXXX</t>
  </si>
  <si>
    <t>XXXXXXX</t>
  </si>
  <si>
    <t>XXXXXXXX</t>
  </si>
  <si>
    <t>Tx Power(dBm)</t>
  </si>
  <si>
    <t>ACLR(Adj, Alt) dBc</t>
  </si>
  <si>
    <t>-45</t>
  </si>
  <si>
    <t>Frequency error (Hz)
(VSA derives clock from RAC  /GPS)</t>
  </si>
  <si>
    <t>&lt;25</t>
  </si>
  <si>
    <t xml:space="preserve">-45 </t>
  </si>
  <si>
    <t>ACLR(Adj, Alt)(dBc)</t>
  </si>
  <si>
    <t>Frequency error(Hz)
(VSA derives clock from RAC  /GPS)</t>
  </si>
  <si>
    <t>ACLR(Adj, Alt) (dBc)</t>
  </si>
  <si>
    <t>EVM(%)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</si>
</sst>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0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3" fillId="0" borderId="1" xfId="2" applyFont="1" applyBorder="1" applyAlignment="1">
      <alignment vertical="center" wrapText="1"/>
    </xf>
    <xf numFmtId="0" fontId="6" fillId="0" borderId="0" xfId="0" applyFont="1"/>
    <xf numFmtId="0" fontId="6" fillId="0" borderId="0" xfId="1" applyFont="1" applyAlignment="1">
      <alignment horizontal="center" wrapText="1"/>
    </xf>
    <xf numFmtId="0" fontId="3" fillId="0" borderId="0" xfId="1" applyFont="1" applyBorder="1" applyAlignment="1">
      <alignment vertical="top"/>
    </xf>
    <xf numFmtId="14" fontId="4" fillId="0" borderId="0" xfId="1" applyNumberFormat="1" applyFont="1" applyBorder="1" applyAlignment="1">
      <alignment vertical="top"/>
    </xf>
    <xf numFmtId="0" fontId="6" fillId="0" borderId="0" xfId="0" applyFont="1" applyBorder="1"/>
    <xf numFmtId="0" fontId="4" fillId="0" borderId="0" xfId="1" applyFont="1" applyBorder="1" applyAlignment="1">
      <alignment horizontal="center" vertical="top"/>
    </xf>
    <xf numFmtId="0" fontId="6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4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0" fontId="7" fillId="2" borderId="4" xfId="1" quotePrefix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4" xfId="2" quotePrefix="1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vertical="center" wrapText="1"/>
    </xf>
    <xf numFmtId="0" fontId="3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165" fontId="5" fillId="0" borderId="3" xfId="2" applyNumberFormat="1" applyFont="1" applyBorder="1" applyAlignment="1">
      <alignment horizontal="center" vertical="center" wrapText="1"/>
    </xf>
    <xf numFmtId="0" fontId="0" fillId="6" borderId="0" xfId="0" applyNumberFormat="1" applyFill="1"/>
    <xf numFmtId="0" fontId="0" fillId="7" borderId="0" xfId="0" applyNumberFormat="1" applyFill="1"/>
    <xf numFmtId="2" fontId="6" fillId="0" borderId="0" xfId="0" applyNumberFormat="1" applyFont="1"/>
    <xf numFmtId="11" fontId="6" fillId="0" borderId="0" xfId="0" applyNumberFormat="1" applyFont="1"/>
    <xf numFmtId="14" fontId="0" fillId="0" borderId="0" xfId="0" applyNumberFormat="1"/>
    <xf numFmtId="11" fontId="0" fillId="0" borderId="0" xfId="0" applyNumberFormat="1"/>
    <xf numFmtId="14" fontId="0" fillId="6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0" fontId="4" fillId="0" borderId="1" xfId="1" applyNumberFormat="1" applyFont="1" applyFill="1" applyBorder="1" applyAlignment="1">
      <alignment horizontal="center" vertical="center"/>
    </xf>
    <xf numFmtId="14" fontId="0" fillId="7" borderId="0" xfId="0" applyNumberFormat="1" applyFill="1"/>
    <xf numFmtId="21" fontId="0" fillId="6" borderId="0" xfId="0" applyNumberFormat="1" applyFill="1"/>
    <xf numFmtId="21" fontId="0" fillId="0" borderId="0" xfId="0" applyNumberFormat="1"/>
    <xf numFmtId="0" fontId="4" fillId="0" borderId="1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/>
    </xf>
    <xf numFmtId="0" fontId="9" fillId="0" borderId="1" xfId="1" quotePrefix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165" fontId="5" fillId="0" borderId="11" xfId="2" applyNumberFormat="1" applyFont="1" applyFill="1" applyBorder="1" applyAlignment="1">
      <alignment horizontal="center" vertical="center" wrapText="1"/>
    </xf>
    <xf numFmtId="165" fontId="5" fillId="0" borderId="12" xfId="2" applyNumberFormat="1" applyFont="1" applyFill="1" applyBorder="1" applyAlignment="1">
      <alignment horizontal="center" vertical="center" wrapText="1"/>
    </xf>
    <xf numFmtId="165" fontId="5" fillId="0" borderId="13" xfId="2" applyNumberFormat="1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center" vertical="center" wrapText="1"/>
    </xf>
    <xf numFmtId="164" fontId="5" fillId="2" borderId="16" xfId="2" applyNumberFormat="1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165" fontId="5" fillId="0" borderId="9" xfId="2" applyNumberFormat="1" applyFont="1" applyFill="1" applyBorder="1" applyAlignment="1">
      <alignment horizontal="center" vertical="center" wrapText="1"/>
    </xf>
    <xf numFmtId="165" fontId="5" fillId="0" borderId="19" xfId="2" applyNumberFormat="1" applyFont="1" applyFill="1" applyBorder="1" applyAlignment="1">
      <alignment horizontal="center" vertical="center" wrapText="1"/>
    </xf>
    <xf numFmtId="165" fontId="5" fillId="0" borderId="20" xfId="2" applyNumberFormat="1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right" vertical="center" wrapText="1"/>
    </xf>
    <xf numFmtId="0" fontId="7" fillId="2" borderId="3" xfId="2" applyFont="1" applyFill="1" applyBorder="1" applyAlignment="1">
      <alignment horizontal="righ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horizontal="right" vertical="center" wrapText="1"/>
    </xf>
    <xf numFmtId="0" fontId="4" fillId="0" borderId="37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4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4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0" borderId="37" xfId="1" applyNumberFormat="1" applyFont="1" applyFill="1" applyBorder="1" applyAlignment="1">
      <alignment horizontal="center" vertical="center"/>
    </xf>
    <xf numFmtId="0" fontId="4" fillId="0" borderId="38" xfId="1" applyNumberFormat="1" applyFont="1" applyFill="1" applyBorder="1" applyAlignment="1">
      <alignment horizontal="center" vertical="center"/>
    </xf>
    <xf numFmtId="0" fontId="4" fillId="0" borderId="39" xfId="1" applyNumberFormat="1" applyFont="1" applyFill="1" applyBorder="1" applyAlignment="1">
      <alignment horizontal="center" vertical="center"/>
    </xf>
    <xf numFmtId="0" fontId="4" fillId="0" borderId="40" xfId="1" applyNumberFormat="1" applyFont="1" applyFill="1" applyBorder="1" applyAlignment="1">
      <alignment horizontal="center" vertical="center"/>
    </xf>
    <xf numFmtId="0" fontId="4" fillId="0" borderId="26" xfId="1" applyNumberFormat="1" applyFont="1" applyFill="1" applyBorder="1" applyAlignment="1">
      <alignment horizontal="center" vertical="center"/>
    </xf>
    <xf numFmtId="0" fontId="4" fillId="0" borderId="41" xfId="1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 wrapText="1"/>
    </xf>
    <xf numFmtId="0" fontId="7" fillId="0" borderId="28" xfId="2" applyFont="1" applyFill="1" applyBorder="1" applyAlignment="1">
      <alignment horizontal="center" vertical="center" wrapText="1"/>
    </xf>
    <xf numFmtId="0" fontId="7" fillId="0" borderId="29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1" xfId="2" applyFont="1" applyFill="1" applyBorder="1" applyAlignment="1">
      <alignment horizontal="center" vertical="center" wrapText="1"/>
    </xf>
    <xf numFmtId="0" fontId="7" fillId="0" borderId="32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4" borderId="33" xfId="2" applyFont="1" applyFill="1" applyBorder="1" applyAlignment="1">
      <alignment horizontal="center" vertical="top" wrapText="1"/>
    </xf>
    <xf numFmtId="0" fontId="7" fillId="4" borderId="34" xfId="2" applyFont="1" applyFill="1" applyBorder="1" applyAlignment="1">
      <alignment horizontal="center" vertical="top" wrapText="1"/>
    </xf>
    <xf numFmtId="0" fontId="7" fillId="4" borderId="35" xfId="2" applyFont="1" applyFill="1" applyBorder="1" applyAlignment="1">
      <alignment horizontal="center" vertical="top" wrapText="1"/>
    </xf>
    <xf numFmtId="0" fontId="7" fillId="4" borderId="36" xfId="2" applyFont="1" applyFill="1" applyBorder="1" applyAlignment="1">
      <alignment horizontal="center" vertical="top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7" fillId="4" borderId="25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26" xfId="2" applyFont="1" applyFill="1" applyBorder="1" applyAlignment="1">
      <alignment horizontal="center" vertical="center" wrapText="1"/>
    </xf>
    <xf numFmtId="0" fontId="7" fillId="4" borderId="2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</cellXfs>
  <cellStyles count="3">
    <cellStyle name="9" xfId="1" xr:uid="{00000000-0005-0000-0000-000000000000}"/>
    <cellStyle name="Normal" xfId="0" builtinId="0"/>
    <cellStyle name="Normal_MC4L" xfId="2" xr:uid="{00000000-0005-0000-0000-000002000000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104775</xdr:rowOff>
    </xdr:from>
    <xdr:to>
      <xdr:col>1</xdr:col>
      <xdr:colOff>1673679</xdr:colOff>
      <xdr:row>2</xdr:row>
      <xdr:rowOff>272143</xdr:rowOff>
    </xdr:to>
    <xdr:pic>
      <xdr:nvPicPr>
        <xdr:cNvPr id="1493" name="Picture 1">
          <a:extLst>
            <a:ext uri="{FF2B5EF4-FFF2-40B4-BE49-F238E27FC236}">
              <a16:creationId xmlns:a16="http://schemas.microsoft.com/office/drawing/2014/main" id="{5584A514-5398-47F2-8E24-2E034F830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4775"/>
          <a:ext cx="2230211" cy="847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view="pageBreakPreview" zoomScale="70" zoomScaleNormal="75" zoomScaleSheetLayoutView="70" zoomScalePageLayoutView="80" workbookViewId="0">
      <selection activeCell="C4" sqref="C4"/>
    </sheetView>
  </sheetViews>
  <sheetFormatPr defaultRowHeight="18" customHeight="1"/>
  <cols>
    <col min="1" max="1" width="11.5703125" style="9" bestFit="1" customWidth="1"/>
    <col min="2" max="2" width="58.28515625" style="2" customWidth="1"/>
    <col min="3" max="3" width="24" style="2" bestFit="1" customWidth="1"/>
    <col min="4" max="4" width="18.85546875" style="2" bestFit="1" customWidth="1"/>
    <col min="5" max="8" width="16.5703125" style="9" customWidth="1"/>
    <col min="9" max="9" width="19.42578125" style="9" customWidth="1"/>
    <col min="10" max="10" width="7" style="2" customWidth="1"/>
    <col min="11" max="11" width="8.140625" style="2" hidden="1" customWidth="1"/>
    <col min="12" max="12" width="3.42578125" style="2" hidden="1" customWidth="1"/>
    <col min="13" max="13" width="3.85546875" style="2" hidden="1" customWidth="1"/>
    <col min="14" max="15" width="4" style="2" hidden="1" customWidth="1"/>
    <col min="16" max="16" width="51.42578125" style="2" customWidth="1"/>
    <col min="17" max="17" width="9.140625" style="2" customWidth="1"/>
    <col min="18" max="16384" width="9.140625" style="2"/>
  </cols>
  <sheetData>
    <row r="1" spans="1:12" ht="27" customHeight="1">
      <c r="A1" s="97" t="s">
        <v>20</v>
      </c>
      <c r="B1" s="98"/>
      <c r="C1" s="98"/>
      <c r="D1" s="98"/>
      <c r="E1" s="98"/>
      <c r="F1" s="98"/>
      <c r="G1" s="98"/>
      <c r="H1" s="98"/>
      <c r="I1" s="99"/>
    </row>
    <row r="2" spans="1:12" ht="27" customHeight="1">
      <c r="A2" s="100"/>
      <c r="B2" s="101"/>
      <c r="C2" s="101"/>
      <c r="D2" s="101"/>
      <c r="E2" s="101"/>
      <c r="F2" s="101"/>
      <c r="G2" s="101"/>
      <c r="H2" s="101"/>
      <c r="I2" s="102"/>
    </row>
    <row r="3" spans="1:12" ht="27" customHeight="1" thickBot="1">
      <c r="A3" s="103"/>
      <c r="B3" s="104"/>
      <c r="C3" s="104"/>
      <c r="D3" s="101"/>
      <c r="E3" s="101"/>
      <c r="F3" s="101"/>
      <c r="G3" s="101"/>
      <c r="H3" s="101"/>
      <c r="I3" s="102"/>
    </row>
    <row r="4" spans="1:12" ht="33.75" customHeight="1" thickBot="1">
      <c r="A4" s="105" t="s">
        <v>1</v>
      </c>
      <c r="B4" s="106"/>
      <c r="C4" s="10">
        <f>TempData!A1</f>
        <v>0</v>
      </c>
      <c r="D4" s="22" t="s">
        <v>7</v>
      </c>
      <c r="E4" s="111">
        <f>TempData!B1</f>
        <v>0</v>
      </c>
      <c r="F4" s="111"/>
      <c r="G4" s="111"/>
      <c r="H4" s="111"/>
      <c r="I4" s="112"/>
    </row>
    <row r="5" spans="1:12" ht="33.75" customHeight="1" thickBot="1">
      <c r="A5" s="105" t="s">
        <v>13</v>
      </c>
      <c r="B5" s="106"/>
      <c r="C5" s="31">
        <f>TempData!N1</f>
        <v>0</v>
      </c>
      <c r="D5" s="22" t="s">
        <v>43</v>
      </c>
      <c r="E5" s="111">
        <f>TempData!C1</f>
        <v>0</v>
      </c>
      <c r="F5" s="111"/>
      <c r="G5" s="111"/>
      <c r="H5" s="111"/>
      <c r="I5" s="112"/>
    </row>
    <row r="6" spans="1:12" ht="24.75" customHeight="1">
      <c r="A6" s="119" t="s">
        <v>2</v>
      </c>
      <c r="B6" s="120"/>
      <c r="C6" s="120"/>
      <c r="D6" s="121"/>
      <c r="E6" s="121"/>
      <c r="F6" s="122"/>
      <c r="G6" s="122"/>
      <c r="H6" s="122"/>
      <c r="I6" s="123"/>
    </row>
    <row r="7" spans="1:12" ht="33.75" customHeight="1">
      <c r="A7" s="19" t="s">
        <v>11</v>
      </c>
      <c r="B7" s="20" t="s">
        <v>21</v>
      </c>
      <c r="C7" s="85" t="s">
        <v>8</v>
      </c>
      <c r="D7" s="85"/>
      <c r="E7" s="85"/>
      <c r="F7" s="85"/>
      <c r="G7" s="85" t="s">
        <v>9</v>
      </c>
      <c r="H7" s="85"/>
      <c r="I7" s="86"/>
    </row>
    <row r="8" spans="1:12" ht="33.75" customHeight="1">
      <c r="A8" s="26">
        <v>1</v>
      </c>
      <c r="B8" s="27" t="s">
        <v>22</v>
      </c>
      <c r="C8" s="124" t="s">
        <v>23</v>
      </c>
      <c r="D8" s="124"/>
      <c r="E8" s="124"/>
      <c r="F8" s="124"/>
      <c r="G8" s="125" t="s">
        <v>48</v>
      </c>
      <c r="H8" s="125"/>
      <c r="I8" s="126"/>
    </row>
    <row r="9" spans="1:12" s="3" customFormat="1" ht="41.25" customHeight="1">
      <c r="A9" s="19" t="s">
        <v>27</v>
      </c>
      <c r="B9" s="20" t="s">
        <v>0</v>
      </c>
      <c r="C9" s="85" t="s">
        <v>8</v>
      </c>
      <c r="D9" s="85"/>
      <c r="E9" s="85"/>
      <c r="F9" s="85"/>
      <c r="G9" s="85" t="s">
        <v>9</v>
      </c>
      <c r="H9" s="85"/>
      <c r="I9" s="86"/>
    </row>
    <row r="10" spans="1:12" ht="36" customHeight="1">
      <c r="A10" s="14">
        <v>1</v>
      </c>
      <c r="B10" s="1" t="s">
        <v>14</v>
      </c>
      <c r="C10" s="89" t="s">
        <v>24</v>
      </c>
      <c r="D10" s="89"/>
      <c r="E10" s="89"/>
      <c r="F10" s="89"/>
      <c r="G10" s="89" t="s">
        <v>49</v>
      </c>
      <c r="H10" s="89"/>
      <c r="I10" s="90"/>
      <c r="L10" s="3"/>
    </row>
    <row r="11" spans="1:12" ht="29.25" customHeight="1">
      <c r="A11" s="25">
        <v>2</v>
      </c>
      <c r="B11" s="1" t="s">
        <v>16</v>
      </c>
      <c r="C11" s="89" t="s">
        <v>26</v>
      </c>
      <c r="D11" s="89"/>
      <c r="E11" s="89"/>
      <c r="F11" s="89"/>
      <c r="G11" s="89" t="s">
        <v>49</v>
      </c>
      <c r="H11" s="89"/>
      <c r="I11" s="90"/>
      <c r="L11" s="3"/>
    </row>
    <row r="12" spans="1:12" ht="29.25" customHeight="1">
      <c r="A12" s="14">
        <v>3</v>
      </c>
      <c r="B12" s="1" t="s">
        <v>17</v>
      </c>
      <c r="C12" s="89" t="s">
        <v>26</v>
      </c>
      <c r="D12" s="89"/>
      <c r="E12" s="89"/>
      <c r="F12" s="89"/>
      <c r="G12" s="89" t="s">
        <v>49</v>
      </c>
      <c r="H12" s="89"/>
      <c r="I12" s="90"/>
      <c r="L12" s="3"/>
    </row>
    <row r="13" spans="1:12" ht="29.25" customHeight="1">
      <c r="A13" s="25">
        <v>4</v>
      </c>
      <c r="B13" s="1" t="s">
        <v>18</v>
      </c>
      <c r="C13" s="89" t="s">
        <v>26</v>
      </c>
      <c r="D13" s="89"/>
      <c r="E13" s="89"/>
      <c r="F13" s="89"/>
      <c r="G13" s="89" t="s">
        <v>49</v>
      </c>
      <c r="H13" s="89"/>
      <c r="I13" s="90"/>
      <c r="L13" s="3"/>
    </row>
    <row r="14" spans="1:12" ht="29.25" customHeight="1">
      <c r="A14" s="14">
        <v>5</v>
      </c>
      <c r="B14" s="1" t="s">
        <v>19</v>
      </c>
      <c r="C14" s="89" t="s">
        <v>26</v>
      </c>
      <c r="D14" s="89"/>
      <c r="E14" s="89"/>
      <c r="F14" s="89"/>
      <c r="G14" s="89" t="s">
        <v>49</v>
      </c>
      <c r="H14" s="89"/>
      <c r="I14" s="90"/>
      <c r="L14" s="3"/>
    </row>
    <row r="15" spans="1:12" ht="36" customHeight="1">
      <c r="A15" s="25">
        <v>6</v>
      </c>
      <c r="B15" s="24" t="s">
        <v>15</v>
      </c>
      <c r="C15" s="89" t="s">
        <v>25</v>
      </c>
      <c r="D15" s="89"/>
      <c r="E15" s="89"/>
      <c r="F15" s="89"/>
      <c r="G15" s="89" t="s">
        <v>49</v>
      </c>
      <c r="H15" s="89"/>
      <c r="I15" s="90"/>
      <c r="L15" s="3"/>
    </row>
    <row r="16" spans="1:12" ht="24.75" customHeight="1">
      <c r="A16" s="73" t="s">
        <v>42</v>
      </c>
      <c r="B16" s="74"/>
      <c r="C16" s="74"/>
      <c r="D16" s="74"/>
      <c r="E16" s="74"/>
      <c r="F16" s="75"/>
      <c r="G16" s="75"/>
      <c r="H16" s="75"/>
      <c r="I16" s="76"/>
    </row>
    <row r="17" spans="1:15" ht="24.75" customHeight="1">
      <c r="A17" s="21">
        <v>2</v>
      </c>
      <c r="B17" s="22" t="s">
        <v>3</v>
      </c>
      <c r="C17" s="113"/>
      <c r="D17" s="113"/>
      <c r="E17" s="113"/>
      <c r="F17" s="114"/>
      <c r="G17" s="114"/>
      <c r="H17" s="114"/>
      <c r="I17" s="115"/>
    </row>
    <row r="18" spans="1:15" ht="34.5" customHeight="1" thickBot="1">
      <c r="A18" s="14">
        <v>1</v>
      </c>
      <c r="B18" s="12" t="s">
        <v>12</v>
      </c>
      <c r="C18" s="116">
        <f>TempData!K1</f>
        <v>0</v>
      </c>
      <c r="D18" s="116"/>
      <c r="E18" s="116"/>
      <c r="F18" s="117"/>
      <c r="G18" s="117"/>
      <c r="H18" s="117"/>
      <c r="I18" s="118"/>
      <c r="M18" s="2" t="s">
        <v>46</v>
      </c>
      <c r="N18" s="2" t="s">
        <v>47</v>
      </c>
    </row>
    <row r="19" spans="1:15" ht="36.75" customHeight="1">
      <c r="A19" s="107" t="s">
        <v>39</v>
      </c>
      <c r="B19" s="108"/>
      <c r="C19" s="108"/>
      <c r="D19" s="108"/>
      <c r="E19" s="108"/>
      <c r="F19" s="109"/>
      <c r="G19" s="109"/>
      <c r="H19" s="109"/>
      <c r="I19" s="110"/>
    </row>
    <row r="20" spans="1:15" ht="36.75" customHeight="1">
      <c r="A20" s="127">
        <v>3.1</v>
      </c>
      <c r="B20" s="72" t="s">
        <v>33</v>
      </c>
      <c r="C20" s="72" t="s">
        <v>28</v>
      </c>
      <c r="D20" s="72" t="s">
        <v>29</v>
      </c>
      <c r="E20" s="72" t="s">
        <v>30</v>
      </c>
      <c r="F20" s="72"/>
      <c r="G20" s="72"/>
      <c r="H20" s="72"/>
      <c r="I20" s="87" t="s">
        <v>31</v>
      </c>
    </row>
    <row r="21" spans="1:15" ht="36.75" customHeight="1">
      <c r="A21" s="127"/>
      <c r="B21" s="72"/>
      <c r="C21" s="72"/>
      <c r="D21" s="72"/>
      <c r="E21" s="13" t="s">
        <v>40</v>
      </c>
      <c r="F21" s="13" t="s">
        <v>41</v>
      </c>
      <c r="G21" s="13"/>
      <c r="H21" s="13"/>
      <c r="I21" s="87"/>
    </row>
    <row r="22" spans="1:15" ht="36.75" customHeight="1">
      <c r="A22" s="14">
        <v>1</v>
      </c>
      <c r="B22" s="15" t="s">
        <v>51</v>
      </c>
      <c r="C22" s="45">
        <v>46</v>
      </c>
      <c r="D22" s="47" t="s">
        <v>34</v>
      </c>
      <c r="E22" s="48" t="str">
        <f>IF(TempData!E3="","",TempData!E3)</f>
        <v/>
      </c>
      <c r="F22" s="48" t="str">
        <f>IF(TempData!E5="","",TempData!E5)</f>
        <v/>
      </c>
      <c r="G22" s="91"/>
      <c r="H22" s="92"/>
      <c r="I22" s="51" t="str">
        <f>IF(J22,"PASS","FAIL")</f>
        <v>FAIL</v>
      </c>
      <c r="J22" s="2" t="b">
        <f>AND(K22,K23,K24,K25)</f>
        <v>0</v>
      </c>
      <c r="K22" s="2" t="b">
        <f>AND(N22&lt;=E22,O22&gt;=E22,N22&lt;=F22,O22&gt;=F22,N22&lt;=G22,O22&gt;=G22,N22&lt;=H22,O22&gt;=H22)</f>
        <v>0</v>
      </c>
      <c r="L22" s="2" t="str">
        <f>TRIM(SUBSTITUTE(SUBSTITUTE(D22, "db", ""), "+/-", ""))</f>
        <v>1</v>
      </c>
      <c r="M22" s="2" t="str">
        <f>SUBSTITUTE(C22,"dBm","")</f>
        <v>46</v>
      </c>
      <c r="N22" s="2">
        <f>M22-L22</f>
        <v>45</v>
      </c>
      <c r="O22" s="2">
        <f>M22+L22</f>
        <v>47</v>
      </c>
    </row>
    <row r="23" spans="1:15" ht="36.75" customHeight="1">
      <c r="A23" s="14">
        <v>2</v>
      </c>
      <c r="B23" s="15" t="s">
        <v>60</v>
      </c>
      <c r="C23" s="41">
        <v>3.5000000000000003E-2</v>
      </c>
      <c r="D23" s="45" t="s">
        <v>35</v>
      </c>
      <c r="E23" s="41" t="str">
        <f>IF(TempData!F3="","",TempData!F3/100)</f>
        <v/>
      </c>
      <c r="F23" s="41" t="str">
        <f>IF(TempData!F5="","",TempData!F5/100)</f>
        <v/>
      </c>
      <c r="G23" s="93"/>
      <c r="H23" s="94"/>
      <c r="I23" s="52"/>
      <c r="K23" s="50" t="b">
        <f>AND(E23&lt;=C23,F23&lt;=C23,G23&lt;=C23,H23&lt;=C23)</f>
        <v>0</v>
      </c>
    </row>
    <row r="24" spans="1:15" ht="36.75" customHeight="1">
      <c r="A24" s="14">
        <v>3</v>
      </c>
      <c r="B24" s="15" t="s">
        <v>59</v>
      </c>
      <c r="C24" s="46" t="s">
        <v>53</v>
      </c>
      <c r="D24" s="45" t="s">
        <v>35</v>
      </c>
      <c r="E24" s="48" t="str">
        <f>IF(TempData!H2="","",TempData!H2)</f>
        <v/>
      </c>
      <c r="F24" s="48" t="str">
        <f>IF(TempData!H4="","",TempData!H4)</f>
        <v/>
      </c>
      <c r="G24" s="93"/>
      <c r="H24" s="94"/>
      <c r="I24" s="52"/>
      <c r="K24" s="2" t="b">
        <f>AND(E24&lt;=O24,F24&lt;=O24,G24&lt;=O24,H24&lt;=L24)</f>
        <v>0</v>
      </c>
      <c r="L24" s="34"/>
      <c r="O24" s="2">
        <f>_xlfn.NUMBERVALUE(TRIM(SUBSTITUTE(C24,"dBc","")))</f>
        <v>-45</v>
      </c>
    </row>
    <row r="25" spans="1:15" ht="36.75" customHeight="1">
      <c r="A25" s="14">
        <v>4</v>
      </c>
      <c r="B25" s="15" t="s">
        <v>54</v>
      </c>
      <c r="C25" s="46" t="s">
        <v>55</v>
      </c>
      <c r="D25" s="45" t="s">
        <v>35</v>
      </c>
      <c r="E25" s="48" t="str">
        <f>IF(TempData!G3="","",TempData!G3)</f>
        <v/>
      </c>
      <c r="F25" s="48" t="str">
        <f>IF(TempData!G5="","",TempData!G5)</f>
        <v/>
      </c>
      <c r="G25" s="95"/>
      <c r="H25" s="96"/>
      <c r="I25" s="53"/>
      <c r="K25" s="2" t="b">
        <f>AND(E25&lt;=L25,F25&lt;=L25,G25&lt;=L25,H25&lt;=L25)</f>
        <v>0</v>
      </c>
      <c r="L25" s="2">
        <f>_xlfn.NUMBERVALUE(SUBSTITUTE(SUBSTITUTE(C25,"MHz",""),"&lt;",""))</f>
        <v>25</v>
      </c>
    </row>
    <row r="26" spans="1:15" ht="36.75" customHeight="1">
      <c r="A26" s="127">
        <v>3.2</v>
      </c>
      <c r="B26" s="72" t="s">
        <v>37</v>
      </c>
      <c r="C26" s="72" t="s">
        <v>28</v>
      </c>
      <c r="D26" s="72" t="s">
        <v>29</v>
      </c>
      <c r="E26" s="72" t="s">
        <v>30</v>
      </c>
      <c r="F26" s="72"/>
      <c r="G26" s="72"/>
      <c r="H26" s="72"/>
      <c r="I26" s="87" t="s">
        <v>31</v>
      </c>
    </row>
    <row r="27" spans="1:15" ht="36.75" customHeight="1">
      <c r="A27" s="127"/>
      <c r="B27" s="72"/>
      <c r="C27" s="72"/>
      <c r="D27" s="72"/>
      <c r="E27" s="13" t="s">
        <v>40</v>
      </c>
      <c r="F27" s="13" t="s">
        <v>41</v>
      </c>
      <c r="G27" s="13"/>
      <c r="H27" s="13"/>
      <c r="I27" s="87"/>
    </row>
    <row r="28" spans="1:15" ht="36.75" customHeight="1">
      <c r="A28" s="14">
        <v>1</v>
      </c>
      <c r="B28" s="15" t="s">
        <v>51</v>
      </c>
      <c r="C28" s="45">
        <v>46</v>
      </c>
      <c r="D28" s="47" t="s">
        <v>34</v>
      </c>
      <c r="E28" s="45" t="str">
        <f>IF(TempData!E11="","",TempData!E11)</f>
        <v/>
      </c>
      <c r="F28" s="45" t="str">
        <f>IF(TempData!E13="","",TempData!E13)</f>
        <v/>
      </c>
      <c r="G28" s="79"/>
      <c r="H28" s="80"/>
      <c r="I28" s="51" t="str">
        <f>IF(J28,"PASS","FAIL")</f>
        <v>FAIL</v>
      </c>
      <c r="J28" s="2" t="b">
        <f>AND(K28,K29,K30,K31)</f>
        <v>0</v>
      </c>
      <c r="K28" s="2" t="b">
        <f>AND(N28&lt;=E28,O28&gt;=E28,N28&lt;=F28,O28&gt;=F28,N28&lt;=G28,O28&gt;=G28,N28&lt;=H28,O28&gt;=H28)</f>
        <v>0</v>
      </c>
      <c r="L28" s="2" t="str">
        <f>TRIM(SUBSTITUTE(SUBSTITUTE(D28, "db", ""), "+/-", ""))</f>
        <v>1</v>
      </c>
      <c r="M28" s="2" t="str">
        <f>SUBSTITUTE(C28,"dBm","")</f>
        <v>46</v>
      </c>
      <c r="N28" s="2">
        <f>M28-L28</f>
        <v>45</v>
      </c>
      <c r="O28" s="2">
        <f>M28+L28</f>
        <v>47</v>
      </c>
    </row>
    <row r="29" spans="1:15" ht="36.75" customHeight="1">
      <c r="A29" s="14">
        <v>2</v>
      </c>
      <c r="B29" s="15" t="s">
        <v>60</v>
      </c>
      <c r="C29" s="41">
        <v>3.5000000000000003E-2</v>
      </c>
      <c r="D29" s="45" t="s">
        <v>35</v>
      </c>
      <c r="E29" s="41" t="str">
        <f>IF(TempData!F11="","",TempData!F11/100)</f>
        <v/>
      </c>
      <c r="F29" s="41" t="str">
        <f>IF(TempData!F13="","",TempData!F13/100)</f>
        <v/>
      </c>
      <c r="G29" s="81"/>
      <c r="H29" s="82"/>
      <c r="I29" s="52"/>
      <c r="K29" s="2" t="b">
        <f>AND(E29&lt;=C29,F29&lt;=C29,G29&lt;=C29,H29&lt;=C29)</f>
        <v>0</v>
      </c>
    </row>
    <row r="30" spans="1:15" ht="36.75" customHeight="1">
      <c r="A30" s="14">
        <v>3</v>
      </c>
      <c r="B30" s="15" t="s">
        <v>52</v>
      </c>
      <c r="C30" s="46" t="s">
        <v>56</v>
      </c>
      <c r="D30" s="45" t="s">
        <v>35</v>
      </c>
      <c r="E30" s="45" t="str">
        <f>IF(TempData!H10="","",TempData!H10)</f>
        <v/>
      </c>
      <c r="F30" s="45" t="str">
        <f>IF(TempData!H12="","",TempData!H12)</f>
        <v/>
      </c>
      <c r="G30" s="81"/>
      <c r="H30" s="82"/>
      <c r="I30" s="52"/>
      <c r="K30" s="2" t="b">
        <f>AND(E30&lt;=O30,F30&lt;=O30,G30&lt;=O30,H30&lt;=L30)</f>
        <v>0</v>
      </c>
      <c r="O30" s="2">
        <f>_xlfn.NUMBERVALUE(TRIM(SUBSTITUTE(C30,"dBc","")))</f>
        <v>-45</v>
      </c>
    </row>
    <row r="31" spans="1:15" ht="36.75" customHeight="1">
      <c r="A31" s="14">
        <v>4</v>
      </c>
      <c r="B31" s="15" t="s">
        <v>54</v>
      </c>
      <c r="C31" s="46" t="s">
        <v>55</v>
      </c>
      <c r="D31" s="45" t="s">
        <v>35</v>
      </c>
      <c r="E31" s="45" t="str">
        <f>IF(TempData!G11="","",TempData!G11)</f>
        <v/>
      </c>
      <c r="F31" s="45" t="str">
        <f>IF(TempData!G13="","",TempData!G13)</f>
        <v/>
      </c>
      <c r="G31" s="83"/>
      <c r="H31" s="84"/>
      <c r="I31" s="53"/>
      <c r="K31" s="2" t="b">
        <f>AND(E31&lt;=L31,F31&lt;=L31,G31&lt;=L31,H31&lt;=L31)</f>
        <v>1</v>
      </c>
      <c r="O31" s="2">
        <f>_xlfn.NUMBERVALUE(SUBSTITUTE(SUBSTITUTE(C31,"MHz",""),"&lt;",""))</f>
        <v>25</v>
      </c>
    </row>
    <row r="32" spans="1:15" ht="36.75" customHeight="1">
      <c r="A32" s="59">
        <v>3.3</v>
      </c>
      <c r="B32" s="61" t="s">
        <v>38</v>
      </c>
      <c r="C32" s="61" t="s">
        <v>28</v>
      </c>
      <c r="D32" s="61" t="s">
        <v>29</v>
      </c>
      <c r="E32" s="72" t="s">
        <v>30</v>
      </c>
      <c r="F32" s="72"/>
      <c r="G32" s="72"/>
      <c r="H32" s="72"/>
      <c r="I32" s="57" t="s">
        <v>31</v>
      </c>
    </row>
    <row r="33" spans="1:15" ht="36.75" customHeight="1">
      <c r="A33" s="60"/>
      <c r="B33" s="62"/>
      <c r="C33" s="62"/>
      <c r="D33" s="62"/>
      <c r="E33" s="13" t="s">
        <v>40</v>
      </c>
      <c r="F33" s="13" t="s">
        <v>41</v>
      </c>
      <c r="G33" s="13"/>
      <c r="H33" s="13"/>
      <c r="I33" s="88"/>
    </row>
    <row r="34" spans="1:15" ht="36.75" customHeight="1">
      <c r="A34" s="14">
        <v>1</v>
      </c>
      <c r="B34" s="15" t="s">
        <v>51</v>
      </c>
      <c r="C34" s="45">
        <v>46</v>
      </c>
      <c r="D34" s="47" t="s">
        <v>34</v>
      </c>
      <c r="E34" s="45" t="str">
        <f>IF(TempData!E19="","",TempData!E19)</f>
        <v/>
      </c>
      <c r="F34" s="45" t="str">
        <f>IF(TempData!E21="","",TempData!E21)</f>
        <v/>
      </c>
      <c r="G34" s="79"/>
      <c r="H34" s="80"/>
      <c r="I34" s="51" t="str">
        <f>IF(J34,"PASS","FAIL")</f>
        <v>FAIL</v>
      </c>
      <c r="J34" s="2" t="b">
        <f>AND(K34,K35,K36,K37)</f>
        <v>0</v>
      </c>
      <c r="K34" s="2" t="b">
        <f>AND(N34&lt;=E34,O34&gt;=E34,N34&lt;=F34,O34&gt;=F34,N34&lt;=G34,O34&gt;=G34,N34&lt;=H34,O34&gt;=H34)</f>
        <v>0</v>
      </c>
      <c r="L34" s="2" t="str">
        <f>TRIM(SUBSTITUTE(SUBSTITUTE(D34, "db", ""), "+/-", ""))</f>
        <v>1</v>
      </c>
      <c r="M34" s="2" t="str">
        <f>SUBSTITUTE(C34,"dBm","")</f>
        <v>46</v>
      </c>
      <c r="N34" s="2">
        <f>M34-L34</f>
        <v>45</v>
      </c>
      <c r="O34" s="2">
        <f>M34+L34</f>
        <v>47</v>
      </c>
    </row>
    <row r="35" spans="1:15" ht="36.75" customHeight="1">
      <c r="A35" s="14">
        <v>2</v>
      </c>
      <c r="B35" s="15" t="s">
        <v>60</v>
      </c>
      <c r="C35" s="41">
        <v>3.5000000000000003E-2</v>
      </c>
      <c r="D35" s="45" t="s">
        <v>35</v>
      </c>
      <c r="E35" s="41" t="str">
        <f>IF(TempData!F19="","",TempData!F19/100)</f>
        <v/>
      </c>
      <c r="F35" s="41" t="str">
        <f>IF(TempData!F21="","",TempData!F21/100)</f>
        <v/>
      </c>
      <c r="G35" s="81"/>
      <c r="H35" s="82"/>
      <c r="I35" s="52"/>
      <c r="K35" s="2" t="b">
        <f>AND(E35&lt;=C35,F35&lt;=C35,G35&lt;=C35,H35&lt;=C35)</f>
        <v>0</v>
      </c>
    </row>
    <row r="36" spans="1:15" ht="36.75" customHeight="1">
      <c r="A36" s="14">
        <v>3</v>
      </c>
      <c r="B36" s="15" t="s">
        <v>57</v>
      </c>
      <c r="C36" s="46" t="s">
        <v>53</v>
      </c>
      <c r="D36" s="45" t="s">
        <v>35</v>
      </c>
      <c r="E36" s="48" t="str">
        <f>IF(TempData!H18="","",TempData!H18)</f>
        <v/>
      </c>
      <c r="F36" s="48" t="str">
        <f>IF(TempData!H20="","",TempData!H20)</f>
        <v/>
      </c>
      <c r="G36" s="81"/>
      <c r="H36" s="82"/>
      <c r="I36" s="52"/>
      <c r="K36" s="2" t="b">
        <f>AND(E36&lt;=O36,F36&lt;=O36,G36&lt;=O36,H36&lt;=L36)</f>
        <v>0</v>
      </c>
      <c r="L36" s="35"/>
      <c r="O36" s="2">
        <f>_xlfn.NUMBERVALUE(TRIM(SUBSTITUTE(C36,"dBc","")))</f>
        <v>-45</v>
      </c>
    </row>
    <row r="37" spans="1:15" ht="36.75" customHeight="1">
      <c r="A37" s="14">
        <v>4</v>
      </c>
      <c r="B37" s="15" t="s">
        <v>58</v>
      </c>
      <c r="C37" s="46" t="s">
        <v>55</v>
      </c>
      <c r="D37" s="45" t="s">
        <v>35</v>
      </c>
      <c r="E37" s="45" t="str">
        <f>IF(TempData!G19="","",TempData!G19)</f>
        <v/>
      </c>
      <c r="F37" s="45" t="str">
        <f>IF(TempData!G21="","",TempData!G21)</f>
        <v/>
      </c>
      <c r="G37" s="83"/>
      <c r="H37" s="84"/>
      <c r="I37" s="53"/>
      <c r="K37" s="2" t="b">
        <f>AND(E37&lt;=L37,F37&lt;=L37,G37&lt;=L37,H37&lt;=L37)</f>
        <v>1</v>
      </c>
      <c r="O37" s="2">
        <f>_xlfn.NUMBERVALUE(SUBSTITUTE(SUBSTITUTE(C37,"MHz",""),"&lt;",""))</f>
        <v>25</v>
      </c>
    </row>
    <row r="38" spans="1:15" ht="36.75" customHeight="1">
      <c r="A38" s="59">
        <v>3.4</v>
      </c>
      <c r="B38" s="61" t="s">
        <v>36</v>
      </c>
      <c r="C38" s="61" t="s">
        <v>28</v>
      </c>
      <c r="D38" s="61" t="s">
        <v>29</v>
      </c>
      <c r="E38" s="72" t="s">
        <v>30</v>
      </c>
      <c r="F38" s="72"/>
      <c r="G38" s="72"/>
      <c r="H38" s="72"/>
      <c r="I38" s="57" t="s">
        <v>31</v>
      </c>
    </row>
    <row r="39" spans="1:15" ht="36.75" customHeight="1">
      <c r="A39" s="60"/>
      <c r="B39" s="62"/>
      <c r="C39" s="62"/>
      <c r="D39" s="62"/>
      <c r="E39" s="13" t="s">
        <v>40</v>
      </c>
      <c r="F39" s="13" t="s">
        <v>41</v>
      </c>
      <c r="G39" s="13"/>
      <c r="H39" s="13"/>
      <c r="I39" s="58"/>
    </row>
    <row r="40" spans="1:15" ht="36.75" customHeight="1">
      <c r="A40" s="14">
        <v>1</v>
      </c>
      <c r="B40" s="15" t="s">
        <v>44</v>
      </c>
      <c r="C40" s="45" t="s">
        <v>32</v>
      </c>
      <c r="D40" s="45" t="s">
        <v>35</v>
      </c>
      <c r="E40" s="45"/>
      <c r="F40" s="45"/>
      <c r="G40" s="79"/>
      <c r="H40" s="80"/>
      <c r="I40" s="28"/>
    </row>
    <row r="41" spans="1:15" ht="36.75" customHeight="1">
      <c r="A41" s="14">
        <v>2</v>
      </c>
      <c r="B41" s="15" t="s">
        <v>45</v>
      </c>
      <c r="C41" s="45" t="s">
        <v>32</v>
      </c>
      <c r="D41" s="45" t="s">
        <v>35</v>
      </c>
      <c r="E41" s="45"/>
      <c r="F41" s="49"/>
      <c r="G41" s="83"/>
      <c r="H41" s="84"/>
      <c r="I41" s="28"/>
    </row>
    <row r="42" spans="1:15" ht="36.75" customHeight="1">
      <c r="A42" s="73" t="s">
        <v>4</v>
      </c>
      <c r="B42" s="74"/>
      <c r="C42" s="74"/>
      <c r="D42" s="74"/>
      <c r="E42" s="74"/>
      <c r="F42" s="75"/>
      <c r="G42" s="75"/>
      <c r="H42" s="75"/>
      <c r="I42" s="76"/>
    </row>
    <row r="43" spans="1:15" ht="36.75" customHeight="1">
      <c r="A43" s="77" t="s">
        <v>10</v>
      </c>
      <c r="B43" s="78"/>
      <c r="C43" s="11" t="s">
        <v>50</v>
      </c>
      <c r="D43" s="66" t="s">
        <v>6</v>
      </c>
      <c r="E43" s="67"/>
      <c r="F43" s="63">
        <f>TempData!N1</f>
        <v>0</v>
      </c>
      <c r="G43" s="64"/>
      <c r="H43" s="64"/>
      <c r="I43" s="65"/>
    </row>
    <row r="44" spans="1:15" ht="36.75" customHeight="1" thickBot="1">
      <c r="A44" s="70" t="s">
        <v>5</v>
      </c>
      <c r="B44" s="71"/>
      <c r="C44" s="23" t="s">
        <v>50</v>
      </c>
      <c r="D44" s="68" t="s">
        <v>6</v>
      </c>
      <c r="E44" s="69"/>
      <c r="F44" s="54">
        <f>TempData!O1</f>
        <v>0</v>
      </c>
      <c r="G44" s="55"/>
      <c r="H44" s="55"/>
      <c r="I44" s="56"/>
    </row>
    <row r="45" spans="1:15" ht="18" customHeight="1">
      <c r="A45" s="16"/>
      <c r="B45" s="17"/>
      <c r="C45" s="18"/>
      <c r="D45" s="18"/>
      <c r="E45" s="18"/>
      <c r="F45" s="18"/>
      <c r="G45" s="18"/>
      <c r="H45" s="18"/>
      <c r="I45" s="18"/>
      <c r="J45" s="6"/>
    </row>
    <row r="46" spans="1:15" ht="18" customHeight="1">
      <c r="A46" s="7"/>
      <c r="B46" s="4"/>
      <c r="C46" s="5"/>
      <c r="D46" s="5"/>
      <c r="E46" s="5"/>
      <c r="F46" s="5"/>
      <c r="G46" s="5"/>
      <c r="H46" s="5"/>
      <c r="I46" s="5"/>
      <c r="J46" s="6"/>
    </row>
    <row r="47" spans="1:15" ht="18" customHeight="1">
      <c r="A47" s="8"/>
      <c r="B47" s="6"/>
      <c r="C47" s="6"/>
      <c r="D47" s="6"/>
      <c r="E47" s="8"/>
      <c r="F47" s="8"/>
      <c r="G47" s="8"/>
      <c r="H47" s="8"/>
      <c r="I47" s="8"/>
      <c r="J47" s="6"/>
    </row>
  </sheetData>
  <mergeCells count="66">
    <mergeCell ref="A26:A27"/>
    <mergeCell ref="B26:B27"/>
    <mergeCell ref="C26:C27"/>
    <mergeCell ref="A20:A21"/>
    <mergeCell ref="B20:B21"/>
    <mergeCell ref="C20:C21"/>
    <mergeCell ref="E4:I4"/>
    <mergeCell ref="E5:I5"/>
    <mergeCell ref="C17:I17"/>
    <mergeCell ref="C18:I18"/>
    <mergeCell ref="G10:I10"/>
    <mergeCell ref="G11:I11"/>
    <mergeCell ref="G12:I12"/>
    <mergeCell ref="A16:I16"/>
    <mergeCell ref="C11:F11"/>
    <mergeCell ref="G7:I7"/>
    <mergeCell ref="A5:B5"/>
    <mergeCell ref="A6:I6"/>
    <mergeCell ref="C7:F7"/>
    <mergeCell ref="C8:F8"/>
    <mergeCell ref="C9:F9"/>
    <mergeCell ref="G8:I8"/>
    <mergeCell ref="A32:A33"/>
    <mergeCell ref="B32:B33"/>
    <mergeCell ref="C32:C33"/>
    <mergeCell ref="D32:D33"/>
    <mergeCell ref="A1:I3"/>
    <mergeCell ref="A4:B4"/>
    <mergeCell ref="E32:H32"/>
    <mergeCell ref="C12:F12"/>
    <mergeCell ref="C13:F13"/>
    <mergeCell ref="C14:F14"/>
    <mergeCell ref="C15:F15"/>
    <mergeCell ref="E20:H20"/>
    <mergeCell ref="E26:H26"/>
    <mergeCell ref="A19:I19"/>
    <mergeCell ref="G13:I13"/>
    <mergeCell ref="G14:I14"/>
    <mergeCell ref="G9:I9"/>
    <mergeCell ref="D26:D27"/>
    <mergeCell ref="I26:I27"/>
    <mergeCell ref="I32:I33"/>
    <mergeCell ref="G15:I15"/>
    <mergeCell ref="C10:F10"/>
    <mergeCell ref="D20:D21"/>
    <mergeCell ref="I20:I21"/>
    <mergeCell ref="I22:I25"/>
    <mergeCell ref="I28:I31"/>
    <mergeCell ref="G22:H25"/>
    <mergeCell ref="G28:H31"/>
    <mergeCell ref="I34:I37"/>
    <mergeCell ref="F44:I44"/>
    <mergeCell ref="I38:I39"/>
    <mergeCell ref="A38:A39"/>
    <mergeCell ref="B38:B39"/>
    <mergeCell ref="C38:C39"/>
    <mergeCell ref="D38:D39"/>
    <mergeCell ref="F43:I43"/>
    <mergeCell ref="D43:E43"/>
    <mergeCell ref="D44:E44"/>
    <mergeCell ref="A44:B44"/>
    <mergeCell ref="E38:H38"/>
    <mergeCell ref="A42:I42"/>
    <mergeCell ref="A43:B43"/>
    <mergeCell ref="G34:H37"/>
    <mergeCell ref="G40:H41"/>
  </mergeCells>
  <phoneticPr fontId="0" type="noConversion"/>
  <conditionalFormatting sqref="E22">
    <cfRule type="cellIs" dxfId="27" priority="53" operator="notBetween">
      <formula>$N$22</formula>
      <formula>$O$22</formula>
    </cfRule>
  </conditionalFormatting>
  <conditionalFormatting sqref="F22">
    <cfRule type="cellIs" dxfId="26" priority="52" operator="notBetween">
      <formula>$N$22</formula>
      <formula>$O$22</formula>
    </cfRule>
  </conditionalFormatting>
  <conditionalFormatting sqref="G22">
    <cfRule type="cellIs" dxfId="25" priority="51" operator="notBetween">
      <formula>$N$22</formula>
      <formula>$O$22</formula>
    </cfRule>
  </conditionalFormatting>
  <conditionalFormatting sqref="E23:F23">
    <cfRule type="cellIs" dxfId="24" priority="49" operator="greaterThan">
      <formula>$C$23</formula>
    </cfRule>
  </conditionalFormatting>
  <conditionalFormatting sqref="E24:F24">
    <cfRule type="cellIs" dxfId="23" priority="45" operator="greaterThan">
      <formula>$O$24</formula>
    </cfRule>
  </conditionalFormatting>
  <conditionalFormatting sqref="E25">
    <cfRule type="cellIs" dxfId="22" priority="41" operator="greaterThan">
      <formula>$L$25</formula>
    </cfRule>
  </conditionalFormatting>
  <conditionalFormatting sqref="F25">
    <cfRule type="cellIs" dxfId="21" priority="40" operator="greaterThan">
      <formula>$L$25</formula>
    </cfRule>
  </conditionalFormatting>
  <conditionalFormatting sqref="E28">
    <cfRule type="cellIs" dxfId="20" priority="37" operator="notBetween">
      <formula>$N$28</formula>
      <formula>$O$28</formula>
    </cfRule>
  </conditionalFormatting>
  <conditionalFormatting sqref="F28">
    <cfRule type="cellIs" dxfId="19" priority="36" operator="notBetween">
      <formula>$N$28</formula>
      <formula>$O$28</formula>
    </cfRule>
  </conditionalFormatting>
  <conditionalFormatting sqref="G28">
    <cfRule type="cellIs" dxfId="18" priority="35" operator="notBetween">
      <formula>$N$28</formula>
      <formula>$O$28</formula>
    </cfRule>
  </conditionalFormatting>
  <conditionalFormatting sqref="E29">
    <cfRule type="cellIs" dxfId="17" priority="33" operator="greaterThan">
      <formula>$C$29</formula>
    </cfRule>
  </conditionalFormatting>
  <conditionalFormatting sqref="F29">
    <cfRule type="cellIs" dxfId="16" priority="32" operator="greaterThan">
      <formula>$C$29</formula>
    </cfRule>
  </conditionalFormatting>
  <conditionalFormatting sqref="E30">
    <cfRule type="cellIs" dxfId="15" priority="29" operator="greaterThan">
      <formula>$O$30</formula>
    </cfRule>
  </conditionalFormatting>
  <conditionalFormatting sqref="F30">
    <cfRule type="cellIs" dxfId="14" priority="28" operator="greaterThan">
      <formula>$O$30</formula>
    </cfRule>
  </conditionalFormatting>
  <conditionalFormatting sqref="E31">
    <cfRule type="cellIs" dxfId="13" priority="25" operator="greaterThan">
      <formula>$O$31</formula>
    </cfRule>
  </conditionalFormatting>
  <conditionalFormatting sqref="F31">
    <cfRule type="cellIs" dxfId="12" priority="24" operator="greaterThan">
      <formula>$O$31</formula>
    </cfRule>
  </conditionalFormatting>
  <conditionalFormatting sqref="E34">
    <cfRule type="cellIs" dxfId="11" priority="19" operator="notBetween">
      <formula>$N$34</formula>
      <formula>$O$34</formula>
    </cfRule>
  </conditionalFormatting>
  <conditionalFormatting sqref="F34">
    <cfRule type="cellIs" dxfId="10" priority="18" operator="notBetween">
      <formula>$N$34</formula>
      <formula>$O$34</formula>
    </cfRule>
  </conditionalFormatting>
  <conditionalFormatting sqref="G34">
    <cfRule type="cellIs" dxfId="9" priority="17" operator="notBetween">
      <formula>$N$34</formula>
      <formula>$O$34</formula>
    </cfRule>
  </conditionalFormatting>
  <conditionalFormatting sqref="E35">
    <cfRule type="cellIs" dxfId="8" priority="15" operator="greaterThan">
      <formula>$C$35</formula>
    </cfRule>
  </conditionalFormatting>
  <conditionalFormatting sqref="F35">
    <cfRule type="cellIs" dxfId="7" priority="14" operator="greaterThan">
      <formula>$C$35</formula>
    </cfRule>
  </conditionalFormatting>
  <conditionalFormatting sqref="E36">
    <cfRule type="cellIs" dxfId="6" priority="11" operator="greaterThan">
      <formula>$O$36</formula>
    </cfRule>
  </conditionalFormatting>
  <conditionalFormatting sqref="F36">
    <cfRule type="cellIs" dxfId="5" priority="10" operator="greaterThan">
      <formula>$O$36</formula>
    </cfRule>
  </conditionalFormatting>
  <conditionalFormatting sqref="E37">
    <cfRule type="cellIs" dxfId="4" priority="7" operator="greaterThan">
      <formula>$O$37</formula>
    </cfRule>
  </conditionalFormatting>
  <conditionalFormatting sqref="F37">
    <cfRule type="cellIs" dxfId="3" priority="6" operator="greaterThan">
      <formula>$O$37</formula>
    </cfRule>
  </conditionalFormatting>
  <conditionalFormatting sqref="I22:I25">
    <cfRule type="cellIs" dxfId="2" priority="3" operator="notEqual">
      <formula>"""TRUE"""</formula>
    </cfRule>
  </conditionalFormatting>
  <conditionalFormatting sqref="I28:I31">
    <cfRule type="cellIs" dxfId="1" priority="2" operator="notEqual">
      <formula>"""TRUE"""</formula>
    </cfRule>
  </conditionalFormatting>
  <conditionalFormatting sqref="I34:I37">
    <cfRule type="cellIs" dxfId="0" priority="1" operator="notEqual">
      <formula>"""TRUE"""</formula>
    </cfRule>
  </conditionalFormatting>
  <pageMargins left="0.39" right="0.26" top="0.94" bottom="0.32" header="0.5" footer="0.18"/>
  <pageSetup paperSize="9" scale="42" fitToWidth="0" fitToHeight="2" orientation="portrait" r:id="rId1"/>
  <headerFooter alignWithMargins="0">
    <oddHeader>&amp;C&amp;"Arial,Bold"&amp;14Customer Shipment Qualification Test Results
RRH&amp;R
F-CSQ-TR-RRH;Ver 1.0</oddHeader>
    <oddFooter>&amp;LTejas Networks Ltd.&amp;CCompany Confidential&amp;RPage &amp;P Of &amp;N</oddFooter>
  </headerFooter>
  <rowBreaks count="1" manualBreakCount="1">
    <brk id="4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sqref="A1:XFD1048576"/>
    </sheetView>
  </sheetViews>
  <sheetFormatPr defaultColWidth="15.85546875" defaultRowHeight="12.75"/>
  <cols>
    <col min="1" max="1" width="15.85546875" style="29"/>
    <col min="2" max="2" width="19.5703125" style="29" customWidth="1"/>
    <col min="3" max="13" width="15.85546875" style="29"/>
    <col min="14" max="15" width="16.42578125" style="29" bestFit="1" customWidth="1"/>
    <col min="16" max="16384" width="15.85546875" style="29"/>
  </cols>
  <sheetData>
    <row r="1" spans="1:15">
      <c r="A1" s="36"/>
      <c r="B1" s="36"/>
      <c r="C1"/>
      <c r="D1" s="44"/>
      <c r="E1" s="44"/>
      <c r="F1"/>
      <c r="G1"/>
      <c r="H1" s="37"/>
      <c r="I1"/>
      <c r="J1"/>
      <c r="K1"/>
      <c r="L1"/>
      <c r="M1"/>
      <c r="N1" s="30"/>
      <c r="O1" s="30"/>
    </row>
    <row r="2" spans="1:15" s="32" customFormat="1">
      <c r="A2" s="38"/>
      <c r="B2" s="38"/>
      <c r="H2" s="39"/>
    </row>
    <row r="3" spans="1:15" s="32" customFormat="1">
      <c r="A3" s="38"/>
      <c r="B3" s="38"/>
      <c r="E3" s="39"/>
      <c r="F3" s="39"/>
      <c r="G3" s="39"/>
    </row>
    <row r="4" spans="1:15" s="32" customFormat="1">
      <c r="A4" s="38"/>
      <c r="B4" s="38"/>
      <c r="D4" s="43"/>
      <c r="E4" s="43"/>
      <c r="H4" s="39"/>
    </row>
    <row r="5" spans="1:15" s="32" customFormat="1">
      <c r="B5" s="38"/>
      <c r="E5" s="39"/>
      <c r="F5" s="39"/>
      <c r="G5" s="39"/>
    </row>
    <row r="6" spans="1:15" s="32" customFormat="1">
      <c r="B6" s="38"/>
      <c r="H6" s="39"/>
    </row>
    <row r="7" spans="1:15" s="32" customFormat="1">
      <c r="B7" s="38"/>
      <c r="E7" s="39"/>
      <c r="F7" s="39"/>
      <c r="G7" s="39"/>
    </row>
    <row r="8" spans="1:15" s="32" customFormat="1">
      <c r="B8" s="38"/>
      <c r="H8" s="39"/>
    </row>
    <row r="9" spans="1:15" s="32" customFormat="1">
      <c r="B9" s="38"/>
      <c r="E9" s="39"/>
      <c r="F9" s="39"/>
      <c r="G9" s="39"/>
    </row>
    <row r="10" spans="1:15" s="33" customFormat="1">
      <c r="B10" s="42"/>
      <c r="H10" s="40"/>
    </row>
    <row r="11" spans="1:15" s="33" customFormat="1">
      <c r="B11" s="42"/>
      <c r="E11" s="40"/>
      <c r="F11" s="40"/>
      <c r="G11" s="40"/>
    </row>
    <row r="12" spans="1:15" s="33" customFormat="1">
      <c r="B12" s="42"/>
      <c r="H12" s="40"/>
    </row>
    <row r="13" spans="1:15" s="33" customFormat="1">
      <c r="B13" s="42"/>
      <c r="E13" s="40"/>
      <c r="F13" s="40"/>
      <c r="G13" s="40"/>
    </row>
    <row r="14" spans="1:15" s="33" customFormat="1">
      <c r="B14" s="42"/>
      <c r="H14" s="40"/>
    </row>
    <row r="15" spans="1:15" s="33" customFormat="1">
      <c r="B15" s="42"/>
      <c r="E15" s="40"/>
      <c r="F15" s="40"/>
      <c r="G15" s="40"/>
    </row>
    <row r="16" spans="1:15" s="33" customFormat="1">
      <c r="B16" s="42"/>
      <c r="H16" s="40"/>
    </row>
    <row r="17" spans="2:8" s="33" customFormat="1">
      <c r="B17" s="42"/>
      <c r="E17" s="40"/>
      <c r="F17" s="40"/>
      <c r="G17" s="40"/>
    </row>
    <row r="18" spans="2:8">
      <c r="B18" s="36"/>
      <c r="H18" s="37"/>
    </row>
    <row r="19" spans="2:8">
      <c r="B19" s="36"/>
      <c r="E19" s="37"/>
      <c r="F19" s="37"/>
      <c r="G19" s="37"/>
    </row>
    <row r="20" spans="2:8">
      <c r="B20" s="36"/>
      <c r="H20" s="37"/>
    </row>
    <row r="21" spans="2:8">
      <c r="B21" s="36"/>
      <c r="E21" s="37"/>
      <c r="F21" s="37"/>
      <c r="G21" s="37"/>
    </row>
    <row r="22" spans="2:8">
      <c r="B22" s="36"/>
      <c r="H22" s="37"/>
    </row>
    <row r="23" spans="2:8">
      <c r="B23" s="36"/>
      <c r="E23" s="37"/>
      <c r="F23" s="37"/>
      <c r="G23" s="37"/>
    </row>
    <row r="24" spans="2:8">
      <c r="B24" s="36"/>
      <c r="H24" s="37"/>
    </row>
    <row r="25" spans="2:8">
      <c r="B25" s="36"/>
      <c r="E25" s="37"/>
      <c r="F25" s="37"/>
      <c r="G25" s="37"/>
    </row>
    <row r="26" spans="2:8">
      <c r="B26" s="30"/>
    </row>
    <row r="27" spans="2:8">
      <c r="B27" s="30"/>
    </row>
    <row r="28" spans="2:8">
      <c r="B28" s="30"/>
    </row>
    <row r="29" spans="2:8">
      <c r="B29" s="30"/>
    </row>
    <row r="30" spans="2:8">
      <c r="B30" s="30"/>
    </row>
    <row r="31" spans="2:8">
      <c r="B31" s="30"/>
    </row>
    <row r="32" spans="2:8">
      <c r="B32" s="30"/>
    </row>
    <row r="33" spans="2:2">
      <c r="B33" s="30"/>
    </row>
    <row r="34" spans="2:2">
      <c r="B34" s="30"/>
    </row>
    <row r="35" spans="2:2">
      <c r="B35" s="30"/>
    </row>
    <row r="36" spans="2:2">
      <c r="B36" s="30"/>
    </row>
    <row r="37" spans="2:2">
      <c r="B37" s="30"/>
    </row>
    <row r="38" spans="2:2">
      <c r="B38" s="30"/>
    </row>
    <row r="39" spans="2:2">
      <c r="B39" s="30"/>
    </row>
    <row r="40" spans="2:2">
      <c r="B40" s="30"/>
    </row>
    <row r="41" spans="2:2">
      <c r="B41" s="30"/>
    </row>
    <row r="42" spans="2:2">
      <c r="B42" s="30"/>
    </row>
    <row r="43" spans="2:2">
      <c r="B43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RRH</vt:lpstr>
      <vt:lpstr>TempData</vt:lpstr>
      <vt:lpstr>RRH!Print_Area</vt:lpstr>
    </vt:vector>
  </TitlesOfParts>
  <Company>Tejas Networks India Private Li 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Somasundharam S</dc:creator>
  <dc:description>Version 1.0</dc:description>
  <cp:lastModifiedBy>Vijaya Krishna</cp:lastModifiedBy>
  <cp:lastPrinted>2022-11-05T06:33:31Z</cp:lastPrinted>
  <dcterms:created xsi:type="dcterms:W3CDTF">2002-11-08T11:49:49Z</dcterms:created>
  <dcterms:modified xsi:type="dcterms:W3CDTF">2023-01-04T09:05:58Z</dcterms:modified>
</cp:coreProperties>
</file>