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Templete" sheetId="1" r:id="rId1"/>
    <sheet name="1-02.01" sheetId="6" r:id="rId2"/>
    <sheet name="02-17.01" sheetId="3" r:id="rId3"/>
    <sheet name="03-01.02" sheetId="4" r:id="rId4"/>
    <sheet name="Sheet1" sheetId="5" r:id="rId5"/>
  </sheets>
  <calcPr calcId="124519"/>
  <extLst>
    <ext uri="GoogleSheetsCustomDataVersion1">
      <go:sheetsCustomData xmlns:go="http://customooxmlschemas.google.com/" r:id="" roundtripDataSignature="AMtx7mhuKodD43SWaBTAUpwPv4T4ifRmIA=="/>
    </ext>
  </extLst>
</workbook>
</file>

<file path=xl/calcChain.xml><?xml version="1.0" encoding="utf-8"?>
<calcChain xmlns="http://schemas.openxmlformats.org/spreadsheetml/2006/main">
  <c r="F23" i="6"/>
  <c r="E23"/>
  <c r="G23" s="1"/>
  <c r="D23"/>
  <c r="I22"/>
  <c r="I21"/>
  <c r="I20"/>
  <c r="I19"/>
  <c r="G19"/>
  <c r="G18"/>
  <c r="I18" s="1"/>
  <c r="I17"/>
  <c r="G17"/>
  <c r="G16"/>
  <c r="I16" s="1"/>
  <c r="I15"/>
  <c r="G15"/>
  <c r="G14"/>
  <c r="I14" s="1"/>
  <c r="I13"/>
  <c r="G13"/>
  <c r="F26" i="5"/>
  <c r="E26"/>
  <c r="D26"/>
  <c r="G24"/>
  <c r="I24" s="1"/>
  <c r="I23"/>
  <c r="G23"/>
  <c r="G22"/>
  <c r="I22" s="1"/>
  <c r="I21"/>
  <c r="G21"/>
  <c r="G20"/>
  <c r="I20" s="1"/>
  <c r="I19"/>
  <c r="G19"/>
  <c r="G18"/>
  <c r="I18" s="1"/>
  <c r="I17"/>
  <c r="G17"/>
  <c r="G16"/>
  <c r="I16" s="1"/>
  <c r="I15"/>
  <c r="G15"/>
  <c r="G14"/>
  <c r="I14" s="1"/>
  <c r="I13"/>
  <c r="G13"/>
  <c r="G26" s="1"/>
  <c r="F26" i="4"/>
  <c r="E26"/>
  <c r="D26"/>
  <c r="G24"/>
  <c r="I24" s="1"/>
  <c r="I23"/>
  <c r="G23"/>
  <c r="G22"/>
  <c r="I22" s="1"/>
  <c r="I21"/>
  <c r="G21"/>
  <c r="G20"/>
  <c r="I20" s="1"/>
  <c r="I19"/>
  <c r="G19"/>
  <c r="G18"/>
  <c r="I18" s="1"/>
  <c r="I17"/>
  <c r="G17"/>
  <c r="G16"/>
  <c r="I16" s="1"/>
  <c r="I15"/>
  <c r="G15"/>
  <c r="G14"/>
  <c r="I14" s="1"/>
  <c r="I13"/>
  <c r="I26" s="1"/>
  <c r="G13"/>
  <c r="G26" s="1"/>
  <c r="G23" i="3"/>
  <c r="F23"/>
  <c r="E23"/>
  <c r="D23"/>
  <c r="I15"/>
  <c r="G15"/>
  <c r="G14"/>
  <c r="I14" s="1"/>
  <c r="I23" s="1"/>
  <c r="I13"/>
  <c r="G13"/>
  <c r="F23" i="1"/>
  <c r="E23"/>
  <c r="G23" s="1"/>
  <c r="D23"/>
  <c r="G15"/>
  <c r="I15" s="1"/>
  <c r="I14"/>
  <c r="G14"/>
  <c r="G13"/>
  <c r="I13" s="1"/>
  <c r="I23" s="1"/>
  <c r="I23" i="6" l="1"/>
  <c r="I25" i="1"/>
  <c r="I24"/>
  <c r="I27" s="1"/>
  <c r="C31"/>
  <c r="I24" i="3"/>
  <c r="I25"/>
  <c r="C31"/>
  <c r="I27"/>
  <c r="I28" i="4"/>
  <c r="C34"/>
  <c r="I27"/>
  <c r="I30" s="1"/>
  <c r="I26" i="5"/>
  <c r="C31" i="6" l="1"/>
  <c r="I25"/>
  <c r="I24"/>
  <c r="I27" s="1"/>
  <c r="E31" i="3"/>
  <c r="G31"/>
  <c r="G32" s="1"/>
  <c r="C32"/>
  <c r="C34" i="5"/>
  <c r="I28"/>
  <c r="I27"/>
  <c r="I30" s="1"/>
  <c r="G34" i="4"/>
  <c r="G35" s="1"/>
  <c r="C35"/>
  <c r="E34"/>
  <c r="G31" i="1"/>
  <c r="G32" s="1"/>
  <c r="C32"/>
  <c r="E31"/>
  <c r="E31" i="6" l="1"/>
  <c r="G31"/>
  <c r="G32" s="1"/>
  <c r="C32"/>
  <c r="H31" i="1"/>
  <c r="E32"/>
  <c r="G34" i="5"/>
  <c r="G35" s="1"/>
  <c r="C35"/>
  <c r="E34"/>
  <c r="E32" i="3"/>
  <c r="H31"/>
  <c r="H34" i="4"/>
  <c r="E35"/>
  <c r="H31" i="6" l="1"/>
  <c r="E32"/>
  <c r="H34" i="5"/>
  <c r="E35"/>
</calcChain>
</file>

<file path=xl/sharedStrings.xml><?xml version="1.0" encoding="utf-8"?>
<sst xmlns="http://schemas.openxmlformats.org/spreadsheetml/2006/main" count="342" uniqueCount="96">
  <si>
    <t>Tax Invoice</t>
  </si>
  <si>
    <t>EXPERT TRADERS</t>
  </si>
  <si>
    <t xml:space="preserve">Invoice No. </t>
  </si>
  <si>
    <t>Date</t>
  </si>
  <si>
    <t>02.01.20</t>
  </si>
  <si>
    <t>J-142, Sumal-6, Dudheshwar,AHM.-4(Guj)</t>
  </si>
  <si>
    <t>17.01.20</t>
  </si>
  <si>
    <t>Ph No. 98.9085886,</t>
  </si>
  <si>
    <t>Dispatced Through</t>
  </si>
  <si>
    <t>Tempo</t>
  </si>
  <si>
    <t>GSTIN: 24AAPPT3833R1ZT  / S Code-24</t>
  </si>
  <si>
    <t>Motor Vehicle No.</t>
  </si>
  <si>
    <t>GJ-18-AU-3381</t>
  </si>
  <si>
    <t>To. Caterpillar Signs Pvt. Ltd. (100%EOU)</t>
  </si>
  <si>
    <t xml:space="preserve">Destination: </t>
  </si>
  <si>
    <t>Gandhinagar</t>
  </si>
  <si>
    <t>C-10, Electronics Estate, Sector-25, Gandhinagar</t>
  </si>
  <si>
    <t>Supplier's Ref</t>
  </si>
  <si>
    <t>***</t>
  </si>
  <si>
    <t>Gandhinagar-382024 (Guj),State Code-24</t>
  </si>
  <si>
    <t>Mode of Payment</t>
  </si>
  <si>
    <t>7 days</t>
  </si>
  <si>
    <t>GSTIN:24AAECC4258M1ZH, IEC NO. 0811008479</t>
  </si>
  <si>
    <t>E Way Bill No.</t>
  </si>
  <si>
    <t>Other References</t>
  </si>
  <si>
    <t>Delivery Note</t>
  </si>
  <si>
    <t>Stitching Job_Work on your material as per details mentioned hereunder :</t>
  </si>
  <si>
    <t>Challan
No.</t>
  </si>
  <si>
    <t>CH.No.</t>
  </si>
  <si>
    <t>HSN/SAC</t>
  </si>
  <si>
    <t>PCS.</t>
  </si>
  <si>
    <t>Max-380</t>
  </si>
  <si>
    <t>Tuff-560</t>
  </si>
  <si>
    <t>Total Sq.Ft.</t>
  </si>
  <si>
    <t>Rate /Sq.Ft.</t>
  </si>
  <si>
    <t>Total Amount</t>
  </si>
  <si>
    <t>09.01.20</t>
  </si>
  <si>
    <t>17.12.19</t>
  </si>
  <si>
    <t>11.01.20</t>
  </si>
  <si>
    <t>18.12.19</t>
  </si>
  <si>
    <t>13.01.20</t>
  </si>
  <si>
    <t>20.12.19</t>
  </si>
  <si>
    <t>24.12.19</t>
  </si>
  <si>
    <t>28.12.19</t>
  </si>
  <si>
    <t>30.12.19</t>
  </si>
  <si>
    <t>Total</t>
  </si>
  <si>
    <t>Add : CGST</t>
  </si>
  <si>
    <t>Add : SGST</t>
  </si>
  <si>
    <t>Round Off</t>
  </si>
  <si>
    <r>
      <t xml:space="preserve">Amount Chargeable (in words)
</t>
    </r>
    <r>
      <rPr>
        <sz val="11"/>
        <color theme="1"/>
        <rFont val="Calibri"/>
      </rPr>
      <t>ONE LAKH SIXTY TWO THOUSAND FOUR HUNDRED AND SEVENTY ONE ONLY</t>
    </r>
  </si>
  <si>
    <r>
      <t xml:space="preserve">Amount Chargeable (in words)
</t>
    </r>
    <r>
      <rPr>
        <sz val="11"/>
        <color theme="1"/>
        <rFont val="Calibri"/>
      </rPr>
      <t>ONE LAKH SIXTY TWO THOUSAND FOUR HUNDRED AND SEVENTY ONE ONLY</t>
    </r>
  </si>
  <si>
    <t>INR. ELEVEN THOUSAND FIVE HUNDRED THIRTY SEVEN</t>
  </si>
  <si>
    <t xml:space="preserve">INR. Nine thousand nine hundred eighty eight </t>
  </si>
  <si>
    <t>Taxable Value</t>
  </si>
  <si>
    <t>Central Tax</t>
  </si>
  <si>
    <t>State Tax</t>
  </si>
  <si>
    <t>Total Tax</t>
  </si>
  <si>
    <t>Rate</t>
  </si>
  <si>
    <t>Amount</t>
  </si>
  <si>
    <r>
      <t>Tax Amount (in words)</t>
    </r>
    <r>
      <rPr>
        <b/>
        <sz val="11"/>
        <color theme="1"/>
        <rFont val="Calibri"/>
      </rPr>
      <t xml:space="preserve">: </t>
    </r>
  </si>
  <si>
    <r>
      <t>Tax Amount (in words)</t>
    </r>
    <r>
      <rPr>
        <b/>
        <sz val="11"/>
        <color theme="1"/>
        <rFont val="Calibri"/>
      </rPr>
      <t xml:space="preserve">: </t>
    </r>
  </si>
  <si>
    <t>INR. ONE THOUSAND TWO HUNDRED THIRTY SIX &amp; PAISE FOUR</t>
  </si>
  <si>
    <t xml:space="preserve">INR. One thousand seventy &amp; paise eleven </t>
  </si>
  <si>
    <t>Pan No.</t>
  </si>
  <si>
    <t>AAPPT3833R</t>
  </si>
  <si>
    <t xml:space="preserve">     For Expert Traders</t>
  </si>
  <si>
    <r>
      <rPr>
        <b/>
        <sz val="10"/>
        <color theme="1"/>
        <rFont val="Calibri"/>
      </rPr>
      <t>DECLARATION :</t>
    </r>
    <r>
      <rPr>
        <sz val="10"/>
        <color theme="1"/>
        <rFont val="Calibri"/>
      </rPr>
      <t xml:space="preserve"> We declared that this Invoice</t>
    </r>
  </si>
  <si>
    <r>
      <rPr>
        <b/>
        <sz val="10"/>
        <color theme="1"/>
        <rFont val="Calibri"/>
      </rPr>
      <t>DECLARATION :</t>
    </r>
    <r>
      <rPr>
        <sz val="10"/>
        <color theme="1"/>
        <rFont val="Calibri"/>
      </rPr>
      <t xml:space="preserve"> We declared that this Invoice</t>
    </r>
  </si>
  <si>
    <t xml:space="preserve"> Shows the actual Price of the goods discribed</t>
  </si>
  <si>
    <t xml:space="preserve"> and that all particulars are true &amp; correct </t>
  </si>
  <si>
    <r>
      <rPr>
        <b/>
        <sz val="11"/>
        <color theme="1"/>
        <rFont val="Calibri"/>
      </rPr>
      <t>Bank Detail :-</t>
    </r>
    <r>
      <rPr>
        <sz val="11"/>
        <color theme="1"/>
        <rFont val="Calibri"/>
      </rPr>
      <t xml:space="preserve"> Expert Traders </t>
    </r>
  </si>
  <si>
    <r>
      <rPr>
        <b/>
        <sz val="11"/>
        <color theme="1"/>
        <rFont val="Calibri"/>
      </rPr>
      <t>Bank Detail :-</t>
    </r>
    <r>
      <rPr>
        <sz val="11"/>
        <color theme="1"/>
        <rFont val="Calibri"/>
      </rPr>
      <t xml:space="preserve"> Expert Traders </t>
    </r>
  </si>
  <si>
    <t>Subject to Ahmedabad Jurisdiction</t>
  </si>
  <si>
    <t>Union Bank Of India, IFS Code : UBIN 0548 936</t>
  </si>
  <si>
    <t>This is computer generated invoice</t>
  </si>
  <si>
    <t>A/C No. 48930 1010 033 569</t>
  </si>
  <si>
    <t>01.02.20</t>
  </si>
  <si>
    <t>20.01.20</t>
  </si>
  <si>
    <t>04.02.20</t>
  </si>
  <si>
    <t>21.01.20</t>
  </si>
  <si>
    <t>22.01.20</t>
  </si>
  <si>
    <t>23.01.20</t>
  </si>
  <si>
    <t>24.01.20</t>
  </si>
  <si>
    <t>25.01.20</t>
  </si>
  <si>
    <t>29.01.20</t>
  </si>
  <si>
    <t>30.01.20</t>
  </si>
  <si>
    <r>
      <t xml:space="preserve">Amount Chargeable (in words)
</t>
    </r>
    <r>
      <rPr>
        <sz val="11"/>
        <color theme="1"/>
        <rFont val="Calibri"/>
      </rPr>
      <t>ONE LAKH SIXTY TWO THOUSAND FOUR HUNDRED AND SEVENTY ONE ONLY</t>
    </r>
  </si>
  <si>
    <r>
      <t xml:space="preserve">Amount Chargeable (in words)
</t>
    </r>
    <r>
      <rPr>
        <sz val="11"/>
        <color theme="1"/>
        <rFont val="Calibri"/>
      </rPr>
      <t>ONE LAKH SIXTY TWO THOUSAND FOUR HUNDRED AND SEVENTY ONE ONLY</t>
    </r>
  </si>
  <si>
    <t>INR. Sixteen thousand three hundred twenty Three</t>
  </si>
  <si>
    <r>
      <t>Tax Amount (in words)</t>
    </r>
    <r>
      <rPr>
        <b/>
        <sz val="11"/>
        <color theme="1"/>
        <rFont val="Calibri"/>
      </rPr>
      <t xml:space="preserve">: </t>
    </r>
  </si>
  <si>
    <t>INR. ONE THOUSAND SEVEN HUNDRED FORTY EIGHT &amp; PAISE EIGHTY SEVEN</t>
  </si>
  <si>
    <r>
      <t>Tax Amount (in words)</t>
    </r>
    <r>
      <rPr>
        <b/>
        <sz val="11"/>
        <color theme="1"/>
        <rFont val="Calibri"/>
      </rPr>
      <t xml:space="preserve">: </t>
    </r>
  </si>
  <si>
    <r>
      <rPr>
        <b/>
        <sz val="10"/>
        <color theme="1"/>
        <rFont val="Calibri"/>
      </rPr>
      <t>DECLARATION :</t>
    </r>
    <r>
      <rPr>
        <sz val="10"/>
        <color theme="1"/>
        <rFont val="Calibri"/>
      </rPr>
      <t xml:space="preserve"> We declared that this Invoice</t>
    </r>
  </si>
  <si>
    <r>
      <rPr>
        <b/>
        <sz val="11"/>
        <color theme="1"/>
        <rFont val="Calibri"/>
      </rPr>
      <t>Bank Detail :-</t>
    </r>
    <r>
      <rPr>
        <sz val="11"/>
        <color theme="1"/>
        <rFont val="Calibri"/>
      </rPr>
      <t xml:space="preserve"> Expert Traders </t>
    </r>
  </si>
  <si>
    <r>
      <rPr>
        <b/>
        <sz val="10"/>
        <color theme="1"/>
        <rFont val="Calibri"/>
      </rPr>
      <t>DECLARATION :</t>
    </r>
    <r>
      <rPr>
        <sz val="10"/>
        <color theme="1"/>
        <rFont val="Calibri"/>
      </rPr>
      <t xml:space="preserve"> We declared that this Invoice</t>
    </r>
  </si>
  <si>
    <r>
      <rPr>
        <b/>
        <sz val="11"/>
        <color theme="1"/>
        <rFont val="Calibri"/>
      </rPr>
      <t>Bank Detail :-</t>
    </r>
    <r>
      <rPr>
        <sz val="11"/>
        <color theme="1"/>
        <rFont val="Calibri"/>
      </rPr>
      <t xml:space="preserve"> Expert Traders </t>
    </r>
  </si>
</sst>
</file>

<file path=xl/styles.xml><?xml version="1.0" encoding="utf-8"?>
<styleSheet xmlns="http://schemas.openxmlformats.org/spreadsheetml/2006/main">
  <fonts count="13">
    <font>
      <sz val="11"/>
      <color theme="1"/>
      <name val="Arial"/>
    </font>
    <font>
      <b/>
      <sz val="16"/>
      <color theme="1"/>
      <name val="Calibri"/>
    </font>
    <font>
      <sz val="11"/>
      <name val="Arial"/>
    </font>
    <font>
      <b/>
      <sz val="14"/>
      <color rgb="FFC00000"/>
      <name val="Calibri"/>
    </font>
    <font>
      <sz val="11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4"/>
      <color rgb="FF002060"/>
      <name val="Calibri"/>
    </font>
    <font>
      <b/>
      <sz val="10"/>
      <color theme="1"/>
      <name val="Calibri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AF1DD"/>
        <bgColor rgb="FFEAF1DD"/>
      </patternFill>
    </fill>
  </fills>
  <borders count="47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000000"/>
      </bottom>
      <diagonal/>
    </border>
    <border>
      <left/>
      <right/>
      <top style="medium">
        <color rgb="FFFF0000"/>
      </top>
      <bottom style="thin">
        <color rgb="FF00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FF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FF0000"/>
      </right>
      <top/>
      <bottom style="thin">
        <color rgb="FF000000"/>
      </bottom>
      <diagonal/>
    </border>
    <border>
      <left/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thin">
        <color rgb="FF0F243E"/>
      </right>
      <top/>
      <bottom/>
      <diagonal/>
    </border>
    <border>
      <left style="thin">
        <color rgb="FF000000"/>
      </left>
      <right/>
      <top/>
      <bottom style="thin">
        <color rgb="FF0F243E"/>
      </bottom>
      <diagonal/>
    </border>
    <border>
      <left/>
      <right/>
      <top/>
      <bottom style="thin">
        <color rgb="FF0F243E"/>
      </bottom>
      <diagonal/>
    </border>
    <border>
      <left/>
      <right style="medium">
        <color rgb="FFFF0000"/>
      </right>
      <top/>
      <bottom style="thin">
        <color rgb="FF0F243E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rgb="FF00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4" fillId="0" borderId="0" xfId="0" applyFont="1"/>
    <xf numFmtId="0" fontId="7" fillId="2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7" fillId="4" borderId="10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horizontal="center" vertical="center"/>
    </xf>
    <xf numFmtId="2" fontId="7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45" xfId="0" applyFont="1" applyBorder="1"/>
    <xf numFmtId="0" fontId="4" fillId="0" borderId="44" xfId="0" applyFont="1" applyBorder="1"/>
    <xf numFmtId="0" fontId="4" fillId="0" borderId="46" xfId="0" applyFont="1" applyBorder="1"/>
    <xf numFmtId="0" fontId="4" fillId="2" borderId="2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4" fillId="2" borderId="24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4" fillId="0" borderId="43" xfId="0" applyFont="1" applyBorder="1" applyAlignment="1">
      <alignment horizontal="left"/>
    </xf>
    <xf numFmtId="0" fontId="2" fillId="0" borderId="44" xfId="0" applyFont="1" applyBorder="1"/>
    <xf numFmtId="0" fontId="4" fillId="2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3" xfId="0" applyFont="1" applyBorder="1"/>
    <xf numFmtId="0" fontId="2" fillId="0" borderId="15" xfId="0" applyFont="1" applyBorder="1"/>
    <xf numFmtId="0" fontId="4" fillId="2" borderId="20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4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2" fillId="0" borderId="38" xfId="0" applyFont="1" applyBorder="1"/>
    <xf numFmtId="0" fontId="7" fillId="2" borderId="33" xfId="0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4" fillId="0" borderId="17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2" fillId="0" borderId="5" xfId="0" applyFont="1" applyBorder="1"/>
    <xf numFmtId="0" fontId="6" fillId="0" borderId="11" xfId="0" applyFont="1" applyBorder="1" applyAlignment="1">
      <alignment horizontal="left" vertical="center"/>
    </xf>
    <xf numFmtId="0" fontId="2" fillId="0" borderId="39" xfId="0" applyFont="1" applyBorder="1"/>
    <xf numFmtId="0" fontId="6" fillId="0" borderId="13" xfId="0" applyFont="1" applyBorder="1" applyAlignment="1">
      <alignment horizontal="left" vertical="center"/>
    </xf>
    <xf numFmtId="0" fontId="2" fillId="0" borderId="14" xfId="0" applyFont="1" applyBorder="1"/>
    <xf numFmtId="0" fontId="4" fillId="0" borderId="4" xfId="0" applyFont="1" applyBorder="1" applyAlignment="1">
      <alignment horizontal="left"/>
    </xf>
    <xf numFmtId="0" fontId="4" fillId="0" borderId="11" xfId="0" applyFont="1" applyBorder="1" applyAlignment="1">
      <alignment horizontal="left" wrapText="1"/>
    </xf>
    <xf numFmtId="0" fontId="2" fillId="0" borderId="12" xfId="0" applyFont="1" applyBorder="1"/>
    <xf numFmtId="0" fontId="4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17" xfId="0" applyFont="1" applyBorder="1"/>
    <xf numFmtId="2" fontId="7" fillId="2" borderId="16" xfId="0" applyNumberFormat="1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2" borderId="32" xfId="0" applyFont="1" applyFill="1" applyBorder="1" applyAlignment="1">
      <alignment horizontal="center" vertical="center"/>
    </xf>
    <xf numFmtId="0" fontId="2" fillId="0" borderId="36" xfId="0" applyFont="1" applyBorder="1"/>
    <xf numFmtId="0" fontId="10" fillId="0" borderId="16" xfId="0" applyFont="1" applyBorder="1" applyAlignment="1">
      <alignment horizontal="center" vertical="top"/>
    </xf>
    <xf numFmtId="0" fontId="2" fillId="0" borderId="37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6" xfId="0" applyFont="1" applyBorder="1" applyAlignment="1">
      <alignment vertical="center"/>
    </xf>
    <xf numFmtId="0" fontId="9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1</xdr:row>
      <xdr:rowOff>38100</xdr:rowOff>
    </xdr:from>
    <xdr:ext cx="581025" cy="561975"/>
    <xdr:sp macro="" textlink="">
      <xdr:nvSpPr>
        <xdr:cNvPr id="3" name="Shape 3"/>
        <xdr:cNvSpPr txBox="1"/>
      </xdr:nvSpPr>
      <xdr:spPr>
        <a:xfrm>
          <a:off x="5055488" y="3503775"/>
          <a:ext cx="581025" cy="552450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1</xdr:row>
      <xdr:rowOff>38100</xdr:rowOff>
    </xdr:from>
    <xdr:ext cx="657225" cy="561975"/>
    <xdr:sp macro="" textlink="">
      <xdr:nvSpPr>
        <xdr:cNvPr id="2" name="Shape 4"/>
        <xdr:cNvSpPr txBox="1"/>
      </xdr:nvSpPr>
      <xdr:spPr>
        <a:xfrm>
          <a:off x="2200275" y="304800"/>
          <a:ext cx="657225" cy="561975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1</xdr:row>
      <xdr:rowOff>38100</xdr:rowOff>
    </xdr:from>
    <xdr:ext cx="581025" cy="561975"/>
    <xdr:sp macro="" textlink="">
      <xdr:nvSpPr>
        <xdr:cNvPr id="3" name="Shape 3"/>
        <xdr:cNvSpPr txBox="1"/>
      </xdr:nvSpPr>
      <xdr:spPr>
        <a:xfrm>
          <a:off x="5055488" y="3503775"/>
          <a:ext cx="581025" cy="552450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1</xdr:row>
      <xdr:rowOff>38100</xdr:rowOff>
    </xdr:from>
    <xdr:ext cx="609600" cy="561975"/>
    <xdr:sp macro="" textlink="">
      <xdr:nvSpPr>
        <xdr:cNvPr id="5" name="Shape 5"/>
        <xdr:cNvSpPr txBox="1"/>
      </xdr:nvSpPr>
      <xdr:spPr>
        <a:xfrm>
          <a:off x="5041200" y="3503775"/>
          <a:ext cx="609600" cy="552450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1</xdr:row>
      <xdr:rowOff>38100</xdr:rowOff>
    </xdr:from>
    <xdr:ext cx="609600" cy="561975"/>
    <xdr:sp macro="" textlink="">
      <xdr:nvSpPr>
        <xdr:cNvPr id="5" name="Shape 5"/>
        <xdr:cNvSpPr txBox="1"/>
      </xdr:nvSpPr>
      <xdr:spPr>
        <a:xfrm>
          <a:off x="5041200" y="3503775"/>
          <a:ext cx="609600" cy="552450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activeCell="L18" sqref="L18"/>
    </sheetView>
  </sheetViews>
  <sheetFormatPr defaultColWidth="12.625" defaultRowHeight="15" customHeight="1"/>
  <cols>
    <col min="1" max="8" width="7.625" customWidth="1"/>
    <col min="9" max="9" width="12.375" customWidth="1"/>
    <col min="10" max="26" width="7.625" customWidth="1"/>
  </cols>
  <sheetData>
    <row r="1" spans="1:9" ht="21">
      <c r="A1" s="91" t="s">
        <v>0</v>
      </c>
      <c r="B1" s="92"/>
      <c r="C1" s="92"/>
      <c r="D1" s="92"/>
      <c r="E1" s="92"/>
      <c r="F1" s="92"/>
      <c r="G1" s="92"/>
      <c r="H1" s="92"/>
      <c r="I1" s="93"/>
    </row>
    <row r="2" spans="1:9" ht="18.75">
      <c r="A2" s="94" t="s">
        <v>1</v>
      </c>
      <c r="B2" s="58"/>
      <c r="C2" s="58"/>
      <c r="D2" s="1"/>
      <c r="E2" s="95"/>
      <c r="F2" s="2"/>
      <c r="G2" s="90" t="s">
        <v>2</v>
      </c>
      <c r="H2" s="49"/>
      <c r="I2" s="4">
        <v>2</v>
      </c>
    </row>
    <row r="3" spans="1:9">
      <c r="A3" s="5" t="s">
        <v>5</v>
      </c>
      <c r="B3" s="6"/>
      <c r="C3" s="6"/>
      <c r="D3" s="6"/>
      <c r="E3" s="65"/>
      <c r="F3" s="2"/>
      <c r="G3" s="90" t="s">
        <v>3</v>
      </c>
      <c r="H3" s="49"/>
      <c r="I3" s="3" t="s">
        <v>6</v>
      </c>
    </row>
    <row r="4" spans="1:9">
      <c r="A4" s="86" t="s">
        <v>7</v>
      </c>
      <c r="B4" s="51"/>
      <c r="C4" s="51"/>
      <c r="D4" s="51"/>
      <c r="E4" s="65"/>
      <c r="F4" s="2"/>
      <c r="G4" s="90" t="s">
        <v>8</v>
      </c>
      <c r="H4" s="49"/>
      <c r="I4" s="3" t="s">
        <v>9</v>
      </c>
    </row>
    <row r="5" spans="1:9">
      <c r="A5" s="84" t="s">
        <v>10</v>
      </c>
      <c r="B5" s="62"/>
      <c r="C5" s="62"/>
      <c r="D5" s="62"/>
      <c r="E5" s="9"/>
      <c r="F5" s="2"/>
      <c r="G5" s="90" t="s">
        <v>11</v>
      </c>
      <c r="H5" s="49"/>
      <c r="I5" s="3" t="s">
        <v>12</v>
      </c>
    </row>
    <row r="6" spans="1:9" ht="15.75">
      <c r="A6" s="89" t="s">
        <v>13</v>
      </c>
      <c r="B6" s="58"/>
      <c r="C6" s="58"/>
      <c r="D6" s="58"/>
      <c r="E6" s="43"/>
      <c r="F6" s="2"/>
      <c r="G6" s="90" t="s">
        <v>14</v>
      </c>
      <c r="H6" s="49"/>
      <c r="I6" s="3" t="s">
        <v>15</v>
      </c>
    </row>
    <row r="7" spans="1:9">
      <c r="A7" s="86" t="s">
        <v>16</v>
      </c>
      <c r="B7" s="51"/>
      <c r="C7" s="51"/>
      <c r="D7" s="51"/>
      <c r="E7" s="65"/>
      <c r="F7" s="2"/>
      <c r="G7" s="90" t="s">
        <v>17</v>
      </c>
      <c r="H7" s="49"/>
      <c r="I7" s="3"/>
    </row>
    <row r="8" spans="1:9">
      <c r="A8" s="86" t="s">
        <v>19</v>
      </c>
      <c r="B8" s="51"/>
      <c r="C8" s="51"/>
      <c r="D8" s="51"/>
      <c r="E8" s="65"/>
      <c r="F8" s="2"/>
      <c r="G8" s="90" t="s">
        <v>20</v>
      </c>
      <c r="H8" s="49"/>
      <c r="I8" s="3" t="s">
        <v>21</v>
      </c>
    </row>
    <row r="9" spans="1:9">
      <c r="A9" s="85" t="s">
        <v>22</v>
      </c>
      <c r="B9" s="62"/>
      <c r="C9" s="62"/>
      <c r="D9" s="62"/>
      <c r="E9" s="45"/>
      <c r="F9" s="2"/>
      <c r="G9" s="90" t="s">
        <v>23</v>
      </c>
      <c r="H9" s="49"/>
      <c r="I9" s="3"/>
    </row>
    <row r="10" spans="1:9">
      <c r="A10" s="86"/>
      <c r="B10" s="51"/>
      <c r="C10" s="51"/>
      <c r="D10" s="51"/>
      <c r="E10" s="51"/>
      <c r="F10" s="2"/>
      <c r="G10" s="87" t="s">
        <v>25</v>
      </c>
      <c r="H10" s="43"/>
      <c r="I10" s="3"/>
    </row>
    <row r="11" spans="1:9" ht="15.75">
      <c r="A11" s="88" t="s">
        <v>26</v>
      </c>
      <c r="B11" s="69"/>
      <c r="C11" s="69"/>
      <c r="D11" s="69"/>
      <c r="E11" s="69"/>
      <c r="F11" s="69"/>
      <c r="G11" s="69"/>
      <c r="H11" s="69"/>
      <c r="I11" s="49"/>
    </row>
    <row r="12" spans="1:9" ht="30">
      <c r="A12" s="10" t="s">
        <v>27</v>
      </c>
      <c r="B12" s="11" t="s">
        <v>3</v>
      </c>
      <c r="C12" s="11" t="s">
        <v>29</v>
      </c>
      <c r="D12" s="11" t="s">
        <v>30</v>
      </c>
      <c r="E12" s="11" t="s">
        <v>31</v>
      </c>
      <c r="F12" s="11" t="s">
        <v>32</v>
      </c>
      <c r="G12" s="11" t="s">
        <v>33</v>
      </c>
      <c r="H12" s="11" t="s">
        <v>34</v>
      </c>
      <c r="I12" s="12" t="s">
        <v>35</v>
      </c>
    </row>
    <row r="13" spans="1:9">
      <c r="A13" s="13">
        <v>8</v>
      </c>
      <c r="B13" s="14" t="s">
        <v>36</v>
      </c>
      <c r="C13" s="14">
        <v>998822</v>
      </c>
      <c r="D13" s="14">
        <v>40</v>
      </c>
      <c r="E13" s="14">
        <v>665.88</v>
      </c>
      <c r="F13" s="14">
        <v>201.97</v>
      </c>
      <c r="G13" s="14">
        <f t="shared" ref="G13:G15" si="0">SUM(E13:F13)</f>
        <v>867.85</v>
      </c>
      <c r="H13" s="14">
        <v>3.5</v>
      </c>
      <c r="I13" s="15">
        <f t="shared" ref="I13:I15" si="1">G13*H13</f>
        <v>3037.4749999999999</v>
      </c>
    </row>
    <row r="14" spans="1:9">
      <c r="A14" s="13">
        <v>9</v>
      </c>
      <c r="B14" s="14" t="s">
        <v>38</v>
      </c>
      <c r="C14" s="14">
        <v>998822</v>
      </c>
      <c r="D14" s="14">
        <v>35</v>
      </c>
      <c r="E14" s="14">
        <v>467.19</v>
      </c>
      <c r="F14" s="14">
        <v>792.62</v>
      </c>
      <c r="G14" s="14">
        <f t="shared" si="0"/>
        <v>1259.81</v>
      </c>
      <c r="H14" s="14">
        <v>3.5</v>
      </c>
      <c r="I14" s="15">
        <f t="shared" si="1"/>
        <v>4409.335</v>
      </c>
    </row>
    <row r="15" spans="1:9">
      <c r="A15" s="13">
        <v>10</v>
      </c>
      <c r="B15" s="14" t="s">
        <v>40</v>
      </c>
      <c r="C15" s="14">
        <v>998822</v>
      </c>
      <c r="D15" s="14">
        <v>12</v>
      </c>
      <c r="E15" s="14">
        <v>422.55</v>
      </c>
      <c r="F15" s="14">
        <v>392.75</v>
      </c>
      <c r="G15" s="14">
        <f t="shared" si="0"/>
        <v>815.3</v>
      </c>
      <c r="H15" s="14">
        <v>3.5</v>
      </c>
      <c r="I15" s="15">
        <f t="shared" si="1"/>
        <v>2853.5499999999997</v>
      </c>
    </row>
    <row r="16" spans="1:9">
      <c r="A16" s="13"/>
      <c r="B16" s="14"/>
      <c r="C16" s="14"/>
      <c r="D16" s="14"/>
      <c r="E16" s="14"/>
      <c r="F16" s="14"/>
      <c r="G16" s="14"/>
      <c r="H16" s="14"/>
      <c r="I16" s="15"/>
    </row>
    <row r="17" spans="1:9">
      <c r="A17" s="13"/>
      <c r="B17" s="14"/>
      <c r="C17" s="14"/>
      <c r="D17" s="14"/>
      <c r="E17" s="14"/>
      <c r="F17" s="14"/>
      <c r="G17" s="14"/>
      <c r="H17" s="14"/>
      <c r="I17" s="15"/>
    </row>
    <row r="18" spans="1:9">
      <c r="A18" s="13"/>
      <c r="B18" s="14"/>
      <c r="C18" s="14"/>
      <c r="D18" s="14"/>
      <c r="E18" s="14"/>
      <c r="F18" s="14"/>
      <c r="G18" s="14"/>
      <c r="H18" s="14"/>
      <c r="I18" s="15"/>
    </row>
    <row r="19" spans="1:9">
      <c r="A19" s="13"/>
      <c r="B19" s="14"/>
      <c r="C19" s="14"/>
      <c r="D19" s="14"/>
      <c r="E19" s="14"/>
      <c r="F19" s="14"/>
      <c r="G19" s="14"/>
      <c r="H19" s="14"/>
      <c r="I19" s="15"/>
    </row>
    <row r="20" spans="1:9">
      <c r="A20" s="13"/>
      <c r="B20" s="14"/>
      <c r="C20" s="14"/>
      <c r="D20" s="14"/>
      <c r="E20" s="14"/>
      <c r="F20" s="14"/>
      <c r="G20" s="14"/>
      <c r="H20" s="14"/>
      <c r="I20" s="15"/>
    </row>
    <row r="21" spans="1:9">
      <c r="A21" s="13"/>
      <c r="B21" s="14"/>
      <c r="C21" s="14"/>
      <c r="D21" s="14"/>
      <c r="E21" s="14"/>
      <c r="F21" s="14"/>
      <c r="G21" s="14"/>
      <c r="H21" s="14"/>
      <c r="I21" s="15"/>
    </row>
    <row r="22" spans="1:9" ht="15.75" customHeight="1">
      <c r="A22" s="13"/>
      <c r="B22" s="14"/>
      <c r="C22" s="14"/>
      <c r="D22" s="14"/>
      <c r="E22" s="14"/>
      <c r="F22" s="14"/>
      <c r="G22" s="14"/>
      <c r="H22" s="14"/>
      <c r="I22" s="15"/>
    </row>
    <row r="23" spans="1:9" ht="15.75" customHeight="1">
      <c r="A23" s="16"/>
      <c r="B23" s="17" t="s">
        <v>45</v>
      </c>
      <c r="C23" s="17"/>
      <c r="D23" s="17">
        <f t="shared" ref="D23:F23" si="2">SUM(D13:D22)</f>
        <v>87</v>
      </c>
      <c r="E23" s="17">
        <f t="shared" si="2"/>
        <v>1555.62</v>
      </c>
      <c r="F23" s="17">
        <f t="shared" si="2"/>
        <v>1387.3400000000001</v>
      </c>
      <c r="G23" s="17">
        <f>SUM(E23:F23)</f>
        <v>2942.96</v>
      </c>
      <c r="H23" s="17"/>
      <c r="I23" s="18">
        <f>SUM(I13:I22)</f>
        <v>10300.359999999999</v>
      </c>
    </row>
    <row r="24" spans="1:9" ht="15.75" customHeight="1">
      <c r="A24" s="19"/>
      <c r="B24" s="20"/>
      <c r="C24" s="20"/>
      <c r="D24" s="20"/>
      <c r="E24" s="20"/>
      <c r="F24" s="81" t="s">
        <v>46</v>
      </c>
      <c r="G24" s="49"/>
      <c r="H24" s="21">
        <v>0.06</v>
      </c>
      <c r="I24" s="22">
        <f>I23*H24</f>
        <v>618.02159999999992</v>
      </c>
    </row>
    <row r="25" spans="1:9" ht="15.75" customHeight="1">
      <c r="A25" s="19"/>
      <c r="B25" s="20"/>
      <c r="C25" s="20"/>
      <c r="D25" s="20"/>
      <c r="E25" s="20"/>
      <c r="F25" s="81" t="s">
        <v>47</v>
      </c>
      <c r="G25" s="49"/>
      <c r="H25" s="21">
        <v>0.06</v>
      </c>
      <c r="I25" s="22">
        <f>I23*H25</f>
        <v>618.02159999999992</v>
      </c>
    </row>
    <row r="26" spans="1:9" ht="15.75" customHeight="1">
      <c r="A26" s="19"/>
      <c r="B26" s="20"/>
      <c r="C26" s="20"/>
      <c r="D26" s="20"/>
      <c r="E26" s="20"/>
      <c r="F26" s="81" t="s">
        <v>48</v>
      </c>
      <c r="G26" s="49"/>
      <c r="H26" s="23"/>
      <c r="I26" s="22">
        <v>0.6</v>
      </c>
    </row>
    <row r="27" spans="1:9" ht="15.75" customHeight="1">
      <c r="A27" s="82" t="s">
        <v>49</v>
      </c>
      <c r="B27" s="69"/>
      <c r="C27" s="69"/>
      <c r="D27" s="69"/>
      <c r="E27" s="69"/>
      <c r="F27" s="69"/>
      <c r="G27" s="69"/>
      <c r="H27" s="49"/>
      <c r="I27" s="18">
        <f>I23+I24+I25+I26</f>
        <v>11537.003199999999</v>
      </c>
    </row>
    <row r="28" spans="1:9" ht="15.75" customHeight="1">
      <c r="A28" s="83" t="s">
        <v>51</v>
      </c>
      <c r="B28" s="69"/>
      <c r="C28" s="69"/>
      <c r="D28" s="69"/>
      <c r="E28" s="69"/>
      <c r="F28" s="69"/>
      <c r="G28" s="69"/>
      <c r="H28" s="49"/>
      <c r="I28" s="3"/>
    </row>
    <row r="29" spans="1:9" ht="15.75" customHeight="1">
      <c r="A29" s="42" t="s">
        <v>29</v>
      </c>
      <c r="B29" s="43"/>
      <c r="C29" s="46" t="s">
        <v>53</v>
      </c>
      <c r="D29" s="48" t="s">
        <v>54</v>
      </c>
      <c r="E29" s="49"/>
      <c r="F29" s="48" t="s">
        <v>55</v>
      </c>
      <c r="G29" s="49"/>
      <c r="H29" s="33" t="s">
        <v>56</v>
      </c>
      <c r="I29" s="34"/>
    </row>
    <row r="30" spans="1:9" ht="15.75" customHeight="1">
      <c r="A30" s="44"/>
      <c r="B30" s="45"/>
      <c r="C30" s="47"/>
      <c r="D30" s="24" t="s">
        <v>57</v>
      </c>
      <c r="E30" s="24" t="s">
        <v>58</v>
      </c>
      <c r="F30" s="24" t="s">
        <v>57</v>
      </c>
      <c r="G30" s="24" t="s">
        <v>58</v>
      </c>
      <c r="H30" s="35" t="s">
        <v>58</v>
      </c>
      <c r="I30" s="36"/>
    </row>
    <row r="31" spans="1:9" ht="15.75" customHeight="1">
      <c r="A31" s="66">
        <v>998822</v>
      </c>
      <c r="B31" s="49"/>
      <c r="C31" s="25">
        <f>I23</f>
        <v>10300.359999999999</v>
      </c>
      <c r="D31" s="26">
        <v>0.06</v>
      </c>
      <c r="E31" s="25">
        <f>C31*D31</f>
        <v>618.02159999999992</v>
      </c>
      <c r="F31" s="26">
        <v>0.06</v>
      </c>
      <c r="G31" s="25">
        <f>C31*F31</f>
        <v>618.02159999999992</v>
      </c>
      <c r="H31" s="70">
        <f>E31+G31</f>
        <v>1236.0431999999998</v>
      </c>
      <c r="I31" s="71"/>
    </row>
    <row r="32" spans="1:9" ht="15.75" customHeight="1">
      <c r="A32" s="67" t="s">
        <v>45</v>
      </c>
      <c r="B32" s="49"/>
      <c r="C32" s="27">
        <f>SUM(C31)</f>
        <v>10300.359999999999</v>
      </c>
      <c r="D32" s="28"/>
      <c r="E32" s="27">
        <f>SUM(E31)</f>
        <v>618.02159999999992</v>
      </c>
      <c r="F32" s="28"/>
      <c r="G32" s="27">
        <f>SUM(G31)</f>
        <v>618.02159999999992</v>
      </c>
      <c r="H32" s="72"/>
      <c r="I32" s="73"/>
    </row>
    <row r="33" spans="1:9" ht="15.75" customHeight="1">
      <c r="A33" s="37" t="s">
        <v>60</v>
      </c>
      <c r="B33" s="38"/>
      <c r="C33" s="38"/>
      <c r="D33" s="38"/>
      <c r="E33" s="38"/>
      <c r="F33" s="38"/>
      <c r="G33" s="38"/>
      <c r="H33" s="39"/>
      <c r="I33" s="74"/>
    </row>
    <row r="34" spans="1:9" ht="15.75" customHeight="1">
      <c r="A34" s="53" t="s">
        <v>61</v>
      </c>
      <c r="B34" s="54"/>
      <c r="C34" s="54"/>
      <c r="D34" s="54"/>
      <c r="E34" s="54"/>
      <c r="F34" s="54"/>
      <c r="G34" s="54"/>
      <c r="H34" s="55"/>
      <c r="I34" s="75"/>
    </row>
    <row r="35" spans="1:9" ht="15.75" customHeight="1">
      <c r="A35" s="68" t="s">
        <v>63</v>
      </c>
      <c r="B35" s="69"/>
      <c r="C35" s="56" t="s">
        <v>64</v>
      </c>
      <c r="D35" s="49"/>
      <c r="E35" s="14"/>
      <c r="F35" s="76" t="s">
        <v>65</v>
      </c>
      <c r="G35" s="58"/>
      <c r="H35" s="58"/>
      <c r="I35" s="71"/>
    </row>
    <row r="36" spans="1:9" ht="15.75" customHeight="1">
      <c r="A36" s="57" t="s">
        <v>67</v>
      </c>
      <c r="B36" s="58"/>
      <c r="C36" s="58"/>
      <c r="D36" s="58"/>
      <c r="E36" s="43"/>
      <c r="F36" s="77"/>
      <c r="G36" s="51"/>
      <c r="H36" s="51"/>
      <c r="I36" s="52"/>
    </row>
    <row r="37" spans="1:9" ht="15.75" customHeight="1">
      <c r="A37" s="59" t="s">
        <v>68</v>
      </c>
      <c r="B37" s="51"/>
      <c r="C37" s="51"/>
      <c r="D37" s="51"/>
      <c r="E37" s="60"/>
      <c r="F37" s="77"/>
      <c r="G37" s="51"/>
      <c r="H37" s="51"/>
      <c r="I37" s="52"/>
    </row>
    <row r="38" spans="1:9" ht="15.75" customHeight="1">
      <c r="A38" s="61" t="s">
        <v>69</v>
      </c>
      <c r="B38" s="62"/>
      <c r="C38" s="62"/>
      <c r="D38" s="62"/>
      <c r="E38" s="45"/>
      <c r="F38" s="78"/>
      <c r="G38" s="79"/>
      <c r="H38" s="79"/>
      <c r="I38" s="80"/>
    </row>
    <row r="39" spans="1:9" ht="15.75" customHeight="1">
      <c r="A39" s="63" t="s">
        <v>70</v>
      </c>
      <c r="B39" s="58"/>
      <c r="C39" s="58"/>
      <c r="D39" s="58"/>
      <c r="E39" s="29"/>
      <c r="F39" s="50" t="s">
        <v>72</v>
      </c>
      <c r="G39" s="51"/>
      <c r="H39" s="51"/>
      <c r="I39" s="52"/>
    </row>
    <row r="40" spans="1:9" ht="15.75" customHeight="1">
      <c r="A40" s="64" t="s">
        <v>73</v>
      </c>
      <c r="B40" s="51"/>
      <c r="C40" s="51"/>
      <c r="D40" s="51"/>
      <c r="E40" s="65"/>
      <c r="F40" s="50" t="s">
        <v>74</v>
      </c>
      <c r="G40" s="51"/>
      <c r="H40" s="51"/>
      <c r="I40" s="52"/>
    </row>
    <row r="41" spans="1:9" ht="15.75" customHeight="1">
      <c r="A41" s="40" t="s">
        <v>75</v>
      </c>
      <c r="B41" s="41"/>
      <c r="C41" s="41"/>
      <c r="D41" s="41"/>
      <c r="E41" s="30"/>
      <c r="F41" s="31"/>
      <c r="G41" s="31"/>
      <c r="H41" s="31"/>
      <c r="I41" s="32"/>
    </row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8">
    <mergeCell ref="A1:I1"/>
    <mergeCell ref="A2:C2"/>
    <mergeCell ref="E2:E4"/>
    <mergeCell ref="G2:H2"/>
    <mergeCell ref="G3:H3"/>
    <mergeCell ref="A4:D4"/>
    <mergeCell ref="G4:H4"/>
    <mergeCell ref="A5:D5"/>
    <mergeCell ref="A9:E9"/>
    <mergeCell ref="A10:E10"/>
    <mergeCell ref="G10:H10"/>
    <mergeCell ref="A11:I11"/>
    <mergeCell ref="A6:E6"/>
    <mergeCell ref="G6:H6"/>
    <mergeCell ref="A7:E7"/>
    <mergeCell ref="G7:H7"/>
    <mergeCell ref="A8:E8"/>
    <mergeCell ref="G8:H8"/>
    <mergeCell ref="G9:H9"/>
    <mergeCell ref="G5:H5"/>
    <mergeCell ref="F24:G24"/>
    <mergeCell ref="F25:G25"/>
    <mergeCell ref="F26:G26"/>
    <mergeCell ref="A27:H27"/>
    <mergeCell ref="A28:H28"/>
    <mergeCell ref="A40:E40"/>
    <mergeCell ref="A31:B31"/>
    <mergeCell ref="A32:B32"/>
    <mergeCell ref="A35:B35"/>
    <mergeCell ref="H31:I32"/>
    <mergeCell ref="I33:I34"/>
    <mergeCell ref="F35:I38"/>
    <mergeCell ref="H29:I29"/>
    <mergeCell ref="H30:I30"/>
    <mergeCell ref="A33:H33"/>
    <mergeCell ref="A41:D41"/>
    <mergeCell ref="A29:B30"/>
    <mergeCell ref="C29:C30"/>
    <mergeCell ref="D29:E29"/>
    <mergeCell ref="F29:G29"/>
    <mergeCell ref="F39:I39"/>
    <mergeCell ref="F40:I40"/>
    <mergeCell ref="A34:H34"/>
    <mergeCell ref="C35:D35"/>
    <mergeCell ref="A36:E36"/>
    <mergeCell ref="A37:E37"/>
    <mergeCell ref="A38:E38"/>
    <mergeCell ref="A39:D3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M11" sqref="M11"/>
    </sheetView>
  </sheetViews>
  <sheetFormatPr defaultRowHeight="14.25"/>
  <cols>
    <col min="9" max="9" width="10" customWidth="1"/>
  </cols>
  <sheetData>
    <row r="1" spans="1:9" ht="21">
      <c r="A1" s="91" t="s">
        <v>0</v>
      </c>
      <c r="B1" s="92"/>
      <c r="C1" s="92"/>
      <c r="D1" s="92"/>
      <c r="E1" s="92"/>
      <c r="F1" s="92"/>
      <c r="G1" s="92"/>
      <c r="H1" s="92"/>
      <c r="I1" s="93"/>
    </row>
    <row r="2" spans="1:9" ht="18.75">
      <c r="A2" s="94" t="s">
        <v>1</v>
      </c>
      <c r="B2" s="58"/>
      <c r="C2" s="58"/>
      <c r="D2" s="1"/>
      <c r="E2" s="95"/>
      <c r="F2" s="2"/>
      <c r="G2" s="90" t="s">
        <v>3</v>
      </c>
      <c r="H2" s="49"/>
      <c r="I2" s="3" t="s">
        <v>4</v>
      </c>
    </row>
    <row r="3" spans="1:9" ht="15">
      <c r="A3" s="5" t="s">
        <v>5</v>
      </c>
      <c r="B3" s="6"/>
      <c r="C3" s="6"/>
      <c r="D3" s="6"/>
      <c r="E3" s="65"/>
      <c r="F3" s="2"/>
      <c r="G3" s="90" t="s">
        <v>2</v>
      </c>
      <c r="H3" s="49"/>
      <c r="I3" s="8">
        <v>1</v>
      </c>
    </row>
    <row r="4" spans="1:9" ht="15">
      <c r="A4" s="86" t="s">
        <v>7</v>
      </c>
      <c r="B4" s="51"/>
      <c r="C4" s="51"/>
      <c r="D4" s="51"/>
      <c r="E4" s="65"/>
      <c r="F4" s="2"/>
      <c r="G4" s="90" t="s">
        <v>8</v>
      </c>
      <c r="H4" s="49"/>
      <c r="I4" s="3" t="s">
        <v>9</v>
      </c>
    </row>
    <row r="5" spans="1:9" ht="15">
      <c r="A5" s="84" t="s">
        <v>10</v>
      </c>
      <c r="B5" s="62"/>
      <c r="C5" s="62"/>
      <c r="D5" s="62"/>
      <c r="E5" s="9"/>
      <c r="F5" s="2"/>
      <c r="G5" s="90" t="s">
        <v>11</v>
      </c>
      <c r="H5" s="49"/>
      <c r="I5" s="96" t="s">
        <v>12</v>
      </c>
    </row>
    <row r="6" spans="1:9" ht="15.75">
      <c r="A6" s="89" t="s">
        <v>13</v>
      </c>
      <c r="B6" s="58"/>
      <c r="C6" s="58"/>
      <c r="D6" s="58"/>
      <c r="E6" s="43"/>
      <c r="F6" s="2"/>
      <c r="G6" s="90" t="s">
        <v>14</v>
      </c>
      <c r="H6" s="49"/>
      <c r="I6" s="96" t="s">
        <v>15</v>
      </c>
    </row>
    <row r="7" spans="1:9" ht="15">
      <c r="A7" s="86" t="s">
        <v>16</v>
      </c>
      <c r="B7" s="51"/>
      <c r="C7" s="51"/>
      <c r="D7" s="51"/>
      <c r="E7" s="65"/>
      <c r="F7" s="2"/>
      <c r="G7" s="90" t="s">
        <v>17</v>
      </c>
      <c r="H7" s="49"/>
      <c r="I7" s="3" t="s">
        <v>18</v>
      </c>
    </row>
    <row r="8" spans="1:9" ht="15">
      <c r="A8" s="86" t="s">
        <v>19</v>
      </c>
      <c r="B8" s="51"/>
      <c r="C8" s="51"/>
      <c r="D8" s="51"/>
      <c r="E8" s="65"/>
      <c r="F8" s="2"/>
      <c r="G8" s="90" t="s">
        <v>20</v>
      </c>
      <c r="H8" s="49"/>
      <c r="I8" s="3" t="s">
        <v>21</v>
      </c>
    </row>
    <row r="9" spans="1:9" ht="15">
      <c r="A9" s="85" t="s">
        <v>22</v>
      </c>
      <c r="B9" s="62"/>
      <c r="C9" s="62"/>
      <c r="D9" s="62"/>
      <c r="E9" s="45"/>
      <c r="F9" s="2"/>
      <c r="G9" s="90" t="s">
        <v>24</v>
      </c>
      <c r="H9" s="49"/>
      <c r="I9" s="3"/>
    </row>
    <row r="10" spans="1:9" ht="15">
      <c r="A10" s="86"/>
      <c r="B10" s="51"/>
      <c r="C10" s="51"/>
      <c r="D10" s="51"/>
      <c r="E10" s="51"/>
      <c r="F10" s="2"/>
      <c r="G10" s="87" t="s">
        <v>25</v>
      </c>
      <c r="H10" s="43"/>
      <c r="I10" s="3"/>
    </row>
    <row r="11" spans="1:9" ht="15.75">
      <c r="A11" s="88" t="s">
        <v>26</v>
      </c>
      <c r="B11" s="69"/>
      <c r="C11" s="69"/>
      <c r="D11" s="69"/>
      <c r="E11" s="69"/>
      <c r="F11" s="69"/>
      <c r="G11" s="69"/>
      <c r="H11" s="69"/>
      <c r="I11" s="49"/>
    </row>
    <row r="12" spans="1:9" ht="30">
      <c r="A12" s="10" t="s">
        <v>28</v>
      </c>
      <c r="B12" s="11" t="s">
        <v>3</v>
      </c>
      <c r="C12" s="11" t="s">
        <v>29</v>
      </c>
      <c r="D12" s="11" t="s">
        <v>30</v>
      </c>
      <c r="E12" s="11" t="s">
        <v>31</v>
      </c>
      <c r="F12" s="11" t="s">
        <v>32</v>
      </c>
      <c r="G12" s="11" t="s">
        <v>33</v>
      </c>
      <c r="H12" s="11" t="s">
        <v>34</v>
      </c>
      <c r="I12" s="12" t="s">
        <v>35</v>
      </c>
    </row>
    <row r="13" spans="1:9" ht="15">
      <c r="A13" s="13">
        <v>1</v>
      </c>
      <c r="B13" s="14" t="s">
        <v>37</v>
      </c>
      <c r="C13" s="14">
        <v>998822</v>
      </c>
      <c r="D13" s="14">
        <v>6</v>
      </c>
      <c r="E13" s="14">
        <v>219.29</v>
      </c>
      <c r="F13" s="14">
        <v>0</v>
      </c>
      <c r="G13" s="14">
        <f t="shared" ref="G13:G19" si="0">SUM(E13:F13)</f>
        <v>219.29</v>
      </c>
      <c r="H13" s="14">
        <v>3.5</v>
      </c>
      <c r="I13" s="15">
        <f t="shared" ref="I13:I22" si="1">G13*H13</f>
        <v>767.51499999999999</v>
      </c>
    </row>
    <row r="14" spans="1:9" ht="15">
      <c r="A14" s="13">
        <v>2</v>
      </c>
      <c r="B14" s="14" t="s">
        <v>39</v>
      </c>
      <c r="C14" s="14">
        <v>998822</v>
      </c>
      <c r="D14" s="14">
        <v>4</v>
      </c>
      <c r="E14" s="14">
        <v>129.49</v>
      </c>
      <c r="F14" s="14">
        <v>0</v>
      </c>
      <c r="G14" s="14">
        <f t="shared" si="0"/>
        <v>129.49</v>
      </c>
      <c r="H14" s="14">
        <v>3.5</v>
      </c>
      <c r="I14" s="15">
        <f t="shared" si="1"/>
        <v>453.21500000000003</v>
      </c>
    </row>
    <row r="15" spans="1:9" ht="15">
      <c r="A15" s="13">
        <v>3</v>
      </c>
      <c r="B15" s="14" t="s">
        <v>41</v>
      </c>
      <c r="C15" s="14">
        <v>998822</v>
      </c>
      <c r="D15" s="14">
        <v>9</v>
      </c>
      <c r="E15" s="14">
        <v>225.84</v>
      </c>
      <c r="F15" s="14">
        <v>104.23</v>
      </c>
      <c r="G15" s="14">
        <f t="shared" si="0"/>
        <v>330.07</v>
      </c>
      <c r="H15" s="14">
        <v>3.5</v>
      </c>
      <c r="I15" s="15">
        <f t="shared" si="1"/>
        <v>1155.2449999999999</v>
      </c>
    </row>
    <row r="16" spans="1:9" ht="15">
      <c r="A16" s="13">
        <v>4</v>
      </c>
      <c r="B16" s="14" t="s">
        <v>42</v>
      </c>
      <c r="C16" s="14">
        <v>998822</v>
      </c>
      <c r="D16" s="14">
        <v>15</v>
      </c>
      <c r="E16" s="14">
        <v>324.60000000000002</v>
      </c>
      <c r="F16" s="14">
        <v>243.53</v>
      </c>
      <c r="G16" s="14">
        <f t="shared" si="0"/>
        <v>568.13</v>
      </c>
      <c r="H16" s="14">
        <v>3.5</v>
      </c>
      <c r="I16" s="15">
        <f t="shared" si="1"/>
        <v>1988.4549999999999</v>
      </c>
    </row>
    <row r="17" spans="1:9" ht="15">
      <c r="A17" s="13">
        <v>5</v>
      </c>
      <c r="B17" s="14" t="s">
        <v>43</v>
      </c>
      <c r="C17" s="14">
        <v>998822</v>
      </c>
      <c r="D17" s="14">
        <v>15</v>
      </c>
      <c r="E17" s="14">
        <v>265.52</v>
      </c>
      <c r="F17" s="14">
        <v>342.33</v>
      </c>
      <c r="G17" s="14">
        <f t="shared" si="0"/>
        <v>607.84999999999991</v>
      </c>
      <c r="H17" s="14">
        <v>3.5</v>
      </c>
      <c r="I17" s="15">
        <f t="shared" si="1"/>
        <v>2127.4749999999995</v>
      </c>
    </row>
    <row r="18" spans="1:9" ht="15">
      <c r="A18" s="13">
        <v>6</v>
      </c>
      <c r="B18" s="14" t="s">
        <v>44</v>
      </c>
      <c r="C18" s="14">
        <v>998822</v>
      </c>
      <c r="D18" s="14">
        <v>14</v>
      </c>
      <c r="E18" s="14">
        <v>327.05</v>
      </c>
      <c r="F18" s="14">
        <v>49.72</v>
      </c>
      <c r="G18" s="14">
        <f t="shared" si="0"/>
        <v>376.77</v>
      </c>
      <c r="H18" s="14">
        <v>3.5</v>
      </c>
      <c r="I18" s="15">
        <f t="shared" si="1"/>
        <v>1318.6949999999999</v>
      </c>
    </row>
    <row r="19" spans="1:9" ht="15">
      <c r="A19" s="13">
        <v>7</v>
      </c>
      <c r="B19" s="14" t="s">
        <v>44</v>
      </c>
      <c r="C19" s="14">
        <v>998822</v>
      </c>
      <c r="D19" s="14">
        <v>4</v>
      </c>
      <c r="E19" s="14">
        <v>316.29000000000002</v>
      </c>
      <c r="F19" s="14">
        <v>0</v>
      </c>
      <c r="G19" s="14">
        <f t="shared" si="0"/>
        <v>316.29000000000002</v>
      </c>
      <c r="H19" s="14">
        <v>3.5</v>
      </c>
      <c r="I19" s="15">
        <f t="shared" si="1"/>
        <v>1107.0150000000001</v>
      </c>
    </row>
    <row r="20" spans="1:9" ht="15">
      <c r="A20" s="13">
        <v>8</v>
      </c>
      <c r="B20" s="14"/>
      <c r="C20" s="14"/>
      <c r="D20" s="14"/>
      <c r="E20" s="14"/>
      <c r="F20" s="14"/>
      <c r="G20" s="14"/>
      <c r="H20" s="14"/>
      <c r="I20" s="15">
        <f t="shared" si="1"/>
        <v>0</v>
      </c>
    </row>
    <row r="21" spans="1:9" ht="15">
      <c r="A21" s="13">
        <v>9</v>
      </c>
      <c r="B21" s="14"/>
      <c r="C21" s="14"/>
      <c r="D21" s="14"/>
      <c r="E21" s="14"/>
      <c r="F21" s="14"/>
      <c r="G21" s="14"/>
      <c r="H21" s="14"/>
      <c r="I21" s="15">
        <f t="shared" si="1"/>
        <v>0</v>
      </c>
    </row>
    <row r="22" spans="1:9" ht="15">
      <c r="A22" s="13">
        <v>10</v>
      </c>
      <c r="B22" s="14"/>
      <c r="C22" s="14"/>
      <c r="D22" s="14"/>
      <c r="E22" s="14"/>
      <c r="F22" s="14"/>
      <c r="G22" s="14"/>
      <c r="H22" s="14"/>
      <c r="I22" s="15">
        <f t="shared" si="1"/>
        <v>0</v>
      </c>
    </row>
    <row r="23" spans="1:9" ht="15">
      <c r="A23" s="16"/>
      <c r="B23" s="17" t="s">
        <v>45</v>
      </c>
      <c r="C23" s="17"/>
      <c r="D23" s="17">
        <f t="shared" ref="D23:F23" si="2">SUM(D13:D22)</f>
        <v>67</v>
      </c>
      <c r="E23" s="17">
        <f t="shared" si="2"/>
        <v>1808.08</v>
      </c>
      <c r="F23" s="17">
        <f t="shared" si="2"/>
        <v>739.81</v>
      </c>
      <c r="G23" s="17">
        <f>SUM(E23:F23)</f>
        <v>2547.89</v>
      </c>
      <c r="H23" s="17"/>
      <c r="I23" s="18">
        <f>SUM(I13:I22)</f>
        <v>8917.6149999999998</v>
      </c>
    </row>
    <row r="24" spans="1:9" ht="15">
      <c r="A24" s="19"/>
      <c r="B24" s="20"/>
      <c r="C24" s="20"/>
      <c r="D24" s="20"/>
      <c r="E24" s="20"/>
      <c r="F24" s="81" t="s">
        <v>46</v>
      </c>
      <c r="G24" s="49"/>
      <c r="H24" s="21">
        <v>0.06</v>
      </c>
      <c r="I24" s="22">
        <f>I23*H24</f>
        <v>535.05689999999993</v>
      </c>
    </row>
    <row r="25" spans="1:9" ht="15">
      <c r="A25" s="19"/>
      <c r="B25" s="20"/>
      <c r="C25" s="20"/>
      <c r="D25" s="20"/>
      <c r="E25" s="20"/>
      <c r="F25" s="81" t="s">
        <v>47</v>
      </c>
      <c r="G25" s="49"/>
      <c r="H25" s="21">
        <v>0.06</v>
      </c>
      <c r="I25" s="22">
        <f>I23*H25</f>
        <v>535.05689999999993</v>
      </c>
    </row>
    <row r="26" spans="1:9" ht="15">
      <c r="A26" s="19"/>
      <c r="B26" s="20"/>
      <c r="C26" s="20"/>
      <c r="D26" s="20"/>
      <c r="E26" s="20"/>
      <c r="F26" s="81" t="s">
        <v>48</v>
      </c>
      <c r="G26" s="49"/>
      <c r="H26" s="23"/>
      <c r="I26" s="22">
        <v>0.27</v>
      </c>
    </row>
    <row r="27" spans="1:9" ht="15">
      <c r="A27" s="82" t="s">
        <v>49</v>
      </c>
      <c r="B27" s="69"/>
      <c r="C27" s="69"/>
      <c r="D27" s="69"/>
      <c r="E27" s="69"/>
      <c r="F27" s="69"/>
      <c r="G27" s="69"/>
      <c r="H27" s="49"/>
      <c r="I27" s="18">
        <f>I23+I24+I25+I26</f>
        <v>9987.9987999999994</v>
      </c>
    </row>
    <row r="28" spans="1:9" ht="15">
      <c r="A28" s="83" t="s">
        <v>52</v>
      </c>
      <c r="B28" s="69"/>
      <c r="C28" s="69"/>
      <c r="D28" s="69"/>
      <c r="E28" s="69"/>
      <c r="F28" s="69"/>
      <c r="G28" s="69"/>
      <c r="H28" s="49"/>
      <c r="I28" s="3"/>
    </row>
    <row r="29" spans="1:9" ht="15">
      <c r="A29" s="42" t="s">
        <v>29</v>
      </c>
      <c r="B29" s="43"/>
      <c r="C29" s="46" t="s">
        <v>53</v>
      </c>
      <c r="D29" s="48" t="s">
        <v>54</v>
      </c>
      <c r="E29" s="49"/>
      <c r="F29" s="48" t="s">
        <v>55</v>
      </c>
      <c r="G29" s="49"/>
      <c r="H29" s="33" t="s">
        <v>56</v>
      </c>
      <c r="I29" s="34"/>
    </row>
    <row r="30" spans="1:9" ht="15">
      <c r="A30" s="44"/>
      <c r="B30" s="45"/>
      <c r="C30" s="47"/>
      <c r="D30" s="24" t="s">
        <v>57</v>
      </c>
      <c r="E30" s="24" t="s">
        <v>58</v>
      </c>
      <c r="F30" s="24" t="s">
        <v>57</v>
      </c>
      <c r="G30" s="24" t="s">
        <v>58</v>
      </c>
      <c r="H30" s="35" t="s">
        <v>58</v>
      </c>
      <c r="I30" s="36"/>
    </row>
    <row r="31" spans="1:9" ht="15">
      <c r="A31" s="66">
        <v>998822</v>
      </c>
      <c r="B31" s="49"/>
      <c r="C31" s="25">
        <f>I23</f>
        <v>8917.6149999999998</v>
      </c>
      <c r="D31" s="26">
        <v>0.06</v>
      </c>
      <c r="E31" s="25">
        <f>C31*D31</f>
        <v>535.05689999999993</v>
      </c>
      <c r="F31" s="26">
        <v>0.06</v>
      </c>
      <c r="G31" s="25">
        <f>C31*F31</f>
        <v>535.05689999999993</v>
      </c>
      <c r="H31" s="70">
        <f>E31+G31</f>
        <v>1070.1137999999999</v>
      </c>
      <c r="I31" s="71"/>
    </row>
    <row r="32" spans="1:9" ht="15">
      <c r="A32" s="67" t="s">
        <v>45</v>
      </c>
      <c r="B32" s="49"/>
      <c r="C32" s="27">
        <f>SUM(C31)</f>
        <v>8917.6149999999998</v>
      </c>
      <c r="D32" s="28"/>
      <c r="E32" s="27">
        <f>SUM(E31)</f>
        <v>535.05689999999993</v>
      </c>
      <c r="F32" s="28"/>
      <c r="G32" s="27">
        <f>SUM(G31)</f>
        <v>535.05689999999993</v>
      </c>
      <c r="H32" s="72"/>
      <c r="I32" s="73"/>
    </row>
    <row r="33" spans="1:9" ht="15">
      <c r="A33" s="37" t="s">
        <v>59</v>
      </c>
      <c r="B33" s="38"/>
      <c r="C33" s="38"/>
      <c r="D33" s="38"/>
      <c r="E33" s="38"/>
      <c r="F33" s="38"/>
      <c r="G33" s="38"/>
      <c r="H33" s="39"/>
      <c r="I33" s="74"/>
    </row>
    <row r="34" spans="1:9" ht="15">
      <c r="A34" s="53" t="s">
        <v>62</v>
      </c>
      <c r="B34" s="54"/>
      <c r="C34" s="54"/>
      <c r="D34" s="54"/>
      <c r="E34" s="54"/>
      <c r="F34" s="54"/>
      <c r="G34" s="54"/>
      <c r="H34" s="55"/>
      <c r="I34" s="75"/>
    </row>
    <row r="35" spans="1:9" ht="15">
      <c r="A35" s="68" t="s">
        <v>63</v>
      </c>
      <c r="B35" s="69"/>
      <c r="C35" s="56" t="s">
        <v>64</v>
      </c>
      <c r="D35" s="49"/>
      <c r="E35" s="14"/>
      <c r="F35" s="76" t="s">
        <v>65</v>
      </c>
      <c r="G35" s="58"/>
      <c r="H35" s="58"/>
      <c r="I35" s="71"/>
    </row>
    <row r="36" spans="1:9">
      <c r="A36" s="57" t="s">
        <v>66</v>
      </c>
      <c r="B36" s="58"/>
      <c r="C36" s="58"/>
      <c r="D36" s="58"/>
      <c r="E36" s="43"/>
      <c r="F36" s="77"/>
      <c r="G36" s="51"/>
      <c r="H36" s="51"/>
      <c r="I36" s="52"/>
    </row>
    <row r="37" spans="1:9">
      <c r="A37" s="59" t="s">
        <v>68</v>
      </c>
      <c r="B37" s="51"/>
      <c r="C37" s="51"/>
      <c r="D37" s="51"/>
      <c r="E37" s="60"/>
      <c r="F37" s="77"/>
      <c r="G37" s="51"/>
      <c r="H37" s="51"/>
      <c r="I37" s="52"/>
    </row>
    <row r="38" spans="1:9">
      <c r="A38" s="61" t="s">
        <v>69</v>
      </c>
      <c r="B38" s="62"/>
      <c r="C38" s="62"/>
      <c r="D38" s="62"/>
      <c r="E38" s="45"/>
      <c r="F38" s="78"/>
      <c r="G38" s="79"/>
      <c r="H38" s="79"/>
      <c r="I38" s="80"/>
    </row>
    <row r="39" spans="1:9" ht="15">
      <c r="A39" s="63" t="s">
        <v>70</v>
      </c>
      <c r="B39" s="58"/>
      <c r="C39" s="58"/>
      <c r="D39" s="58"/>
      <c r="E39" s="29"/>
      <c r="F39" s="50" t="s">
        <v>72</v>
      </c>
      <c r="G39" s="51"/>
      <c r="H39" s="51"/>
      <c r="I39" s="52"/>
    </row>
    <row r="40" spans="1:9" ht="15">
      <c r="A40" s="64" t="s">
        <v>73</v>
      </c>
      <c r="B40" s="51"/>
      <c r="C40" s="51"/>
      <c r="D40" s="51"/>
      <c r="E40" s="65"/>
      <c r="F40" s="50" t="s">
        <v>74</v>
      </c>
      <c r="G40" s="51"/>
      <c r="H40" s="51"/>
      <c r="I40" s="52"/>
    </row>
    <row r="41" spans="1:9" ht="15.75" thickBot="1">
      <c r="A41" s="40" t="s">
        <v>75</v>
      </c>
      <c r="B41" s="41"/>
      <c r="C41" s="41"/>
      <c r="D41" s="41"/>
      <c r="E41" s="30"/>
      <c r="F41" s="31"/>
      <c r="G41" s="31"/>
      <c r="H41" s="31"/>
      <c r="I41" s="32"/>
    </row>
  </sheetData>
  <mergeCells count="48">
    <mergeCell ref="A39:D39"/>
    <mergeCell ref="F39:I39"/>
    <mergeCell ref="A40:E40"/>
    <mergeCell ref="F40:I40"/>
    <mergeCell ref="A41:D41"/>
    <mergeCell ref="A35:B35"/>
    <mergeCell ref="C35:D35"/>
    <mergeCell ref="F35:I38"/>
    <mergeCell ref="A36:E36"/>
    <mergeCell ref="A37:E37"/>
    <mergeCell ref="A38:E38"/>
    <mergeCell ref="A31:B31"/>
    <mergeCell ref="H31:I32"/>
    <mergeCell ref="A32:B32"/>
    <mergeCell ref="A33:H33"/>
    <mergeCell ref="I33:I34"/>
    <mergeCell ref="A34:H34"/>
    <mergeCell ref="A29:B30"/>
    <mergeCell ref="C29:C30"/>
    <mergeCell ref="D29:E29"/>
    <mergeCell ref="F29:G29"/>
    <mergeCell ref="H29:I29"/>
    <mergeCell ref="H30:I30"/>
    <mergeCell ref="A11:I11"/>
    <mergeCell ref="F24:G24"/>
    <mergeCell ref="F25:G25"/>
    <mergeCell ref="F26:G26"/>
    <mergeCell ref="A27:H27"/>
    <mergeCell ref="A28:H28"/>
    <mergeCell ref="A8:E8"/>
    <mergeCell ref="G8:H8"/>
    <mergeCell ref="A9:E9"/>
    <mergeCell ref="G9:H9"/>
    <mergeCell ref="A10:E10"/>
    <mergeCell ref="G10:H10"/>
    <mergeCell ref="A5:D5"/>
    <mergeCell ref="G5:H5"/>
    <mergeCell ref="A6:E6"/>
    <mergeCell ref="G6:H6"/>
    <mergeCell ref="A7:E7"/>
    <mergeCell ref="G7:H7"/>
    <mergeCell ref="A1:I1"/>
    <mergeCell ref="A2:C2"/>
    <mergeCell ref="E2:E4"/>
    <mergeCell ref="G2:H2"/>
    <mergeCell ref="G3:H3"/>
    <mergeCell ref="A4:D4"/>
    <mergeCell ref="G4:H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01"/>
  <sheetViews>
    <sheetView workbookViewId="0">
      <selection activeCell="N12" sqref="N12"/>
    </sheetView>
  </sheetViews>
  <sheetFormatPr defaultColWidth="12.625" defaultRowHeight="15" customHeight="1"/>
  <cols>
    <col min="1" max="8" width="7.625" customWidth="1"/>
    <col min="9" max="9" width="13" customWidth="1"/>
    <col min="10" max="26" width="7.625" customWidth="1"/>
  </cols>
  <sheetData>
    <row r="1" spans="1:10" ht="21">
      <c r="A1" s="91" t="s">
        <v>0</v>
      </c>
      <c r="B1" s="92"/>
      <c r="C1" s="92"/>
      <c r="D1" s="92"/>
      <c r="E1" s="92"/>
      <c r="F1" s="92"/>
      <c r="G1" s="92"/>
      <c r="H1" s="92"/>
      <c r="I1" s="93"/>
    </row>
    <row r="2" spans="1:10" ht="18.75">
      <c r="A2" s="94" t="s">
        <v>1</v>
      </c>
      <c r="B2" s="58"/>
      <c r="C2" s="58"/>
      <c r="D2" s="1"/>
      <c r="E2" s="95"/>
      <c r="F2" s="2"/>
      <c r="G2" s="90" t="s">
        <v>2</v>
      </c>
      <c r="H2" s="49"/>
      <c r="I2" s="4">
        <v>2</v>
      </c>
    </row>
    <row r="3" spans="1:10">
      <c r="A3" s="5" t="s">
        <v>5</v>
      </c>
      <c r="B3" s="6"/>
      <c r="C3" s="6"/>
      <c r="D3" s="6"/>
      <c r="E3" s="65"/>
      <c r="F3" s="2"/>
      <c r="G3" s="90" t="s">
        <v>3</v>
      </c>
      <c r="H3" s="49"/>
      <c r="I3" s="3" t="s">
        <v>6</v>
      </c>
      <c r="J3" s="7"/>
    </row>
    <row r="4" spans="1:10">
      <c r="A4" s="86" t="s">
        <v>7</v>
      </c>
      <c r="B4" s="51"/>
      <c r="C4" s="51"/>
      <c r="D4" s="51"/>
      <c r="E4" s="65"/>
      <c r="F4" s="2"/>
      <c r="G4" s="90" t="s">
        <v>8</v>
      </c>
      <c r="H4" s="49"/>
      <c r="I4" s="3" t="s">
        <v>9</v>
      </c>
    </row>
    <row r="5" spans="1:10">
      <c r="A5" s="84" t="s">
        <v>10</v>
      </c>
      <c r="B5" s="62"/>
      <c r="C5" s="62"/>
      <c r="D5" s="62"/>
      <c r="E5" s="9"/>
      <c r="F5" s="2"/>
      <c r="G5" s="90" t="s">
        <v>11</v>
      </c>
      <c r="H5" s="49"/>
      <c r="I5" s="3" t="s">
        <v>12</v>
      </c>
    </row>
    <row r="6" spans="1:10" ht="15.75">
      <c r="A6" s="89" t="s">
        <v>13</v>
      </c>
      <c r="B6" s="58"/>
      <c r="C6" s="58"/>
      <c r="D6" s="58"/>
      <c r="E6" s="43"/>
      <c r="F6" s="2"/>
      <c r="G6" s="90" t="s">
        <v>14</v>
      </c>
      <c r="H6" s="49"/>
      <c r="I6" s="3" t="s">
        <v>15</v>
      </c>
    </row>
    <row r="7" spans="1:10">
      <c r="A7" s="86" t="s">
        <v>16</v>
      </c>
      <c r="B7" s="51"/>
      <c r="C7" s="51"/>
      <c r="D7" s="51"/>
      <c r="E7" s="65"/>
      <c r="F7" s="2"/>
      <c r="G7" s="90" t="s">
        <v>17</v>
      </c>
      <c r="H7" s="49"/>
      <c r="I7" s="3"/>
    </row>
    <row r="8" spans="1:10">
      <c r="A8" s="86" t="s">
        <v>19</v>
      </c>
      <c r="B8" s="51"/>
      <c r="C8" s="51"/>
      <c r="D8" s="51"/>
      <c r="E8" s="65"/>
      <c r="F8" s="2"/>
      <c r="G8" s="90" t="s">
        <v>20</v>
      </c>
      <c r="H8" s="49"/>
      <c r="I8" s="3" t="s">
        <v>21</v>
      </c>
    </row>
    <row r="9" spans="1:10">
      <c r="A9" s="85" t="s">
        <v>22</v>
      </c>
      <c r="B9" s="62"/>
      <c r="C9" s="62"/>
      <c r="D9" s="62"/>
      <c r="E9" s="45"/>
      <c r="F9" s="2"/>
      <c r="G9" s="90" t="s">
        <v>23</v>
      </c>
      <c r="H9" s="49"/>
      <c r="I9" s="3"/>
    </row>
    <row r="10" spans="1:10">
      <c r="A10" s="86"/>
      <c r="B10" s="51"/>
      <c r="C10" s="51"/>
      <c r="D10" s="51"/>
      <c r="E10" s="51"/>
      <c r="F10" s="2"/>
      <c r="G10" s="87" t="s">
        <v>25</v>
      </c>
      <c r="H10" s="43"/>
      <c r="I10" s="3"/>
    </row>
    <row r="11" spans="1:10" ht="15.75">
      <c r="A11" s="88" t="s">
        <v>26</v>
      </c>
      <c r="B11" s="69"/>
      <c r="C11" s="69"/>
      <c r="D11" s="69"/>
      <c r="E11" s="69"/>
      <c r="F11" s="69"/>
      <c r="G11" s="69"/>
      <c r="H11" s="69"/>
      <c r="I11" s="49"/>
    </row>
    <row r="12" spans="1:10" ht="30">
      <c r="A12" s="10" t="s">
        <v>27</v>
      </c>
      <c r="B12" s="11" t="s">
        <v>3</v>
      </c>
      <c r="C12" s="11" t="s">
        <v>29</v>
      </c>
      <c r="D12" s="11" t="s">
        <v>30</v>
      </c>
      <c r="E12" s="11" t="s">
        <v>31</v>
      </c>
      <c r="F12" s="11" t="s">
        <v>32</v>
      </c>
      <c r="G12" s="11" t="s">
        <v>33</v>
      </c>
      <c r="H12" s="11" t="s">
        <v>34</v>
      </c>
      <c r="I12" s="12" t="s">
        <v>35</v>
      </c>
    </row>
    <row r="13" spans="1:10">
      <c r="A13" s="13">
        <v>8</v>
      </c>
      <c r="B13" s="14" t="s">
        <v>36</v>
      </c>
      <c r="C13" s="14">
        <v>998822</v>
      </c>
      <c r="D13" s="14">
        <v>40</v>
      </c>
      <c r="E13" s="14">
        <v>665.88</v>
      </c>
      <c r="F13" s="14">
        <v>201.97</v>
      </c>
      <c r="G13" s="14">
        <f t="shared" ref="G13:G15" si="0">SUM(E13:F13)</f>
        <v>867.85</v>
      </c>
      <c r="H13" s="14">
        <v>3.5</v>
      </c>
      <c r="I13" s="15">
        <f t="shared" ref="I13:I15" si="1">G13*H13</f>
        <v>3037.4749999999999</v>
      </c>
    </row>
    <row r="14" spans="1:10">
      <c r="A14" s="13">
        <v>9</v>
      </c>
      <c r="B14" s="14" t="s">
        <v>38</v>
      </c>
      <c r="C14" s="14">
        <v>998822</v>
      </c>
      <c r="D14" s="14">
        <v>35</v>
      </c>
      <c r="E14" s="14">
        <v>467.19</v>
      </c>
      <c r="F14" s="14">
        <v>792.62</v>
      </c>
      <c r="G14" s="14">
        <f t="shared" si="0"/>
        <v>1259.81</v>
      </c>
      <c r="H14" s="14">
        <v>3.5</v>
      </c>
      <c r="I14" s="15">
        <f t="shared" si="1"/>
        <v>4409.335</v>
      </c>
    </row>
    <row r="15" spans="1:10">
      <c r="A15" s="13">
        <v>10</v>
      </c>
      <c r="B15" s="14" t="s">
        <v>40</v>
      </c>
      <c r="C15" s="14">
        <v>998822</v>
      </c>
      <c r="D15" s="14">
        <v>12</v>
      </c>
      <c r="E15" s="14">
        <v>422.55</v>
      </c>
      <c r="F15" s="14">
        <v>392.75</v>
      </c>
      <c r="G15" s="14">
        <f t="shared" si="0"/>
        <v>815.3</v>
      </c>
      <c r="H15" s="14">
        <v>3.5</v>
      </c>
      <c r="I15" s="15">
        <f t="shared" si="1"/>
        <v>2853.5499999999997</v>
      </c>
    </row>
    <row r="16" spans="1:10">
      <c r="A16" s="13"/>
      <c r="B16" s="14"/>
      <c r="C16" s="14"/>
      <c r="D16" s="14"/>
      <c r="E16" s="14"/>
      <c r="F16" s="14"/>
      <c r="G16" s="14"/>
      <c r="H16" s="14"/>
      <c r="I16" s="15"/>
    </row>
    <row r="17" spans="1:9">
      <c r="A17" s="13"/>
      <c r="B17" s="14"/>
      <c r="C17" s="14"/>
      <c r="D17" s="14"/>
      <c r="E17" s="14"/>
      <c r="F17" s="14"/>
      <c r="G17" s="14"/>
      <c r="H17" s="14"/>
      <c r="I17" s="15"/>
    </row>
    <row r="18" spans="1:9">
      <c r="A18" s="13"/>
      <c r="B18" s="14"/>
      <c r="C18" s="14"/>
      <c r="D18" s="14"/>
      <c r="E18" s="14"/>
      <c r="F18" s="14"/>
      <c r="G18" s="14"/>
      <c r="H18" s="14"/>
      <c r="I18" s="15"/>
    </row>
    <row r="19" spans="1:9">
      <c r="A19" s="13"/>
      <c r="B19" s="14"/>
      <c r="C19" s="14"/>
      <c r="D19" s="14"/>
      <c r="E19" s="14"/>
      <c r="F19" s="14"/>
      <c r="G19" s="14"/>
      <c r="H19" s="14"/>
      <c r="I19" s="15"/>
    </row>
    <row r="20" spans="1:9">
      <c r="A20" s="13"/>
      <c r="B20" s="14"/>
      <c r="C20" s="14"/>
      <c r="D20" s="14"/>
      <c r="E20" s="14"/>
      <c r="F20" s="14"/>
      <c r="G20" s="14"/>
      <c r="H20" s="14"/>
      <c r="I20" s="15"/>
    </row>
    <row r="21" spans="1:9">
      <c r="A21" s="13"/>
      <c r="B21" s="14"/>
      <c r="C21" s="14"/>
      <c r="D21" s="14"/>
      <c r="E21" s="14"/>
      <c r="F21" s="14"/>
      <c r="G21" s="14"/>
      <c r="H21" s="14"/>
      <c r="I21" s="15"/>
    </row>
    <row r="22" spans="1:9" ht="15.75" customHeight="1">
      <c r="A22" s="13"/>
      <c r="B22" s="14"/>
      <c r="C22" s="14"/>
      <c r="D22" s="14"/>
      <c r="E22" s="14"/>
      <c r="F22" s="14"/>
      <c r="G22" s="14"/>
      <c r="H22" s="14"/>
      <c r="I22" s="15"/>
    </row>
    <row r="23" spans="1:9" ht="15.75" customHeight="1">
      <c r="A23" s="16"/>
      <c r="B23" s="17" t="s">
        <v>45</v>
      </c>
      <c r="C23" s="17"/>
      <c r="D23" s="17">
        <f t="shared" ref="D23:F23" si="2">SUM(D13:D22)</f>
        <v>87</v>
      </c>
      <c r="E23" s="17">
        <f t="shared" si="2"/>
        <v>1555.62</v>
      </c>
      <c r="F23" s="17">
        <f t="shared" si="2"/>
        <v>1387.3400000000001</v>
      </c>
      <c r="G23" s="17">
        <f>SUM(E23:F23)</f>
        <v>2942.96</v>
      </c>
      <c r="H23" s="17"/>
      <c r="I23" s="18">
        <f>SUM(I13:I22)</f>
        <v>10300.359999999999</v>
      </c>
    </row>
    <row r="24" spans="1:9" ht="15.75" customHeight="1">
      <c r="A24" s="19"/>
      <c r="B24" s="20"/>
      <c r="C24" s="20"/>
      <c r="D24" s="20"/>
      <c r="E24" s="20"/>
      <c r="F24" s="81" t="s">
        <v>46</v>
      </c>
      <c r="G24" s="49"/>
      <c r="H24" s="21">
        <v>0.06</v>
      </c>
      <c r="I24" s="22">
        <f>I23*H24</f>
        <v>618.02159999999992</v>
      </c>
    </row>
    <row r="25" spans="1:9" ht="15.75" customHeight="1">
      <c r="A25" s="19"/>
      <c r="B25" s="20"/>
      <c r="C25" s="20"/>
      <c r="D25" s="20"/>
      <c r="E25" s="20"/>
      <c r="F25" s="81" t="s">
        <v>47</v>
      </c>
      <c r="G25" s="49"/>
      <c r="H25" s="21">
        <v>0.06</v>
      </c>
      <c r="I25" s="22">
        <f>I23*H25</f>
        <v>618.02159999999992</v>
      </c>
    </row>
    <row r="26" spans="1:9" ht="15.75" customHeight="1">
      <c r="A26" s="19"/>
      <c r="B26" s="20"/>
      <c r="C26" s="20"/>
      <c r="D26" s="20"/>
      <c r="E26" s="20"/>
      <c r="F26" s="81" t="s">
        <v>48</v>
      </c>
      <c r="G26" s="49"/>
      <c r="H26" s="23"/>
      <c r="I26" s="22">
        <v>0.6</v>
      </c>
    </row>
    <row r="27" spans="1:9" ht="15.75" customHeight="1">
      <c r="A27" s="82" t="s">
        <v>50</v>
      </c>
      <c r="B27" s="69"/>
      <c r="C27" s="69"/>
      <c r="D27" s="69"/>
      <c r="E27" s="69"/>
      <c r="F27" s="69"/>
      <c r="G27" s="69"/>
      <c r="H27" s="49"/>
      <c r="I27" s="18">
        <f>I23+I24+I25+I26</f>
        <v>11537.003199999999</v>
      </c>
    </row>
    <row r="28" spans="1:9" ht="15.75" customHeight="1">
      <c r="A28" s="83" t="s">
        <v>51</v>
      </c>
      <c r="B28" s="69"/>
      <c r="C28" s="69"/>
      <c r="D28" s="69"/>
      <c r="E28" s="69"/>
      <c r="F28" s="69"/>
      <c r="G28" s="69"/>
      <c r="H28" s="49"/>
      <c r="I28" s="3"/>
    </row>
    <row r="29" spans="1:9" ht="15.75" customHeight="1">
      <c r="A29" s="42" t="s">
        <v>29</v>
      </c>
      <c r="B29" s="43"/>
      <c r="C29" s="46" t="s">
        <v>53</v>
      </c>
      <c r="D29" s="48" t="s">
        <v>54</v>
      </c>
      <c r="E29" s="49"/>
      <c r="F29" s="48" t="s">
        <v>55</v>
      </c>
      <c r="G29" s="49"/>
      <c r="H29" s="33" t="s">
        <v>56</v>
      </c>
      <c r="I29" s="34"/>
    </row>
    <row r="30" spans="1:9" ht="15.75" customHeight="1">
      <c r="A30" s="44"/>
      <c r="B30" s="45"/>
      <c r="C30" s="47"/>
      <c r="D30" s="24" t="s">
        <v>57</v>
      </c>
      <c r="E30" s="24" t="s">
        <v>58</v>
      </c>
      <c r="F30" s="24" t="s">
        <v>57</v>
      </c>
      <c r="G30" s="24" t="s">
        <v>58</v>
      </c>
      <c r="H30" s="35" t="s">
        <v>58</v>
      </c>
      <c r="I30" s="36"/>
    </row>
    <row r="31" spans="1:9" ht="15.75" customHeight="1">
      <c r="A31" s="66">
        <v>998822</v>
      </c>
      <c r="B31" s="49"/>
      <c r="C31" s="25">
        <f>I23</f>
        <v>10300.359999999999</v>
      </c>
      <c r="D31" s="26">
        <v>0.06</v>
      </c>
      <c r="E31" s="25">
        <f>C31*D31</f>
        <v>618.02159999999992</v>
      </c>
      <c r="F31" s="26">
        <v>0.06</v>
      </c>
      <c r="G31" s="25">
        <f>C31*F31</f>
        <v>618.02159999999992</v>
      </c>
      <c r="H31" s="70">
        <f>E31+G31</f>
        <v>1236.0431999999998</v>
      </c>
      <c r="I31" s="71"/>
    </row>
    <row r="32" spans="1:9" ht="15.75" customHeight="1">
      <c r="A32" s="67" t="s">
        <v>45</v>
      </c>
      <c r="B32" s="49"/>
      <c r="C32" s="27">
        <f>SUM(C31)</f>
        <v>10300.359999999999</v>
      </c>
      <c r="D32" s="28"/>
      <c r="E32" s="27">
        <f>SUM(E31)</f>
        <v>618.02159999999992</v>
      </c>
      <c r="F32" s="28"/>
      <c r="G32" s="27">
        <f>SUM(G31)</f>
        <v>618.02159999999992</v>
      </c>
      <c r="H32" s="72"/>
      <c r="I32" s="73"/>
    </row>
    <row r="33" spans="1:9" ht="15.75" customHeight="1">
      <c r="A33" s="37" t="s">
        <v>59</v>
      </c>
      <c r="B33" s="38"/>
      <c r="C33" s="38"/>
      <c r="D33" s="38"/>
      <c r="E33" s="38"/>
      <c r="F33" s="38"/>
      <c r="G33" s="38"/>
      <c r="H33" s="39"/>
      <c r="I33" s="74"/>
    </row>
    <row r="34" spans="1:9" ht="15.75" customHeight="1">
      <c r="A34" s="53" t="s">
        <v>61</v>
      </c>
      <c r="B34" s="54"/>
      <c r="C34" s="54"/>
      <c r="D34" s="54"/>
      <c r="E34" s="54"/>
      <c r="F34" s="54"/>
      <c r="G34" s="54"/>
      <c r="H34" s="55"/>
      <c r="I34" s="75"/>
    </row>
    <row r="35" spans="1:9" ht="15.75" customHeight="1">
      <c r="A35" s="68" t="s">
        <v>63</v>
      </c>
      <c r="B35" s="69"/>
      <c r="C35" s="56" t="s">
        <v>64</v>
      </c>
      <c r="D35" s="49"/>
      <c r="E35" s="14"/>
      <c r="F35" s="76" t="s">
        <v>65</v>
      </c>
      <c r="G35" s="58"/>
      <c r="H35" s="58"/>
      <c r="I35" s="71"/>
    </row>
    <row r="36" spans="1:9" ht="15.75" customHeight="1">
      <c r="A36" s="57" t="s">
        <v>66</v>
      </c>
      <c r="B36" s="58"/>
      <c r="C36" s="58"/>
      <c r="D36" s="58"/>
      <c r="E36" s="43"/>
      <c r="F36" s="77"/>
      <c r="G36" s="51"/>
      <c r="H36" s="51"/>
      <c r="I36" s="52"/>
    </row>
    <row r="37" spans="1:9" ht="15.75" customHeight="1">
      <c r="A37" s="59" t="s">
        <v>68</v>
      </c>
      <c r="B37" s="51"/>
      <c r="C37" s="51"/>
      <c r="D37" s="51"/>
      <c r="E37" s="60"/>
      <c r="F37" s="77"/>
      <c r="G37" s="51"/>
      <c r="H37" s="51"/>
      <c r="I37" s="52"/>
    </row>
    <row r="38" spans="1:9" ht="15.75" customHeight="1">
      <c r="A38" s="61" t="s">
        <v>69</v>
      </c>
      <c r="B38" s="62"/>
      <c r="C38" s="62"/>
      <c r="D38" s="62"/>
      <c r="E38" s="45"/>
      <c r="F38" s="78"/>
      <c r="G38" s="79"/>
      <c r="H38" s="79"/>
      <c r="I38" s="80"/>
    </row>
    <row r="39" spans="1:9" ht="15.75" customHeight="1">
      <c r="A39" s="63" t="s">
        <v>71</v>
      </c>
      <c r="B39" s="58"/>
      <c r="C39" s="58"/>
      <c r="D39" s="58"/>
      <c r="E39" s="29"/>
      <c r="F39" s="50" t="s">
        <v>72</v>
      </c>
      <c r="G39" s="51"/>
      <c r="H39" s="51"/>
      <c r="I39" s="52"/>
    </row>
    <row r="40" spans="1:9" ht="15.75" customHeight="1">
      <c r="A40" s="64" t="s">
        <v>73</v>
      </c>
      <c r="B40" s="51"/>
      <c r="C40" s="51"/>
      <c r="D40" s="51"/>
      <c r="E40" s="65"/>
      <c r="F40" s="50" t="s">
        <v>74</v>
      </c>
      <c r="G40" s="51"/>
      <c r="H40" s="51"/>
      <c r="I40" s="52"/>
    </row>
    <row r="41" spans="1:9" ht="15.75" customHeight="1">
      <c r="A41" s="40" t="s">
        <v>75</v>
      </c>
      <c r="B41" s="41"/>
      <c r="C41" s="41"/>
      <c r="D41" s="41"/>
      <c r="E41" s="30"/>
      <c r="F41" s="31"/>
      <c r="G41" s="31"/>
      <c r="H41" s="31"/>
      <c r="I41" s="32"/>
    </row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8">
    <mergeCell ref="A1:I1"/>
    <mergeCell ref="A2:C2"/>
    <mergeCell ref="E2:E4"/>
    <mergeCell ref="G2:H2"/>
    <mergeCell ref="G3:H3"/>
    <mergeCell ref="A4:D4"/>
    <mergeCell ref="G4:H4"/>
    <mergeCell ref="A5:D5"/>
    <mergeCell ref="A9:E9"/>
    <mergeCell ref="A10:E10"/>
    <mergeCell ref="G10:H10"/>
    <mergeCell ref="A11:I11"/>
    <mergeCell ref="A6:E6"/>
    <mergeCell ref="G6:H6"/>
    <mergeCell ref="A7:E7"/>
    <mergeCell ref="G7:H7"/>
    <mergeCell ref="A8:E8"/>
    <mergeCell ref="G8:H8"/>
    <mergeCell ref="G9:H9"/>
    <mergeCell ref="G5:H5"/>
    <mergeCell ref="F24:G24"/>
    <mergeCell ref="F25:G25"/>
    <mergeCell ref="F26:G26"/>
    <mergeCell ref="A27:H27"/>
    <mergeCell ref="A28:H28"/>
    <mergeCell ref="A40:E40"/>
    <mergeCell ref="A31:B31"/>
    <mergeCell ref="A32:B32"/>
    <mergeCell ref="A35:B35"/>
    <mergeCell ref="H31:I32"/>
    <mergeCell ref="I33:I34"/>
    <mergeCell ref="F35:I38"/>
    <mergeCell ref="H29:I29"/>
    <mergeCell ref="H30:I30"/>
    <mergeCell ref="A33:H33"/>
    <mergeCell ref="A41:D41"/>
    <mergeCell ref="A29:B30"/>
    <mergeCell ref="C29:C30"/>
    <mergeCell ref="D29:E29"/>
    <mergeCell ref="F29:G29"/>
    <mergeCell ref="F39:I39"/>
    <mergeCell ref="F40:I40"/>
    <mergeCell ref="A34:H34"/>
    <mergeCell ref="C35:D35"/>
    <mergeCell ref="A36:E36"/>
    <mergeCell ref="A37:E37"/>
    <mergeCell ref="A38:E38"/>
    <mergeCell ref="A39:D39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1"/>
  <sheetViews>
    <sheetView workbookViewId="0">
      <selection sqref="A1:I1"/>
    </sheetView>
  </sheetViews>
  <sheetFormatPr defaultColWidth="12.625" defaultRowHeight="15" customHeight="1"/>
  <cols>
    <col min="1" max="8" width="8" customWidth="1"/>
    <col min="9" max="9" width="13" customWidth="1"/>
    <col min="10" max="16" width="8" customWidth="1"/>
    <col min="17" max="26" width="7.625" customWidth="1"/>
  </cols>
  <sheetData>
    <row r="1" spans="1:26" ht="21">
      <c r="A1" s="91" t="s">
        <v>0</v>
      </c>
      <c r="B1" s="92"/>
      <c r="C1" s="92"/>
      <c r="D1" s="92"/>
      <c r="E1" s="92"/>
      <c r="F1" s="92"/>
      <c r="G1" s="92"/>
      <c r="H1" s="92"/>
      <c r="I1" s="9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>
      <c r="A2" s="94" t="s">
        <v>1</v>
      </c>
      <c r="B2" s="58"/>
      <c r="C2" s="58"/>
      <c r="D2" s="1"/>
      <c r="E2" s="95"/>
      <c r="F2" s="2"/>
      <c r="G2" s="90" t="s">
        <v>2</v>
      </c>
      <c r="H2" s="49"/>
      <c r="I2" s="4">
        <v>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5" t="s">
        <v>5</v>
      </c>
      <c r="B3" s="6"/>
      <c r="C3" s="6"/>
      <c r="D3" s="6"/>
      <c r="E3" s="65"/>
      <c r="F3" s="2"/>
      <c r="G3" s="90" t="s">
        <v>3</v>
      </c>
      <c r="H3" s="49"/>
      <c r="I3" s="3" t="s">
        <v>76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6" t="s">
        <v>7</v>
      </c>
      <c r="B4" s="51"/>
      <c r="C4" s="51"/>
      <c r="D4" s="51"/>
      <c r="E4" s="65"/>
      <c r="F4" s="2"/>
      <c r="G4" s="90" t="s">
        <v>8</v>
      </c>
      <c r="H4" s="49"/>
      <c r="I4" s="3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84" t="s">
        <v>10</v>
      </c>
      <c r="B5" s="62"/>
      <c r="C5" s="62"/>
      <c r="D5" s="62"/>
      <c r="E5" s="9"/>
      <c r="F5" s="2"/>
      <c r="G5" s="90" t="s">
        <v>11</v>
      </c>
      <c r="H5" s="49"/>
      <c r="I5" s="3" t="s">
        <v>12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89" t="s">
        <v>13</v>
      </c>
      <c r="B6" s="58"/>
      <c r="C6" s="58"/>
      <c r="D6" s="58"/>
      <c r="E6" s="43"/>
      <c r="F6" s="2"/>
      <c r="G6" s="90" t="s">
        <v>14</v>
      </c>
      <c r="H6" s="49"/>
      <c r="I6" s="3" t="s">
        <v>15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86" t="s">
        <v>16</v>
      </c>
      <c r="B7" s="51"/>
      <c r="C7" s="51"/>
      <c r="D7" s="51"/>
      <c r="E7" s="65"/>
      <c r="F7" s="2"/>
      <c r="G7" s="90" t="s">
        <v>17</v>
      </c>
      <c r="H7" s="49"/>
      <c r="I7" s="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86" t="s">
        <v>19</v>
      </c>
      <c r="B8" s="51"/>
      <c r="C8" s="51"/>
      <c r="D8" s="51"/>
      <c r="E8" s="65"/>
      <c r="F8" s="2"/>
      <c r="G8" s="90" t="s">
        <v>20</v>
      </c>
      <c r="H8" s="49"/>
      <c r="I8" s="3" t="s">
        <v>21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85" t="s">
        <v>22</v>
      </c>
      <c r="B9" s="62"/>
      <c r="C9" s="62"/>
      <c r="D9" s="62"/>
      <c r="E9" s="45"/>
      <c r="F9" s="2"/>
      <c r="G9" s="90" t="s">
        <v>23</v>
      </c>
      <c r="H9" s="49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86"/>
      <c r="B10" s="51"/>
      <c r="C10" s="51"/>
      <c r="D10" s="51"/>
      <c r="E10" s="51"/>
      <c r="F10" s="2"/>
      <c r="G10" s="87" t="s">
        <v>25</v>
      </c>
      <c r="H10" s="43"/>
      <c r="I10" s="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>
      <c r="A11" s="88" t="s">
        <v>26</v>
      </c>
      <c r="B11" s="69"/>
      <c r="C11" s="69"/>
      <c r="D11" s="69"/>
      <c r="E11" s="69"/>
      <c r="F11" s="69"/>
      <c r="G11" s="69"/>
      <c r="H11" s="69"/>
      <c r="I11" s="4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0">
      <c r="A12" s="10" t="s">
        <v>27</v>
      </c>
      <c r="B12" s="11" t="s">
        <v>3</v>
      </c>
      <c r="C12" s="11" t="s">
        <v>29</v>
      </c>
      <c r="D12" s="11" t="s">
        <v>30</v>
      </c>
      <c r="E12" s="11" t="s">
        <v>31</v>
      </c>
      <c r="F12" s="11" t="s">
        <v>32</v>
      </c>
      <c r="G12" s="11" t="s">
        <v>33</v>
      </c>
      <c r="H12" s="11" t="s">
        <v>34</v>
      </c>
      <c r="I12" s="12" t="s">
        <v>35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3">
        <v>11</v>
      </c>
      <c r="B13" s="14" t="s">
        <v>77</v>
      </c>
      <c r="C13" s="14">
        <v>998822</v>
      </c>
      <c r="D13" s="14">
        <v>15</v>
      </c>
      <c r="E13" s="14">
        <v>505.63</v>
      </c>
      <c r="F13" s="14">
        <v>114.23</v>
      </c>
      <c r="G13" s="14">
        <f t="shared" ref="G13:G24" si="0">SUM(E13:F13)</f>
        <v>619.86</v>
      </c>
      <c r="H13" s="14">
        <v>3.5</v>
      </c>
      <c r="I13" s="15">
        <f t="shared" ref="I13:I24" si="1">G13*H13</f>
        <v>2169.5100000000002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3">
        <v>12</v>
      </c>
      <c r="B14" s="14" t="s">
        <v>79</v>
      </c>
      <c r="C14" s="14">
        <v>998822</v>
      </c>
      <c r="D14" s="14">
        <v>14</v>
      </c>
      <c r="E14" s="14">
        <v>535.83000000000004</v>
      </c>
      <c r="F14" s="14">
        <v>0</v>
      </c>
      <c r="G14" s="14">
        <f t="shared" si="0"/>
        <v>535.83000000000004</v>
      </c>
      <c r="H14" s="14">
        <v>3.5</v>
      </c>
      <c r="I14" s="15">
        <f t="shared" si="1"/>
        <v>1875.4050000000002</v>
      </c>
      <c r="J14" s="7"/>
      <c r="K14" s="7"/>
      <c r="L14" s="7"/>
      <c r="M14" s="7"/>
      <c r="N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3">
        <v>13</v>
      </c>
      <c r="B15" s="14" t="s">
        <v>80</v>
      </c>
      <c r="C15" s="14">
        <v>998822</v>
      </c>
      <c r="D15" s="14">
        <v>1</v>
      </c>
      <c r="E15" s="14">
        <v>31.07</v>
      </c>
      <c r="F15" s="14">
        <v>0</v>
      </c>
      <c r="G15" s="14">
        <f t="shared" si="0"/>
        <v>31.07</v>
      </c>
      <c r="H15" s="14">
        <v>3.5</v>
      </c>
      <c r="I15" s="15">
        <f t="shared" si="1"/>
        <v>108.745</v>
      </c>
      <c r="J15" s="7"/>
      <c r="K15" s="7"/>
      <c r="L15" s="7"/>
      <c r="M15" s="7"/>
      <c r="N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3">
        <v>14</v>
      </c>
      <c r="B16" s="14" t="s">
        <v>80</v>
      </c>
      <c r="C16" s="14">
        <v>998822</v>
      </c>
      <c r="D16" s="14">
        <v>7</v>
      </c>
      <c r="E16" s="14">
        <v>0</v>
      </c>
      <c r="F16" s="14">
        <v>402.3</v>
      </c>
      <c r="G16" s="14">
        <f t="shared" si="0"/>
        <v>402.3</v>
      </c>
      <c r="H16" s="14">
        <v>3.5</v>
      </c>
      <c r="I16" s="15">
        <f t="shared" si="1"/>
        <v>1408.05</v>
      </c>
      <c r="J16" s="7"/>
      <c r="K16" s="7"/>
      <c r="L16" s="7"/>
      <c r="M16" s="7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3">
        <v>15</v>
      </c>
      <c r="B17" s="14" t="s">
        <v>81</v>
      </c>
      <c r="C17" s="14">
        <v>998822</v>
      </c>
      <c r="D17" s="14">
        <v>11</v>
      </c>
      <c r="E17" s="14">
        <v>449.97</v>
      </c>
      <c r="F17" s="14">
        <v>87.26</v>
      </c>
      <c r="G17" s="14">
        <f t="shared" si="0"/>
        <v>537.23</v>
      </c>
      <c r="H17" s="14">
        <v>3.5</v>
      </c>
      <c r="I17" s="15">
        <f t="shared" si="1"/>
        <v>1880.3050000000001</v>
      </c>
      <c r="J17" s="7"/>
      <c r="K17" s="7"/>
      <c r="L17" s="7"/>
      <c r="M17" s="7"/>
      <c r="N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3">
        <v>16</v>
      </c>
      <c r="B18" s="14" t="s">
        <v>81</v>
      </c>
      <c r="C18" s="14">
        <v>998822</v>
      </c>
      <c r="D18" s="14">
        <v>1</v>
      </c>
      <c r="E18" s="14">
        <v>0</v>
      </c>
      <c r="F18" s="14">
        <v>43.69</v>
      </c>
      <c r="G18" s="14">
        <f t="shared" si="0"/>
        <v>43.69</v>
      </c>
      <c r="H18" s="14">
        <v>3.5</v>
      </c>
      <c r="I18" s="15">
        <f t="shared" si="1"/>
        <v>152.91499999999999</v>
      </c>
      <c r="J18" s="7"/>
      <c r="K18" s="7"/>
      <c r="L18" s="7"/>
      <c r="M18" s="7"/>
      <c r="N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3">
        <v>17</v>
      </c>
      <c r="B19" s="14" t="s">
        <v>82</v>
      </c>
      <c r="C19" s="14">
        <v>998822</v>
      </c>
      <c r="D19" s="14">
        <v>1</v>
      </c>
      <c r="E19" s="14">
        <v>0</v>
      </c>
      <c r="F19" s="14">
        <v>66.75</v>
      </c>
      <c r="G19" s="14">
        <f t="shared" si="0"/>
        <v>66.75</v>
      </c>
      <c r="H19" s="14">
        <v>3.5</v>
      </c>
      <c r="I19" s="15">
        <f t="shared" si="1"/>
        <v>233.625</v>
      </c>
      <c r="J19" s="7"/>
      <c r="K19" s="7"/>
      <c r="L19" s="7"/>
      <c r="M19" s="7"/>
      <c r="N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3">
        <v>18</v>
      </c>
      <c r="B20" s="14" t="s">
        <v>82</v>
      </c>
      <c r="C20" s="14">
        <v>998822</v>
      </c>
      <c r="D20" s="14">
        <v>12</v>
      </c>
      <c r="E20" s="14">
        <v>223.31</v>
      </c>
      <c r="F20" s="14">
        <v>144.46</v>
      </c>
      <c r="G20" s="14">
        <f t="shared" si="0"/>
        <v>367.77</v>
      </c>
      <c r="H20" s="14">
        <v>3.5</v>
      </c>
      <c r="I20" s="15">
        <f t="shared" si="1"/>
        <v>1287.1949999999999</v>
      </c>
      <c r="J20" s="7"/>
      <c r="K20" s="7"/>
      <c r="L20" s="7"/>
      <c r="M20" s="7"/>
      <c r="N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3">
        <v>19</v>
      </c>
      <c r="B21" s="14" t="s">
        <v>82</v>
      </c>
      <c r="C21" s="14">
        <v>998822</v>
      </c>
      <c r="D21" s="14">
        <v>6</v>
      </c>
      <c r="E21" s="14">
        <v>120.19</v>
      </c>
      <c r="F21" s="14">
        <v>46.25</v>
      </c>
      <c r="G21" s="14">
        <f t="shared" si="0"/>
        <v>166.44</v>
      </c>
      <c r="H21" s="14">
        <v>3.5</v>
      </c>
      <c r="I21" s="15">
        <f t="shared" si="1"/>
        <v>582.54</v>
      </c>
      <c r="J21" s="7"/>
      <c r="K21" s="7"/>
      <c r="L21" s="7"/>
      <c r="M21" s="7"/>
      <c r="N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3">
        <v>20</v>
      </c>
      <c r="B22" s="14" t="s">
        <v>83</v>
      </c>
      <c r="C22" s="14">
        <v>998822</v>
      </c>
      <c r="D22" s="14">
        <v>37</v>
      </c>
      <c r="E22" s="14">
        <v>251.24</v>
      </c>
      <c r="F22" s="14">
        <v>149.16</v>
      </c>
      <c r="G22" s="14">
        <f t="shared" si="0"/>
        <v>400.4</v>
      </c>
      <c r="H22" s="14">
        <v>3.5</v>
      </c>
      <c r="I22" s="15">
        <f t="shared" si="1"/>
        <v>1401.3999999999999</v>
      </c>
      <c r="J22" s="7"/>
      <c r="K22" s="7"/>
      <c r="L22" s="7"/>
      <c r="M22" s="7"/>
      <c r="N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3">
        <v>21</v>
      </c>
      <c r="B23" s="14" t="s">
        <v>84</v>
      </c>
      <c r="C23" s="14">
        <v>998822</v>
      </c>
      <c r="D23" s="14">
        <v>14</v>
      </c>
      <c r="E23" s="14">
        <v>411.71</v>
      </c>
      <c r="F23" s="14">
        <v>0</v>
      </c>
      <c r="G23" s="14">
        <f t="shared" si="0"/>
        <v>411.71</v>
      </c>
      <c r="H23" s="14">
        <v>3.5</v>
      </c>
      <c r="I23" s="15">
        <f t="shared" si="1"/>
        <v>1440.9849999999999</v>
      </c>
      <c r="J23" s="7"/>
      <c r="K23" s="7"/>
      <c r="L23" s="7"/>
      <c r="M23" s="7"/>
      <c r="N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3">
        <v>22</v>
      </c>
      <c r="B24" s="14" t="s">
        <v>85</v>
      </c>
      <c r="C24" s="14">
        <v>998822</v>
      </c>
      <c r="D24" s="14">
        <v>13</v>
      </c>
      <c r="E24" s="14">
        <v>566.07000000000005</v>
      </c>
      <c r="F24" s="14">
        <v>14.86</v>
      </c>
      <c r="G24" s="14">
        <f t="shared" si="0"/>
        <v>580.93000000000006</v>
      </c>
      <c r="H24" s="14">
        <v>3.5</v>
      </c>
      <c r="I24" s="15">
        <f t="shared" si="1"/>
        <v>2033.2550000000001</v>
      </c>
      <c r="J24" s="7"/>
      <c r="K24" s="7"/>
      <c r="L24" s="7"/>
      <c r="M24" s="7"/>
      <c r="N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3"/>
      <c r="B25" s="14"/>
      <c r="C25" s="14"/>
      <c r="D25" s="14"/>
      <c r="E25" s="14"/>
      <c r="F25" s="14"/>
      <c r="G25" s="14"/>
      <c r="H25" s="14"/>
      <c r="I25" s="15"/>
      <c r="J25" s="7"/>
      <c r="K25" s="7"/>
      <c r="L25" s="7"/>
      <c r="M25" s="7"/>
      <c r="N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6"/>
      <c r="B26" s="17" t="s">
        <v>45</v>
      </c>
      <c r="C26" s="17"/>
      <c r="D26" s="17">
        <f t="shared" ref="D26:G26" si="2">SUM(D13:D24)</f>
        <v>132</v>
      </c>
      <c r="E26" s="17">
        <f t="shared" si="2"/>
        <v>3095.02</v>
      </c>
      <c r="F26" s="17">
        <f t="shared" si="2"/>
        <v>1068.96</v>
      </c>
      <c r="G26" s="17">
        <f t="shared" si="2"/>
        <v>4163.9800000000005</v>
      </c>
      <c r="H26" s="17"/>
      <c r="I26" s="18">
        <f>SUM(I13:I24)</f>
        <v>14573.93</v>
      </c>
      <c r="J26" s="7"/>
      <c r="K26" s="7"/>
      <c r="L26" s="7"/>
      <c r="M26" s="7"/>
      <c r="N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20"/>
      <c r="C27" s="20"/>
      <c r="D27" s="20"/>
      <c r="E27" s="20"/>
      <c r="F27" s="81" t="s">
        <v>46</v>
      </c>
      <c r="G27" s="49"/>
      <c r="H27" s="21">
        <v>0.06</v>
      </c>
      <c r="I27" s="22">
        <f>I26*H27</f>
        <v>874.43579999999997</v>
      </c>
      <c r="J27" s="7"/>
      <c r="K27" s="7"/>
      <c r="L27" s="7"/>
      <c r="M27" s="7"/>
      <c r="N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20"/>
      <c r="C28" s="20"/>
      <c r="D28" s="20"/>
      <c r="E28" s="20"/>
      <c r="F28" s="81" t="s">
        <v>47</v>
      </c>
      <c r="G28" s="49"/>
      <c r="H28" s="21">
        <v>0.06</v>
      </c>
      <c r="I28" s="22">
        <f>I26*H28</f>
        <v>874.43579999999997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20"/>
      <c r="C29" s="20"/>
      <c r="D29" s="20"/>
      <c r="E29" s="20"/>
      <c r="F29" s="81" t="s">
        <v>48</v>
      </c>
      <c r="G29" s="49"/>
      <c r="H29" s="23"/>
      <c r="I29" s="22">
        <v>0.2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82" t="s">
        <v>87</v>
      </c>
      <c r="B30" s="69"/>
      <c r="C30" s="69"/>
      <c r="D30" s="69"/>
      <c r="E30" s="69"/>
      <c r="F30" s="69"/>
      <c r="G30" s="69"/>
      <c r="H30" s="49"/>
      <c r="I30" s="18">
        <f>I26+I27+I28+I29</f>
        <v>16323.0016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83" t="s">
        <v>88</v>
      </c>
      <c r="B31" s="69"/>
      <c r="C31" s="69"/>
      <c r="D31" s="69"/>
      <c r="E31" s="69"/>
      <c r="F31" s="69"/>
      <c r="G31" s="69"/>
      <c r="H31" s="49"/>
      <c r="I31" s="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42" t="s">
        <v>29</v>
      </c>
      <c r="B32" s="43"/>
      <c r="C32" s="46" t="s">
        <v>53</v>
      </c>
      <c r="D32" s="48" t="s">
        <v>54</v>
      </c>
      <c r="E32" s="49"/>
      <c r="F32" s="48" t="s">
        <v>55</v>
      </c>
      <c r="G32" s="49"/>
      <c r="H32" s="33" t="s">
        <v>56</v>
      </c>
      <c r="I32" s="3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44"/>
      <c r="B33" s="45"/>
      <c r="C33" s="47"/>
      <c r="D33" s="24" t="s">
        <v>57</v>
      </c>
      <c r="E33" s="24" t="s">
        <v>58</v>
      </c>
      <c r="F33" s="24" t="s">
        <v>57</v>
      </c>
      <c r="G33" s="24" t="s">
        <v>58</v>
      </c>
      <c r="H33" s="35" t="s">
        <v>58</v>
      </c>
      <c r="I33" s="3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66">
        <v>998822</v>
      </c>
      <c r="B34" s="49"/>
      <c r="C34" s="25">
        <f>I26</f>
        <v>14573.93</v>
      </c>
      <c r="D34" s="26">
        <v>0.06</v>
      </c>
      <c r="E34" s="25">
        <f>C34*D34</f>
        <v>874.43579999999997</v>
      </c>
      <c r="F34" s="26">
        <v>0.06</v>
      </c>
      <c r="G34" s="25">
        <f>C34*F34</f>
        <v>874.43579999999997</v>
      </c>
      <c r="H34" s="70">
        <f>E34+G34</f>
        <v>1748.8715999999999</v>
      </c>
      <c r="I34" s="7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67" t="s">
        <v>45</v>
      </c>
      <c r="B35" s="49"/>
      <c r="C35" s="27">
        <f>SUM(C34)</f>
        <v>14573.93</v>
      </c>
      <c r="D35" s="28"/>
      <c r="E35" s="27">
        <f>SUM(E34)</f>
        <v>874.43579999999997</v>
      </c>
      <c r="F35" s="28"/>
      <c r="G35" s="27">
        <f>SUM(G34)</f>
        <v>874.43579999999997</v>
      </c>
      <c r="H35" s="72"/>
      <c r="I35" s="7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7" t="s">
        <v>91</v>
      </c>
      <c r="B36" s="38"/>
      <c r="C36" s="38"/>
      <c r="D36" s="38"/>
      <c r="E36" s="38"/>
      <c r="F36" s="38"/>
      <c r="G36" s="38"/>
      <c r="H36" s="39"/>
      <c r="I36" s="7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53" t="s">
        <v>90</v>
      </c>
      <c r="B37" s="54"/>
      <c r="C37" s="54"/>
      <c r="D37" s="54"/>
      <c r="E37" s="54"/>
      <c r="F37" s="54"/>
      <c r="G37" s="54"/>
      <c r="H37" s="55"/>
      <c r="I37" s="7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68" t="s">
        <v>63</v>
      </c>
      <c r="B38" s="69"/>
      <c r="C38" s="56" t="s">
        <v>64</v>
      </c>
      <c r="D38" s="49"/>
      <c r="E38" s="14"/>
      <c r="F38" s="76" t="s">
        <v>65</v>
      </c>
      <c r="G38" s="58"/>
      <c r="H38" s="58"/>
      <c r="I38" s="7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57" t="s">
        <v>94</v>
      </c>
      <c r="B39" s="58"/>
      <c r="C39" s="58"/>
      <c r="D39" s="58"/>
      <c r="E39" s="43"/>
      <c r="F39" s="77"/>
      <c r="G39" s="51"/>
      <c r="H39" s="51"/>
      <c r="I39" s="5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59" t="s">
        <v>68</v>
      </c>
      <c r="B40" s="51"/>
      <c r="C40" s="51"/>
      <c r="D40" s="51"/>
      <c r="E40" s="60"/>
      <c r="F40" s="77"/>
      <c r="G40" s="51"/>
      <c r="H40" s="51"/>
      <c r="I40" s="5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61" t="s">
        <v>69</v>
      </c>
      <c r="B41" s="62"/>
      <c r="C41" s="62"/>
      <c r="D41" s="62"/>
      <c r="E41" s="45"/>
      <c r="F41" s="78"/>
      <c r="G41" s="79"/>
      <c r="H41" s="79"/>
      <c r="I41" s="8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63" t="s">
        <v>95</v>
      </c>
      <c r="B42" s="58"/>
      <c r="C42" s="58"/>
      <c r="D42" s="58"/>
      <c r="E42" s="29"/>
      <c r="F42" s="50" t="s">
        <v>72</v>
      </c>
      <c r="G42" s="51"/>
      <c r="H42" s="51"/>
      <c r="I42" s="5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64" t="s">
        <v>73</v>
      </c>
      <c r="B43" s="51"/>
      <c r="C43" s="51"/>
      <c r="D43" s="51"/>
      <c r="E43" s="65"/>
      <c r="F43" s="50" t="s">
        <v>74</v>
      </c>
      <c r="G43" s="51"/>
      <c r="H43" s="51"/>
      <c r="I43" s="5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40" t="s">
        <v>75</v>
      </c>
      <c r="B44" s="41"/>
      <c r="C44" s="41"/>
      <c r="D44" s="41"/>
      <c r="E44" s="30"/>
      <c r="F44" s="31"/>
      <c r="G44" s="31"/>
      <c r="H44" s="31"/>
      <c r="I44" s="3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48">
    <mergeCell ref="A1:I1"/>
    <mergeCell ref="A2:C2"/>
    <mergeCell ref="E2:E4"/>
    <mergeCell ref="G2:H2"/>
    <mergeCell ref="G3:H3"/>
    <mergeCell ref="A4:D4"/>
    <mergeCell ref="G4:H4"/>
    <mergeCell ref="A5:D5"/>
    <mergeCell ref="A9:E9"/>
    <mergeCell ref="A10:E10"/>
    <mergeCell ref="G10:H10"/>
    <mergeCell ref="A11:I11"/>
    <mergeCell ref="A6:E6"/>
    <mergeCell ref="G6:H6"/>
    <mergeCell ref="A7:E7"/>
    <mergeCell ref="G7:H7"/>
    <mergeCell ref="A8:E8"/>
    <mergeCell ref="G8:H8"/>
    <mergeCell ref="G9:H9"/>
    <mergeCell ref="G5:H5"/>
    <mergeCell ref="F27:G27"/>
    <mergeCell ref="F28:G28"/>
    <mergeCell ref="F29:G29"/>
    <mergeCell ref="A30:H30"/>
    <mergeCell ref="A31:H31"/>
    <mergeCell ref="A43:E43"/>
    <mergeCell ref="A34:B34"/>
    <mergeCell ref="A35:B35"/>
    <mergeCell ref="A38:B38"/>
    <mergeCell ref="H34:I35"/>
    <mergeCell ref="I36:I37"/>
    <mergeCell ref="F38:I41"/>
    <mergeCell ref="H32:I32"/>
    <mergeCell ref="H33:I33"/>
    <mergeCell ref="A36:H36"/>
    <mergeCell ref="A44:D44"/>
    <mergeCell ref="A32:B33"/>
    <mergeCell ref="C32:C33"/>
    <mergeCell ref="D32:E32"/>
    <mergeCell ref="F32:G32"/>
    <mergeCell ref="F42:I42"/>
    <mergeCell ref="F43:I43"/>
    <mergeCell ref="A37:H37"/>
    <mergeCell ref="C38:D38"/>
    <mergeCell ref="A39:E39"/>
    <mergeCell ref="A40:E40"/>
    <mergeCell ref="A41:E41"/>
    <mergeCell ref="A42:D42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1"/>
  <sheetViews>
    <sheetView workbookViewId="0">
      <selection sqref="A1:I1"/>
    </sheetView>
  </sheetViews>
  <sheetFormatPr defaultColWidth="12.625" defaultRowHeight="15" customHeight="1"/>
  <cols>
    <col min="1" max="8" width="8" customWidth="1"/>
    <col min="9" max="9" width="13" customWidth="1"/>
    <col min="10" max="10" width="8" customWidth="1"/>
    <col min="11" max="26" width="7.625" customWidth="1"/>
  </cols>
  <sheetData>
    <row r="1" spans="1:26" ht="21">
      <c r="A1" s="91" t="s">
        <v>0</v>
      </c>
      <c r="B1" s="92"/>
      <c r="C1" s="92"/>
      <c r="D1" s="92"/>
      <c r="E1" s="92"/>
      <c r="F1" s="92"/>
      <c r="G1" s="92"/>
      <c r="H1" s="92"/>
      <c r="I1" s="9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>
      <c r="A2" s="94" t="s">
        <v>1</v>
      </c>
      <c r="B2" s="58"/>
      <c r="C2" s="58"/>
      <c r="D2" s="1"/>
      <c r="E2" s="95"/>
      <c r="F2" s="2"/>
      <c r="G2" s="90" t="s">
        <v>2</v>
      </c>
      <c r="H2" s="49"/>
      <c r="I2" s="4">
        <v>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5" t="s">
        <v>5</v>
      </c>
      <c r="B3" s="6"/>
      <c r="C3" s="6"/>
      <c r="D3" s="6"/>
      <c r="E3" s="65"/>
      <c r="F3" s="2"/>
      <c r="G3" s="90" t="s">
        <v>3</v>
      </c>
      <c r="H3" s="49"/>
      <c r="I3" s="3" t="s">
        <v>76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6" t="s">
        <v>7</v>
      </c>
      <c r="B4" s="51"/>
      <c r="C4" s="51"/>
      <c r="D4" s="51"/>
      <c r="E4" s="65"/>
      <c r="F4" s="2"/>
      <c r="G4" s="90" t="s">
        <v>8</v>
      </c>
      <c r="H4" s="49"/>
      <c r="I4" s="3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84" t="s">
        <v>10</v>
      </c>
      <c r="B5" s="62"/>
      <c r="C5" s="62"/>
      <c r="D5" s="62"/>
      <c r="E5" s="9"/>
      <c r="F5" s="2"/>
      <c r="G5" s="90" t="s">
        <v>11</v>
      </c>
      <c r="H5" s="49"/>
      <c r="I5" s="3" t="s">
        <v>12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89" t="s">
        <v>13</v>
      </c>
      <c r="B6" s="58"/>
      <c r="C6" s="58"/>
      <c r="D6" s="58"/>
      <c r="E6" s="43"/>
      <c r="F6" s="2"/>
      <c r="G6" s="90" t="s">
        <v>14</v>
      </c>
      <c r="H6" s="49"/>
      <c r="I6" s="3" t="s">
        <v>15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86" t="s">
        <v>16</v>
      </c>
      <c r="B7" s="51"/>
      <c r="C7" s="51"/>
      <c r="D7" s="51"/>
      <c r="E7" s="65"/>
      <c r="F7" s="2"/>
      <c r="G7" s="90" t="s">
        <v>17</v>
      </c>
      <c r="H7" s="49"/>
      <c r="I7" s="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86" t="s">
        <v>19</v>
      </c>
      <c r="B8" s="51"/>
      <c r="C8" s="51"/>
      <c r="D8" s="51"/>
      <c r="E8" s="65"/>
      <c r="F8" s="2"/>
      <c r="G8" s="90" t="s">
        <v>20</v>
      </c>
      <c r="H8" s="49"/>
      <c r="I8" s="3" t="s">
        <v>21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85" t="s">
        <v>22</v>
      </c>
      <c r="B9" s="62"/>
      <c r="C9" s="62"/>
      <c r="D9" s="62"/>
      <c r="E9" s="45"/>
      <c r="F9" s="2"/>
      <c r="G9" s="90" t="s">
        <v>23</v>
      </c>
      <c r="H9" s="49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86"/>
      <c r="B10" s="51"/>
      <c r="C10" s="51"/>
      <c r="D10" s="51"/>
      <c r="E10" s="51"/>
      <c r="F10" s="2"/>
      <c r="G10" s="87" t="s">
        <v>25</v>
      </c>
      <c r="H10" s="43"/>
      <c r="I10" s="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>
      <c r="A11" s="88" t="s">
        <v>26</v>
      </c>
      <c r="B11" s="69"/>
      <c r="C11" s="69"/>
      <c r="D11" s="69"/>
      <c r="E11" s="69"/>
      <c r="F11" s="69"/>
      <c r="G11" s="69"/>
      <c r="H11" s="69"/>
      <c r="I11" s="4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0">
      <c r="A12" s="10" t="s">
        <v>27</v>
      </c>
      <c r="B12" s="11" t="s">
        <v>3</v>
      </c>
      <c r="C12" s="11" t="s">
        <v>29</v>
      </c>
      <c r="D12" s="11" t="s">
        <v>30</v>
      </c>
      <c r="E12" s="11" t="s">
        <v>31</v>
      </c>
      <c r="F12" s="11" t="s">
        <v>32</v>
      </c>
      <c r="G12" s="11" t="s">
        <v>33</v>
      </c>
      <c r="H12" s="11" t="s">
        <v>34</v>
      </c>
      <c r="I12" s="12" t="s">
        <v>35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3">
        <v>23</v>
      </c>
      <c r="B13" s="14"/>
      <c r="C13" s="14">
        <v>998822</v>
      </c>
      <c r="D13" s="14"/>
      <c r="E13" s="14"/>
      <c r="F13" s="14"/>
      <c r="G13" s="14">
        <f t="shared" ref="G13:G24" si="0">SUM(E13:F13)</f>
        <v>0</v>
      </c>
      <c r="H13" s="14">
        <v>3.5</v>
      </c>
      <c r="I13" s="15">
        <f t="shared" ref="I13:I24" si="1">G13*H13</f>
        <v>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3">
        <v>24</v>
      </c>
      <c r="B14" s="14" t="s">
        <v>78</v>
      </c>
      <c r="C14" s="14">
        <v>998822</v>
      </c>
      <c r="D14" s="14">
        <v>8</v>
      </c>
      <c r="E14" s="14">
        <v>197.26</v>
      </c>
      <c r="F14" s="14">
        <v>186.59</v>
      </c>
      <c r="G14" s="14">
        <f t="shared" si="0"/>
        <v>383.85</v>
      </c>
      <c r="H14" s="14">
        <v>3.5</v>
      </c>
      <c r="I14" s="15">
        <f t="shared" si="1"/>
        <v>1343.4750000000001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3"/>
      <c r="B15" s="14"/>
      <c r="C15" s="14">
        <v>998822</v>
      </c>
      <c r="D15" s="14"/>
      <c r="E15" s="14"/>
      <c r="F15" s="14"/>
      <c r="G15" s="14">
        <f t="shared" si="0"/>
        <v>0</v>
      </c>
      <c r="H15" s="14">
        <v>3.5</v>
      </c>
      <c r="I15" s="15">
        <f t="shared" si="1"/>
        <v>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3"/>
      <c r="B16" s="14"/>
      <c r="C16" s="14">
        <v>998822</v>
      </c>
      <c r="D16" s="14"/>
      <c r="E16" s="14"/>
      <c r="F16" s="14"/>
      <c r="G16" s="14">
        <f t="shared" si="0"/>
        <v>0</v>
      </c>
      <c r="H16" s="14">
        <v>3.5</v>
      </c>
      <c r="I16" s="15">
        <f t="shared" si="1"/>
        <v>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3"/>
      <c r="B17" s="14"/>
      <c r="C17" s="14">
        <v>998822</v>
      </c>
      <c r="D17" s="14"/>
      <c r="E17" s="14"/>
      <c r="F17" s="14"/>
      <c r="G17" s="14">
        <f t="shared" si="0"/>
        <v>0</v>
      </c>
      <c r="H17" s="14">
        <v>3.5</v>
      </c>
      <c r="I17" s="15">
        <f t="shared" si="1"/>
        <v>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3"/>
      <c r="B18" s="14"/>
      <c r="C18" s="14">
        <v>998822</v>
      </c>
      <c r="D18" s="14"/>
      <c r="E18" s="14"/>
      <c r="F18" s="14"/>
      <c r="G18" s="14">
        <f t="shared" si="0"/>
        <v>0</v>
      </c>
      <c r="H18" s="14">
        <v>3.5</v>
      </c>
      <c r="I18" s="15">
        <f t="shared" si="1"/>
        <v>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3"/>
      <c r="B19" s="14"/>
      <c r="C19" s="14">
        <v>998822</v>
      </c>
      <c r="D19" s="14"/>
      <c r="E19" s="14"/>
      <c r="F19" s="14"/>
      <c r="G19" s="14">
        <f t="shared" si="0"/>
        <v>0</v>
      </c>
      <c r="H19" s="14">
        <v>3.5</v>
      </c>
      <c r="I19" s="15">
        <f t="shared" si="1"/>
        <v>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3"/>
      <c r="B20" s="14"/>
      <c r="C20" s="14">
        <v>998822</v>
      </c>
      <c r="D20" s="14"/>
      <c r="E20" s="14"/>
      <c r="F20" s="14"/>
      <c r="G20" s="14">
        <f t="shared" si="0"/>
        <v>0</v>
      </c>
      <c r="H20" s="14">
        <v>3.5</v>
      </c>
      <c r="I20" s="15">
        <f t="shared" si="1"/>
        <v>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3"/>
      <c r="B21" s="14"/>
      <c r="C21" s="14">
        <v>998822</v>
      </c>
      <c r="D21" s="14"/>
      <c r="E21" s="14"/>
      <c r="F21" s="14"/>
      <c r="G21" s="14">
        <f t="shared" si="0"/>
        <v>0</v>
      </c>
      <c r="H21" s="14">
        <v>3.5</v>
      </c>
      <c r="I21" s="15">
        <f t="shared" si="1"/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3"/>
      <c r="B22" s="14"/>
      <c r="C22" s="14">
        <v>998822</v>
      </c>
      <c r="D22" s="14"/>
      <c r="E22" s="14"/>
      <c r="F22" s="14"/>
      <c r="G22" s="14">
        <f t="shared" si="0"/>
        <v>0</v>
      </c>
      <c r="H22" s="14">
        <v>3.5</v>
      </c>
      <c r="I22" s="15">
        <f t="shared" si="1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3"/>
      <c r="B23" s="14"/>
      <c r="C23" s="14">
        <v>998822</v>
      </c>
      <c r="D23" s="14"/>
      <c r="E23" s="14"/>
      <c r="F23" s="14"/>
      <c r="G23" s="14">
        <f t="shared" si="0"/>
        <v>0</v>
      </c>
      <c r="H23" s="14">
        <v>3.5</v>
      </c>
      <c r="I23" s="15">
        <f t="shared" si="1"/>
        <v>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3"/>
      <c r="B24" s="14"/>
      <c r="C24" s="14">
        <v>998822</v>
      </c>
      <c r="D24" s="14"/>
      <c r="E24" s="14"/>
      <c r="F24" s="14"/>
      <c r="G24" s="14">
        <f t="shared" si="0"/>
        <v>0</v>
      </c>
      <c r="H24" s="14">
        <v>3.5</v>
      </c>
      <c r="I24" s="15">
        <f t="shared" si="1"/>
        <v>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3"/>
      <c r="B25" s="14"/>
      <c r="C25" s="14"/>
      <c r="D25" s="14"/>
      <c r="E25" s="14"/>
      <c r="F25" s="14"/>
      <c r="G25" s="14"/>
      <c r="H25" s="14"/>
      <c r="I25" s="1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6"/>
      <c r="B26" s="17" t="s">
        <v>45</v>
      </c>
      <c r="C26" s="17"/>
      <c r="D26" s="17">
        <f t="shared" ref="D26:G26" si="2">SUM(D13:D24)</f>
        <v>8</v>
      </c>
      <c r="E26" s="17">
        <f t="shared" si="2"/>
        <v>197.26</v>
      </c>
      <c r="F26" s="17">
        <f t="shared" si="2"/>
        <v>186.59</v>
      </c>
      <c r="G26" s="17">
        <f t="shared" si="2"/>
        <v>383.85</v>
      </c>
      <c r="H26" s="17"/>
      <c r="I26" s="18">
        <f>SUM(I13:I24)</f>
        <v>1343.4750000000001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20"/>
      <c r="C27" s="20"/>
      <c r="D27" s="20"/>
      <c r="E27" s="20"/>
      <c r="F27" s="81" t="s">
        <v>46</v>
      </c>
      <c r="G27" s="49"/>
      <c r="H27" s="21">
        <v>0.06</v>
      </c>
      <c r="I27" s="22">
        <f>I26*H27</f>
        <v>80.608500000000006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20"/>
      <c r="C28" s="20"/>
      <c r="D28" s="20"/>
      <c r="E28" s="20"/>
      <c r="F28" s="81" t="s">
        <v>47</v>
      </c>
      <c r="G28" s="49"/>
      <c r="H28" s="21">
        <v>0.06</v>
      </c>
      <c r="I28" s="22">
        <f>I26*H28</f>
        <v>80.608500000000006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20"/>
      <c r="C29" s="20"/>
      <c r="D29" s="20"/>
      <c r="E29" s="20"/>
      <c r="F29" s="81" t="s">
        <v>48</v>
      </c>
      <c r="G29" s="49"/>
      <c r="H29" s="23"/>
      <c r="I29" s="22">
        <v>0.2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82" t="s">
        <v>86</v>
      </c>
      <c r="B30" s="69"/>
      <c r="C30" s="69"/>
      <c r="D30" s="69"/>
      <c r="E30" s="69"/>
      <c r="F30" s="69"/>
      <c r="G30" s="69"/>
      <c r="H30" s="49"/>
      <c r="I30" s="18">
        <f>I26+I27+I28+I29</f>
        <v>1504.8920000000003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83" t="s">
        <v>88</v>
      </c>
      <c r="B31" s="69"/>
      <c r="C31" s="69"/>
      <c r="D31" s="69"/>
      <c r="E31" s="69"/>
      <c r="F31" s="69"/>
      <c r="G31" s="69"/>
      <c r="H31" s="49"/>
      <c r="I31" s="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42" t="s">
        <v>29</v>
      </c>
      <c r="B32" s="43"/>
      <c r="C32" s="46" t="s">
        <v>53</v>
      </c>
      <c r="D32" s="48" t="s">
        <v>54</v>
      </c>
      <c r="E32" s="49"/>
      <c r="F32" s="48" t="s">
        <v>55</v>
      </c>
      <c r="G32" s="49"/>
      <c r="H32" s="33" t="s">
        <v>56</v>
      </c>
      <c r="I32" s="3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44"/>
      <c r="B33" s="45"/>
      <c r="C33" s="47"/>
      <c r="D33" s="24" t="s">
        <v>57</v>
      </c>
      <c r="E33" s="24" t="s">
        <v>58</v>
      </c>
      <c r="F33" s="24" t="s">
        <v>57</v>
      </c>
      <c r="G33" s="24" t="s">
        <v>58</v>
      </c>
      <c r="H33" s="35" t="s">
        <v>58</v>
      </c>
      <c r="I33" s="3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66">
        <v>998822</v>
      </c>
      <c r="B34" s="49"/>
      <c r="C34" s="25">
        <f>I26</f>
        <v>1343.4750000000001</v>
      </c>
      <c r="D34" s="26">
        <v>0.06</v>
      </c>
      <c r="E34" s="25">
        <f>C34*D34</f>
        <v>80.608500000000006</v>
      </c>
      <c r="F34" s="26">
        <v>0.06</v>
      </c>
      <c r="G34" s="25">
        <f>C34*F34</f>
        <v>80.608500000000006</v>
      </c>
      <c r="H34" s="70">
        <f>E34+G34</f>
        <v>161.21700000000001</v>
      </c>
      <c r="I34" s="7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67" t="s">
        <v>45</v>
      </c>
      <c r="B35" s="49"/>
      <c r="C35" s="27">
        <f>SUM(C34)</f>
        <v>1343.4750000000001</v>
      </c>
      <c r="D35" s="28"/>
      <c r="E35" s="27">
        <f>SUM(E34)</f>
        <v>80.608500000000006</v>
      </c>
      <c r="F35" s="28"/>
      <c r="G35" s="27">
        <f>SUM(G34)</f>
        <v>80.608500000000006</v>
      </c>
      <c r="H35" s="72"/>
      <c r="I35" s="7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7" t="s">
        <v>89</v>
      </c>
      <c r="B36" s="38"/>
      <c r="C36" s="38"/>
      <c r="D36" s="38"/>
      <c r="E36" s="38"/>
      <c r="F36" s="38"/>
      <c r="G36" s="38"/>
      <c r="H36" s="39"/>
      <c r="I36" s="7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53" t="s">
        <v>90</v>
      </c>
      <c r="B37" s="54"/>
      <c r="C37" s="54"/>
      <c r="D37" s="54"/>
      <c r="E37" s="54"/>
      <c r="F37" s="54"/>
      <c r="G37" s="54"/>
      <c r="H37" s="55"/>
      <c r="I37" s="7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68" t="s">
        <v>63</v>
      </c>
      <c r="B38" s="69"/>
      <c r="C38" s="56" t="s">
        <v>64</v>
      </c>
      <c r="D38" s="49"/>
      <c r="E38" s="14"/>
      <c r="F38" s="76" t="s">
        <v>65</v>
      </c>
      <c r="G38" s="58"/>
      <c r="H38" s="58"/>
      <c r="I38" s="7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57" t="s">
        <v>92</v>
      </c>
      <c r="B39" s="58"/>
      <c r="C39" s="58"/>
      <c r="D39" s="58"/>
      <c r="E39" s="43"/>
      <c r="F39" s="77"/>
      <c r="G39" s="51"/>
      <c r="H39" s="51"/>
      <c r="I39" s="5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59" t="s">
        <v>68</v>
      </c>
      <c r="B40" s="51"/>
      <c r="C40" s="51"/>
      <c r="D40" s="51"/>
      <c r="E40" s="60"/>
      <c r="F40" s="77"/>
      <c r="G40" s="51"/>
      <c r="H40" s="51"/>
      <c r="I40" s="5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61" t="s">
        <v>69</v>
      </c>
      <c r="B41" s="62"/>
      <c r="C41" s="62"/>
      <c r="D41" s="62"/>
      <c r="E41" s="45"/>
      <c r="F41" s="78"/>
      <c r="G41" s="79"/>
      <c r="H41" s="79"/>
      <c r="I41" s="8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63" t="s">
        <v>93</v>
      </c>
      <c r="B42" s="58"/>
      <c r="C42" s="58"/>
      <c r="D42" s="58"/>
      <c r="E42" s="29"/>
      <c r="F42" s="50" t="s">
        <v>72</v>
      </c>
      <c r="G42" s="51"/>
      <c r="H42" s="51"/>
      <c r="I42" s="5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64" t="s">
        <v>73</v>
      </c>
      <c r="B43" s="51"/>
      <c r="C43" s="51"/>
      <c r="D43" s="51"/>
      <c r="E43" s="65"/>
      <c r="F43" s="50" t="s">
        <v>74</v>
      </c>
      <c r="G43" s="51"/>
      <c r="H43" s="51"/>
      <c r="I43" s="5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40" t="s">
        <v>75</v>
      </c>
      <c r="B44" s="41"/>
      <c r="C44" s="41"/>
      <c r="D44" s="41"/>
      <c r="E44" s="30"/>
      <c r="F44" s="31"/>
      <c r="G44" s="31"/>
      <c r="H44" s="31"/>
      <c r="I44" s="3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48">
    <mergeCell ref="A1:I1"/>
    <mergeCell ref="A2:C2"/>
    <mergeCell ref="E2:E4"/>
    <mergeCell ref="G2:H2"/>
    <mergeCell ref="G3:H3"/>
    <mergeCell ref="A4:D4"/>
    <mergeCell ref="G4:H4"/>
    <mergeCell ref="A5:D5"/>
    <mergeCell ref="A9:E9"/>
    <mergeCell ref="A10:E10"/>
    <mergeCell ref="G10:H10"/>
    <mergeCell ref="A11:I11"/>
    <mergeCell ref="A6:E6"/>
    <mergeCell ref="G6:H6"/>
    <mergeCell ref="A7:E7"/>
    <mergeCell ref="G7:H7"/>
    <mergeCell ref="A8:E8"/>
    <mergeCell ref="G8:H8"/>
    <mergeCell ref="G9:H9"/>
    <mergeCell ref="G5:H5"/>
    <mergeCell ref="F27:G27"/>
    <mergeCell ref="F28:G28"/>
    <mergeCell ref="F29:G29"/>
    <mergeCell ref="A30:H30"/>
    <mergeCell ref="A31:H31"/>
    <mergeCell ref="A43:E43"/>
    <mergeCell ref="A34:B34"/>
    <mergeCell ref="A35:B35"/>
    <mergeCell ref="A38:B38"/>
    <mergeCell ref="H34:I35"/>
    <mergeCell ref="I36:I37"/>
    <mergeCell ref="F38:I41"/>
    <mergeCell ref="H32:I32"/>
    <mergeCell ref="H33:I33"/>
    <mergeCell ref="A36:H36"/>
    <mergeCell ref="A44:D44"/>
    <mergeCell ref="A32:B33"/>
    <mergeCell ref="C32:C33"/>
    <mergeCell ref="D32:E32"/>
    <mergeCell ref="F32:G32"/>
    <mergeCell ref="F42:I42"/>
    <mergeCell ref="F43:I43"/>
    <mergeCell ref="A37:H37"/>
    <mergeCell ref="C38:D38"/>
    <mergeCell ref="A39:E39"/>
    <mergeCell ref="A40:E40"/>
    <mergeCell ref="A41:E41"/>
    <mergeCell ref="A42:D4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Templete</vt:lpstr>
      <vt:lpstr>1-02.01</vt:lpstr>
      <vt:lpstr>02-17.01</vt:lpstr>
      <vt:lpstr>03-01.02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abc</cp:lastModifiedBy>
  <cp:lastPrinted>2020-02-05T11:19:46Z</cp:lastPrinted>
  <dcterms:created xsi:type="dcterms:W3CDTF">2018-11-03T14:41:58Z</dcterms:created>
  <dcterms:modified xsi:type="dcterms:W3CDTF">2020-02-05T11:25:38Z</dcterms:modified>
</cp:coreProperties>
</file>